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0490" windowHeight="7350" activeTab="1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809" i="3" l="1"/>
  <c r="F809" i="3"/>
  <c r="G809" i="3"/>
  <c r="H809" i="3"/>
  <c r="I809" i="3"/>
  <c r="J809" i="3"/>
  <c r="E810" i="3"/>
  <c r="F810" i="3"/>
  <c r="G810" i="3"/>
  <c r="H810" i="3"/>
  <c r="I810" i="3"/>
  <c r="J810" i="3"/>
  <c r="E811" i="3"/>
  <c r="F811" i="3"/>
  <c r="G811" i="3"/>
  <c r="H811" i="3"/>
  <c r="I811" i="3"/>
  <c r="J811" i="3"/>
  <c r="E812" i="3"/>
  <c r="F812" i="3"/>
  <c r="G812" i="3"/>
  <c r="H812" i="3"/>
  <c r="I812" i="3"/>
  <c r="J812" i="3"/>
  <c r="E813" i="3"/>
  <c r="F813" i="3"/>
  <c r="G813" i="3"/>
  <c r="H813" i="3"/>
  <c r="I813" i="3"/>
  <c r="J813" i="3"/>
  <c r="E814" i="3"/>
  <c r="F814" i="3"/>
  <c r="G814" i="3"/>
  <c r="H814" i="3"/>
  <c r="I814" i="3"/>
  <c r="J814" i="3"/>
  <c r="E815" i="3"/>
  <c r="F815" i="3"/>
  <c r="G815" i="3"/>
  <c r="H815" i="3"/>
  <c r="I815" i="3"/>
  <c r="J815" i="3"/>
  <c r="E816" i="3"/>
  <c r="F816" i="3"/>
  <c r="G816" i="3"/>
  <c r="H816" i="3"/>
  <c r="I816" i="3"/>
  <c r="J816" i="3"/>
  <c r="E817" i="3"/>
  <c r="F817" i="3"/>
  <c r="G817" i="3"/>
  <c r="H817" i="3"/>
  <c r="I817" i="3"/>
  <c r="J817" i="3"/>
  <c r="E818" i="3"/>
  <c r="F818" i="3"/>
  <c r="G818" i="3"/>
  <c r="H818" i="3"/>
  <c r="I818" i="3"/>
  <c r="J818" i="3"/>
  <c r="E819" i="3"/>
  <c r="F819" i="3"/>
  <c r="G819" i="3"/>
  <c r="H819" i="3"/>
  <c r="I819" i="3"/>
  <c r="J819" i="3"/>
  <c r="E820" i="3"/>
  <c r="F820" i="3"/>
  <c r="G820" i="3"/>
  <c r="H820" i="3"/>
  <c r="I820" i="3"/>
  <c r="J820" i="3"/>
  <c r="E821" i="3"/>
  <c r="F821" i="3"/>
  <c r="G821" i="3"/>
  <c r="H821" i="3"/>
  <c r="I821" i="3"/>
  <c r="J821" i="3"/>
  <c r="E822" i="3"/>
  <c r="F822" i="3"/>
  <c r="G822" i="3"/>
  <c r="H822" i="3"/>
  <c r="I822" i="3"/>
  <c r="J822" i="3"/>
  <c r="E823" i="3"/>
  <c r="F823" i="3"/>
  <c r="G823" i="3"/>
  <c r="H823" i="3"/>
  <c r="I823" i="3"/>
  <c r="J823" i="3"/>
  <c r="E824" i="3"/>
  <c r="F824" i="3"/>
  <c r="G824" i="3"/>
  <c r="H824" i="3"/>
  <c r="I824" i="3"/>
  <c r="J824" i="3"/>
  <c r="E825" i="3"/>
  <c r="F825" i="3"/>
  <c r="G825" i="3"/>
  <c r="H825" i="3"/>
  <c r="I825" i="3"/>
  <c r="J825" i="3"/>
  <c r="E826" i="3"/>
  <c r="F826" i="3"/>
  <c r="G826" i="3"/>
  <c r="H826" i="3"/>
  <c r="I826" i="3"/>
  <c r="J826" i="3"/>
  <c r="E827" i="3"/>
  <c r="F827" i="3"/>
  <c r="G827" i="3"/>
  <c r="H827" i="3"/>
  <c r="I827" i="3"/>
  <c r="J827" i="3"/>
  <c r="E828" i="3"/>
  <c r="F828" i="3"/>
  <c r="G828" i="3"/>
  <c r="H828" i="3"/>
  <c r="I828" i="3"/>
  <c r="J828" i="3"/>
  <c r="E829" i="3"/>
  <c r="F829" i="3"/>
  <c r="G829" i="3"/>
  <c r="H829" i="3"/>
  <c r="I829" i="3"/>
  <c r="J829" i="3"/>
  <c r="E830" i="3"/>
  <c r="F830" i="3"/>
  <c r="G830" i="3"/>
  <c r="H830" i="3"/>
  <c r="I830" i="3"/>
  <c r="J830" i="3"/>
  <c r="E831" i="3"/>
  <c r="F831" i="3"/>
  <c r="G831" i="3"/>
  <c r="H831" i="3"/>
  <c r="I831" i="3"/>
  <c r="J831" i="3"/>
  <c r="E832" i="3"/>
  <c r="F832" i="3"/>
  <c r="G832" i="3"/>
  <c r="H832" i="3"/>
  <c r="I832" i="3"/>
  <c r="J832" i="3"/>
  <c r="E833" i="3"/>
  <c r="F833" i="3"/>
  <c r="G833" i="3"/>
  <c r="H833" i="3"/>
  <c r="I833" i="3"/>
  <c r="J833" i="3"/>
  <c r="E834" i="3"/>
  <c r="F834" i="3"/>
  <c r="G834" i="3"/>
  <c r="H834" i="3"/>
  <c r="I834" i="3"/>
  <c r="J834" i="3"/>
  <c r="E835" i="3"/>
  <c r="F835" i="3"/>
  <c r="G835" i="3"/>
  <c r="H835" i="3"/>
  <c r="I835" i="3"/>
  <c r="J835" i="3"/>
  <c r="E836" i="3"/>
  <c r="F836" i="3"/>
  <c r="G836" i="3"/>
  <c r="H836" i="3"/>
  <c r="I836" i="3"/>
  <c r="J836" i="3"/>
  <c r="E837" i="3"/>
  <c r="F837" i="3"/>
  <c r="G837" i="3"/>
  <c r="H837" i="3"/>
  <c r="I837" i="3"/>
  <c r="J837" i="3"/>
  <c r="E838" i="3"/>
  <c r="F838" i="3"/>
  <c r="G838" i="3"/>
  <c r="H838" i="3"/>
  <c r="I838" i="3"/>
  <c r="J838" i="3"/>
  <c r="E839" i="3"/>
  <c r="F839" i="3"/>
  <c r="G839" i="3"/>
  <c r="H839" i="3"/>
  <c r="I839" i="3"/>
  <c r="J839" i="3"/>
  <c r="E840" i="3"/>
  <c r="F840" i="3"/>
  <c r="G840" i="3"/>
  <c r="H840" i="3"/>
  <c r="I840" i="3"/>
  <c r="J840" i="3"/>
  <c r="E841" i="3"/>
  <c r="F841" i="3"/>
  <c r="G841" i="3"/>
  <c r="H841" i="3"/>
  <c r="I841" i="3"/>
  <c r="J841" i="3"/>
  <c r="E842" i="3"/>
  <c r="F842" i="3"/>
  <c r="G842" i="3"/>
  <c r="H842" i="3"/>
  <c r="I842" i="3"/>
  <c r="J842" i="3"/>
  <c r="E843" i="3"/>
  <c r="F843" i="3"/>
  <c r="G843" i="3"/>
  <c r="H843" i="3"/>
  <c r="I843" i="3"/>
  <c r="J843" i="3"/>
  <c r="E844" i="3"/>
  <c r="F844" i="3"/>
  <c r="G844" i="3"/>
  <c r="H844" i="3"/>
  <c r="I844" i="3"/>
  <c r="J844" i="3"/>
  <c r="E845" i="3"/>
  <c r="F845" i="3"/>
  <c r="G845" i="3"/>
  <c r="H845" i="3"/>
  <c r="I845" i="3"/>
  <c r="J845" i="3"/>
  <c r="E846" i="3"/>
  <c r="F846" i="3"/>
  <c r="G846" i="3"/>
  <c r="H846" i="3"/>
  <c r="I846" i="3"/>
  <c r="J846" i="3"/>
  <c r="E847" i="3"/>
  <c r="F847" i="3"/>
  <c r="G847" i="3"/>
  <c r="H847" i="3"/>
  <c r="I847" i="3"/>
  <c r="J847" i="3"/>
  <c r="E848" i="3"/>
  <c r="F848" i="3"/>
  <c r="G848" i="3"/>
  <c r="H848" i="3"/>
  <c r="I848" i="3"/>
  <c r="J848" i="3"/>
  <c r="E849" i="3"/>
  <c r="F849" i="3"/>
  <c r="G849" i="3"/>
  <c r="H849" i="3"/>
  <c r="I849" i="3"/>
  <c r="J849" i="3"/>
  <c r="E850" i="3"/>
  <c r="F850" i="3"/>
  <c r="G850" i="3"/>
  <c r="H850" i="3"/>
  <c r="I850" i="3"/>
  <c r="J850" i="3"/>
  <c r="E851" i="3"/>
  <c r="F851" i="3"/>
  <c r="G851" i="3"/>
  <c r="H851" i="3"/>
  <c r="I851" i="3"/>
  <c r="J851" i="3"/>
  <c r="E852" i="3"/>
  <c r="F852" i="3"/>
  <c r="G852" i="3"/>
  <c r="H852" i="3"/>
  <c r="I852" i="3"/>
  <c r="J852" i="3"/>
  <c r="E853" i="3"/>
  <c r="F853" i="3"/>
  <c r="G853" i="3"/>
  <c r="H853" i="3"/>
  <c r="I853" i="3"/>
  <c r="J853" i="3"/>
  <c r="E854" i="3"/>
  <c r="F854" i="3"/>
  <c r="G854" i="3"/>
  <c r="H854" i="3"/>
  <c r="I854" i="3"/>
  <c r="J854" i="3"/>
  <c r="E855" i="3"/>
  <c r="F855" i="3"/>
  <c r="G855" i="3"/>
  <c r="H855" i="3"/>
  <c r="I855" i="3"/>
  <c r="J855" i="3"/>
  <c r="E856" i="3"/>
  <c r="F856" i="3"/>
  <c r="G856" i="3"/>
  <c r="H856" i="3"/>
  <c r="I856" i="3"/>
  <c r="J856" i="3"/>
  <c r="E857" i="3"/>
  <c r="F857" i="3"/>
  <c r="G857" i="3"/>
  <c r="H857" i="3"/>
  <c r="I857" i="3"/>
  <c r="J857" i="3"/>
  <c r="K809" i="3" l="1"/>
  <c r="L856" i="3"/>
  <c r="L855" i="3"/>
  <c r="L853" i="3"/>
  <c r="L852" i="3"/>
  <c r="L851" i="3"/>
  <c r="L849" i="3"/>
  <c r="L850" i="3"/>
  <c r="L857" i="3"/>
  <c r="K857" i="3"/>
  <c r="K856" i="3"/>
  <c r="K855" i="3"/>
  <c r="L854" i="3"/>
  <c r="K854" i="3"/>
  <c r="K853" i="3"/>
  <c r="K852" i="3"/>
  <c r="K851" i="3"/>
  <c r="K850" i="3"/>
  <c r="K849" i="3"/>
  <c r="L848" i="3"/>
  <c r="K848" i="3"/>
  <c r="L847" i="3"/>
  <c r="K847" i="3"/>
  <c r="L846" i="3"/>
  <c r="K846" i="3"/>
  <c r="L845" i="3"/>
  <c r="K845" i="3"/>
  <c r="L844" i="3"/>
  <c r="K844" i="3"/>
  <c r="L843" i="3"/>
  <c r="K843" i="3"/>
  <c r="L842" i="3"/>
  <c r="K842" i="3"/>
  <c r="L841" i="3"/>
  <c r="K841" i="3"/>
  <c r="L840" i="3"/>
  <c r="K840" i="3"/>
  <c r="L839" i="3"/>
  <c r="K839" i="3"/>
  <c r="L838" i="3"/>
  <c r="K838" i="3"/>
  <c r="L837" i="3"/>
  <c r="K837" i="3"/>
  <c r="L836" i="3"/>
  <c r="K836" i="3"/>
  <c r="L835" i="3"/>
  <c r="K835" i="3"/>
  <c r="L834" i="3"/>
  <c r="K834" i="3"/>
  <c r="L833" i="3"/>
  <c r="K833" i="3"/>
  <c r="L832" i="3"/>
  <c r="K832" i="3"/>
  <c r="L831" i="3"/>
  <c r="K831" i="3"/>
  <c r="L830" i="3"/>
  <c r="K830" i="3"/>
  <c r="L829" i="3"/>
  <c r="K829" i="3"/>
  <c r="L828" i="3"/>
  <c r="K828" i="3"/>
  <c r="L827" i="3"/>
  <c r="K827" i="3"/>
  <c r="L826" i="3"/>
  <c r="K826" i="3"/>
  <c r="L825" i="3"/>
  <c r="K825" i="3"/>
  <c r="L824" i="3"/>
  <c r="K824" i="3"/>
  <c r="L823" i="3"/>
  <c r="K823" i="3"/>
  <c r="L822" i="3"/>
  <c r="K822" i="3"/>
  <c r="L821" i="3"/>
  <c r="K821" i="3"/>
  <c r="L820" i="3"/>
  <c r="K820" i="3"/>
  <c r="L819" i="3"/>
  <c r="K819" i="3"/>
  <c r="L818" i="3"/>
  <c r="K818" i="3"/>
  <c r="L817" i="3"/>
  <c r="K817" i="3"/>
  <c r="L816" i="3"/>
  <c r="K816" i="3"/>
  <c r="L815" i="3"/>
  <c r="K815" i="3"/>
  <c r="L814" i="3"/>
  <c r="K814" i="3"/>
  <c r="L813" i="3"/>
  <c r="K813" i="3"/>
  <c r="L812" i="3"/>
  <c r="K812" i="3"/>
  <c r="L811" i="3"/>
  <c r="K811" i="3"/>
  <c r="L810" i="3"/>
  <c r="K810" i="3"/>
  <c r="L809" i="3"/>
  <c r="M809" i="3" s="1"/>
  <c r="S809" i="3"/>
  <c r="AA809" i="3"/>
  <c r="AI809" i="3"/>
  <c r="AQ809" i="3"/>
  <c r="AY809" i="3"/>
  <c r="BG809" i="3"/>
  <c r="V809" i="3"/>
  <c r="AL809" i="3"/>
  <c r="BB809" i="3"/>
  <c r="AF809" i="3"/>
  <c r="T809" i="3"/>
  <c r="BH809" i="3"/>
  <c r="E639" i="3"/>
  <c r="F639" i="3"/>
  <c r="G639" i="3"/>
  <c r="H639" i="3"/>
  <c r="I639" i="3"/>
  <c r="J639" i="3"/>
  <c r="E640" i="3"/>
  <c r="F640" i="3"/>
  <c r="G640" i="3"/>
  <c r="H640" i="3"/>
  <c r="I640" i="3"/>
  <c r="J640" i="3"/>
  <c r="E641" i="3"/>
  <c r="F641" i="3"/>
  <c r="G641" i="3"/>
  <c r="H641" i="3"/>
  <c r="I641" i="3"/>
  <c r="J641" i="3"/>
  <c r="E642" i="3"/>
  <c r="F642" i="3"/>
  <c r="G642" i="3"/>
  <c r="H642" i="3"/>
  <c r="I642" i="3"/>
  <c r="J642" i="3"/>
  <c r="E643" i="3"/>
  <c r="F643" i="3"/>
  <c r="G643" i="3"/>
  <c r="H643" i="3"/>
  <c r="I643" i="3"/>
  <c r="J643" i="3"/>
  <c r="E644" i="3"/>
  <c r="F644" i="3"/>
  <c r="G644" i="3"/>
  <c r="H644" i="3"/>
  <c r="I644" i="3"/>
  <c r="J644" i="3"/>
  <c r="E645" i="3"/>
  <c r="F645" i="3"/>
  <c r="G645" i="3"/>
  <c r="H645" i="3"/>
  <c r="I645" i="3"/>
  <c r="J645" i="3"/>
  <c r="E646" i="3"/>
  <c r="F646" i="3"/>
  <c r="G646" i="3"/>
  <c r="H646" i="3"/>
  <c r="I646" i="3"/>
  <c r="J646" i="3"/>
  <c r="E647" i="3"/>
  <c r="F647" i="3"/>
  <c r="K647" i="3" s="1"/>
  <c r="G647" i="3"/>
  <c r="H647" i="3"/>
  <c r="I647" i="3"/>
  <c r="J647" i="3"/>
  <c r="E648" i="3"/>
  <c r="F648" i="3"/>
  <c r="G648" i="3"/>
  <c r="H648" i="3"/>
  <c r="I648" i="3"/>
  <c r="J648" i="3"/>
  <c r="E649" i="3"/>
  <c r="F649" i="3"/>
  <c r="G649" i="3"/>
  <c r="H649" i="3"/>
  <c r="I649" i="3"/>
  <c r="J649" i="3"/>
  <c r="E650" i="3"/>
  <c r="F650" i="3"/>
  <c r="G650" i="3"/>
  <c r="H650" i="3"/>
  <c r="I650" i="3"/>
  <c r="J650" i="3"/>
  <c r="E651" i="3"/>
  <c r="F651" i="3"/>
  <c r="G651" i="3"/>
  <c r="H651" i="3"/>
  <c r="I651" i="3"/>
  <c r="J651" i="3"/>
  <c r="K651" i="3"/>
  <c r="E652" i="3"/>
  <c r="F652" i="3"/>
  <c r="G652" i="3"/>
  <c r="H652" i="3"/>
  <c r="I652" i="3"/>
  <c r="J652" i="3"/>
  <c r="E653" i="3"/>
  <c r="F653" i="3"/>
  <c r="G653" i="3"/>
  <c r="H653" i="3"/>
  <c r="I653" i="3"/>
  <c r="J653" i="3"/>
  <c r="E654" i="3"/>
  <c r="F654" i="3"/>
  <c r="G654" i="3"/>
  <c r="H654" i="3"/>
  <c r="I654" i="3"/>
  <c r="J654" i="3"/>
  <c r="E655" i="3"/>
  <c r="F655" i="3"/>
  <c r="G655" i="3"/>
  <c r="H655" i="3"/>
  <c r="I655" i="3"/>
  <c r="J655" i="3"/>
  <c r="E656" i="3"/>
  <c r="F656" i="3"/>
  <c r="G656" i="3"/>
  <c r="H656" i="3"/>
  <c r="I656" i="3"/>
  <c r="J656" i="3"/>
  <c r="E657" i="3"/>
  <c r="F657" i="3"/>
  <c r="G657" i="3"/>
  <c r="H657" i="3"/>
  <c r="I657" i="3"/>
  <c r="J657" i="3"/>
  <c r="E658" i="3"/>
  <c r="F658" i="3"/>
  <c r="G658" i="3"/>
  <c r="H658" i="3"/>
  <c r="I658" i="3"/>
  <c r="J658" i="3"/>
  <c r="E659" i="3"/>
  <c r="F659" i="3"/>
  <c r="G659" i="3"/>
  <c r="H659" i="3"/>
  <c r="I659" i="3"/>
  <c r="J659" i="3"/>
  <c r="E660" i="3"/>
  <c r="F660" i="3"/>
  <c r="G660" i="3"/>
  <c r="H660" i="3"/>
  <c r="I660" i="3"/>
  <c r="J660" i="3"/>
  <c r="E661" i="3"/>
  <c r="F661" i="3"/>
  <c r="G661" i="3"/>
  <c r="H661" i="3"/>
  <c r="I661" i="3"/>
  <c r="J661" i="3"/>
  <c r="E662" i="3"/>
  <c r="F662" i="3"/>
  <c r="G662" i="3"/>
  <c r="H662" i="3"/>
  <c r="I662" i="3"/>
  <c r="J662" i="3"/>
  <c r="E663" i="3"/>
  <c r="F663" i="3"/>
  <c r="G663" i="3"/>
  <c r="H663" i="3"/>
  <c r="I663" i="3"/>
  <c r="J663" i="3"/>
  <c r="E664" i="3"/>
  <c r="F664" i="3"/>
  <c r="G664" i="3"/>
  <c r="H664" i="3"/>
  <c r="I664" i="3"/>
  <c r="J664" i="3"/>
  <c r="E665" i="3"/>
  <c r="F665" i="3"/>
  <c r="G665" i="3"/>
  <c r="H665" i="3"/>
  <c r="I665" i="3"/>
  <c r="J665" i="3"/>
  <c r="E666" i="3"/>
  <c r="F666" i="3"/>
  <c r="G666" i="3"/>
  <c r="H666" i="3"/>
  <c r="I666" i="3"/>
  <c r="J666" i="3"/>
  <c r="E667" i="3"/>
  <c r="F667" i="3"/>
  <c r="G667" i="3"/>
  <c r="H667" i="3"/>
  <c r="I667" i="3"/>
  <c r="J667" i="3"/>
  <c r="E668" i="3"/>
  <c r="F668" i="3"/>
  <c r="G668" i="3"/>
  <c r="H668" i="3"/>
  <c r="I668" i="3"/>
  <c r="J668" i="3"/>
  <c r="E669" i="3"/>
  <c r="F669" i="3"/>
  <c r="G669" i="3"/>
  <c r="H669" i="3"/>
  <c r="I669" i="3"/>
  <c r="J669" i="3"/>
  <c r="E670" i="3"/>
  <c r="F670" i="3"/>
  <c r="G670" i="3"/>
  <c r="H670" i="3"/>
  <c r="I670" i="3"/>
  <c r="J670" i="3"/>
  <c r="E671" i="3"/>
  <c r="F671" i="3"/>
  <c r="G671" i="3"/>
  <c r="H671" i="3"/>
  <c r="I671" i="3"/>
  <c r="J671" i="3"/>
  <c r="E672" i="3"/>
  <c r="F672" i="3"/>
  <c r="G672" i="3"/>
  <c r="H672" i="3"/>
  <c r="I672" i="3"/>
  <c r="J672" i="3"/>
  <c r="E673" i="3"/>
  <c r="F673" i="3"/>
  <c r="G673" i="3"/>
  <c r="H673" i="3"/>
  <c r="I673" i="3"/>
  <c r="J673" i="3"/>
  <c r="E674" i="3"/>
  <c r="F674" i="3"/>
  <c r="G674" i="3"/>
  <c r="H674" i="3"/>
  <c r="I674" i="3"/>
  <c r="J674" i="3"/>
  <c r="E675" i="3"/>
  <c r="F675" i="3"/>
  <c r="G675" i="3"/>
  <c r="H675" i="3"/>
  <c r="I675" i="3"/>
  <c r="J675" i="3"/>
  <c r="E676" i="3"/>
  <c r="F676" i="3"/>
  <c r="G676" i="3"/>
  <c r="H676" i="3"/>
  <c r="I676" i="3"/>
  <c r="J676" i="3"/>
  <c r="E677" i="3"/>
  <c r="F677" i="3"/>
  <c r="G677" i="3"/>
  <c r="H677" i="3"/>
  <c r="I677" i="3"/>
  <c r="J677" i="3"/>
  <c r="E678" i="3"/>
  <c r="F678" i="3"/>
  <c r="G678" i="3"/>
  <c r="H678" i="3"/>
  <c r="I678" i="3"/>
  <c r="J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E681" i="3"/>
  <c r="F681" i="3"/>
  <c r="G681" i="3"/>
  <c r="H681" i="3"/>
  <c r="I681" i="3"/>
  <c r="J681" i="3"/>
  <c r="E682" i="3"/>
  <c r="F682" i="3"/>
  <c r="G682" i="3"/>
  <c r="H682" i="3"/>
  <c r="I682" i="3"/>
  <c r="J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E687" i="3"/>
  <c r="F687" i="3"/>
  <c r="G687" i="3"/>
  <c r="H687" i="3"/>
  <c r="I687" i="3"/>
  <c r="J687" i="3"/>
  <c r="E688" i="3"/>
  <c r="F688" i="3"/>
  <c r="G688" i="3"/>
  <c r="H688" i="3"/>
  <c r="I688" i="3"/>
  <c r="J688" i="3"/>
  <c r="E689" i="3"/>
  <c r="F689" i="3"/>
  <c r="G689" i="3"/>
  <c r="H689" i="3"/>
  <c r="I689" i="3"/>
  <c r="J689" i="3"/>
  <c r="E690" i="3"/>
  <c r="F690" i="3"/>
  <c r="G690" i="3"/>
  <c r="H690" i="3"/>
  <c r="I690" i="3"/>
  <c r="J690" i="3"/>
  <c r="E691" i="3"/>
  <c r="F691" i="3"/>
  <c r="G691" i="3"/>
  <c r="H691" i="3"/>
  <c r="I691" i="3"/>
  <c r="J691" i="3"/>
  <c r="E692" i="3"/>
  <c r="F692" i="3"/>
  <c r="G692" i="3"/>
  <c r="H692" i="3"/>
  <c r="I692" i="3"/>
  <c r="J692" i="3"/>
  <c r="E693" i="3"/>
  <c r="F693" i="3"/>
  <c r="G693" i="3"/>
  <c r="H693" i="3"/>
  <c r="I693" i="3"/>
  <c r="J693" i="3"/>
  <c r="E694" i="3"/>
  <c r="F694" i="3"/>
  <c r="G694" i="3"/>
  <c r="H694" i="3"/>
  <c r="I694" i="3"/>
  <c r="J694" i="3"/>
  <c r="E695" i="3"/>
  <c r="F695" i="3"/>
  <c r="G695" i="3"/>
  <c r="H695" i="3"/>
  <c r="I695" i="3"/>
  <c r="J695" i="3"/>
  <c r="E696" i="3"/>
  <c r="F696" i="3"/>
  <c r="G696" i="3"/>
  <c r="H696" i="3"/>
  <c r="I696" i="3"/>
  <c r="J696" i="3"/>
  <c r="E697" i="3"/>
  <c r="F697" i="3"/>
  <c r="G697" i="3"/>
  <c r="H697" i="3"/>
  <c r="I697" i="3"/>
  <c r="J697" i="3"/>
  <c r="E698" i="3"/>
  <c r="F698" i="3"/>
  <c r="G698" i="3"/>
  <c r="H698" i="3"/>
  <c r="I698" i="3"/>
  <c r="J698" i="3"/>
  <c r="E699" i="3"/>
  <c r="F699" i="3"/>
  <c r="G699" i="3"/>
  <c r="H699" i="3"/>
  <c r="I699" i="3"/>
  <c r="J699" i="3"/>
  <c r="E700" i="3"/>
  <c r="F700" i="3"/>
  <c r="G700" i="3"/>
  <c r="H700" i="3"/>
  <c r="I700" i="3"/>
  <c r="J700" i="3"/>
  <c r="E701" i="3"/>
  <c r="F701" i="3"/>
  <c r="G701" i="3"/>
  <c r="H701" i="3"/>
  <c r="I701" i="3"/>
  <c r="J701" i="3"/>
  <c r="E702" i="3"/>
  <c r="F702" i="3"/>
  <c r="G702" i="3"/>
  <c r="H702" i="3"/>
  <c r="I702" i="3"/>
  <c r="J702" i="3"/>
  <c r="E703" i="3"/>
  <c r="F703" i="3"/>
  <c r="G703" i="3"/>
  <c r="H703" i="3"/>
  <c r="I703" i="3"/>
  <c r="J703" i="3"/>
  <c r="E704" i="3"/>
  <c r="F704" i="3"/>
  <c r="G704" i="3"/>
  <c r="H704" i="3"/>
  <c r="I704" i="3"/>
  <c r="J704" i="3"/>
  <c r="E705" i="3"/>
  <c r="F705" i="3"/>
  <c r="G705" i="3"/>
  <c r="H705" i="3"/>
  <c r="I705" i="3"/>
  <c r="J705" i="3"/>
  <c r="E706" i="3"/>
  <c r="F706" i="3"/>
  <c r="G706" i="3"/>
  <c r="H706" i="3"/>
  <c r="I706" i="3"/>
  <c r="J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E711" i="3"/>
  <c r="F711" i="3"/>
  <c r="G711" i="3"/>
  <c r="H711" i="3"/>
  <c r="I711" i="3"/>
  <c r="J711" i="3"/>
  <c r="E712" i="3"/>
  <c r="F712" i="3"/>
  <c r="G712" i="3"/>
  <c r="H712" i="3"/>
  <c r="I712" i="3"/>
  <c r="J712" i="3"/>
  <c r="E713" i="3"/>
  <c r="F713" i="3"/>
  <c r="G713" i="3"/>
  <c r="H713" i="3"/>
  <c r="I713" i="3"/>
  <c r="J713" i="3"/>
  <c r="E714" i="3"/>
  <c r="F714" i="3"/>
  <c r="G714" i="3"/>
  <c r="H714" i="3"/>
  <c r="I714" i="3"/>
  <c r="J714" i="3"/>
  <c r="E715" i="3"/>
  <c r="F715" i="3"/>
  <c r="G715" i="3"/>
  <c r="H715" i="3"/>
  <c r="I715" i="3"/>
  <c r="J715" i="3"/>
  <c r="E716" i="3"/>
  <c r="F716" i="3"/>
  <c r="G716" i="3"/>
  <c r="H716" i="3"/>
  <c r="I716" i="3"/>
  <c r="J716" i="3"/>
  <c r="E717" i="3"/>
  <c r="F717" i="3"/>
  <c r="G717" i="3"/>
  <c r="H717" i="3"/>
  <c r="I717" i="3"/>
  <c r="J717" i="3"/>
  <c r="E718" i="3"/>
  <c r="F718" i="3"/>
  <c r="G718" i="3"/>
  <c r="H718" i="3"/>
  <c r="I718" i="3"/>
  <c r="J718" i="3"/>
  <c r="E719" i="3"/>
  <c r="F719" i="3"/>
  <c r="G719" i="3"/>
  <c r="H719" i="3"/>
  <c r="I719" i="3"/>
  <c r="J719" i="3"/>
  <c r="E720" i="3"/>
  <c r="F720" i="3"/>
  <c r="G720" i="3"/>
  <c r="H720" i="3"/>
  <c r="I720" i="3"/>
  <c r="J720" i="3"/>
  <c r="E721" i="3"/>
  <c r="F721" i="3"/>
  <c r="G721" i="3"/>
  <c r="H721" i="3"/>
  <c r="I721" i="3"/>
  <c r="J721" i="3"/>
  <c r="E722" i="3"/>
  <c r="F722" i="3"/>
  <c r="G722" i="3"/>
  <c r="H722" i="3"/>
  <c r="I722" i="3"/>
  <c r="J722" i="3"/>
  <c r="E723" i="3"/>
  <c r="F723" i="3"/>
  <c r="G723" i="3"/>
  <c r="H723" i="3"/>
  <c r="I723" i="3"/>
  <c r="J723" i="3"/>
  <c r="E724" i="3"/>
  <c r="F724" i="3"/>
  <c r="G724" i="3"/>
  <c r="H724" i="3"/>
  <c r="I724" i="3"/>
  <c r="J724" i="3"/>
  <c r="E725" i="3"/>
  <c r="F725" i="3"/>
  <c r="G725" i="3"/>
  <c r="H725" i="3"/>
  <c r="I725" i="3"/>
  <c r="J725" i="3"/>
  <c r="E726" i="3"/>
  <c r="F726" i="3"/>
  <c r="G726" i="3"/>
  <c r="H726" i="3"/>
  <c r="I726" i="3"/>
  <c r="J726" i="3"/>
  <c r="E727" i="3"/>
  <c r="F727" i="3"/>
  <c r="G727" i="3"/>
  <c r="H727" i="3"/>
  <c r="I727" i="3"/>
  <c r="J727" i="3"/>
  <c r="E728" i="3"/>
  <c r="F728" i="3"/>
  <c r="G728" i="3"/>
  <c r="H728" i="3"/>
  <c r="I728" i="3"/>
  <c r="J728" i="3"/>
  <c r="E729" i="3"/>
  <c r="F729" i="3"/>
  <c r="G729" i="3"/>
  <c r="H729" i="3"/>
  <c r="I729" i="3"/>
  <c r="J729" i="3"/>
  <c r="E730" i="3"/>
  <c r="F730" i="3"/>
  <c r="G730" i="3"/>
  <c r="H730" i="3"/>
  <c r="I730" i="3"/>
  <c r="J730" i="3"/>
  <c r="E731" i="3"/>
  <c r="F731" i="3"/>
  <c r="G731" i="3"/>
  <c r="H731" i="3"/>
  <c r="I731" i="3"/>
  <c r="J731" i="3"/>
  <c r="E732" i="3"/>
  <c r="F732" i="3"/>
  <c r="G732" i="3"/>
  <c r="H732" i="3"/>
  <c r="I732" i="3"/>
  <c r="J732" i="3"/>
  <c r="E733" i="3"/>
  <c r="F733" i="3"/>
  <c r="G733" i="3"/>
  <c r="H733" i="3"/>
  <c r="I733" i="3"/>
  <c r="J733" i="3"/>
  <c r="E734" i="3"/>
  <c r="F734" i="3"/>
  <c r="G734" i="3"/>
  <c r="H734" i="3"/>
  <c r="I734" i="3"/>
  <c r="J734" i="3"/>
  <c r="E735" i="3"/>
  <c r="F735" i="3"/>
  <c r="G735" i="3"/>
  <c r="H735" i="3"/>
  <c r="I735" i="3"/>
  <c r="J735" i="3"/>
  <c r="E736" i="3"/>
  <c r="F736" i="3"/>
  <c r="G736" i="3"/>
  <c r="H736" i="3"/>
  <c r="I736" i="3"/>
  <c r="J736" i="3"/>
  <c r="E737" i="3"/>
  <c r="F737" i="3"/>
  <c r="G737" i="3"/>
  <c r="H737" i="3"/>
  <c r="I737" i="3"/>
  <c r="J737" i="3"/>
  <c r="E738" i="3"/>
  <c r="F738" i="3"/>
  <c r="G738" i="3"/>
  <c r="H738" i="3"/>
  <c r="I738" i="3"/>
  <c r="J738" i="3"/>
  <c r="E739" i="3"/>
  <c r="F739" i="3"/>
  <c r="G739" i="3"/>
  <c r="H739" i="3"/>
  <c r="I739" i="3"/>
  <c r="J739" i="3"/>
  <c r="E740" i="3"/>
  <c r="F740" i="3"/>
  <c r="G740" i="3"/>
  <c r="H740" i="3"/>
  <c r="I740" i="3"/>
  <c r="J740" i="3"/>
  <c r="E741" i="3"/>
  <c r="F741" i="3"/>
  <c r="G741" i="3"/>
  <c r="H741" i="3"/>
  <c r="I741" i="3"/>
  <c r="J741" i="3"/>
  <c r="E742" i="3"/>
  <c r="F742" i="3"/>
  <c r="G742" i="3"/>
  <c r="H742" i="3"/>
  <c r="I742" i="3"/>
  <c r="J742" i="3"/>
  <c r="E743" i="3"/>
  <c r="F743" i="3"/>
  <c r="G743" i="3"/>
  <c r="H743" i="3"/>
  <c r="I743" i="3"/>
  <c r="J743" i="3"/>
  <c r="E744" i="3"/>
  <c r="F744" i="3"/>
  <c r="G744" i="3"/>
  <c r="H744" i="3"/>
  <c r="I744" i="3"/>
  <c r="J744" i="3"/>
  <c r="E745" i="3"/>
  <c r="F745" i="3"/>
  <c r="G745" i="3"/>
  <c r="H745" i="3"/>
  <c r="I745" i="3"/>
  <c r="J745" i="3"/>
  <c r="E746" i="3"/>
  <c r="F746" i="3"/>
  <c r="G746" i="3"/>
  <c r="H746" i="3"/>
  <c r="I746" i="3"/>
  <c r="J746" i="3"/>
  <c r="E747" i="3"/>
  <c r="F747" i="3"/>
  <c r="G747" i="3"/>
  <c r="H747" i="3"/>
  <c r="I747" i="3"/>
  <c r="J747" i="3"/>
  <c r="E748" i="3"/>
  <c r="F748" i="3"/>
  <c r="G748" i="3"/>
  <c r="H748" i="3"/>
  <c r="I748" i="3"/>
  <c r="J748" i="3"/>
  <c r="E749" i="3"/>
  <c r="F749" i="3"/>
  <c r="G749" i="3"/>
  <c r="H749" i="3"/>
  <c r="I749" i="3"/>
  <c r="J749" i="3"/>
  <c r="E750" i="3"/>
  <c r="F750" i="3"/>
  <c r="G750" i="3"/>
  <c r="H750" i="3"/>
  <c r="I750" i="3"/>
  <c r="J750" i="3"/>
  <c r="E751" i="3"/>
  <c r="F751" i="3"/>
  <c r="G751" i="3"/>
  <c r="H751" i="3"/>
  <c r="I751" i="3"/>
  <c r="J751" i="3"/>
  <c r="E752" i="3"/>
  <c r="F752" i="3"/>
  <c r="G752" i="3"/>
  <c r="H752" i="3"/>
  <c r="I752" i="3"/>
  <c r="J752" i="3"/>
  <c r="E753" i="3"/>
  <c r="F753" i="3"/>
  <c r="G753" i="3"/>
  <c r="H753" i="3"/>
  <c r="I753" i="3"/>
  <c r="J753" i="3"/>
  <c r="E754" i="3"/>
  <c r="F754" i="3"/>
  <c r="G754" i="3"/>
  <c r="H754" i="3"/>
  <c r="I754" i="3"/>
  <c r="J754" i="3"/>
  <c r="E755" i="3"/>
  <c r="F755" i="3"/>
  <c r="G755" i="3"/>
  <c r="H755" i="3"/>
  <c r="I755" i="3"/>
  <c r="J755" i="3"/>
  <c r="E756" i="3"/>
  <c r="F756" i="3"/>
  <c r="G756" i="3"/>
  <c r="H756" i="3"/>
  <c r="I756" i="3"/>
  <c r="J756" i="3"/>
  <c r="E757" i="3"/>
  <c r="F757" i="3"/>
  <c r="G757" i="3"/>
  <c r="H757" i="3"/>
  <c r="I757" i="3"/>
  <c r="J757" i="3"/>
  <c r="E758" i="3"/>
  <c r="F758" i="3"/>
  <c r="G758" i="3"/>
  <c r="H758" i="3"/>
  <c r="I758" i="3"/>
  <c r="J758" i="3"/>
  <c r="E759" i="3"/>
  <c r="F759" i="3"/>
  <c r="G759" i="3"/>
  <c r="H759" i="3"/>
  <c r="I759" i="3"/>
  <c r="J759" i="3"/>
  <c r="E760" i="3"/>
  <c r="F760" i="3"/>
  <c r="G760" i="3"/>
  <c r="H760" i="3"/>
  <c r="I760" i="3"/>
  <c r="J760" i="3"/>
  <c r="E761" i="3"/>
  <c r="F761" i="3"/>
  <c r="G761" i="3"/>
  <c r="H761" i="3"/>
  <c r="I761" i="3"/>
  <c r="J761" i="3"/>
  <c r="E762" i="3"/>
  <c r="F762" i="3"/>
  <c r="G762" i="3"/>
  <c r="H762" i="3"/>
  <c r="I762" i="3"/>
  <c r="J762" i="3"/>
  <c r="E763" i="3"/>
  <c r="F763" i="3"/>
  <c r="G763" i="3"/>
  <c r="H763" i="3"/>
  <c r="I763" i="3"/>
  <c r="J763" i="3"/>
  <c r="E764" i="3"/>
  <c r="F764" i="3"/>
  <c r="G764" i="3"/>
  <c r="H764" i="3"/>
  <c r="I764" i="3"/>
  <c r="J764" i="3"/>
  <c r="E765" i="3"/>
  <c r="F765" i="3"/>
  <c r="G765" i="3"/>
  <c r="H765" i="3"/>
  <c r="I765" i="3"/>
  <c r="J765" i="3"/>
  <c r="E766" i="3"/>
  <c r="F766" i="3"/>
  <c r="G766" i="3"/>
  <c r="H766" i="3"/>
  <c r="I766" i="3"/>
  <c r="J766" i="3"/>
  <c r="E767" i="3"/>
  <c r="F767" i="3"/>
  <c r="G767" i="3"/>
  <c r="H767" i="3"/>
  <c r="I767" i="3"/>
  <c r="J767" i="3"/>
  <c r="E768" i="3"/>
  <c r="F768" i="3"/>
  <c r="G768" i="3"/>
  <c r="H768" i="3"/>
  <c r="I768" i="3"/>
  <c r="J768" i="3"/>
  <c r="E769" i="3"/>
  <c r="F769" i="3"/>
  <c r="G769" i="3"/>
  <c r="H769" i="3"/>
  <c r="I769" i="3"/>
  <c r="J769" i="3"/>
  <c r="E770" i="3"/>
  <c r="F770" i="3"/>
  <c r="G770" i="3"/>
  <c r="H770" i="3"/>
  <c r="I770" i="3"/>
  <c r="J770" i="3"/>
  <c r="E771" i="3"/>
  <c r="F771" i="3"/>
  <c r="G771" i="3"/>
  <c r="H771" i="3"/>
  <c r="I771" i="3"/>
  <c r="J771" i="3"/>
  <c r="E772" i="3"/>
  <c r="F772" i="3"/>
  <c r="G772" i="3"/>
  <c r="H772" i="3"/>
  <c r="I772" i="3"/>
  <c r="J772" i="3"/>
  <c r="E773" i="3"/>
  <c r="F773" i="3"/>
  <c r="G773" i="3"/>
  <c r="H773" i="3"/>
  <c r="I773" i="3"/>
  <c r="J773" i="3"/>
  <c r="E774" i="3"/>
  <c r="F774" i="3"/>
  <c r="G774" i="3"/>
  <c r="H774" i="3"/>
  <c r="I774" i="3"/>
  <c r="J774" i="3"/>
  <c r="E775" i="3"/>
  <c r="F775" i="3"/>
  <c r="G775" i="3"/>
  <c r="H775" i="3"/>
  <c r="I775" i="3"/>
  <c r="J775" i="3"/>
  <c r="E776" i="3"/>
  <c r="F776" i="3"/>
  <c r="G776" i="3"/>
  <c r="H776" i="3"/>
  <c r="I776" i="3"/>
  <c r="J776" i="3"/>
  <c r="E777" i="3"/>
  <c r="F777" i="3"/>
  <c r="G777" i="3"/>
  <c r="H777" i="3"/>
  <c r="I777" i="3"/>
  <c r="J777" i="3"/>
  <c r="E778" i="3"/>
  <c r="F778" i="3"/>
  <c r="G778" i="3"/>
  <c r="H778" i="3"/>
  <c r="I778" i="3"/>
  <c r="J778" i="3"/>
  <c r="E779" i="3"/>
  <c r="F779" i="3"/>
  <c r="G779" i="3"/>
  <c r="H779" i="3"/>
  <c r="I779" i="3"/>
  <c r="J779" i="3"/>
  <c r="E780" i="3"/>
  <c r="F780" i="3"/>
  <c r="G780" i="3"/>
  <c r="H780" i="3"/>
  <c r="I780" i="3"/>
  <c r="J780" i="3"/>
  <c r="E781" i="3"/>
  <c r="F781" i="3"/>
  <c r="G781" i="3"/>
  <c r="H781" i="3"/>
  <c r="I781" i="3"/>
  <c r="J781" i="3"/>
  <c r="E782" i="3"/>
  <c r="F782" i="3"/>
  <c r="G782" i="3"/>
  <c r="H782" i="3"/>
  <c r="I782" i="3"/>
  <c r="J782" i="3"/>
  <c r="E783" i="3"/>
  <c r="F783" i="3"/>
  <c r="G783" i="3"/>
  <c r="H783" i="3"/>
  <c r="I783" i="3"/>
  <c r="J783" i="3"/>
  <c r="E784" i="3"/>
  <c r="F784" i="3"/>
  <c r="G784" i="3"/>
  <c r="H784" i="3"/>
  <c r="I784" i="3"/>
  <c r="J784" i="3"/>
  <c r="E785" i="3"/>
  <c r="F785" i="3"/>
  <c r="G785" i="3"/>
  <c r="H785" i="3"/>
  <c r="I785" i="3"/>
  <c r="J785" i="3"/>
  <c r="E786" i="3"/>
  <c r="F786" i="3"/>
  <c r="G786" i="3"/>
  <c r="H786" i="3"/>
  <c r="I786" i="3"/>
  <c r="J786" i="3"/>
  <c r="E787" i="3"/>
  <c r="F787" i="3"/>
  <c r="G787" i="3"/>
  <c r="H787" i="3"/>
  <c r="I787" i="3"/>
  <c r="J787" i="3"/>
  <c r="E788" i="3"/>
  <c r="F788" i="3"/>
  <c r="G788" i="3"/>
  <c r="H788" i="3"/>
  <c r="I788" i="3"/>
  <c r="J788" i="3"/>
  <c r="E789" i="3"/>
  <c r="F789" i="3"/>
  <c r="G789" i="3"/>
  <c r="H789" i="3"/>
  <c r="I789" i="3"/>
  <c r="J789" i="3"/>
  <c r="E790" i="3"/>
  <c r="F790" i="3"/>
  <c r="G790" i="3"/>
  <c r="H790" i="3"/>
  <c r="I790" i="3"/>
  <c r="J790" i="3"/>
  <c r="E791" i="3"/>
  <c r="F791" i="3"/>
  <c r="G791" i="3"/>
  <c r="H791" i="3"/>
  <c r="I791" i="3"/>
  <c r="J791" i="3"/>
  <c r="E792" i="3"/>
  <c r="F792" i="3"/>
  <c r="G792" i="3"/>
  <c r="H792" i="3"/>
  <c r="I792" i="3"/>
  <c r="J792" i="3"/>
  <c r="E793" i="3"/>
  <c r="F793" i="3"/>
  <c r="G793" i="3"/>
  <c r="H793" i="3"/>
  <c r="I793" i="3"/>
  <c r="J793" i="3"/>
  <c r="E794" i="3"/>
  <c r="F794" i="3"/>
  <c r="G794" i="3"/>
  <c r="H794" i="3"/>
  <c r="I794" i="3"/>
  <c r="J794" i="3"/>
  <c r="E795" i="3"/>
  <c r="F795" i="3"/>
  <c r="G795" i="3"/>
  <c r="H795" i="3"/>
  <c r="I795" i="3"/>
  <c r="J795" i="3"/>
  <c r="E796" i="3"/>
  <c r="F796" i="3"/>
  <c r="G796" i="3"/>
  <c r="H796" i="3"/>
  <c r="I796" i="3"/>
  <c r="J796" i="3"/>
  <c r="E797" i="3"/>
  <c r="F797" i="3"/>
  <c r="G797" i="3"/>
  <c r="H797" i="3"/>
  <c r="I797" i="3"/>
  <c r="J797" i="3"/>
  <c r="E798" i="3"/>
  <c r="F798" i="3"/>
  <c r="G798" i="3"/>
  <c r="H798" i="3"/>
  <c r="I798" i="3"/>
  <c r="J798" i="3"/>
  <c r="E799" i="3"/>
  <c r="F799" i="3"/>
  <c r="G799" i="3"/>
  <c r="H799" i="3"/>
  <c r="I799" i="3"/>
  <c r="J799" i="3"/>
  <c r="E800" i="3"/>
  <c r="F800" i="3"/>
  <c r="G800" i="3"/>
  <c r="H800" i="3"/>
  <c r="I800" i="3"/>
  <c r="J800" i="3"/>
  <c r="E801" i="3"/>
  <c r="F801" i="3"/>
  <c r="G801" i="3"/>
  <c r="H801" i="3"/>
  <c r="I801" i="3"/>
  <c r="J801" i="3"/>
  <c r="E802" i="3"/>
  <c r="F802" i="3"/>
  <c r="G802" i="3"/>
  <c r="H802" i="3"/>
  <c r="I802" i="3"/>
  <c r="J802" i="3"/>
  <c r="E803" i="3"/>
  <c r="F803" i="3"/>
  <c r="G803" i="3"/>
  <c r="H803" i="3"/>
  <c r="I803" i="3"/>
  <c r="J803" i="3"/>
  <c r="E804" i="3"/>
  <c r="F804" i="3"/>
  <c r="G804" i="3"/>
  <c r="H804" i="3"/>
  <c r="I804" i="3"/>
  <c r="J804" i="3"/>
  <c r="E805" i="3"/>
  <c r="F805" i="3"/>
  <c r="G805" i="3"/>
  <c r="H805" i="3"/>
  <c r="I805" i="3"/>
  <c r="J805" i="3"/>
  <c r="E806" i="3"/>
  <c r="F806" i="3"/>
  <c r="G806" i="3"/>
  <c r="H806" i="3"/>
  <c r="I806" i="3"/>
  <c r="J806" i="3"/>
  <c r="E807" i="3"/>
  <c r="F807" i="3"/>
  <c r="G807" i="3"/>
  <c r="H807" i="3"/>
  <c r="I807" i="3"/>
  <c r="J807" i="3"/>
  <c r="E808" i="3"/>
  <c r="F808" i="3"/>
  <c r="G808" i="3"/>
  <c r="H808" i="3"/>
  <c r="I808" i="3"/>
  <c r="J808" i="3"/>
  <c r="K680" i="3" l="1"/>
  <c r="K669" i="3"/>
  <c r="K659" i="3"/>
  <c r="K685" i="3"/>
  <c r="K675" i="3"/>
  <c r="K664" i="3"/>
  <c r="K655" i="3"/>
  <c r="K642" i="3"/>
  <c r="AZ809" i="3"/>
  <c r="AV809" i="3"/>
  <c r="P809" i="3"/>
  <c r="AT809" i="3"/>
  <c r="AD809" i="3"/>
  <c r="N809" i="3"/>
  <c r="BC809" i="3"/>
  <c r="AU809" i="3"/>
  <c r="AM809" i="3"/>
  <c r="AE809" i="3"/>
  <c r="W809" i="3"/>
  <c r="O809" i="3"/>
  <c r="K688" i="3"/>
  <c r="K687" i="3"/>
  <c r="L685" i="3"/>
  <c r="K677" i="3"/>
  <c r="K676" i="3"/>
  <c r="L675" i="3"/>
  <c r="L674" i="3"/>
  <c r="K674" i="3"/>
  <c r="K667" i="3"/>
  <c r="K665" i="3"/>
  <c r="L664" i="3"/>
  <c r="K657" i="3"/>
  <c r="K656" i="3"/>
  <c r="L655" i="3"/>
  <c r="K649" i="3"/>
  <c r="K648" i="3"/>
  <c r="L647" i="3"/>
  <c r="L646" i="3"/>
  <c r="K646" i="3"/>
  <c r="K640" i="3"/>
  <c r="K639" i="3"/>
  <c r="AR809" i="3"/>
  <c r="AB809" i="3"/>
  <c r="AJ809" i="3"/>
  <c r="BD809" i="3"/>
  <c r="AN809" i="3"/>
  <c r="X809" i="3"/>
  <c r="BF809" i="3"/>
  <c r="AX809" i="3"/>
  <c r="AP809" i="3"/>
  <c r="AH809" i="3"/>
  <c r="Z809" i="3"/>
  <c r="R809" i="3"/>
  <c r="BI809" i="3"/>
  <c r="BE809" i="3"/>
  <c r="BA809" i="3"/>
  <c r="AW809" i="3"/>
  <c r="AS809" i="3"/>
  <c r="AO809" i="3"/>
  <c r="AK809" i="3"/>
  <c r="AG809" i="3"/>
  <c r="AC809" i="3"/>
  <c r="BK809" i="3" s="1"/>
  <c r="Y809" i="3"/>
  <c r="U809" i="3"/>
  <c r="BM809" i="3" s="1"/>
  <c r="Q809" i="3"/>
  <c r="BN809" i="3" s="1"/>
  <c r="N810" i="3"/>
  <c r="P810" i="3"/>
  <c r="R810" i="3"/>
  <c r="T810" i="3"/>
  <c r="V810" i="3"/>
  <c r="X810" i="3"/>
  <c r="Z810" i="3"/>
  <c r="AB810" i="3"/>
  <c r="AD810" i="3"/>
  <c r="AF810" i="3"/>
  <c r="AH810" i="3"/>
  <c r="AJ810" i="3"/>
  <c r="AL810" i="3"/>
  <c r="AN810" i="3"/>
  <c r="AP810" i="3"/>
  <c r="AR810" i="3"/>
  <c r="AT810" i="3"/>
  <c r="AV810" i="3"/>
  <c r="AX810" i="3"/>
  <c r="AZ810" i="3"/>
  <c r="BB810" i="3"/>
  <c r="BD810" i="3"/>
  <c r="BF810" i="3"/>
  <c r="BH810" i="3"/>
  <c r="O810" i="3"/>
  <c r="S810" i="3"/>
  <c r="W810" i="3"/>
  <c r="AA810" i="3"/>
  <c r="AE810" i="3"/>
  <c r="AI810" i="3"/>
  <c r="AM810" i="3"/>
  <c r="AQ810" i="3"/>
  <c r="AU810" i="3"/>
  <c r="AY810" i="3"/>
  <c r="BC810" i="3"/>
  <c r="BG810" i="3"/>
  <c r="M810" i="3"/>
  <c r="U810" i="3"/>
  <c r="AC810" i="3"/>
  <c r="AK810" i="3"/>
  <c r="AS810" i="3"/>
  <c r="BA810" i="3"/>
  <c r="BI810" i="3"/>
  <c r="Q810" i="3"/>
  <c r="AG810" i="3"/>
  <c r="AW810" i="3"/>
  <c r="AO810" i="3"/>
  <c r="Y810" i="3"/>
  <c r="BE810" i="3"/>
  <c r="M811" i="3"/>
  <c r="O811" i="3"/>
  <c r="Q811" i="3"/>
  <c r="S811" i="3"/>
  <c r="U811" i="3"/>
  <c r="W811" i="3"/>
  <c r="Y811" i="3"/>
  <c r="AA811" i="3"/>
  <c r="AC811" i="3"/>
  <c r="AE811" i="3"/>
  <c r="AG811" i="3"/>
  <c r="AI811" i="3"/>
  <c r="AK811" i="3"/>
  <c r="AM811" i="3"/>
  <c r="AO811" i="3"/>
  <c r="AQ811" i="3"/>
  <c r="AS811" i="3"/>
  <c r="AU811" i="3"/>
  <c r="AW811" i="3"/>
  <c r="AY811" i="3"/>
  <c r="BA811" i="3"/>
  <c r="BC811" i="3"/>
  <c r="BE811" i="3"/>
  <c r="BG811" i="3"/>
  <c r="BI811" i="3"/>
  <c r="P811" i="3"/>
  <c r="T811" i="3"/>
  <c r="X811" i="3"/>
  <c r="AB811" i="3"/>
  <c r="AF811" i="3"/>
  <c r="AJ811" i="3"/>
  <c r="AN811" i="3"/>
  <c r="AR811" i="3"/>
  <c r="AV811" i="3"/>
  <c r="AZ811" i="3"/>
  <c r="BD811" i="3"/>
  <c r="BH811" i="3"/>
  <c r="R811" i="3"/>
  <c r="Z811" i="3"/>
  <c r="AH811" i="3"/>
  <c r="AP811" i="3"/>
  <c r="AX811" i="3"/>
  <c r="BF811" i="3"/>
  <c r="N811" i="3"/>
  <c r="AD811" i="3"/>
  <c r="AT811" i="3"/>
  <c r="V811" i="3"/>
  <c r="BB811" i="3"/>
  <c r="AL811" i="3"/>
  <c r="M812" i="3"/>
  <c r="O812" i="3"/>
  <c r="Q812" i="3"/>
  <c r="S812" i="3"/>
  <c r="U812" i="3"/>
  <c r="W812" i="3"/>
  <c r="Y812" i="3"/>
  <c r="AA812" i="3"/>
  <c r="AC812" i="3"/>
  <c r="N812" i="3"/>
  <c r="R812" i="3"/>
  <c r="V812" i="3"/>
  <c r="Z812" i="3"/>
  <c r="AD812" i="3"/>
  <c r="AF812" i="3"/>
  <c r="AH812" i="3"/>
  <c r="AJ812" i="3"/>
  <c r="AL812" i="3"/>
  <c r="AN812" i="3"/>
  <c r="AP812" i="3"/>
  <c r="AR812" i="3"/>
  <c r="AT812" i="3"/>
  <c r="AV812" i="3"/>
  <c r="AX812" i="3"/>
  <c r="AZ812" i="3"/>
  <c r="BB812" i="3"/>
  <c r="BD812" i="3"/>
  <c r="BF812" i="3"/>
  <c r="BH812" i="3"/>
  <c r="P812" i="3"/>
  <c r="X812" i="3"/>
  <c r="AE812" i="3"/>
  <c r="AI812" i="3"/>
  <c r="AM812" i="3"/>
  <c r="AQ812" i="3"/>
  <c r="AU812" i="3"/>
  <c r="AY812" i="3"/>
  <c r="BC812" i="3"/>
  <c r="BG812" i="3"/>
  <c r="AB812" i="3"/>
  <c r="AK812" i="3"/>
  <c r="AS812" i="3"/>
  <c r="BA812" i="3"/>
  <c r="BI812" i="3"/>
  <c r="AG812" i="3"/>
  <c r="AW812" i="3"/>
  <c r="T812" i="3"/>
  <c r="AO812" i="3"/>
  <c r="BE812" i="3"/>
  <c r="M813" i="3"/>
  <c r="O813" i="3"/>
  <c r="Q813" i="3"/>
  <c r="S813" i="3"/>
  <c r="U813" i="3"/>
  <c r="W813" i="3"/>
  <c r="Y813" i="3"/>
  <c r="AA813" i="3"/>
  <c r="AC813" i="3"/>
  <c r="AE813" i="3"/>
  <c r="AG813" i="3"/>
  <c r="AI813" i="3"/>
  <c r="AK813" i="3"/>
  <c r="AM813" i="3"/>
  <c r="AO813" i="3"/>
  <c r="AQ813" i="3"/>
  <c r="AS813" i="3"/>
  <c r="AU813" i="3"/>
  <c r="AW813" i="3"/>
  <c r="AY813" i="3"/>
  <c r="BA813" i="3"/>
  <c r="BC813" i="3"/>
  <c r="BE813" i="3"/>
  <c r="BG813" i="3"/>
  <c r="BI813" i="3"/>
  <c r="P813" i="3"/>
  <c r="T813" i="3"/>
  <c r="X813" i="3"/>
  <c r="AB813" i="3"/>
  <c r="AF813" i="3"/>
  <c r="AJ813" i="3"/>
  <c r="AN813" i="3"/>
  <c r="AR813" i="3"/>
  <c r="AV813" i="3"/>
  <c r="AZ813" i="3"/>
  <c r="BD813" i="3"/>
  <c r="BH813" i="3"/>
  <c r="R813" i="3"/>
  <c r="Z813" i="3"/>
  <c r="AH813" i="3"/>
  <c r="AP813" i="3"/>
  <c r="AX813" i="3"/>
  <c r="BF813" i="3"/>
  <c r="N813" i="3"/>
  <c r="AD813" i="3"/>
  <c r="AT813" i="3"/>
  <c r="V813" i="3"/>
  <c r="AL813" i="3"/>
  <c r="BB813" i="3"/>
  <c r="M814" i="3"/>
  <c r="O814" i="3"/>
  <c r="Q814" i="3"/>
  <c r="S814" i="3"/>
  <c r="U814" i="3"/>
  <c r="W814" i="3"/>
  <c r="Y814" i="3"/>
  <c r="AA814" i="3"/>
  <c r="AC814" i="3"/>
  <c r="AE814" i="3"/>
  <c r="AG814" i="3"/>
  <c r="AI814" i="3"/>
  <c r="AK814" i="3"/>
  <c r="AM814" i="3"/>
  <c r="AO814" i="3"/>
  <c r="AQ814" i="3"/>
  <c r="AS814" i="3"/>
  <c r="AU814" i="3"/>
  <c r="AW814" i="3"/>
  <c r="AY814" i="3"/>
  <c r="BA814" i="3"/>
  <c r="BC814" i="3"/>
  <c r="BE814" i="3"/>
  <c r="BG814" i="3"/>
  <c r="BI814" i="3"/>
  <c r="N814" i="3"/>
  <c r="R814" i="3"/>
  <c r="V814" i="3"/>
  <c r="Z814" i="3"/>
  <c r="AD814" i="3"/>
  <c r="AH814" i="3"/>
  <c r="AL814" i="3"/>
  <c r="AP814" i="3"/>
  <c r="AT814" i="3"/>
  <c r="AX814" i="3"/>
  <c r="BB814" i="3"/>
  <c r="BF814" i="3"/>
  <c r="P814" i="3"/>
  <c r="X814" i="3"/>
  <c r="AF814" i="3"/>
  <c r="AN814" i="3"/>
  <c r="AV814" i="3"/>
  <c r="BD814" i="3"/>
  <c r="AB814" i="3"/>
  <c r="AR814" i="3"/>
  <c r="BH814" i="3"/>
  <c r="T814" i="3"/>
  <c r="AJ814" i="3"/>
  <c r="AZ814" i="3"/>
  <c r="N815" i="3"/>
  <c r="P815" i="3"/>
  <c r="R815" i="3"/>
  <c r="T815" i="3"/>
  <c r="V815" i="3"/>
  <c r="X815" i="3"/>
  <c r="Z815" i="3"/>
  <c r="AB815" i="3"/>
  <c r="AD815" i="3"/>
  <c r="AF815" i="3"/>
  <c r="AH815" i="3"/>
  <c r="AJ815" i="3"/>
  <c r="AL815" i="3"/>
  <c r="AN815" i="3"/>
  <c r="AP815" i="3"/>
  <c r="AR815" i="3"/>
  <c r="AT815" i="3"/>
  <c r="AV815" i="3"/>
  <c r="AX815" i="3"/>
  <c r="AZ815" i="3"/>
  <c r="BB815" i="3"/>
  <c r="BD815" i="3"/>
  <c r="BF815" i="3"/>
  <c r="BH815" i="3"/>
  <c r="O815" i="3"/>
  <c r="S815" i="3"/>
  <c r="W815" i="3"/>
  <c r="AA815" i="3"/>
  <c r="AE815" i="3"/>
  <c r="AI815" i="3"/>
  <c r="AM815" i="3"/>
  <c r="AQ815" i="3"/>
  <c r="AU815" i="3"/>
  <c r="AY815" i="3"/>
  <c r="BC815" i="3"/>
  <c r="BG815" i="3"/>
  <c r="M815" i="3"/>
  <c r="U815" i="3"/>
  <c r="AC815" i="3"/>
  <c r="AK815" i="3"/>
  <c r="AS815" i="3"/>
  <c r="BA815" i="3"/>
  <c r="BI815" i="3"/>
  <c r="Y815" i="3"/>
  <c r="AO815" i="3"/>
  <c r="BE815" i="3"/>
  <c r="Q815" i="3"/>
  <c r="AG815" i="3"/>
  <c r="AW815" i="3"/>
  <c r="N816" i="3"/>
  <c r="P816" i="3"/>
  <c r="R816" i="3"/>
  <c r="T816" i="3"/>
  <c r="V816" i="3"/>
  <c r="X816" i="3"/>
  <c r="Z816" i="3"/>
  <c r="AB816" i="3"/>
  <c r="AD816" i="3"/>
  <c r="AF816" i="3"/>
  <c r="AH816" i="3"/>
  <c r="AJ816" i="3"/>
  <c r="AL816" i="3"/>
  <c r="AN816" i="3"/>
  <c r="AP816" i="3"/>
  <c r="AR816" i="3"/>
  <c r="AT816" i="3"/>
  <c r="AV816" i="3"/>
  <c r="AX816" i="3"/>
  <c r="AZ816" i="3"/>
  <c r="BB816" i="3"/>
  <c r="BD816" i="3"/>
  <c r="BF816" i="3"/>
  <c r="BH816" i="3"/>
  <c r="M816" i="3"/>
  <c r="Q816" i="3"/>
  <c r="U816" i="3"/>
  <c r="Y816" i="3"/>
  <c r="AC816" i="3"/>
  <c r="AG816" i="3"/>
  <c r="AK816" i="3"/>
  <c r="AO816" i="3"/>
  <c r="AS816" i="3"/>
  <c r="AW816" i="3"/>
  <c r="BA816" i="3"/>
  <c r="BE816" i="3"/>
  <c r="BI816" i="3"/>
  <c r="S816" i="3"/>
  <c r="AA816" i="3"/>
  <c r="AI816" i="3"/>
  <c r="AQ816" i="3"/>
  <c r="AY816" i="3"/>
  <c r="BG816" i="3"/>
  <c r="W816" i="3"/>
  <c r="AM816" i="3"/>
  <c r="BC816" i="3"/>
  <c r="O816" i="3"/>
  <c r="AE816" i="3"/>
  <c r="AU816" i="3"/>
  <c r="M817" i="3"/>
  <c r="O817" i="3"/>
  <c r="Q817" i="3"/>
  <c r="S817" i="3"/>
  <c r="U817" i="3"/>
  <c r="W817" i="3"/>
  <c r="Y817" i="3"/>
  <c r="AA817" i="3"/>
  <c r="AC817" i="3"/>
  <c r="AE817" i="3"/>
  <c r="N817" i="3"/>
  <c r="R817" i="3"/>
  <c r="V817" i="3"/>
  <c r="Z817" i="3"/>
  <c r="AD817" i="3"/>
  <c r="AG817" i="3"/>
  <c r="AI817" i="3"/>
  <c r="AK817" i="3"/>
  <c r="AM817" i="3"/>
  <c r="AO817" i="3"/>
  <c r="AQ817" i="3"/>
  <c r="AS817" i="3"/>
  <c r="AU817" i="3"/>
  <c r="AW817" i="3"/>
  <c r="AY817" i="3"/>
  <c r="BA817" i="3"/>
  <c r="BC817" i="3"/>
  <c r="BE817" i="3"/>
  <c r="BG817" i="3"/>
  <c r="BI817" i="3"/>
  <c r="P817" i="3"/>
  <c r="BN817" i="3" s="1"/>
  <c r="X817" i="3"/>
  <c r="AF817" i="3"/>
  <c r="AJ817" i="3"/>
  <c r="AN817" i="3"/>
  <c r="AR817" i="3"/>
  <c r="AV817" i="3"/>
  <c r="AZ817" i="3"/>
  <c r="BD817" i="3"/>
  <c r="BH817" i="3"/>
  <c r="T817" i="3"/>
  <c r="AH817" i="3"/>
  <c r="AP817" i="3"/>
  <c r="AX817" i="3"/>
  <c r="BF817" i="3"/>
  <c r="AB817" i="3"/>
  <c r="AL817" i="3"/>
  <c r="AT817" i="3"/>
  <c r="BB817" i="3"/>
  <c r="M818" i="3"/>
  <c r="O818" i="3"/>
  <c r="Q818" i="3"/>
  <c r="S818" i="3"/>
  <c r="U818" i="3"/>
  <c r="W818" i="3"/>
  <c r="Y818" i="3"/>
  <c r="AA818" i="3"/>
  <c r="AC818" i="3"/>
  <c r="AE818" i="3"/>
  <c r="AG818" i="3"/>
  <c r="AI818" i="3"/>
  <c r="AK818" i="3"/>
  <c r="AM818" i="3"/>
  <c r="AO818" i="3"/>
  <c r="AQ818" i="3"/>
  <c r="AS818" i="3"/>
  <c r="AU818" i="3"/>
  <c r="AW818" i="3"/>
  <c r="AY818" i="3"/>
  <c r="BA818" i="3"/>
  <c r="BC818" i="3"/>
  <c r="BE818" i="3"/>
  <c r="BG818" i="3"/>
  <c r="BI818" i="3"/>
  <c r="N818" i="3"/>
  <c r="R818" i="3"/>
  <c r="V818" i="3"/>
  <c r="Z818" i="3"/>
  <c r="AD818" i="3"/>
  <c r="AH818" i="3"/>
  <c r="AL818" i="3"/>
  <c r="AP818" i="3"/>
  <c r="AT818" i="3"/>
  <c r="AX818" i="3"/>
  <c r="BB818" i="3"/>
  <c r="BF818" i="3"/>
  <c r="P818" i="3"/>
  <c r="BK818" i="3" s="1"/>
  <c r="X818" i="3"/>
  <c r="AF818" i="3"/>
  <c r="AN818" i="3"/>
  <c r="AV818" i="3"/>
  <c r="BD818" i="3"/>
  <c r="T818" i="3"/>
  <c r="AB818" i="3"/>
  <c r="AJ818" i="3"/>
  <c r="AR818" i="3"/>
  <c r="AZ818" i="3"/>
  <c r="BH818" i="3"/>
  <c r="N819" i="3"/>
  <c r="P819" i="3"/>
  <c r="R819" i="3"/>
  <c r="T819" i="3"/>
  <c r="V819" i="3"/>
  <c r="X819" i="3"/>
  <c r="Z819" i="3"/>
  <c r="AB819" i="3"/>
  <c r="AD819" i="3"/>
  <c r="AF819" i="3"/>
  <c r="AH819" i="3"/>
  <c r="AJ819" i="3"/>
  <c r="AL819" i="3"/>
  <c r="AN819" i="3"/>
  <c r="AP819" i="3"/>
  <c r="AR819" i="3"/>
  <c r="AT819" i="3"/>
  <c r="AV819" i="3"/>
  <c r="AX819" i="3"/>
  <c r="AZ819" i="3"/>
  <c r="BB819" i="3"/>
  <c r="BD819" i="3"/>
  <c r="BF819" i="3"/>
  <c r="BH819" i="3"/>
  <c r="O819" i="3"/>
  <c r="S819" i="3"/>
  <c r="W819" i="3"/>
  <c r="AA819" i="3"/>
  <c r="AE819" i="3"/>
  <c r="AI819" i="3"/>
  <c r="AM819" i="3"/>
  <c r="AQ819" i="3"/>
  <c r="AU819" i="3"/>
  <c r="AY819" i="3"/>
  <c r="BC819" i="3"/>
  <c r="BG819" i="3"/>
  <c r="M819" i="3"/>
  <c r="U819" i="3"/>
  <c r="AC819" i="3"/>
  <c r="AK819" i="3"/>
  <c r="AS819" i="3"/>
  <c r="BA819" i="3"/>
  <c r="BI819" i="3"/>
  <c r="Q819" i="3"/>
  <c r="Y819" i="3"/>
  <c r="AG819" i="3"/>
  <c r="AO819" i="3"/>
  <c r="AW819" i="3"/>
  <c r="BE819" i="3"/>
  <c r="N820" i="3"/>
  <c r="P820" i="3"/>
  <c r="R820" i="3"/>
  <c r="T820" i="3"/>
  <c r="V820" i="3"/>
  <c r="X820" i="3"/>
  <c r="Z820" i="3"/>
  <c r="AB820" i="3"/>
  <c r="AD820" i="3"/>
  <c r="AF820" i="3"/>
  <c r="AH820" i="3"/>
  <c r="AJ820" i="3"/>
  <c r="AL820" i="3"/>
  <c r="AN820" i="3"/>
  <c r="AP820" i="3"/>
  <c r="AR820" i="3"/>
  <c r="AT820" i="3"/>
  <c r="AV820" i="3"/>
  <c r="AX820" i="3"/>
  <c r="AZ820" i="3"/>
  <c r="BB820" i="3"/>
  <c r="BD820" i="3"/>
  <c r="BF820" i="3"/>
  <c r="BH820" i="3"/>
  <c r="M820" i="3"/>
  <c r="Q820" i="3"/>
  <c r="U820" i="3"/>
  <c r="Y820" i="3"/>
  <c r="AC820" i="3"/>
  <c r="AG820" i="3"/>
  <c r="AK820" i="3"/>
  <c r="AO820" i="3"/>
  <c r="AS820" i="3"/>
  <c r="AW820" i="3"/>
  <c r="BA820" i="3"/>
  <c r="BE820" i="3"/>
  <c r="BI820" i="3"/>
  <c r="S820" i="3"/>
  <c r="AA820" i="3"/>
  <c r="AI820" i="3"/>
  <c r="AQ820" i="3"/>
  <c r="AY820" i="3"/>
  <c r="BG820" i="3"/>
  <c r="O820" i="3"/>
  <c r="W820" i="3"/>
  <c r="AE820" i="3"/>
  <c r="AM820" i="3"/>
  <c r="AU820" i="3"/>
  <c r="BC820" i="3"/>
  <c r="M821" i="3"/>
  <c r="O821" i="3"/>
  <c r="Q821" i="3"/>
  <c r="S821" i="3"/>
  <c r="U821" i="3"/>
  <c r="W821" i="3"/>
  <c r="Y821" i="3"/>
  <c r="AA821" i="3"/>
  <c r="AC821" i="3"/>
  <c r="AE821" i="3"/>
  <c r="AG821" i="3"/>
  <c r="AI821" i="3"/>
  <c r="AK821" i="3"/>
  <c r="AM821" i="3"/>
  <c r="AO821" i="3"/>
  <c r="AQ821" i="3"/>
  <c r="AS821" i="3"/>
  <c r="AU821" i="3"/>
  <c r="AW821" i="3"/>
  <c r="AY821" i="3"/>
  <c r="BA821" i="3"/>
  <c r="BC821" i="3"/>
  <c r="BE821" i="3"/>
  <c r="BG821" i="3"/>
  <c r="BI821" i="3"/>
  <c r="N821" i="3"/>
  <c r="R821" i="3"/>
  <c r="V821" i="3"/>
  <c r="Z821" i="3"/>
  <c r="AD821" i="3"/>
  <c r="AH821" i="3"/>
  <c r="AL821" i="3"/>
  <c r="AP821" i="3"/>
  <c r="AT821" i="3"/>
  <c r="AX821" i="3"/>
  <c r="BB821" i="3"/>
  <c r="BF821" i="3"/>
  <c r="P821" i="3"/>
  <c r="BN821" i="3" s="1"/>
  <c r="X821" i="3"/>
  <c r="AF821" i="3"/>
  <c r="AN821" i="3"/>
  <c r="AV821" i="3"/>
  <c r="BD821" i="3"/>
  <c r="T821" i="3"/>
  <c r="AB821" i="3"/>
  <c r="AJ821" i="3"/>
  <c r="AR821" i="3"/>
  <c r="AZ821" i="3"/>
  <c r="BH821" i="3"/>
  <c r="M822" i="3"/>
  <c r="O822" i="3"/>
  <c r="Q822" i="3"/>
  <c r="S822" i="3"/>
  <c r="U822" i="3"/>
  <c r="W822" i="3"/>
  <c r="Y822" i="3"/>
  <c r="AA822" i="3"/>
  <c r="AC822" i="3"/>
  <c r="AE822" i="3"/>
  <c r="AG822" i="3"/>
  <c r="AI822" i="3"/>
  <c r="AK822" i="3"/>
  <c r="AM822" i="3"/>
  <c r="AO822" i="3"/>
  <c r="AQ822" i="3"/>
  <c r="AS822" i="3"/>
  <c r="AU822" i="3"/>
  <c r="AW822" i="3"/>
  <c r="AY822" i="3"/>
  <c r="BA822" i="3"/>
  <c r="BC822" i="3"/>
  <c r="BE822" i="3"/>
  <c r="BG822" i="3"/>
  <c r="BI822" i="3"/>
  <c r="P822" i="3"/>
  <c r="T822" i="3"/>
  <c r="X822" i="3"/>
  <c r="AB822" i="3"/>
  <c r="AF822" i="3"/>
  <c r="AJ822" i="3"/>
  <c r="AN822" i="3"/>
  <c r="AR822" i="3"/>
  <c r="AV822" i="3"/>
  <c r="AZ822" i="3"/>
  <c r="BD822" i="3"/>
  <c r="BH822" i="3"/>
  <c r="N822" i="3"/>
  <c r="V822" i="3"/>
  <c r="AD822" i="3"/>
  <c r="AL822" i="3"/>
  <c r="AT822" i="3"/>
  <c r="BB822" i="3"/>
  <c r="R822" i="3"/>
  <c r="Z822" i="3"/>
  <c r="AH822" i="3"/>
  <c r="AP822" i="3"/>
  <c r="AX822" i="3"/>
  <c r="BF822" i="3"/>
  <c r="N823" i="3"/>
  <c r="P823" i="3"/>
  <c r="R823" i="3"/>
  <c r="T823" i="3"/>
  <c r="V823" i="3"/>
  <c r="X823" i="3"/>
  <c r="Z823" i="3"/>
  <c r="AB823" i="3"/>
  <c r="AD823" i="3"/>
  <c r="AF823" i="3"/>
  <c r="AH823" i="3"/>
  <c r="AJ823" i="3"/>
  <c r="AL823" i="3"/>
  <c r="AN823" i="3"/>
  <c r="AP823" i="3"/>
  <c r="AR823" i="3"/>
  <c r="AT823" i="3"/>
  <c r="AV823" i="3"/>
  <c r="AX823" i="3"/>
  <c r="AZ823" i="3"/>
  <c r="BB823" i="3"/>
  <c r="BD823" i="3"/>
  <c r="BF823" i="3"/>
  <c r="BH823" i="3"/>
  <c r="M823" i="3"/>
  <c r="Q823" i="3"/>
  <c r="U823" i="3"/>
  <c r="Y823" i="3"/>
  <c r="AC823" i="3"/>
  <c r="AG823" i="3"/>
  <c r="AK823" i="3"/>
  <c r="AO823" i="3"/>
  <c r="AS823" i="3"/>
  <c r="AW823" i="3"/>
  <c r="BA823" i="3"/>
  <c r="BE823" i="3"/>
  <c r="BI823" i="3"/>
  <c r="S823" i="3"/>
  <c r="AA823" i="3"/>
  <c r="AI823" i="3"/>
  <c r="AQ823" i="3"/>
  <c r="AY823" i="3"/>
  <c r="BG823" i="3"/>
  <c r="O823" i="3"/>
  <c r="W823" i="3"/>
  <c r="AE823" i="3"/>
  <c r="AM823" i="3"/>
  <c r="AU823" i="3"/>
  <c r="BC823" i="3"/>
  <c r="N824" i="3"/>
  <c r="P824" i="3"/>
  <c r="R824" i="3"/>
  <c r="T824" i="3"/>
  <c r="V824" i="3"/>
  <c r="X824" i="3"/>
  <c r="Z824" i="3"/>
  <c r="AB824" i="3"/>
  <c r="AD824" i="3"/>
  <c r="AF824" i="3"/>
  <c r="AH824" i="3"/>
  <c r="AJ824" i="3"/>
  <c r="AL824" i="3"/>
  <c r="AN824" i="3"/>
  <c r="AP824" i="3"/>
  <c r="AR824" i="3"/>
  <c r="AT824" i="3"/>
  <c r="AV824" i="3"/>
  <c r="AX824" i="3"/>
  <c r="AZ824" i="3"/>
  <c r="BB824" i="3"/>
  <c r="BD824" i="3"/>
  <c r="BF824" i="3"/>
  <c r="BH824" i="3"/>
  <c r="O824" i="3"/>
  <c r="S824" i="3"/>
  <c r="W824" i="3"/>
  <c r="AA824" i="3"/>
  <c r="AE824" i="3"/>
  <c r="AI824" i="3"/>
  <c r="AM824" i="3"/>
  <c r="AQ824" i="3"/>
  <c r="AU824" i="3"/>
  <c r="AY824" i="3"/>
  <c r="BC824" i="3"/>
  <c r="BG824" i="3"/>
  <c r="Q824" i="3"/>
  <c r="Y824" i="3"/>
  <c r="AG824" i="3"/>
  <c r="AO824" i="3"/>
  <c r="AW824" i="3"/>
  <c r="BE824" i="3"/>
  <c r="M824" i="3"/>
  <c r="BN824" i="3" s="1"/>
  <c r="U824" i="3"/>
  <c r="AC824" i="3"/>
  <c r="AK824" i="3"/>
  <c r="AS824" i="3"/>
  <c r="BA824" i="3"/>
  <c r="BI824" i="3"/>
  <c r="M825" i="3"/>
  <c r="O825" i="3"/>
  <c r="Q825" i="3"/>
  <c r="S825" i="3"/>
  <c r="U825" i="3"/>
  <c r="W825" i="3"/>
  <c r="Y825" i="3"/>
  <c r="AA825" i="3"/>
  <c r="AC825" i="3"/>
  <c r="AE825" i="3"/>
  <c r="AG825" i="3"/>
  <c r="AI825" i="3"/>
  <c r="AK825" i="3"/>
  <c r="AM825" i="3"/>
  <c r="AO825" i="3"/>
  <c r="AQ825" i="3"/>
  <c r="AS825" i="3"/>
  <c r="AU825" i="3"/>
  <c r="AW825" i="3"/>
  <c r="AY825" i="3"/>
  <c r="BA825" i="3"/>
  <c r="BC825" i="3"/>
  <c r="BE825" i="3"/>
  <c r="BG825" i="3"/>
  <c r="BI825" i="3"/>
  <c r="P825" i="3"/>
  <c r="T825" i="3"/>
  <c r="X825" i="3"/>
  <c r="AB825" i="3"/>
  <c r="AF825" i="3"/>
  <c r="AJ825" i="3"/>
  <c r="AN825" i="3"/>
  <c r="AR825" i="3"/>
  <c r="AV825" i="3"/>
  <c r="AZ825" i="3"/>
  <c r="BD825" i="3"/>
  <c r="BH825" i="3"/>
  <c r="N825" i="3"/>
  <c r="V825" i="3"/>
  <c r="AD825" i="3"/>
  <c r="AL825" i="3"/>
  <c r="AT825" i="3"/>
  <c r="BB825" i="3"/>
  <c r="R825" i="3"/>
  <c r="Z825" i="3"/>
  <c r="AH825" i="3"/>
  <c r="AP825" i="3"/>
  <c r="AX825" i="3"/>
  <c r="BF825" i="3"/>
  <c r="M826" i="3"/>
  <c r="O826" i="3"/>
  <c r="Q826" i="3"/>
  <c r="S826" i="3"/>
  <c r="U826" i="3"/>
  <c r="W826" i="3"/>
  <c r="Y826" i="3"/>
  <c r="AA826" i="3"/>
  <c r="AC826" i="3"/>
  <c r="AE826" i="3"/>
  <c r="AG826" i="3"/>
  <c r="AI826" i="3"/>
  <c r="AK826" i="3"/>
  <c r="AM826" i="3"/>
  <c r="AO826" i="3"/>
  <c r="AQ826" i="3"/>
  <c r="AS826" i="3"/>
  <c r="AU826" i="3"/>
  <c r="AW826" i="3"/>
  <c r="AY826" i="3"/>
  <c r="BA826" i="3"/>
  <c r="BC826" i="3"/>
  <c r="BE826" i="3"/>
  <c r="BG826" i="3"/>
  <c r="BI826" i="3"/>
  <c r="N826" i="3"/>
  <c r="R826" i="3"/>
  <c r="V826" i="3"/>
  <c r="Z826" i="3"/>
  <c r="AD826" i="3"/>
  <c r="AH826" i="3"/>
  <c r="AL826" i="3"/>
  <c r="AP826" i="3"/>
  <c r="AT826" i="3"/>
  <c r="AX826" i="3"/>
  <c r="BB826" i="3"/>
  <c r="BF826" i="3"/>
  <c r="T826" i="3"/>
  <c r="AB826" i="3"/>
  <c r="AJ826" i="3"/>
  <c r="AR826" i="3"/>
  <c r="AZ826" i="3"/>
  <c r="BH826" i="3"/>
  <c r="P826" i="3"/>
  <c r="BK826" i="3" s="1"/>
  <c r="X826" i="3"/>
  <c r="AF826" i="3"/>
  <c r="AN826" i="3"/>
  <c r="AV826" i="3"/>
  <c r="BD826" i="3"/>
  <c r="N827" i="3"/>
  <c r="P827" i="3"/>
  <c r="R827" i="3"/>
  <c r="T827" i="3"/>
  <c r="V827" i="3"/>
  <c r="X827" i="3"/>
  <c r="Z827" i="3"/>
  <c r="AB827" i="3"/>
  <c r="AD827" i="3"/>
  <c r="AF827" i="3"/>
  <c r="AH827" i="3"/>
  <c r="AJ827" i="3"/>
  <c r="AL827" i="3"/>
  <c r="O827" i="3"/>
  <c r="S827" i="3"/>
  <c r="W827" i="3"/>
  <c r="AA827" i="3"/>
  <c r="AE827" i="3"/>
  <c r="AI827" i="3"/>
  <c r="AM827" i="3"/>
  <c r="AO827" i="3"/>
  <c r="AQ827" i="3"/>
  <c r="AS827" i="3"/>
  <c r="AU827" i="3"/>
  <c r="AW827" i="3"/>
  <c r="AY827" i="3"/>
  <c r="BA827" i="3"/>
  <c r="BC827" i="3"/>
  <c r="BE827" i="3"/>
  <c r="BG827" i="3"/>
  <c r="BI827" i="3"/>
  <c r="Q827" i="3"/>
  <c r="Y827" i="3"/>
  <c r="AG827" i="3"/>
  <c r="AN827" i="3"/>
  <c r="AR827" i="3"/>
  <c r="AV827" i="3"/>
  <c r="AZ827" i="3"/>
  <c r="BD827" i="3"/>
  <c r="BH827" i="3"/>
  <c r="M827" i="3"/>
  <c r="U827" i="3"/>
  <c r="AC827" i="3"/>
  <c r="AK827" i="3"/>
  <c r="AP827" i="3"/>
  <c r="AX827" i="3"/>
  <c r="BF827" i="3"/>
  <c r="AT827" i="3"/>
  <c r="BB827" i="3"/>
  <c r="M828" i="3"/>
  <c r="O828" i="3"/>
  <c r="Q828" i="3"/>
  <c r="S828" i="3"/>
  <c r="U828" i="3"/>
  <c r="W828" i="3"/>
  <c r="Y828" i="3"/>
  <c r="AA828" i="3"/>
  <c r="AC828" i="3"/>
  <c r="AE828" i="3"/>
  <c r="AG828" i="3"/>
  <c r="AI828" i="3"/>
  <c r="AK828" i="3"/>
  <c r="AM828" i="3"/>
  <c r="AO828" i="3"/>
  <c r="AQ828" i="3"/>
  <c r="AS828" i="3"/>
  <c r="AU828" i="3"/>
  <c r="AW828" i="3"/>
  <c r="AY828" i="3"/>
  <c r="BA828" i="3"/>
  <c r="BC828" i="3"/>
  <c r="BE828" i="3"/>
  <c r="BG828" i="3"/>
  <c r="BI828" i="3"/>
  <c r="N828" i="3"/>
  <c r="R828" i="3"/>
  <c r="V828" i="3"/>
  <c r="Z828" i="3"/>
  <c r="AD828" i="3"/>
  <c r="AH828" i="3"/>
  <c r="AL828" i="3"/>
  <c r="AP828" i="3"/>
  <c r="AT828" i="3"/>
  <c r="AX828" i="3"/>
  <c r="BB828" i="3"/>
  <c r="BF828" i="3"/>
  <c r="P828" i="3"/>
  <c r="BK828" i="3" s="1"/>
  <c r="X828" i="3"/>
  <c r="AF828" i="3"/>
  <c r="AN828" i="3"/>
  <c r="AV828" i="3"/>
  <c r="BD828" i="3"/>
  <c r="T828" i="3"/>
  <c r="AB828" i="3"/>
  <c r="AJ828" i="3"/>
  <c r="AR828" i="3"/>
  <c r="AZ828" i="3"/>
  <c r="BH828" i="3"/>
  <c r="N829" i="3"/>
  <c r="P829" i="3"/>
  <c r="R829" i="3"/>
  <c r="T829" i="3"/>
  <c r="V829" i="3"/>
  <c r="X829" i="3"/>
  <c r="Z829" i="3"/>
  <c r="AB829" i="3"/>
  <c r="AD829" i="3"/>
  <c r="AF829" i="3"/>
  <c r="AH829" i="3"/>
  <c r="AJ829" i="3"/>
  <c r="AL829" i="3"/>
  <c r="AN829" i="3"/>
  <c r="AP829" i="3"/>
  <c r="AR829" i="3"/>
  <c r="AT829" i="3"/>
  <c r="AV829" i="3"/>
  <c r="AX829" i="3"/>
  <c r="AZ829" i="3"/>
  <c r="BB829" i="3"/>
  <c r="BD829" i="3"/>
  <c r="BF829" i="3"/>
  <c r="BH829" i="3"/>
  <c r="O829" i="3"/>
  <c r="S829" i="3"/>
  <c r="W829" i="3"/>
  <c r="AA829" i="3"/>
  <c r="AE829" i="3"/>
  <c r="AI829" i="3"/>
  <c r="AM829" i="3"/>
  <c r="AQ829" i="3"/>
  <c r="AU829" i="3"/>
  <c r="AY829" i="3"/>
  <c r="BC829" i="3"/>
  <c r="BG829" i="3"/>
  <c r="M829" i="3"/>
  <c r="U829" i="3"/>
  <c r="AC829" i="3"/>
  <c r="AK829" i="3"/>
  <c r="AS829" i="3"/>
  <c r="BA829" i="3"/>
  <c r="BI829" i="3"/>
  <c r="Q829" i="3"/>
  <c r="Y829" i="3"/>
  <c r="AG829" i="3"/>
  <c r="AO829" i="3"/>
  <c r="AW829" i="3"/>
  <c r="BE829" i="3"/>
  <c r="N830" i="3"/>
  <c r="P830" i="3"/>
  <c r="R830" i="3"/>
  <c r="T830" i="3"/>
  <c r="V830" i="3"/>
  <c r="X830" i="3"/>
  <c r="Z830" i="3"/>
  <c r="AB830" i="3"/>
  <c r="AD830" i="3"/>
  <c r="AF830" i="3"/>
  <c r="AH830" i="3"/>
  <c r="AJ830" i="3"/>
  <c r="AL830" i="3"/>
  <c r="AN830" i="3"/>
  <c r="AP830" i="3"/>
  <c r="AR830" i="3"/>
  <c r="AT830" i="3"/>
  <c r="AV830" i="3"/>
  <c r="AX830" i="3"/>
  <c r="AZ830" i="3"/>
  <c r="BB830" i="3"/>
  <c r="BD830" i="3"/>
  <c r="BF830" i="3"/>
  <c r="BH830" i="3"/>
  <c r="M830" i="3"/>
  <c r="Q830" i="3"/>
  <c r="U830" i="3"/>
  <c r="Y830" i="3"/>
  <c r="AC830" i="3"/>
  <c r="AG830" i="3"/>
  <c r="AK830" i="3"/>
  <c r="AO830" i="3"/>
  <c r="AS830" i="3"/>
  <c r="AW830" i="3"/>
  <c r="BA830" i="3"/>
  <c r="BE830" i="3"/>
  <c r="BI830" i="3"/>
  <c r="S830" i="3"/>
  <c r="AA830" i="3"/>
  <c r="AI830" i="3"/>
  <c r="AQ830" i="3"/>
  <c r="AY830" i="3"/>
  <c r="BG830" i="3"/>
  <c r="O830" i="3"/>
  <c r="W830" i="3"/>
  <c r="AE830" i="3"/>
  <c r="AM830" i="3"/>
  <c r="AU830" i="3"/>
  <c r="BC830" i="3"/>
  <c r="M831" i="3"/>
  <c r="O831" i="3"/>
  <c r="Q831" i="3"/>
  <c r="S831" i="3"/>
  <c r="U831" i="3"/>
  <c r="W831" i="3"/>
  <c r="Y831" i="3"/>
  <c r="AA831" i="3"/>
  <c r="AC831" i="3"/>
  <c r="AE831" i="3"/>
  <c r="AG831" i="3"/>
  <c r="AI831" i="3"/>
  <c r="AK831" i="3"/>
  <c r="AM831" i="3"/>
  <c r="AO831" i="3"/>
  <c r="AQ831" i="3"/>
  <c r="AS831" i="3"/>
  <c r="AU831" i="3"/>
  <c r="AW831" i="3"/>
  <c r="AY831" i="3"/>
  <c r="BA831" i="3"/>
  <c r="BC831" i="3"/>
  <c r="BE831" i="3"/>
  <c r="BG831" i="3"/>
  <c r="BI831" i="3"/>
  <c r="N831" i="3"/>
  <c r="R831" i="3"/>
  <c r="V831" i="3"/>
  <c r="Z831" i="3"/>
  <c r="AD831" i="3"/>
  <c r="AH831" i="3"/>
  <c r="AL831" i="3"/>
  <c r="AP831" i="3"/>
  <c r="AT831" i="3"/>
  <c r="AX831" i="3"/>
  <c r="BB831" i="3"/>
  <c r="BF831" i="3"/>
  <c r="P831" i="3"/>
  <c r="X831" i="3"/>
  <c r="AF831" i="3"/>
  <c r="AN831" i="3"/>
  <c r="AV831" i="3"/>
  <c r="BD831" i="3"/>
  <c r="T831" i="3"/>
  <c r="AB831" i="3"/>
  <c r="AJ831" i="3"/>
  <c r="AR831" i="3"/>
  <c r="AZ831" i="3"/>
  <c r="BH831" i="3"/>
  <c r="M832" i="3"/>
  <c r="O832" i="3"/>
  <c r="Q832" i="3"/>
  <c r="S832" i="3"/>
  <c r="U832" i="3"/>
  <c r="W832" i="3"/>
  <c r="Y832" i="3"/>
  <c r="AA832" i="3"/>
  <c r="AC832" i="3"/>
  <c r="AE832" i="3"/>
  <c r="AG832" i="3"/>
  <c r="AI832" i="3"/>
  <c r="AK832" i="3"/>
  <c r="AM832" i="3"/>
  <c r="AO832" i="3"/>
  <c r="AQ832" i="3"/>
  <c r="AS832" i="3"/>
  <c r="AU832" i="3"/>
  <c r="AW832" i="3"/>
  <c r="AY832" i="3"/>
  <c r="BA832" i="3"/>
  <c r="BC832" i="3"/>
  <c r="BE832" i="3"/>
  <c r="BG832" i="3"/>
  <c r="BI832" i="3"/>
  <c r="P832" i="3"/>
  <c r="T832" i="3"/>
  <c r="X832" i="3"/>
  <c r="AB832" i="3"/>
  <c r="AF832" i="3"/>
  <c r="AJ832" i="3"/>
  <c r="AN832" i="3"/>
  <c r="AR832" i="3"/>
  <c r="AV832" i="3"/>
  <c r="AZ832" i="3"/>
  <c r="BD832" i="3"/>
  <c r="BH832" i="3"/>
  <c r="N832" i="3"/>
  <c r="V832" i="3"/>
  <c r="AD832" i="3"/>
  <c r="AL832" i="3"/>
  <c r="AT832" i="3"/>
  <c r="BB832" i="3"/>
  <c r="R832" i="3"/>
  <c r="Z832" i="3"/>
  <c r="AH832" i="3"/>
  <c r="AP832" i="3"/>
  <c r="AX832" i="3"/>
  <c r="BF832" i="3"/>
  <c r="N833" i="3"/>
  <c r="P833" i="3"/>
  <c r="R833" i="3"/>
  <c r="T833" i="3"/>
  <c r="V833" i="3"/>
  <c r="X833" i="3"/>
  <c r="Z833" i="3"/>
  <c r="AB833" i="3"/>
  <c r="AD833" i="3"/>
  <c r="AF833" i="3"/>
  <c r="AH833" i="3"/>
  <c r="AJ833" i="3"/>
  <c r="AL833" i="3"/>
  <c r="AN833" i="3"/>
  <c r="AP833" i="3"/>
  <c r="AR833" i="3"/>
  <c r="AT833" i="3"/>
  <c r="AV833" i="3"/>
  <c r="AX833" i="3"/>
  <c r="AZ833" i="3"/>
  <c r="BB833" i="3"/>
  <c r="BD833" i="3"/>
  <c r="BF833" i="3"/>
  <c r="BH833" i="3"/>
  <c r="M833" i="3"/>
  <c r="Q833" i="3"/>
  <c r="U833" i="3"/>
  <c r="Y833" i="3"/>
  <c r="AC833" i="3"/>
  <c r="AG833" i="3"/>
  <c r="AK833" i="3"/>
  <c r="AO833" i="3"/>
  <c r="AS833" i="3"/>
  <c r="AW833" i="3"/>
  <c r="BA833" i="3"/>
  <c r="BE833" i="3"/>
  <c r="BI833" i="3"/>
  <c r="S833" i="3"/>
  <c r="AA833" i="3"/>
  <c r="AI833" i="3"/>
  <c r="AQ833" i="3"/>
  <c r="AY833" i="3"/>
  <c r="BG833" i="3"/>
  <c r="O833" i="3"/>
  <c r="W833" i="3"/>
  <c r="AE833" i="3"/>
  <c r="AM833" i="3"/>
  <c r="AU833" i="3"/>
  <c r="BC833" i="3"/>
  <c r="N834" i="3"/>
  <c r="P834" i="3"/>
  <c r="R834" i="3"/>
  <c r="T834" i="3"/>
  <c r="V834" i="3"/>
  <c r="X834" i="3"/>
  <c r="Z834" i="3"/>
  <c r="AB834" i="3"/>
  <c r="AD834" i="3"/>
  <c r="AF834" i="3"/>
  <c r="AH834" i="3"/>
  <c r="AJ834" i="3"/>
  <c r="AL834" i="3"/>
  <c r="AN834" i="3"/>
  <c r="AP834" i="3"/>
  <c r="AR834" i="3"/>
  <c r="AT834" i="3"/>
  <c r="AV834" i="3"/>
  <c r="AX834" i="3"/>
  <c r="AZ834" i="3"/>
  <c r="BB834" i="3"/>
  <c r="BD834" i="3"/>
  <c r="BF834" i="3"/>
  <c r="BH834" i="3"/>
  <c r="O834" i="3"/>
  <c r="S834" i="3"/>
  <c r="W834" i="3"/>
  <c r="AA834" i="3"/>
  <c r="AE834" i="3"/>
  <c r="AI834" i="3"/>
  <c r="AM834" i="3"/>
  <c r="AQ834" i="3"/>
  <c r="AU834" i="3"/>
  <c r="AY834" i="3"/>
  <c r="BC834" i="3"/>
  <c r="BG834" i="3"/>
  <c r="Q834" i="3"/>
  <c r="Y834" i="3"/>
  <c r="AG834" i="3"/>
  <c r="AO834" i="3"/>
  <c r="AW834" i="3"/>
  <c r="BE834" i="3"/>
  <c r="M834" i="3"/>
  <c r="BN834" i="3" s="1"/>
  <c r="U834" i="3"/>
  <c r="AC834" i="3"/>
  <c r="AK834" i="3"/>
  <c r="AS834" i="3"/>
  <c r="BA834" i="3"/>
  <c r="BI834" i="3"/>
  <c r="M835" i="3"/>
  <c r="O835" i="3"/>
  <c r="Q835" i="3"/>
  <c r="S835" i="3"/>
  <c r="U835" i="3"/>
  <c r="W835" i="3"/>
  <c r="Y835" i="3"/>
  <c r="AA835" i="3"/>
  <c r="AC835" i="3"/>
  <c r="AE835" i="3"/>
  <c r="AG835" i="3"/>
  <c r="AI835" i="3"/>
  <c r="AK835" i="3"/>
  <c r="AM835" i="3"/>
  <c r="AO835" i="3"/>
  <c r="AQ835" i="3"/>
  <c r="AS835" i="3"/>
  <c r="AU835" i="3"/>
  <c r="AW835" i="3"/>
  <c r="AY835" i="3"/>
  <c r="BA835" i="3"/>
  <c r="BC835" i="3"/>
  <c r="BE835" i="3"/>
  <c r="BG835" i="3"/>
  <c r="BI835" i="3"/>
  <c r="P835" i="3"/>
  <c r="T835" i="3"/>
  <c r="X835" i="3"/>
  <c r="AB835" i="3"/>
  <c r="AF835" i="3"/>
  <c r="AJ835" i="3"/>
  <c r="AN835" i="3"/>
  <c r="AR835" i="3"/>
  <c r="AV835" i="3"/>
  <c r="AZ835" i="3"/>
  <c r="BD835" i="3"/>
  <c r="BH835" i="3"/>
  <c r="N835" i="3"/>
  <c r="V835" i="3"/>
  <c r="AD835" i="3"/>
  <c r="AL835" i="3"/>
  <c r="AT835" i="3"/>
  <c r="BB835" i="3"/>
  <c r="R835" i="3"/>
  <c r="Z835" i="3"/>
  <c r="AH835" i="3"/>
  <c r="AP835" i="3"/>
  <c r="AX835" i="3"/>
  <c r="BF835" i="3"/>
  <c r="M836" i="3"/>
  <c r="O836" i="3"/>
  <c r="Q836" i="3"/>
  <c r="S836" i="3"/>
  <c r="U836" i="3"/>
  <c r="W836" i="3"/>
  <c r="Y836" i="3"/>
  <c r="AA836" i="3"/>
  <c r="AC836" i="3"/>
  <c r="AE836" i="3"/>
  <c r="AG836" i="3"/>
  <c r="AI836" i="3"/>
  <c r="AK836" i="3"/>
  <c r="AM836" i="3"/>
  <c r="AO836" i="3"/>
  <c r="AQ836" i="3"/>
  <c r="AS836" i="3"/>
  <c r="AU836" i="3"/>
  <c r="AW836" i="3"/>
  <c r="AY836" i="3"/>
  <c r="BA836" i="3"/>
  <c r="BC836" i="3"/>
  <c r="BE836" i="3"/>
  <c r="BG836" i="3"/>
  <c r="BI836" i="3"/>
  <c r="N836" i="3"/>
  <c r="R836" i="3"/>
  <c r="V836" i="3"/>
  <c r="Z836" i="3"/>
  <c r="AD836" i="3"/>
  <c r="AH836" i="3"/>
  <c r="AL836" i="3"/>
  <c r="AP836" i="3"/>
  <c r="AT836" i="3"/>
  <c r="AX836" i="3"/>
  <c r="BB836" i="3"/>
  <c r="BF836" i="3"/>
  <c r="T836" i="3"/>
  <c r="AB836" i="3"/>
  <c r="AJ836" i="3"/>
  <c r="AR836" i="3"/>
  <c r="AZ836" i="3"/>
  <c r="BH836" i="3"/>
  <c r="P836" i="3"/>
  <c r="BK836" i="3" s="1"/>
  <c r="X836" i="3"/>
  <c r="AF836" i="3"/>
  <c r="AN836" i="3"/>
  <c r="AV836" i="3"/>
  <c r="BD836" i="3"/>
  <c r="N837" i="3"/>
  <c r="P837" i="3"/>
  <c r="R837" i="3"/>
  <c r="T837" i="3"/>
  <c r="V837" i="3"/>
  <c r="X837" i="3"/>
  <c r="Z837" i="3"/>
  <c r="AB837" i="3"/>
  <c r="AD837" i="3"/>
  <c r="AF837" i="3"/>
  <c r="AH837" i="3"/>
  <c r="AJ837" i="3"/>
  <c r="AL837" i="3"/>
  <c r="AN837" i="3"/>
  <c r="AP837" i="3"/>
  <c r="AR837" i="3"/>
  <c r="AT837" i="3"/>
  <c r="AV837" i="3"/>
  <c r="AX837" i="3"/>
  <c r="AZ837" i="3"/>
  <c r="BB837" i="3"/>
  <c r="BD837" i="3"/>
  <c r="BF837" i="3"/>
  <c r="BH837" i="3"/>
  <c r="O837" i="3"/>
  <c r="S837" i="3"/>
  <c r="W837" i="3"/>
  <c r="AA837" i="3"/>
  <c r="AE837" i="3"/>
  <c r="AI837" i="3"/>
  <c r="AM837" i="3"/>
  <c r="AQ837" i="3"/>
  <c r="AU837" i="3"/>
  <c r="AY837" i="3"/>
  <c r="BC837" i="3"/>
  <c r="BG837" i="3"/>
  <c r="Q837" i="3"/>
  <c r="Y837" i="3"/>
  <c r="AG837" i="3"/>
  <c r="AO837" i="3"/>
  <c r="AW837" i="3"/>
  <c r="BE837" i="3"/>
  <c r="M837" i="3"/>
  <c r="U837" i="3"/>
  <c r="AC837" i="3"/>
  <c r="AK837" i="3"/>
  <c r="AS837" i="3"/>
  <c r="BA837" i="3"/>
  <c r="BI837" i="3"/>
  <c r="M838" i="3"/>
  <c r="O838" i="3"/>
  <c r="Q838" i="3"/>
  <c r="S838" i="3"/>
  <c r="U838" i="3"/>
  <c r="W838" i="3"/>
  <c r="Y838" i="3"/>
  <c r="AA838" i="3"/>
  <c r="AC838" i="3"/>
  <c r="AE838" i="3"/>
  <c r="AG838" i="3"/>
  <c r="AI838" i="3"/>
  <c r="AK838" i="3"/>
  <c r="AM838" i="3"/>
  <c r="AO838" i="3"/>
  <c r="AQ838" i="3"/>
  <c r="AS838" i="3"/>
  <c r="AU838" i="3"/>
  <c r="AW838" i="3"/>
  <c r="AY838" i="3"/>
  <c r="BA838" i="3"/>
  <c r="BC838" i="3"/>
  <c r="BE838" i="3"/>
  <c r="BG838" i="3"/>
  <c r="BI838" i="3"/>
  <c r="N838" i="3"/>
  <c r="R838" i="3"/>
  <c r="V838" i="3"/>
  <c r="Z838" i="3"/>
  <c r="AD838" i="3"/>
  <c r="AH838" i="3"/>
  <c r="AL838" i="3"/>
  <c r="AP838" i="3"/>
  <c r="AT838" i="3"/>
  <c r="AX838" i="3"/>
  <c r="BB838" i="3"/>
  <c r="BF838" i="3"/>
  <c r="P838" i="3"/>
  <c r="BK838" i="3" s="1"/>
  <c r="X838" i="3"/>
  <c r="AF838" i="3"/>
  <c r="AN838" i="3"/>
  <c r="AV838" i="3"/>
  <c r="BD838" i="3"/>
  <c r="T838" i="3"/>
  <c r="AB838" i="3"/>
  <c r="AJ838" i="3"/>
  <c r="AR838" i="3"/>
  <c r="AZ838" i="3"/>
  <c r="BH838" i="3"/>
  <c r="N839" i="3"/>
  <c r="P839" i="3"/>
  <c r="R839" i="3"/>
  <c r="T839" i="3"/>
  <c r="V839" i="3"/>
  <c r="X839" i="3"/>
  <c r="Z839" i="3"/>
  <c r="AB839" i="3"/>
  <c r="AD839" i="3"/>
  <c r="AF839" i="3"/>
  <c r="AH839" i="3"/>
  <c r="AJ839" i="3"/>
  <c r="AL839" i="3"/>
  <c r="AN839" i="3"/>
  <c r="AP839" i="3"/>
  <c r="AR839" i="3"/>
  <c r="AT839" i="3"/>
  <c r="AV839" i="3"/>
  <c r="AX839" i="3"/>
  <c r="AZ839" i="3"/>
  <c r="BB839" i="3"/>
  <c r="BD839" i="3"/>
  <c r="BF839" i="3"/>
  <c r="BH839" i="3"/>
  <c r="O839" i="3"/>
  <c r="S839" i="3"/>
  <c r="W839" i="3"/>
  <c r="AA839" i="3"/>
  <c r="AE839" i="3"/>
  <c r="AI839" i="3"/>
  <c r="AM839" i="3"/>
  <c r="AQ839" i="3"/>
  <c r="AU839" i="3"/>
  <c r="AY839" i="3"/>
  <c r="BC839" i="3"/>
  <c r="BG839" i="3"/>
  <c r="M839" i="3"/>
  <c r="U839" i="3"/>
  <c r="AC839" i="3"/>
  <c r="AK839" i="3"/>
  <c r="AS839" i="3"/>
  <c r="BA839" i="3"/>
  <c r="BI839" i="3"/>
  <c r="Q839" i="3"/>
  <c r="Y839" i="3"/>
  <c r="AG839" i="3"/>
  <c r="AO839" i="3"/>
  <c r="AW839" i="3"/>
  <c r="BE839" i="3"/>
  <c r="N840" i="3"/>
  <c r="P840" i="3"/>
  <c r="R840" i="3"/>
  <c r="T840" i="3"/>
  <c r="V840" i="3"/>
  <c r="X840" i="3"/>
  <c r="Z840" i="3"/>
  <c r="AB840" i="3"/>
  <c r="AD840" i="3"/>
  <c r="AF840" i="3"/>
  <c r="AH840" i="3"/>
  <c r="AJ840" i="3"/>
  <c r="AL840" i="3"/>
  <c r="AN840" i="3"/>
  <c r="AP840" i="3"/>
  <c r="AR840" i="3"/>
  <c r="AT840" i="3"/>
  <c r="AV840" i="3"/>
  <c r="AX840" i="3"/>
  <c r="AZ840" i="3"/>
  <c r="BB840" i="3"/>
  <c r="BD840" i="3"/>
  <c r="BF840" i="3"/>
  <c r="BH840" i="3"/>
  <c r="M840" i="3"/>
  <c r="Q840" i="3"/>
  <c r="U840" i="3"/>
  <c r="Y840" i="3"/>
  <c r="AC840" i="3"/>
  <c r="AG840" i="3"/>
  <c r="AK840" i="3"/>
  <c r="AO840" i="3"/>
  <c r="AS840" i="3"/>
  <c r="AW840" i="3"/>
  <c r="BA840" i="3"/>
  <c r="BE840" i="3"/>
  <c r="BI840" i="3"/>
  <c r="S840" i="3"/>
  <c r="AA840" i="3"/>
  <c r="AI840" i="3"/>
  <c r="AQ840" i="3"/>
  <c r="AY840" i="3"/>
  <c r="BG840" i="3"/>
  <c r="O840" i="3"/>
  <c r="W840" i="3"/>
  <c r="AE840" i="3"/>
  <c r="AM840" i="3"/>
  <c r="AU840" i="3"/>
  <c r="BC840" i="3"/>
  <c r="M841" i="3"/>
  <c r="O841" i="3"/>
  <c r="Q841" i="3"/>
  <c r="S841" i="3"/>
  <c r="U841" i="3"/>
  <c r="W841" i="3"/>
  <c r="Y841" i="3"/>
  <c r="AA841" i="3"/>
  <c r="AC841" i="3"/>
  <c r="AE841" i="3"/>
  <c r="AG841" i="3"/>
  <c r="AI841" i="3"/>
  <c r="AK841" i="3"/>
  <c r="AM841" i="3"/>
  <c r="AO841" i="3"/>
  <c r="AQ841" i="3"/>
  <c r="AS841" i="3"/>
  <c r="AU841" i="3"/>
  <c r="AW841" i="3"/>
  <c r="AY841" i="3"/>
  <c r="BA841" i="3"/>
  <c r="BC841" i="3"/>
  <c r="BE841" i="3"/>
  <c r="BG841" i="3"/>
  <c r="BI841" i="3"/>
  <c r="N841" i="3"/>
  <c r="R841" i="3"/>
  <c r="V841" i="3"/>
  <c r="Z841" i="3"/>
  <c r="AD841" i="3"/>
  <c r="AH841" i="3"/>
  <c r="AL841" i="3"/>
  <c r="AP841" i="3"/>
  <c r="AT841" i="3"/>
  <c r="AX841" i="3"/>
  <c r="BB841" i="3"/>
  <c r="BF841" i="3"/>
  <c r="P841" i="3"/>
  <c r="X841" i="3"/>
  <c r="AF841" i="3"/>
  <c r="AN841" i="3"/>
  <c r="AV841" i="3"/>
  <c r="BD841" i="3"/>
  <c r="T841" i="3"/>
  <c r="AB841" i="3"/>
  <c r="AJ841" i="3"/>
  <c r="AR841" i="3"/>
  <c r="AZ841" i="3"/>
  <c r="BH841" i="3"/>
  <c r="M842" i="3"/>
  <c r="O842" i="3"/>
  <c r="Q842" i="3"/>
  <c r="S842" i="3"/>
  <c r="U842" i="3"/>
  <c r="W842" i="3"/>
  <c r="Y842" i="3"/>
  <c r="AA842" i="3"/>
  <c r="AC842" i="3"/>
  <c r="AE842" i="3"/>
  <c r="AG842" i="3"/>
  <c r="AI842" i="3"/>
  <c r="AK842" i="3"/>
  <c r="AM842" i="3"/>
  <c r="AO842" i="3"/>
  <c r="AQ842" i="3"/>
  <c r="AS842" i="3"/>
  <c r="AU842" i="3"/>
  <c r="AW842" i="3"/>
  <c r="AY842" i="3"/>
  <c r="BA842" i="3"/>
  <c r="BC842" i="3"/>
  <c r="BE842" i="3"/>
  <c r="BG842" i="3"/>
  <c r="BI842" i="3"/>
  <c r="P842" i="3"/>
  <c r="T842" i="3"/>
  <c r="X842" i="3"/>
  <c r="AB842" i="3"/>
  <c r="AF842" i="3"/>
  <c r="AJ842" i="3"/>
  <c r="AN842" i="3"/>
  <c r="AR842" i="3"/>
  <c r="AV842" i="3"/>
  <c r="AZ842" i="3"/>
  <c r="BD842" i="3"/>
  <c r="BH842" i="3"/>
  <c r="N842" i="3"/>
  <c r="V842" i="3"/>
  <c r="AD842" i="3"/>
  <c r="AL842" i="3"/>
  <c r="AT842" i="3"/>
  <c r="BB842" i="3"/>
  <c r="R842" i="3"/>
  <c r="Z842" i="3"/>
  <c r="AH842" i="3"/>
  <c r="AP842" i="3"/>
  <c r="AX842" i="3"/>
  <c r="BF842" i="3"/>
  <c r="N843" i="3"/>
  <c r="P843" i="3"/>
  <c r="R843" i="3"/>
  <c r="T843" i="3"/>
  <c r="V843" i="3"/>
  <c r="X843" i="3"/>
  <c r="Z843" i="3"/>
  <c r="AB843" i="3"/>
  <c r="AD843" i="3"/>
  <c r="AF843" i="3"/>
  <c r="AH843" i="3"/>
  <c r="AJ843" i="3"/>
  <c r="AL843" i="3"/>
  <c r="AN843" i="3"/>
  <c r="AP843" i="3"/>
  <c r="AR843" i="3"/>
  <c r="AT843" i="3"/>
  <c r="AV843" i="3"/>
  <c r="AX843" i="3"/>
  <c r="AZ843" i="3"/>
  <c r="BB843" i="3"/>
  <c r="BD843" i="3"/>
  <c r="BF843" i="3"/>
  <c r="BH843" i="3"/>
  <c r="M843" i="3"/>
  <c r="Q843" i="3"/>
  <c r="U843" i="3"/>
  <c r="Y843" i="3"/>
  <c r="AC843" i="3"/>
  <c r="AG843" i="3"/>
  <c r="AK843" i="3"/>
  <c r="AO843" i="3"/>
  <c r="AS843" i="3"/>
  <c r="AW843" i="3"/>
  <c r="BA843" i="3"/>
  <c r="BE843" i="3"/>
  <c r="BI843" i="3"/>
  <c r="S843" i="3"/>
  <c r="AA843" i="3"/>
  <c r="AI843" i="3"/>
  <c r="AQ843" i="3"/>
  <c r="AY843" i="3"/>
  <c r="BG843" i="3"/>
  <c r="O843" i="3"/>
  <c r="W843" i="3"/>
  <c r="AE843" i="3"/>
  <c r="AM843" i="3"/>
  <c r="AU843" i="3"/>
  <c r="BC843" i="3"/>
  <c r="N844" i="3"/>
  <c r="P844" i="3"/>
  <c r="R844" i="3"/>
  <c r="T844" i="3"/>
  <c r="V844" i="3"/>
  <c r="X844" i="3"/>
  <c r="Z844" i="3"/>
  <c r="AB844" i="3"/>
  <c r="AD844" i="3"/>
  <c r="AF844" i="3"/>
  <c r="AH844" i="3"/>
  <c r="AJ844" i="3"/>
  <c r="AL844" i="3"/>
  <c r="AN844" i="3"/>
  <c r="AP844" i="3"/>
  <c r="AR844" i="3"/>
  <c r="AT844" i="3"/>
  <c r="AV844" i="3"/>
  <c r="AX844" i="3"/>
  <c r="AZ844" i="3"/>
  <c r="BB844" i="3"/>
  <c r="BD844" i="3"/>
  <c r="BF844" i="3"/>
  <c r="BH844" i="3"/>
  <c r="O844" i="3"/>
  <c r="S844" i="3"/>
  <c r="W844" i="3"/>
  <c r="AA844" i="3"/>
  <c r="AE844" i="3"/>
  <c r="AI844" i="3"/>
  <c r="AM844" i="3"/>
  <c r="AQ844" i="3"/>
  <c r="AU844" i="3"/>
  <c r="AY844" i="3"/>
  <c r="BC844" i="3"/>
  <c r="BG844" i="3"/>
  <c r="Q844" i="3"/>
  <c r="Y844" i="3"/>
  <c r="AG844" i="3"/>
  <c r="AO844" i="3"/>
  <c r="AW844" i="3"/>
  <c r="BE844" i="3"/>
  <c r="M844" i="3"/>
  <c r="U844" i="3"/>
  <c r="AC844" i="3"/>
  <c r="AK844" i="3"/>
  <c r="AS844" i="3"/>
  <c r="BA844" i="3"/>
  <c r="BI844" i="3"/>
  <c r="M845" i="3"/>
  <c r="O845" i="3"/>
  <c r="Q845" i="3"/>
  <c r="S845" i="3"/>
  <c r="U845" i="3"/>
  <c r="W845" i="3"/>
  <c r="Y845" i="3"/>
  <c r="AA845" i="3"/>
  <c r="AC845" i="3"/>
  <c r="AE845" i="3"/>
  <c r="AG845" i="3"/>
  <c r="AI845" i="3"/>
  <c r="AK845" i="3"/>
  <c r="AM845" i="3"/>
  <c r="AO845" i="3"/>
  <c r="AQ845" i="3"/>
  <c r="AS845" i="3"/>
  <c r="AU845" i="3"/>
  <c r="AW845" i="3"/>
  <c r="AY845" i="3"/>
  <c r="BA845" i="3"/>
  <c r="BC845" i="3"/>
  <c r="BE845" i="3"/>
  <c r="BG845" i="3"/>
  <c r="BI845" i="3"/>
  <c r="P845" i="3"/>
  <c r="T845" i="3"/>
  <c r="X845" i="3"/>
  <c r="AB845" i="3"/>
  <c r="AF845" i="3"/>
  <c r="AJ845" i="3"/>
  <c r="AN845" i="3"/>
  <c r="AR845" i="3"/>
  <c r="AV845" i="3"/>
  <c r="AZ845" i="3"/>
  <c r="BD845" i="3"/>
  <c r="BH845" i="3"/>
  <c r="N845" i="3"/>
  <c r="V845" i="3"/>
  <c r="AD845" i="3"/>
  <c r="AL845" i="3"/>
  <c r="AT845" i="3"/>
  <c r="BB845" i="3"/>
  <c r="R845" i="3"/>
  <c r="Z845" i="3"/>
  <c r="AH845" i="3"/>
  <c r="AP845" i="3"/>
  <c r="AX845" i="3"/>
  <c r="BF845" i="3"/>
  <c r="M846" i="3"/>
  <c r="O846" i="3"/>
  <c r="Q846" i="3"/>
  <c r="S846" i="3"/>
  <c r="U846" i="3"/>
  <c r="W846" i="3"/>
  <c r="Y846" i="3"/>
  <c r="AA846" i="3"/>
  <c r="AC846" i="3"/>
  <c r="AE846" i="3"/>
  <c r="AG846" i="3"/>
  <c r="AI846" i="3"/>
  <c r="AK846" i="3"/>
  <c r="AM846" i="3"/>
  <c r="AO846" i="3"/>
  <c r="AQ846" i="3"/>
  <c r="AS846" i="3"/>
  <c r="AU846" i="3"/>
  <c r="AW846" i="3"/>
  <c r="AY846" i="3"/>
  <c r="BA846" i="3"/>
  <c r="BC846" i="3"/>
  <c r="BE846" i="3"/>
  <c r="BG846" i="3"/>
  <c r="BI846" i="3"/>
  <c r="N846" i="3"/>
  <c r="R846" i="3"/>
  <c r="V846" i="3"/>
  <c r="Z846" i="3"/>
  <c r="AD846" i="3"/>
  <c r="AH846" i="3"/>
  <c r="AL846" i="3"/>
  <c r="AP846" i="3"/>
  <c r="AT846" i="3"/>
  <c r="AX846" i="3"/>
  <c r="BB846" i="3"/>
  <c r="BF846" i="3"/>
  <c r="T846" i="3"/>
  <c r="AB846" i="3"/>
  <c r="AJ846" i="3"/>
  <c r="AR846" i="3"/>
  <c r="AZ846" i="3"/>
  <c r="BH846" i="3"/>
  <c r="P846" i="3"/>
  <c r="X846" i="3"/>
  <c r="AF846" i="3"/>
  <c r="AN846" i="3"/>
  <c r="AV846" i="3"/>
  <c r="BD846" i="3"/>
  <c r="N847" i="3"/>
  <c r="P847" i="3"/>
  <c r="R847" i="3"/>
  <c r="T847" i="3"/>
  <c r="V847" i="3"/>
  <c r="X847" i="3"/>
  <c r="Z847" i="3"/>
  <c r="AB847" i="3"/>
  <c r="AD847" i="3"/>
  <c r="AF847" i="3"/>
  <c r="AH847" i="3"/>
  <c r="AJ847" i="3"/>
  <c r="AL847" i="3"/>
  <c r="AN847" i="3"/>
  <c r="AP847" i="3"/>
  <c r="AR847" i="3"/>
  <c r="AT847" i="3"/>
  <c r="AV847" i="3"/>
  <c r="AX847" i="3"/>
  <c r="AZ847" i="3"/>
  <c r="O847" i="3"/>
  <c r="S847" i="3"/>
  <c r="W847" i="3"/>
  <c r="AA847" i="3"/>
  <c r="AE847" i="3"/>
  <c r="AI847" i="3"/>
  <c r="AM847" i="3"/>
  <c r="AQ847" i="3"/>
  <c r="AU847" i="3"/>
  <c r="AY847" i="3"/>
  <c r="BB847" i="3"/>
  <c r="BD847" i="3"/>
  <c r="BF847" i="3"/>
  <c r="BH847" i="3"/>
  <c r="Q847" i="3"/>
  <c r="Y847" i="3"/>
  <c r="AG847" i="3"/>
  <c r="AO847" i="3"/>
  <c r="AW847" i="3"/>
  <c r="BC847" i="3"/>
  <c r="BG847" i="3"/>
  <c r="M847" i="3"/>
  <c r="U847" i="3"/>
  <c r="AC847" i="3"/>
  <c r="AK847" i="3"/>
  <c r="AS847" i="3"/>
  <c r="BA847" i="3"/>
  <c r="BE847" i="3"/>
  <c r="BI847" i="3"/>
  <c r="N848" i="3"/>
  <c r="P848" i="3"/>
  <c r="R848" i="3"/>
  <c r="T848" i="3"/>
  <c r="V848" i="3"/>
  <c r="X848" i="3"/>
  <c r="Z848" i="3"/>
  <c r="AB848" i="3"/>
  <c r="AD848" i="3"/>
  <c r="AF848" i="3"/>
  <c r="AH848" i="3"/>
  <c r="AJ848" i="3"/>
  <c r="AL848" i="3"/>
  <c r="AN848" i="3"/>
  <c r="AP848" i="3"/>
  <c r="AR848" i="3"/>
  <c r="AT848" i="3"/>
  <c r="AV848" i="3"/>
  <c r="AX848" i="3"/>
  <c r="AZ848" i="3"/>
  <c r="BB848" i="3"/>
  <c r="BD848" i="3"/>
  <c r="BF848" i="3"/>
  <c r="BH848" i="3"/>
  <c r="M848" i="3"/>
  <c r="Q848" i="3"/>
  <c r="U848" i="3"/>
  <c r="Y848" i="3"/>
  <c r="AC848" i="3"/>
  <c r="AG848" i="3"/>
  <c r="AK848" i="3"/>
  <c r="AO848" i="3"/>
  <c r="AS848" i="3"/>
  <c r="AW848" i="3"/>
  <c r="BA848" i="3"/>
  <c r="BE848" i="3"/>
  <c r="BI848" i="3"/>
  <c r="O848" i="3"/>
  <c r="S848" i="3"/>
  <c r="W848" i="3"/>
  <c r="AA848" i="3"/>
  <c r="AE848" i="3"/>
  <c r="AI848" i="3"/>
  <c r="AM848" i="3"/>
  <c r="AQ848" i="3"/>
  <c r="AU848" i="3"/>
  <c r="AY848" i="3"/>
  <c r="BC848" i="3"/>
  <c r="BG848" i="3"/>
  <c r="M849" i="3"/>
  <c r="O849" i="3"/>
  <c r="Q849" i="3"/>
  <c r="S849" i="3"/>
  <c r="U849" i="3"/>
  <c r="W849" i="3"/>
  <c r="Y849" i="3"/>
  <c r="AA849" i="3"/>
  <c r="AC849" i="3"/>
  <c r="AE849" i="3"/>
  <c r="AG849" i="3"/>
  <c r="AI849" i="3"/>
  <c r="AK849" i="3"/>
  <c r="AM849" i="3"/>
  <c r="AO849" i="3"/>
  <c r="AQ849" i="3"/>
  <c r="AS849" i="3"/>
  <c r="AU849" i="3"/>
  <c r="AW849" i="3"/>
  <c r="AY849" i="3"/>
  <c r="BA849" i="3"/>
  <c r="BC849" i="3"/>
  <c r="BE849" i="3"/>
  <c r="BG849" i="3"/>
  <c r="BI849" i="3"/>
  <c r="N849" i="3"/>
  <c r="R849" i="3"/>
  <c r="V849" i="3"/>
  <c r="Z849" i="3"/>
  <c r="AD849" i="3"/>
  <c r="AH849" i="3"/>
  <c r="AL849" i="3"/>
  <c r="AP849" i="3"/>
  <c r="AT849" i="3"/>
  <c r="AX849" i="3"/>
  <c r="BB849" i="3"/>
  <c r="BF849" i="3"/>
  <c r="P849" i="3"/>
  <c r="T849" i="3"/>
  <c r="X849" i="3"/>
  <c r="AB849" i="3"/>
  <c r="AF849" i="3"/>
  <c r="AJ849" i="3"/>
  <c r="AN849" i="3"/>
  <c r="AR849" i="3"/>
  <c r="AV849" i="3"/>
  <c r="AZ849" i="3"/>
  <c r="BD849" i="3"/>
  <c r="BH849" i="3"/>
  <c r="N851" i="3"/>
  <c r="P851" i="3"/>
  <c r="R851" i="3"/>
  <c r="T851" i="3"/>
  <c r="V851" i="3"/>
  <c r="X851" i="3"/>
  <c r="Z851" i="3"/>
  <c r="AB851" i="3"/>
  <c r="AD851" i="3"/>
  <c r="AF851" i="3"/>
  <c r="AH851" i="3"/>
  <c r="AJ851" i="3"/>
  <c r="AL851" i="3"/>
  <c r="AN851" i="3"/>
  <c r="AP851" i="3"/>
  <c r="AR851" i="3"/>
  <c r="AT851" i="3"/>
  <c r="AV851" i="3"/>
  <c r="AX851" i="3"/>
  <c r="AZ851" i="3"/>
  <c r="BB851" i="3"/>
  <c r="BD851" i="3"/>
  <c r="BF851" i="3"/>
  <c r="BH851" i="3"/>
  <c r="M851" i="3"/>
  <c r="Q851" i="3"/>
  <c r="U851" i="3"/>
  <c r="Y851" i="3"/>
  <c r="AC851" i="3"/>
  <c r="AG851" i="3"/>
  <c r="AK851" i="3"/>
  <c r="AO851" i="3"/>
  <c r="AS851" i="3"/>
  <c r="AW851" i="3"/>
  <c r="BA851" i="3"/>
  <c r="BE851" i="3"/>
  <c r="BI851" i="3"/>
  <c r="O851" i="3"/>
  <c r="S851" i="3"/>
  <c r="W851" i="3"/>
  <c r="AA851" i="3"/>
  <c r="AE851" i="3"/>
  <c r="AI851" i="3"/>
  <c r="AM851" i="3"/>
  <c r="AQ851" i="3"/>
  <c r="AU851" i="3"/>
  <c r="AY851" i="3"/>
  <c r="BC851" i="3"/>
  <c r="BG851" i="3"/>
  <c r="M853" i="3"/>
  <c r="O853" i="3"/>
  <c r="Q853" i="3"/>
  <c r="S853" i="3"/>
  <c r="U853" i="3"/>
  <c r="W853" i="3"/>
  <c r="Y853" i="3"/>
  <c r="AA853" i="3"/>
  <c r="AC853" i="3"/>
  <c r="AE853" i="3"/>
  <c r="AG853" i="3"/>
  <c r="AI853" i="3"/>
  <c r="AK853" i="3"/>
  <c r="AM853" i="3"/>
  <c r="AO853" i="3"/>
  <c r="AQ853" i="3"/>
  <c r="AS853" i="3"/>
  <c r="AU853" i="3"/>
  <c r="AW853" i="3"/>
  <c r="AY853" i="3"/>
  <c r="BA853" i="3"/>
  <c r="BC853" i="3"/>
  <c r="BE853" i="3"/>
  <c r="BG853" i="3"/>
  <c r="BI853" i="3"/>
  <c r="P853" i="3"/>
  <c r="T853" i="3"/>
  <c r="X853" i="3"/>
  <c r="AB853" i="3"/>
  <c r="AF853" i="3"/>
  <c r="AJ853" i="3"/>
  <c r="AN853" i="3"/>
  <c r="AR853" i="3"/>
  <c r="AV853" i="3"/>
  <c r="AZ853" i="3"/>
  <c r="BD853" i="3"/>
  <c r="BH853" i="3"/>
  <c r="N853" i="3"/>
  <c r="R853" i="3"/>
  <c r="V853" i="3"/>
  <c r="Z853" i="3"/>
  <c r="AD853" i="3"/>
  <c r="AH853" i="3"/>
  <c r="AL853" i="3"/>
  <c r="AP853" i="3"/>
  <c r="AT853" i="3"/>
  <c r="AX853" i="3"/>
  <c r="BB853" i="3"/>
  <c r="BF853" i="3"/>
  <c r="N856" i="3"/>
  <c r="P856" i="3"/>
  <c r="R856" i="3"/>
  <c r="T856" i="3"/>
  <c r="V856" i="3"/>
  <c r="X856" i="3"/>
  <c r="Z856" i="3"/>
  <c r="AB856" i="3"/>
  <c r="AD856" i="3"/>
  <c r="AF856" i="3"/>
  <c r="AH856" i="3"/>
  <c r="AJ856" i="3"/>
  <c r="AL856" i="3"/>
  <c r="AN856" i="3"/>
  <c r="AP856" i="3"/>
  <c r="AR856" i="3"/>
  <c r="AT856" i="3"/>
  <c r="AV856" i="3"/>
  <c r="AX856" i="3"/>
  <c r="AZ856" i="3"/>
  <c r="BB856" i="3"/>
  <c r="BD856" i="3"/>
  <c r="BF856" i="3"/>
  <c r="BH856" i="3"/>
  <c r="M856" i="3"/>
  <c r="O856" i="3"/>
  <c r="Q856" i="3"/>
  <c r="S856" i="3"/>
  <c r="U856" i="3"/>
  <c r="W856" i="3"/>
  <c r="Y856" i="3"/>
  <c r="AA856" i="3"/>
  <c r="AC856" i="3"/>
  <c r="AE856" i="3"/>
  <c r="AG856" i="3"/>
  <c r="AI856" i="3"/>
  <c r="AK856" i="3"/>
  <c r="AM856" i="3"/>
  <c r="AO856" i="3"/>
  <c r="AQ856" i="3"/>
  <c r="AS856" i="3"/>
  <c r="AU856" i="3"/>
  <c r="AW856" i="3"/>
  <c r="AY856" i="3"/>
  <c r="BA856" i="3"/>
  <c r="BC856" i="3"/>
  <c r="BE856" i="3"/>
  <c r="BG856" i="3"/>
  <c r="BI856" i="3"/>
  <c r="K796" i="3"/>
  <c r="K690" i="3"/>
  <c r="BJ809" i="3"/>
  <c r="M850" i="3"/>
  <c r="O850" i="3"/>
  <c r="Q850" i="3"/>
  <c r="S850" i="3"/>
  <c r="U850" i="3"/>
  <c r="W850" i="3"/>
  <c r="Y850" i="3"/>
  <c r="AA850" i="3"/>
  <c r="AC850" i="3"/>
  <c r="AE850" i="3"/>
  <c r="AG850" i="3"/>
  <c r="AI850" i="3"/>
  <c r="AK850" i="3"/>
  <c r="AM850" i="3"/>
  <c r="AO850" i="3"/>
  <c r="AQ850" i="3"/>
  <c r="AS850" i="3"/>
  <c r="AU850" i="3"/>
  <c r="AW850" i="3"/>
  <c r="AY850" i="3"/>
  <c r="BA850" i="3"/>
  <c r="P850" i="3"/>
  <c r="T850" i="3"/>
  <c r="X850" i="3"/>
  <c r="AB850" i="3"/>
  <c r="AF850" i="3"/>
  <c r="AJ850" i="3"/>
  <c r="AN850" i="3"/>
  <c r="AR850" i="3"/>
  <c r="AV850" i="3"/>
  <c r="AZ850" i="3"/>
  <c r="BC850" i="3"/>
  <c r="BE850" i="3"/>
  <c r="BG850" i="3"/>
  <c r="BI850" i="3"/>
  <c r="N850" i="3"/>
  <c r="R850" i="3"/>
  <c r="V850" i="3"/>
  <c r="Z850" i="3"/>
  <c r="AD850" i="3"/>
  <c r="AH850" i="3"/>
  <c r="AL850" i="3"/>
  <c r="AP850" i="3"/>
  <c r="AT850" i="3"/>
  <c r="AX850" i="3"/>
  <c r="BB850" i="3"/>
  <c r="BD850" i="3"/>
  <c r="BF850" i="3"/>
  <c r="BH850" i="3"/>
  <c r="N852" i="3"/>
  <c r="P852" i="3"/>
  <c r="R852" i="3"/>
  <c r="T852" i="3"/>
  <c r="V852" i="3"/>
  <c r="X852" i="3"/>
  <c r="Z852" i="3"/>
  <c r="AB852" i="3"/>
  <c r="AD852" i="3"/>
  <c r="AF852" i="3"/>
  <c r="AH852" i="3"/>
  <c r="AJ852" i="3"/>
  <c r="AL852" i="3"/>
  <c r="AN852" i="3"/>
  <c r="AP852" i="3"/>
  <c r="AR852" i="3"/>
  <c r="AT852" i="3"/>
  <c r="AV852" i="3"/>
  <c r="AX852" i="3"/>
  <c r="AZ852" i="3"/>
  <c r="BB852" i="3"/>
  <c r="BD852" i="3"/>
  <c r="BF852" i="3"/>
  <c r="BH852" i="3"/>
  <c r="O852" i="3"/>
  <c r="S852" i="3"/>
  <c r="W852" i="3"/>
  <c r="AA852" i="3"/>
  <c r="AE852" i="3"/>
  <c r="AI852" i="3"/>
  <c r="AM852" i="3"/>
  <c r="AQ852" i="3"/>
  <c r="AU852" i="3"/>
  <c r="AY852" i="3"/>
  <c r="BC852" i="3"/>
  <c r="BG852" i="3"/>
  <c r="M852" i="3"/>
  <c r="Q852" i="3"/>
  <c r="U852" i="3"/>
  <c r="Y852" i="3"/>
  <c r="AC852" i="3"/>
  <c r="AG852" i="3"/>
  <c r="AK852" i="3"/>
  <c r="AO852" i="3"/>
  <c r="AS852" i="3"/>
  <c r="AW852" i="3"/>
  <c r="BA852" i="3"/>
  <c r="BE852" i="3"/>
  <c r="BI852" i="3"/>
  <c r="M854" i="3"/>
  <c r="O854" i="3"/>
  <c r="Q854" i="3"/>
  <c r="S854" i="3"/>
  <c r="U854" i="3"/>
  <c r="W854" i="3"/>
  <c r="Y854" i="3"/>
  <c r="AA854" i="3"/>
  <c r="AC854" i="3"/>
  <c r="AE854" i="3"/>
  <c r="AG854" i="3"/>
  <c r="AI854" i="3"/>
  <c r="AK854" i="3"/>
  <c r="AM854" i="3"/>
  <c r="AO854" i="3"/>
  <c r="AQ854" i="3"/>
  <c r="AS854" i="3"/>
  <c r="AU854" i="3"/>
  <c r="AW854" i="3"/>
  <c r="AY854" i="3"/>
  <c r="BA854" i="3"/>
  <c r="BC854" i="3"/>
  <c r="BE854" i="3"/>
  <c r="BG854" i="3"/>
  <c r="BI854" i="3"/>
  <c r="N854" i="3"/>
  <c r="R854" i="3"/>
  <c r="V854" i="3"/>
  <c r="Z854" i="3"/>
  <c r="AD854" i="3"/>
  <c r="AH854" i="3"/>
  <c r="AL854" i="3"/>
  <c r="AP854" i="3"/>
  <c r="AT854" i="3"/>
  <c r="AX854" i="3"/>
  <c r="BB854" i="3"/>
  <c r="BF854" i="3"/>
  <c r="P854" i="3"/>
  <c r="T854" i="3"/>
  <c r="X854" i="3"/>
  <c r="AB854" i="3"/>
  <c r="AF854" i="3"/>
  <c r="AJ854" i="3"/>
  <c r="AN854" i="3"/>
  <c r="AR854" i="3"/>
  <c r="AV854" i="3"/>
  <c r="AZ854" i="3"/>
  <c r="BD854" i="3"/>
  <c r="BH854" i="3"/>
  <c r="N855" i="3"/>
  <c r="P855" i="3"/>
  <c r="R855" i="3"/>
  <c r="T855" i="3"/>
  <c r="V855" i="3"/>
  <c r="X855" i="3"/>
  <c r="Z855" i="3"/>
  <c r="AB855" i="3"/>
  <c r="AD855" i="3"/>
  <c r="AF855" i="3"/>
  <c r="AH855" i="3"/>
  <c r="AJ855" i="3"/>
  <c r="AL855" i="3"/>
  <c r="AN855" i="3"/>
  <c r="AP855" i="3"/>
  <c r="AR855" i="3"/>
  <c r="AT855" i="3"/>
  <c r="AV855" i="3"/>
  <c r="AX855" i="3"/>
  <c r="AZ855" i="3"/>
  <c r="BB855" i="3"/>
  <c r="BD855" i="3"/>
  <c r="BF855" i="3"/>
  <c r="BH855" i="3"/>
  <c r="M855" i="3"/>
  <c r="O855" i="3"/>
  <c r="Q855" i="3"/>
  <c r="S855" i="3"/>
  <c r="U855" i="3"/>
  <c r="W855" i="3"/>
  <c r="Y855" i="3"/>
  <c r="AA855" i="3"/>
  <c r="AC855" i="3"/>
  <c r="AE855" i="3"/>
  <c r="AG855" i="3"/>
  <c r="AI855" i="3"/>
  <c r="AK855" i="3"/>
  <c r="AM855" i="3"/>
  <c r="AO855" i="3"/>
  <c r="AQ855" i="3"/>
  <c r="AS855" i="3"/>
  <c r="AU855" i="3"/>
  <c r="AW855" i="3"/>
  <c r="AY855" i="3"/>
  <c r="BA855" i="3"/>
  <c r="BC855" i="3"/>
  <c r="BE855" i="3"/>
  <c r="BG855" i="3"/>
  <c r="BI855" i="3"/>
  <c r="M857" i="3"/>
  <c r="O857" i="3"/>
  <c r="Q857" i="3"/>
  <c r="S857" i="3"/>
  <c r="U857" i="3"/>
  <c r="W857" i="3"/>
  <c r="Y857" i="3"/>
  <c r="AA857" i="3"/>
  <c r="AC857" i="3"/>
  <c r="AE857" i="3"/>
  <c r="AG857" i="3"/>
  <c r="AI857" i="3"/>
  <c r="AK857" i="3"/>
  <c r="AM857" i="3"/>
  <c r="AO857" i="3"/>
  <c r="AQ857" i="3"/>
  <c r="AS857" i="3"/>
  <c r="AU857" i="3"/>
  <c r="AW857" i="3"/>
  <c r="AY857" i="3"/>
  <c r="BA857" i="3"/>
  <c r="BC857" i="3"/>
  <c r="BE857" i="3"/>
  <c r="BG857" i="3"/>
  <c r="BI857" i="3"/>
  <c r="N857" i="3"/>
  <c r="P857" i="3"/>
  <c r="R857" i="3"/>
  <c r="T857" i="3"/>
  <c r="V857" i="3"/>
  <c r="X857" i="3"/>
  <c r="Z857" i="3"/>
  <c r="AB857" i="3"/>
  <c r="AD857" i="3"/>
  <c r="AF857" i="3"/>
  <c r="AH857" i="3"/>
  <c r="AJ857" i="3"/>
  <c r="AL857" i="3"/>
  <c r="AN857" i="3"/>
  <c r="AP857" i="3"/>
  <c r="AR857" i="3"/>
  <c r="AT857" i="3"/>
  <c r="AV857" i="3"/>
  <c r="AX857" i="3"/>
  <c r="AZ857" i="3"/>
  <c r="BB857" i="3"/>
  <c r="BD857" i="3"/>
  <c r="BF857" i="3"/>
  <c r="BH857" i="3"/>
  <c r="L808" i="3"/>
  <c r="L807" i="3"/>
  <c r="L806" i="3"/>
  <c r="L805" i="3"/>
  <c r="L804" i="3"/>
  <c r="L803" i="3"/>
  <c r="L802" i="3"/>
  <c r="L801" i="3"/>
  <c r="L800" i="3"/>
  <c r="L798" i="3"/>
  <c r="L794" i="3"/>
  <c r="L790" i="3"/>
  <c r="L778" i="3"/>
  <c r="L771" i="3"/>
  <c r="L770" i="3"/>
  <c r="L763" i="3"/>
  <c r="L762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16" i="3"/>
  <c r="L712" i="3"/>
  <c r="L700" i="3"/>
  <c r="L696" i="3"/>
  <c r="L691" i="3"/>
  <c r="L690" i="3"/>
  <c r="K683" i="3"/>
  <c r="K681" i="3"/>
  <c r="L680" i="3"/>
  <c r="K672" i="3"/>
  <c r="K671" i="3"/>
  <c r="L669" i="3"/>
  <c r="K661" i="3"/>
  <c r="K660" i="3"/>
  <c r="L659" i="3"/>
  <c r="K653" i="3"/>
  <c r="K652" i="3"/>
  <c r="L651" i="3"/>
  <c r="K644" i="3"/>
  <c r="K643" i="3"/>
  <c r="L642" i="3"/>
  <c r="K682" i="3"/>
  <c r="K666" i="3"/>
  <c r="K808" i="3"/>
  <c r="K798" i="3"/>
  <c r="K794" i="3"/>
  <c r="K791" i="3"/>
  <c r="K785" i="3"/>
  <c r="K778" i="3"/>
  <c r="K772" i="3"/>
  <c r="K771" i="3"/>
  <c r="K765" i="3"/>
  <c r="K763" i="3"/>
  <c r="K756" i="3"/>
  <c r="K754" i="3"/>
  <c r="K753" i="3"/>
  <c r="K752" i="3"/>
  <c r="K751" i="3"/>
  <c r="K750" i="3"/>
  <c r="K749" i="3"/>
  <c r="K748" i="3"/>
  <c r="K746" i="3"/>
  <c r="K744" i="3"/>
  <c r="K740" i="3"/>
  <c r="K738" i="3"/>
  <c r="K737" i="3"/>
  <c r="K724" i="3"/>
  <c r="K719" i="3"/>
  <c r="K712" i="3"/>
  <c r="K703" i="3"/>
  <c r="K696" i="3"/>
  <c r="K691" i="3"/>
  <c r="K799" i="3"/>
  <c r="K795" i="3"/>
  <c r="K790" i="3"/>
  <c r="K780" i="3"/>
  <c r="K779" i="3"/>
  <c r="K770" i="3"/>
  <c r="K762" i="3"/>
  <c r="K759" i="3"/>
  <c r="K758" i="3"/>
  <c r="K757" i="3"/>
  <c r="K755" i="3"/>
  <c r="K747" i="3"/>
  <c r="K745" i="3"/>
  <c r="K743" i="3"/>
  <c r="K742" i="3"/>
  <c r="K741" i="3"/>
  <c r="K739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16" i="3"/>
  <c r="K714" i="3"/>
  <c r="K707" i="3"/>
  <c r="K700" i="3"/>
  <c r="K698" i="3"/>
  <c r="K693" i="3"/>
  <c r="K788" i="3"/>
  <c r="K784" i="3"/>
  <c r="K776" i="3"/>
  <c r="K769" i="3"/>
  <c r="K768" i="3"/>
  <c r="K722" i="3"/>
  <c r="K721" i="3"/>
  <c r="K715" i="3"/>
  <c r="K711" i="3"/>
  <c r="K709" i="3"/>
  <c r="K706" i="3"/>
  <c r="K705" i="3"/>
  <c r="K699" i="3"/>
  <c r="K695" i="3"/>
  <c r="K692" i="3"/>
  <c r="K689" i="3"/>
  <c r="L688" i="3"/>
  <c r="K684" i="3"/>
  <c r="L683" i="3"/>
  <c r="L682" i="3"/>
  <c r="K679" i="3"/>
  <c r="L677" i="3"/>
  <c r="K673" i="3"/>
  <c r="L672" i="3"/>
  <c r="K668" i="3"/>
  <c r="L667" i="3"/>
  <c r="L666" i="3"/>
  <c r="K663" i="3"/>
  <c r="L661" i="3"/>
  <c r="K658" i="3"/>
  <c r="L657" i="3"/>
  <c r="K654" i="3"/>
  <c r="L653" i="3"/>
  <c r="K650" i="3"/>
  <c r="L649" i="3"/>
  <c r="K645" i="3"/>
  <c r="L644" i="3"/>
  <c r="K641" i="3"/>
  <c r="L640" i="3"/>
  <c r="O808" i="3"/>
  <c r="S808" i="3"/>
  <c r="W808" i="3"/>
  <c r="AA808" i="3"/>
  <c r="AE808" i="3"/>
  <c r="AI808" i="3"/>
  <c r="AM808" i="3"/>
  <c r="AQ808" i="3"/>
  <c r="AU808" i="3"/>
  <c r="AY808" i="3"/>
  <c r="BC808" i="3"/>
  <c r="BG808" i="3"/>
  <c r="N808" i="3"/>
  <c r="R808" i="3"/>
  <c r="V808" i="3"/>
  <c r="Z808" i="3"/>
  <c r="AD808" i="3"/>
  <c r="AH808" i="3"/>
  <c r="AL808" i="3"/>
  <c r="AP808" i="3"/>
  <c r="AT808" i="3"/>
  <c r="AX808" i="3"/>
  <c r="BB808" i="3"/>
  <c r="BF808" i="3"/>
  <c r="N691" i="3"/>
  <c r="R691" i="3"/>
  <c r="V691" i="3"/>
  <c r="Z691" i="3"/>
  <c r="AD691" i="3"/>
  <c r="AH691" i="3"/>
  <c r="AL691" i="3"/>
  <c r="AP691" i="3"/>
  <c r="AT691" i="3"/>
  <c r="AX691" i="3"/>
  <c r="BB691" i="3"/>
  <c r="BF691" i="3"/>
  <c r="M691" i="3"/>
  <c r="U691" i="3"/>
  <c r="AC691" i="3"/>
  <c r="AK691" i="3"/>
  <c r="AS691" i="3"/>
  <c r="BA691" i="3"/>
  <c r="BI691" i="3"/>
  <c r="AA691" i="3"/>
  <c r="AQ691" i="3"/>
  <c r="BG691" i="3"/>
  <c r="W691" i="3"/>
  <c r="AM691" i="3"/>
  <c r="BC691" i="3"/>
  <c r="K807" i="3"/>
  <c r="K805" i="3"/>
  <c r="K803" i="3"/>
  <c r="K801" i="3"/>
  <c r="N798" i="3"/>
  <c r="V798" i="3"/>
  <c r="AD798" i="3"/>
  <c r="AL798" i="3"/>
  <c r="AT798" i="3"/>
  <c r="BB798" i="3"/>
  <c r="K797" i="3"/>
  <c r="N794" i="3"/>
  <c r="R794" i="3"/>
  <c r="V794" i="3"/>
  <c r="Z794" i="3"/>
  <c r="AD794" i="3"/>
  <c r="AH794" i="3"/>
  <c r="AL794" i="3"/>
  <c r="AP794" i="3"/>
  <c r="AT794" i="3"/>
  <c r="AX794" i="3"/>
  <c r="BB794" i="3"/>
  <c r="BF794" i="3"/>
  <c r="K793" i="3"/>
  <c r="M790" i="3"/>
  <c r="U790" i="3"/>
  <c r="AC790" i="3"/>
  <c r="AK790" i="3"/>
  <c r="AS790" i="3"/>
  <c r="BA790" i="3"/>
  <c r="BI790" i="3"/>
  <c r="K789" i="3"/>
  <c r="P770" i="3"/>
  <c r="T770" i="3"/>
  <c r="X770" i="3"/>
  <c r="AB770" i="3"/>
  <c r="AF770" i="3"/>
  <c r="AJ770" i="3"/>
  <c r="AN770" i="3"/>
  <c r="AR770" i="3"/>
  <c r="AV770" i="3"/>
  <c r="AZ770" i="3"/>
  <c r="BD770" i="3"/>
  <c r="BH770" i="3"/>
  <c r="U762" i="3"/>
  <c r="AK762" i="3"/>
  <c r="BA762" i="3"/>
  <c r="K761" i="3"/>
  <c r="U758" i="3"/>
  <c r="AK758" i="3"/>
  <c r="BA758" i="3"/>
  <c r="N756" i="3"/>
  <c r="R756" i="3"/>
  <c r="V756" i="3"/>
  <c r="Z756" i="3"/>
  <c r="AB756" i="3"/>
  <c r="AD756" i="3"/>
  <c r="AF756" i="3"/>
  <c r="AH756" i="3"/>
  <c r="AJ756" i="3"/>
  <c r="AL756" i="3"/>
  <c r="AN756" i="3"/>
  <c r="AP756" i="3"/>
  <c r="AR756" i="3"/>
  <c r="AT756" i="3"/>
  <c r="AV756" i="3"/>
  <c r="AX756" i="3"/>
  <c r="AZ756" i="3"/>
  <c r="BB756" i="3"/>
  <c r="BD756" i="3"/>
  <c r="BF756" i="3"/>
  <c r="BH756" i="3"/>
  <c r="S754" i="3"/>
  <c r="AA754" i="3"/>
  <c r="AI754" i="3"/>
  <c r="AQ754" i="3"/>
  <c r="AY754" i="3"/>
  <c r="BG754" i="3"/>
  <c r="M747" i="3"/>
  <c r="O747" i="3"/>
  <c r="Q747" i="3"/>
  <c r="S747" i="3"/>
  <c r="U747" i="3"/>
  <c r="W747" i="3"/>
  <c r="Y747" i="3"/>
  <c r="AA747" i="3"/>
  <c r="AC747" i="3"/>
  <c r="AE747" i="3"/>
  <c r="AG747" i="3"/>
  <c r="AI747" i="3"/>
  <c r="AK747" i="3"/>
  <c r="AM747" i="3"/>
  <c r="AO747" i="3"/>
  <c r="AQ747" i="3"/>
  <c r="AS747" i="3"/>
  <c r="AU747" i="3"/>
  <c r="AW747" i="3"/>
  <c r="AY747" i="3"/>
  <c r="BA747" i="3"/>
  <c r="BC747" i="3"/>
  <c r="BE747" i="3"/>
  <c r="BG747" i="3"/>
  <c r="BI747" i="3"/>
  <c r="P745" i="3"/>
  <c r="X745" i="3"/>
  <c r="AF745" i="3"/>
  <c r="AN745" i="3"/>
  <c r="AV745" i="3"/>
  <c r="BD745" i="3"/>
  <c r="M743" i="3"/>
  <c r="O743" i="3"/>
  <c r="Q743" i="3"/>
  <c r="S743" i="3"/>
  <c r="U743" i="3"/>
  <c r="W743" i="3"/>
  <c r="Y743" i="3"/>
  <c r="AA743" i="3"/>
  <c r="AC743" i="3"/>
  <c r="AE743" i="3"/>
  <c r="AG743" i="3"/>
  <c r="AI743" i="3"/>
  <c r="AK743" i="3"/>
  <c r="AM743" i="3"/>
  <c r="AO743" i="3"/>
  <c r="AQ743" i="3"/>
  <c r="AS743" i="3"/>
  <c r="AU743" i="3"/>
  <c r="AW743" i="3"/>
  <c r="AY743" i="3"/>
  <c r="BA743" i="3"/>
  <c r="BC743" i="3"/>
  <c r="BE743" i="3"/>
  <c r="BG743" i="3"/>
  <c r="BI743" i="3"/>
  <c r="M741" i="3"/>
  <c r="O741" i="3"/>
  <c r="Q741" i="3"/>
  <c r="S741" i="3"/>
  <c r="U741" i="3"/>
  <c r="W741" i="3"/>
  <c r="Y741" i="3"/>
  <c r="AA741" i="3"/>
  <c r="AC741" i="3"/>
  <c r="AE741" i="3"/>
  <c r="AG741" i="3"/>
  <c r="AI741" i="3"/>
  <c r="AK741" i="3"/>
  <c r="AM741" i="3"/>
  <c r="AO741" i="3"/>
  <c r="AQ741" i="3"/>
  <c r="AS741" i="3"/>
  <c r="AU741" i="3"/>
  <c r="AW741" i="3"/>
  <c r="AY741" i="3"/>
  <c r="BA741" i="3"/>
  <c r="BC741" i="3"/>
  <c r="BE741" i="3"/>
  <c r="BG741" i="3"/>
  <c r="BI741" i="3"/>
  <c r="O739" i="3"/>
  <c r="W739" i="3"/>
  <c r="AE739" i="3"/>
  <c r="AM739" i="3"/>
  <c r="AQ739" i="3"/>
  <c r="AU739" i="3"/>
  <c r="AY739" i="3"/>
  <c r="BC739" i="3"/>
  <c r="BG739" i="3"/>
  <c r="BI739" i="3"/>
  <c r="M737" i="3"/>
  <c r="O737" i="3"/>
  <c r="Q737" i="3"/>
  <c r="S737" i="3"/>
  <c r="U737" i="3"/>
  <c r="W737" i="3"/>
  <c r="Y737" i="3"/>
  <c r="AA737" i="3"/>
  <c r="AC737" i="3"/>
  <c r="AE737" i="3"/>
  <c r="AG737" i="3"/>
  <c r="AI737" i="3"/>
  <c r="AK737" i="3"/>
  <c r="AM737" i="3"/>
  <c r="AO737" i="3"/>
  <c r="AQ737" i="3"/>
  <c r="AS737" i="3"/>
  <c r="AU737" i="3"/>
  <c r="AW737" i="3"/>
  <c r="AY737" i="3"/>
  <c r="BA737" i="3"/>
  <c r="BC737" i="3"/>
  <c r="BE737" i="3"/>
  <c r="BG737" i="3"/>
  <c r="BI737" i="3"/>
  <c r="M735" i="3"/>
  <c r="O735" i="3"/>
  <c r="Q735" i="3"/>
  <c r="S735" i="3"/>
  <c r="U735" i="3"/>
  <c r="W735" i="3"/>
  <c r="Y735" i="3"/>
  <c r="AA735" i="3"/>
  <c r="AC735" i="3"/>
  <c r="AE735" i="3"/>
  <c r="AG735" i="3"/>
  <c r="AI735" i="3"/>
  <c r="AK735" i="3"/>
  <c r="AM735" i="3"/>
  <c r="AO735" i="3"/>
  <c r="AQ735" i="3"/>
  <c r="AS735" i="3"/>
  <c r="AU735" i="3"/>
  <c r="AW735" i="3"/>
  <c r="AY735" i="3"/>
  <c r="BA735" i="3"/>
  <c r="BC735" i="3"/>
  <c r="BE735" i="3"/>
  <c r="BG735" i="3"/>
  <c r="BI735" i="3"/>
  <c r="M733" i="3"/>
  <c r="O733" i="3"/>
  <c r="Q733" i="3"/>
  <c r="S733" i="3"/>
  <c r="U733" i="3"/>
  <c r="W733" i="3"/>
  <c r="Y733" i="3"/>
  <c r="AA733" i="3"/>
  <c r="AC733" i="3"/>
  <c r="AE733" i="3"/>
  <c r="AG733" i="3"/>
  <c r="AI733" i="3"/>
  <c r="AK733" i="3"/>
  <c r="AM733" i="3"/>
  <c r="AO733" i="3"/>
  <c r="AQ733" i="3"/>
  <c r="AS733" i="3"/>
  <c r="AU733" i="3"/>
  <c r="AW733" i="3"/>
  <c r="AY733" i="3"/>
  <c r="BA733" i="3"/>
  <c r="BC733" i="3"/>
  <c r="BE733" i="3"/>
  <c r="BG733" i="3"/>
  <c r="BI733" i="3"/>
  <c r="M731" i="3"/>
  <c r="O731" i="3"/>
  <c r="Q731" i="3"/>
  <c r="S731" i="3"/>
  <c r="U731" i="3"/>
  <c r="W731" i="3"/>
  <c r="Y731" i="3"/>
  <c r="AA731" i="3"/>
  <c r="AC731" i="3"/>
  <c r="AE731" i="3"/>
  <c r="AG731" i="3"/>
  <c r="AI731" i="3"/>
  <c r="AK731" i="3"/>
  <c r="AM731" i="3"/>
  <c r="AO731" i="3"/>
  <c r="AQ731" i="3"/>
  <c r="AS731" i="3"/>
  <c r="AU731" i="3"/>
  <c r="AW731" i="3"/>
  <c r="AY731" i="3"/>
  <c r="BA731" i="3"/>
  <c r="BC731" i="3"/>
  <c r="BE731" i="3"/>
  <c r="BG731" i="3"/>
  <c r="BI731" i="3"/>
  <c r="N729" i="3"/>
  <c r="P729" i="3"/>
  <c r="R729" i="3"/>
  <c r="T729" i="3"/>
  <c r="V729" i="3"/>
  <c r="X729" i="3"/>
  <c r="Z729" i="3"/>
  <c r="AB729" i="3"/>
  <c r="AD729" i="3"/>
  <c r="AF729" i="3"/>
  <c r="AH729" i="3"/>
  <c r="AJ729" i="3"/>
  <c r="AL729" i="3"/>
  <c r="AN729" i="3"/>
  <c r="AP729" i="3"/>
  <c r="AR729" i="3"/>
  <c r="AT729" i="3"/>
  <c r="AV729" i="3"/>
  <c r="AX729" i="3"/>
  <c r="AZ729" i="3"/>
  <c r="BB729" i="3"/>
  <c r="BD729" i="3"/>
  <c r="BF729" i="3"/>
  <c r="BH729" i="3"/>
  <c r="N727" i="3"/>
  <c r="P727" i="3"/>
  <c r="R727" i="3"/>
  <c r="T727" i="3"/>
  <c r="V727" i="3"/>
  <c r="X727" i="3"/>
  <c r="Z727" i="3"/>
  <c r="AB727" i="3"/>
  <c r="AD727" i="3"/>
  <c r="AF727" i="3"/>
  <c r="AH727" i="3"/>
  <c r="AJ727" i="3"/>
  <c r="AL727" i="3"/>
  <c r="AN727" i="3"/>
  <c r="AP727" i="3"/>
  <c r="AR727" i="3"/>
  <c r="AT727" i="3"/>
  <c r="AV727" i="3"/>
  <c r="AX727" i="3"/>
  <c r="AZ727" i="3"/>
  <c r="BB727" i="3"/>
  <c r="BD727" i="3"/>
  <c r="BF727" i="3"/>
  <c r="BH727" i="3"/>
  <c r="M725" i="3"/>
  <c r="O725" i="3"/>
  <c r="Q725" i="3"/>
  <c r="S725" i="3"/>
  <c r="U725" i="3"/>
  <c r="W725" i="3"/>
  <c r="Y725" i="3"/>
  <c r="AA725" i="3"/>
  <c r="AC725" i="3"/>
  <c r="AE725" i="3"/>
  <c r="AG725" i="3"/>
  <c r="AI725" i="3"/>
  <c r="AK725" i="3"/>
  <c r="AM725" i="3"/>
  <c r="AO725" i="3"/>
  <c r="AQ725" i="3"/>
  <c r="AS725" i="3"/>
  <c r="AU725" i="3"/>
  <c r="AW725" i="3"/>
  <c r="AY725" i="3"/>
  <c r="BA725" i="3"/>
  <c r="BC725" i="3"/>
  <c r="BE725" i="3"/>
  <c r="BG725" i="3"/>
  <c r="BI725" i="3"/>
  <c r="M716" i="3"/>
  <c r="O716" i="3"/>
  <c r="Q716" i="3"/>
  <c r="S716" i="3"/>
  <c r="U716" i="3"/>
  <c r="W716" i="3"/>
  <c r="Y716" i="3"/>
  <c r="AA716" i="3"/>
  <c r="AC716" i="3"/>
  <c r="AE716" i="3"/>
  <c r="AG716" i="3"/>
  <c r="AI716" i="3"/>
  <c r="AK716" i="3"/>
  <c r="AM716" i="3"/>
  <c r="AO716" i="3"/>
  <c r="AQ716" i="3"/>
  <c r="AS716" i="3"/>
  <c r="AU716" i="3"/>
  <c r="AW716" i="3"/>
  <c r="AY716" i="3"/>
  <c r="BA716" i="3"/>
  <c r="BC716" i="3"/>
  <c r="BE716" i="3"/>
  <c r="BG716" i="3"/>
  <c r="BI716" i="3"/>
  <c r="N716" i="3"/>
  <c r="R716" i="3"/>
  <c r="V716" i="3"/>
  <c r="Z716" i="3"/>
  <c r="AD716" i="3"/>
  <c r="AH716" i="3"/>
  <c r="AL716" i="3"/>
  <c r="AP716" i="3"/>
  <c r="AT716" i="3"/>
  <c r="AX716" i="3"/>
  <c r="BB716" i="3"/>
  <c r="BF716" i="3"/>
  <c r="M712" i="3"/>
  <c r="O712" i="3"/>
  <c r="Q712" i="3"/>
  <c r="S712" i="3"/>
  <c r="U712" i="3"/>
  <c r="W712" i="3"/>
  <c r="Y712" i="3"/>
  <c r="AA712" i="3"/>
  <c r="AC712" i="3"/>
  <c r="AE712" i="3"/>
  <c r="AG712" i="3"/>
  <c r="AI712" i="3"/>
  <c r="AK712" i="3"/>
  <c r="AM712" i="3"/>
  <c r="AO712" i="3"/>
  <c r="AQ712" i="3"/>
  <c r="AS712" i="3"/>
  <c r="AU712" i="3"/>
  <c r="AW712" i="3"/>
  <c r="AY712" i="3"/>
  <c r="BA712" i="3"/>
  <c r="BC712" i="3"/>
  <c r="BE712" i="3"/>
  <c r="BG712" i="3"/>
  <c r="BI712" i="3"/>
  <c r="P712" i="3"/>
  <c r="T712" i="3"/>
  <c r="X712" i="3"/>
  <c r="AB712" i="3"/>
  <c r="AF712" i="3"/>
  <c r="AJ712" i="3"/>
  <c r="AN712" i="3"/>
  <c r="AR712" i="3"/>
  <c r="AV712" i="3"/>
  <c r="AZ712" i="3"/>
  <c r="BD712" i="3"/>
  <c r="BH712" i="3"/>
  <c r="M700" i="3"/>
  <c r="O700" i="3"/>
  <c r="Q700" i="3"/>
  <c r="S700" i="3"/>
  <c r="U700" i="3"/>
  <c r="W700" i="3"/>
  <c r="Y700" i="3"/>
  <c r="AA700" i="3"/>
  <c r="AC700" i="3"/>
  <c r="AE700" i="3"/>
  <c r="AG700" i="3"/>
  <c r="AI700" i="3"/>
  <c r="AK700" i="3"/>
  <c r="AM700" i="3"/>
  <c r="AO700" i="3"/>
  <c r="AQ700" i="3"/>
  <c r="AS700" i="3"/>
  <c r="AU700" i="3"/>
  <c r="AW700" i="3"/>
  <c r="AY700" i="3"/>
  <c r="BA700" i="3"/>
  <c r="BC700" i="3"/>
  <c r="BE700" i="3"/>
  <c r="BG700" i="3"/>
  <c r="BI700" i="3"/>
  <c r="N700" i="3"/>
  <c r="R700" i="3"/>
  <c r="V700" i="3"/>
  <c r="Z700" i="3"/>
  <c r="AD700" i="3"/>
  <c r="AH700" i="3"/>
  <c r="AL700" i="3"/>
  <c r="AP700" i="3"/>
  <c r="AT700" i="3"/>
  <c r="AX700" i="3"/>
  <c r="BB700" i="3"/>
  <c r="BF700" i="3"/>
  <c r="N696" i="3"/>
  <c r="P696" i="3"/>
  <c r="R696" i="3"/>
  <c r="T696" i="3"/>
  <c r="V696" i="3"/>
  <c r="X696" i="3"/>
  <c r="Z696" i="3"/>
  <c r="AB696" i="3"/>
  <c r="AD696" i="3"/>
  <c r="AF696" i="3"/>
  <c r="AH696" i="3"/>
  <c r="AJ696" i="3"/>
  <c r="AL696" i="3"/>
  <c r="AN696" i="3"/>
  <c r="AP696" i="3"/>
  <c r="AR696" i="3"/>
  <c r="AT696" i="3"/>
  <c r="AV696" i="3"/>
  <c r="AX696" i="3"/>
  <c r="AZ696" i="3"/>
  <c r="BB696" i="3"/>
  <c r="BD696" i="3"/>
  <c r="BF696" i="3"/>
  <c r="BH696" i="3"/>
  <c r="O696" i="3"/>
  <c r="S696" i="3"/>
  <c r="W696" i="3"/>
  <c r="AA696" i="3"/>
  <c r="AE696" i="3"/>
  <c r="AI696" i="3"/>
  <c r="AM696" i="3"/>
  <c r="AQ696" i="3"/>
  <c r="AU696" i="3"/>
  <c r="AY696" i="3"/>
  <c r="BC696" i="3"/>
  <c r="BG696" i="3"/>
  <c r="K806" i="3"/>
  <c r="K804" i="3"/>
  <c r="K802" i="3"/>
  <c r="K800" i="3"/>
  <c r="K792" i="3"/>
  <c r="N778" i="3"/>
  <c r="P778" i="3"/>
  <c r="R778" i="3"/>
  <c r="T778" i="3"/>
  <c r="V778" i="3"/>
  <c r="X778" i="3"/>
  <c r="Z778" i="3"/>
  <c r="AB778" i="3"/>
  <c r="AD778" i="3"/>
  <c r="AF778" i="3"/>
  <c r="AH778" i="3"/>
  <c r="AJ778" i="3"/>
  <c r="AL778" i="3"/>
  <c r="AN778" i="3"/>
  <c r="AP778" i="3"/>
  <c r="AR778" i="3"/>
  <c r="AT778" i="3"/>
  <c r="AV778" i="3"/>
  <c r="AX778" i="3"/>
  <c r="AZ778" i="3"/>
  <c r="BB778" i="3"/>
  <c r="BD778" i="3"/>
  <c r="BF778" i="3"/>
  <c r="BH778" i="3"/>
  <c r="K777" i="3"/>
  <c r="N771" i="3"/>
  <c r="P771" i="3"/>
  <c r="R771" i="3"/>
  <c r="T771" i="3"/>
  <c r="V771" i="3"/>
  <c r="X771" i="3"/>
  <c r="Z771" i="3"/>
  <c r="AB771" i="3"/>
  <c r="AD771" i="3"/>
  <c r="AF771" i="3"/>
  <c r="AH771" i="3"/>
  <c r="AJ771" i="3"/>
  <c r="AL771" i="3"/>
  <c r="AN771" i="3"/>
  <c r="AP771" i="3"/>
  <c r="AR771" i="3"/>
  <c r="AT771" i="3"/>
  <c r="AV771" i="3"/>
  <c r="AX771" i="3"/>
  <c r="AZ771" i="3"/>
  <c r="BB771" i="3"/>
  <c r="BD771" i="3"/>
  <c r="BF771" i="3"/>
  <c r="BH771" i="3"/>
  <c r="M763" i="3"/>
  <c r="O763" i="3"/>
  <c r="Q763" i="3"/>
  <c r="S763" i="3"/>
  <c r="U763" i="3"/>
  <c r="W763" i="3"/>
  <c r="Y763" i="3"/>
  <c r="AA763" i="3"/>
  <c r="AC763" i="3"/>
  <c r="AE763" i="3"/>
  <c r="AG763" i="3"/>
  <c r="AI763" i="3"/>
  <c r="AK763" i="3"/>
  <c r="AM763" i="3"/>
  <c r="AO763" i="3"/>
  <c r="AQ763" i="3"/>
  <c r="AS763" i="3"/>
  <c r="AU763" i="3"/>
  <c r="AW763" i="3"/>
  <c r="AY763" i="3"/>
  <c r="BA763" i="3"/>
  <c r="BC763" i="3"/>
  <c r="BE763" i="3"/>
  <c r="BG763" i="3"/>
  <c r="BI763" i="3"/>
  <c r="M759" i="3"/>
  <c r="O759" i="3"/>
  <c r="Q759" i="3"/>
  <c r="S759" i="3"/>
  <c r="U759" i="3"/>
  <c r="W759" i="3"/>
  <c r="Y759" i="3"/>
  <c r="AA759" i="3"/>
  <c r="AC759" i="3"/>
  <c r="AE759" i="3"/>
  <c r="AG759" i="3"/>
  <c r="AI759" i="3"/>
  <c r="AK759" i="3"/>
  <c r="AM759" i="3"/>
  <c r="AO759" i="3"/>
  <c r="AQ759" i="3"/>
  <c r="AS759" i="3"/>
  <c r="AU759" i="3"/>
  <c r="AW759" i="3"/>
  <c r="AY759" i="3"/>
  <c r="BA759" i="3"/>
  <c r="BC759" i="3"/>
  <c r="BE759" i="3"/>
  <c r="BG759" i="3"/>
  <c r="BI759" i="3"/>
  <c r="N757" i="3"/>
  <c r="P757" i="3"/>
  <c r="R757" i="3"/>
  <c r="T757" i="3"/>
  <c r="V757" i="3"/>
  <c r="X757" i="3"/>
  <c r="Z757" i="3"/>
  <c r="AB757" i="3"/>
  <c r="AD757" i="3"/>
  <c r="AF757" i="3"/>
  <c r="AH757" i="3"/>
  <c r="AJ757" i="3"/>
  <c r="AL757" i="3"/>
  <c r="AN757" i="3"/>
  <c r="AP757" i="3"/>
  <c r="AR757" i="3"/>
  <c r="AT757" i="3"/>
  <c r="AV757" i="3"/>
  <c r="AX757" i="3"/>
  <c r="AZ757" i="3"/>
  <c r="BB757" i="3"/>
  <c r="BD757" i="3"/>
  <c r="BF757" i="3"/>
  <c r="BH757" i="3"/>
  <c r="M755" i="3"/>
  <c r="O755" i="3"/>
  <c r="Q755" i="3"/>
  <c r="S755" i="3"/>
  <c r="U755" i="3"/>
  <c r="W755" i="3"/>
  <c r="Y755" i="3"/>
  <c r="AA755" i="3"/>
  <c r="AC755" i="3"/>
  <c r="AE755" i="3"/>
  <c r="AG755" i="3"/>
  <c r="AI755" i="3"/>
  <c r="AK755" i="3"/>
  <c r="AM755" i="3"/>
  <c r="AO755" i="3"/>
  <c r="AQ755" i="3"/>
  <c r="AS755" i="3"/>
  <c r="AU755" i="3"/>
  <c r="AW755" i="3"/>
  <c r="AY755" i="3"/>
  <c r="BA755" i="3"/>
  <c r="BC755" i="3"/>
  <c r="BE755" i="3"/>
  <c r="BG755" i="3"/>
  <c r="BI755" i="3"/>
  <c r="N753" i="3"/>
  <c r="P753" i="3"/>
  <c r="R753" i="3"/>
  <c r="T753" i="3"/>
  <c r="V753" i="3"/>
  <c r="X753" i="3"/>
  <c r="Z753" i="3"/>
  <c r="AB753" i="3"/>
  <c r="AD753" i="3"/>
  <c r="AF753" i="3"/>
  <c r="AH753" i="3"/>
  <c r="AJ753" i="3"/>
  <c r="AL753" i="3"/>
  <c r="AN753" i="3"/>
  <c r="AP753" i="3"/>
  <c r="AR753" i="3"/>
  <c r="AT753" i="3"/>
  <c r="AV753" i="3"/>
  <c r="AX753" i="3"/>
  <c r="AZ753" i="3"/>
  <c r="BB753" i="3"/>
  <c r="BD753" i="3"/>
  <c r="BF753" i="3"/>
  <c r="BH753" i="3"/>
  <c r="N752" i="3"/>
  <c r="P752" i="3"/>
  <c r="R752" i="3"/>
  <c r="T752" i="3"/>
  <c r="V752" i="3"/>
  <c r="X752" i="3"/>
  <c r="Z752" i="3"/>
  <c r="AB752" i="3"/>
  <c r="AD752" i="3"/>
  <c r="AF752" i="3"/>
  <c r="AH752" i="3"/>
  <c r="AJ752" i="3"/>
  <c r="AL752" i="3"/>
  <c r="AN752" i="3"/>
  <c r="AP752" i="3"/>
  <c r="AR752" i="3"/>
  <c r="AT752" i="3"/>
  <c r="AV752" i="3"/>
  <c r="AX752" i="3"/>
  <c r="AZ752" i="3"/>
  <c r="BB752" i="3"/>
  <c r="BD752" i="3"/>
  <c r="BF752" i="3"/>
  <c r="BH752" i="3"/>
  <c r="M751" i="3"/>
  <c r="O751" i="3"/>
  <c r="Q751" i="3"/>
  <c r="S751" i="3"/>
  <c r="U751" i="3"/>
  <c r="W751" i="3"/>
  <c r="Y751" i="3"/>
  <c r="AA751" i="3"/>
  <c r="AC751" i="3"/>
  <c r="AE751" i="3"/>
  <c r="AG751" i="3"/>
  <c r="AI751" i="3"/>
  <c r="AK751" i="3"/>
  <c r="AM751" i="3"/>
  <c r="AO751" i="3"/>
  <c r="AQ751" i="3"/>
  <c r="AS751" i="3"/>
  <c r="AU751" i="3"/>
  <c r="AW751" i="3"/>
  <c r="AY751" i="3"/>
  <c r="BA751" i="3"/>
  <c r="BC751" i="3"/>
  <c r="BE751" i="3"/>
  <c r="BG751" i="3"/>
  <c r="BI751" i="3"/>
  <c r="M750" i="3"/>
  <c r="O750" i="3"/>
  <c r="Q750" i="3"/>
  <c r="S750" i="3"/>
  <c r="U750" i="3"/>
  <c r="W750" i="3"/>
  <c r="Y750" i="3"/>
  <c r="AA750" i="3"/>
  <c r="AC750" i="3"/>
  <c r="AE750" i="3"/>
  <c r="AG750" i="3"/>
  <c r="AI750" i="3"/>
  <c r="AK750" i="3"/>
  <c r="AM750" i="3"/>
  <c r="AO750" i="3"/>
  <c r="AQ750" i="3"/>
  <c r="AS750" i="3"/>
  <c r="AU750" i="3"/>
  <c r="AW750" i="3"/>
  <c r="AY750" i="3"/>
  <c r="BA750" i="3"/>
  <c r="BC750" i="3"/>
  <c r="BE750" i="3"/>
  <c r="BG750" i="3"/>
  <c r="BI750" i="3"/>
  <c r="N749" i="3"/>
  <c r="P749" i="3"/>
  <c r="R749" i="3"/>
  <c r="T749" i="3"/>
  <c r="V749" i="3"/>
  <c r="X749" i="3"/>
  <c r="Z749" i="3"/>
  <c r="AB749" i="3"/>
  <c r="AD749" i="3"/>
  <c r="AF749" i="3"/>
  <c r="AH749" i="3"/>
  <c r="AJ749" i="3"/>
  <c r="AL749" i="3"/>
  <c r="AN749" i="3"/>
  <c r="AP749" i="3"/>
  <c r="AR749" i="3"/>
  <c r="AT749" i="3"/>
  <c r="AV749" i="3"/>
  <c r="AX749" i="3"/>
  <c r="AZ749" i="3"/>
  <c r="BB749" i="3"/>
  <c r="BD749" i="3"/>
  <c r="BF749" i="3"/>
  <c r="BH749" i="3"/>
  <c r="N748" i="3"/>
  <c r="P748" i="3"/>
  <c r="R748" i="3"/>
  <c r="T748" i="3"/>
  <c r="V748" i="3"/>
  <c r="X748" i="3"/>
  <c r="Z748" i="3"/>
  <c r="AB748" i="3"/>
  <c r="AD748" i="3"/>
  <c r="AF748" i="3"/>
  <c r="AH748" i="3"/>
  <c r="AJ748" i="3"/>
  <c r="AL748" i="3"/>
  <c r="AN748" i="3"/>
  <c r="AP748" i="3"/>
  <c r="AR748" i="3"/>
  <c r="AT748" i="3"/>
  <c r="AV748" i="3"/>
  <c r="AX748" i="3"/>
  <c r="AZ748" i="3"/>
  <c r="BB748" i="3"/>
  <c r="BD748" i="3"/>
  <c r="BF748" i="3"/>
  <c r="BH748" i="3"/>
  <c r="M746" i="3"/>
  <c r="BK746" i="3" s="1"/>
  <c r="O746" i="3"/>
  <c r="Q746" i="3"/>
  <c r="S746" i="3"/>
  <c r="U746" i="3"/>
  <c r="W746" i="3"/>
  <c r="Y746" i="3"/>
  <c r="AA746" i="3"/>
  <c r="AC746" i="3"/>
  <c r="AE746" i="3"/>
  <c r="AG746" i="3"/>
  <c r="AI746" i="3"/>
  <c r="AK746" i="3"/>
  <c r="AM746" i="3"/>
  <c r="AO746" i="3"/>
  <c r="AQ746" i="3"/>
  <c r="AS746" i="3"/>
  <c r="AU746" i="3"/>
  <c r="AW746" i="3"/>
  <c r="AY746" i="3"/>
  <c r="BA746" i="3"/>
  <c r="BC746" i="3"/>
  <c r="BE746" i="3"/>
  <c r="BG746" i="3"/>
  <c r="BI746" i="3"/>
  <c r="N744" i="3"/>
  <c r="P744" i="3"/>
  <c r="R744" i="3"/>
  <c r="T744" i="3"/>
  <c r="V744" i="3"/>
  <c r="X744" i="3"/>
  <c r="Z744" i="3"/>
  <c r="AB744" i="3"/>
  <c r="AD744" i="3"/>
  <c r="AF744" i="3"/>
  <c r="AH744" i="3"/>
  <c r="AJ744" i="3"/>
  <c r="AL744" i="3"/>
  <c r="AN744" i="3"/>
  <c r="AP744" i="3"/>
  <c r="AR744" i="3"/>
  <c r="AT744" i="3"/>
  <c r="AV744" i="3"/>
  <c r="AX744" i="3"/>
  <c r="AZ744" i="3"/>
  <c r="BB744" i="3"/>
  <c r="BD744" i="3"/>
  <c r="BF744" i="3"/>
  <c r="BH744" i="3"/>
  <c r="M742" i="3"/>
  <c r="O742" i="3"/>
  <c r="Q742" i="3"/>
  <c r="S742" i="3"/>
  <c r="U742" i="3"/>
  <c r="W742" i="3"/>
  <c r="Y742" i="3"/>
  <c r="AA742" i="3"/>
  <c r="AC742" i="3"/>
  <c r="AE742" i="3"/>
  <c r="AG742" i="3"/>
  <c r="AI742" i="3"/>
  <c r="AK742" i="3"/>
  <c r="AM742" i="3"/>
  <c r="AO742" i="3"/>
  <c r="AQ742" i="3"/>
  <c r="AS742" i="3"/>
  <c r="AU742" i="3"/>
  <c r="AW742" i="3"/>
  <c r="AY742" i="3"/>
  <c r="BA742" i="3"/>
  <c r="BC742" i="3"/>
  <c r="BE742" i="3"/>
  <c r="BG742" i="3"/>
  <c r="BI742" i="3"/>
  <c r="N740" i="3"/>
  <c r="P740" i="3"/>
  <c r="R740" i="3"/>
  <c r="T740" i="3"/>
  <c r="V740" i="3"/>
  <c r="X740" i="3"/>
  <c r="Z740" i="3"/>
  <c r="AB740" i="3"/>
  <c r="AD740" i="3"/>
  <c r="AF740" i="3"/>
  <c r="AH740" i="3"/>
  <c r="AJ740" i="3"/>
  <c r="AL740" i="3"/>
  <c r="AN740" i="3"/>
  <c r="AP740" i="3"/>
  <c r="AR740" i="3"/>
  <c r="AT740" i="3"/>
  <c r="AV740" i="3"/>
  <c r="AX740" i="3"/>
  <c r="AZ740" i="3"/>
  <c r="BB740" i="3"/>
  <c r="BD740" i="3"/>
  <c r="BF740" i="3"/>
  <c r="BH740" i="3"/>
  <c r="M738" i="3"/>
  <c r="BK738" i="3" s="1"/>
  <c r="O738" i="3"/>
  <c r="Q738" i="3"/>
  <c r="S738" i="3"/>
  <c r="U738" i="3"/>
  <c r="W738" i="3"/>
  <c r="Y738" i="3"/>
  <c r="AA738" i="3"/>
  <c r="AC738" i="3"/>
  <c r="AE738" i="3"/>
  <c r="AG738" i="3"/>
  <c r="AI738" i="3"/>
  <c r="AK738" i="3"/>
  <c r="AM738" i="3"/>
  <c r="AO738" i="3"/>
  <c r="AQ738" i="3"/>
  <c r="AS738" i="3"/>
  <c r="AU738" i="3"/>
  <c r="AW738" i="3"/>
  <c r="AY738" i="3"/>
  <c r="BA738" i="3"/>
  <c r="BC738" i="3"/>
  <c r="BE738" i="3"/>
  <c r="BG738" i="3"/>
  <c r="BI738" i="3"/>
  <c r="N736" i="3"/>
  <c r="P736" i="3"/>
  <c r="R736" i="3"/>
  <c r="T736" i="3"/>
  <c r="V736" i="3"/>
  <c r="X736" i="3"/>
  <c r="Z736" i="3"/>
  <c r="AB736" i="3"/>
  <c r="AD736" i="3"/>
  <c r="AF736" i="3"/>
  <c r="AH736" i="3"/>
  <c r="AJ736" i="3"/>
  <c r="AL736" i="3"/>
  <c r="AN736" i="3"/>
  <c r="AP736" i="3"/>
  <c r="AR736" i="3"/>
  <c r="AT736" i="3"/>
  <c r="AV736" i="3"/>
  <c r="AX736" i="3"/>
  <c r="AZ736" i="3"/>
  <c r="BB736" i="3"/>
  <c r="BD736" i="3"/>
  <c r="BF736" i="3"/>
  <c r="BH736" i="3"/>
  <c r="M734" i="3"/>
  <c r="O734" i="3"/>
  <c r="Q734" i="3"/>
  <c r="S734" i="3"/>
  <c r="U734" i="3"/>
  <c r="W734" i="3"/>
  <c r="Y734" i="3"/>
  <c r="AA734" i="3"/>
  <c r="AC734" i="3"/>
  <c r="AE734" i="3"/>
  <c r="AG734" i="3"/>
  <c r="AI734" i="3"/>
  <c r="AK734" i="3"/>
  <c r="AM734" i="3"/>
  <c r="AO734" i="3"/>
  <c r="AQ734" i="3"/>
  <c r="AS734" i="3"/>
  <c r="AU734" i="3"/>
  <c r="AW734" i="3"/>
  <c r="AY734" i="3"/>
  <c r="BA734" i="3"/>
  <c r="BC734" i="3"/>
  <c r="BE734" i="3"/>
  <c r="BG734" i="3"/>
  <c r="BI734" i="3"/>
  <c r="N732" i="3"/>
  <c r="P732" i="3"/>
  <c r="R732" i="3"/>
  <c r="T732" i="3"/>
  <c r="V732" i="3"/>
  <c r="X732" i="3"/>
  <c r="Z732" i="3"/>
  <c r="AB732" i="3"/>
  <c r="AD732" i="3"/>
  <c r="AF732" i="3"/>
  <c r="AH732" i="3"/>
  <c r="AJ732" i="3"/>
  <c r="AL732" i="3"/>
  <c r="AN732" i="3"/>
  <c r="AP732" i="3"/>
  <c r="AR732" i="3"/>
  <c r="AT732" i="3"/>
  <c r="AV732" i="3"/>
  <c r="AX732" i="3"/>
  <c r="AZ732" i="3"/>
  <c r="BB732" i="3"/>
  <c r="BD732" i="3"/>
  <c r="BF732" i="3"/>
  <c r="BH732" i="3"/>
  <c r="N730" i="3"/>
  <c r="P730" i="3"/>
  <c r="R730" i="3"/>
  <c r="T730" i="3"/>
  <c r="V730" i="3"/>
  <c r="X730" i="3"/>
  <c r="Z730" i="3"/>
  <c r="AB730" i="3"/>
  <c r="AD730" i="3"/>
  <c r="AF730" i="3"/>
  <c r="AH730" i="3"/>
  <c r="AJ730" i="3"/>
  <c r="AL730" i="3"/>
  <c r="AN730" i="3"/>
  <c r="AP730" i="3"/>
  <c r="AR730" i="3"/>
  <c r="AT730" i="3"/>
  <c r="AV730" i="3"/>
  <c r="AX730" i="3"/>
  <c r="AZ730" i="3"/>
  <c r="BB730" i="3"/>
  <c r="BD730" i="3"/>
  <c r="BF730" i="3"/>
  <c r="BH730" i="3"/>
  <c r="N728" i="3"/>
  <c r="P728" i="3"/>
  <c r="R728" i="3"/>
  <c r="T728" i="3"/>
  <c r="V728" i="3"/>
  <c r="X728" i="3"/>
  <c r="Z728" i="3"/>
  <c r="AB728" i="3"/>
  <c r="AD728" i="3"/>
  <c r="AF728" i="3"/>
  <c r="AH728" i="3"/>
  <c r="AJ728" i="3"/>
  <c r="AL728" i="3"/>
  <c r="AN728" i="3"/>
  <c r="AP728" i="3"/>
  <c r="AR728" i="3"/>
  <c r="AT728" i="3"/>
  <c r="AV728" i="3"/>
  <c r="AX728" i="3"/>
  <c r="AZ728" i="3"/>
  <c r="BB728" i="3"/>
  <c r="BD728" i="3"/>
  <c r="BF728" i="3"/>
  <c r="BH728" i="3"/>
  <c r="N726" i="3"/>
  <c r="P726" i="3"/>
  <c r="R726" i="3"/>
  <c r="T726" i="3"/>
  <c r="V726" i="3"/>
  <c r="X726" i="3"/>
  <c r="Z726" i="3"/>
  <c r="AB726" i="3"/>
  <c r="AD726" i="3"/>
  <c r="AF726" i="3"/>
  <c r="AH726" i="3"/>
  <c r="AJ726" i="3"/>
  <c r="AL726" i="3"/>
  <c r="AN726" i="3"/>
  <c r="AP726" i="3"/>
  <c r="AR726" i="3"/>
  <c r="AT726" i="3"/>
  <c r="AV726" i="3"/>
  <c r="AX726" i="3"/>
  <c r="AZ726" i="3"/>
  <c r="BB726" i="3"/>
  <c r="BD726" i="3"/>
  <c r="BF726" i="3"/>
  <c r="BH726" i="3"/>
  <c r="N724" i="3"/>
  <c r="P724" i="3"/>
  <c r="R724" i="3"/>
  <c r="T724" i="3"/>
  <c r="V724" i="3"/>
  <c r="X724" i="3"/>
  <c r="Z724" i="3"/>
  <c r="AB724" i="3"/>
  <c r="AD724" i="3"/>
  <c r="AF724" i="3"/>
  <c r="AH724" i="3"/>
  <c r="AJ724" i="3"/>
  <c r="AL724" i="3"/>
  <c r="AN724" i="3"/>
  <c r="AP724" i="3"/>
  <c r="AR724" i="3"/>
  <c r="AT724" i="3"/>
  <c r="AV724" i="3"/>
  <c r="AX724" i="3"/>
  <c r="AZ724" i="3"/>
  <c r="BB724" i="3"/>
  <c r="BD724" i="3"/>
  <c r="BF724" i="3"/>
  <c r="BH724" i="3"/>
  <c r="K718" i="3"/>
  <c r="K702" i="3"/>
  <c r="M690" i="3"/>
  <c r="O690" i="3"/>
  <c r="Q690" i="3"/>
  <c r="BJ690" i="3" s="1"/>
  <c r="S690" i="3"/>
  <c r="U690" i="3"/>
  <c r="W690" i="3"/>
  <c r="Y690" i="3"/>
  <c r="AA690" i="3"/>
  <c r="AC690" i="3"/>
  <c r="AE690" i="3"/>
  <c r="AG690" i="3"/>
  <c r="AI690" i="3"/>
  <c r="AK690" i="3"/>
  <c r="AM690" i="3"/>
  <c r="AO690" i="3"/>
  <c r="AQ690" i="3"/>
  <c r="AS690" i="3"/>
  <c r="AU690" i="3"/>
  <c r="AW690" i="3"/>
  <c r="AY690" i="3"/>
  <c r="BA690" i="3"/>
  <c r="BC690" i="3"/>
  <c r="BE690" i="3"/>
  <c r="BG690" i="3"/>
  <c r="BI690" i="3"/>
  <c r="N690" i="3"/>
  <c r="R690" i="3"/>
  <c r="V690" i="3"/>
  <c r="Z690" i="3"/>
  <c r="AD690" i="3"/>
  <c r="AH690" i="3"/>
  <c r="AL690" i="3"/>
  <c r="AP690" i="3"/>
  <c r="AT690" i="3"/>
  <c r="AX690" i="3"/>
  <c r="BB690" i="3"/>
  <c r="BF690" i="3"/>
  <c r="N688" i="3"/>
  <c r="P688" i="3"/>
  <c r="R688" i="3"/>
  <c r="T688" i="3"/>
  <c r="V688" i="3"/>
  <c r="X688" i="3"/>
  <c r="Z688" i="3"/>
  <c r="AB688" i="3"/>
  <c r="AD688" i="3"/>
  <c r="AF688" i="3"/>
  <c r="AH688" i="3"/>
  <c r="AJ688" i="3"/>
  <c r="AL688" i="3"/>
  <c r="AN688" i="3"/>
  <c r="AP688" i="3"/>
  <c r="AR688" i="3"/>
  <c r="AT688" i="3"/>
  <c r="AV688" i="3"/>
  <c r="AX688" i="3"/>
  <c r="AZ688" i="3"/>
  <c r="BB688" i="3"/>
  <c r="BD688" i="3"/>
  <c r="BF688" i="3"/>
  <c r="BH688" i="3"/>
  <c r="M688" i="3"/>
  <c r="Q688" i="3"/>
  <c r="U688" i="3"/>
  <c r="Y688" i="3"/>
  <c r="AC688" i="3"/>
  <c r="AG688" i="3"/>
  <c r="AK688" i="3"/>
  <c r="AO688" i="3"/>
  <c r="AS688" i="3"/>
  <c r="AW688" i="3"/>
  <c r="BA688" i="3"/>
  <c r="BE688" i="3"/>
  <c r="BI688" i="3"/>
  <c r="M685" i="3"/>
  <c r="O685" i="3"/>
  <c r="Q685" i="3"/>
  <c r="S685" i="3"/>
  <c r="U685" i="3"/>
  <c r="W685" i="3"/>
  <c r="Y685" i="3"/>
  <c r="AA685" i="3"/>
  <c r="AC685" i="3"/>
  <c r="AE685" i="3"/>
  <c r="AG685" i="3"/>
  <c r="AI685" i="3"/>
  <c r="AK685" i="3"/>
  <c r="AM685" i="3"/>
  <c r="AO685" i="3"/>
  <c r="AQ685" i="3"/>
  <c r="AS685" i="3"/>
  <c r="AU685" i="3"/>
  <c r="AW685" i="3"/>
  <c r="AY685" i="3"/>
  <c r="BA685" i="3"/>
  <c r="BC685" i="3"/>
  <c r="BE685" i="3"/>
  <c r="BG685" i="3"/>
  <c r="BI685" i="3"/>
  <c r="N685" i="3"/>
  <c r="R685" i="3"/>
  <c r="V685" i="3"/>
  <c r="Z685" i="3"/>
  <c r="AD685" i="3"/>
  <c r="AH685" i="3"/>
  <c r="AL685" i="3"/>
  <c r="AP685" i="3"/>
  <c r="AT685" i="3"/>
  <c r="AX685" i="3"/>
  <c r="BB685" i="3"/>
  <c r="BF685" i="3"/>
  <c r="M683" i="3"/>
  <c r="O683" i="3"/>
  <c r="Q683" i="3"/>
  <c r="S683" i="3"/>
  <c r="U683" i="3"/>
  <c r="W683" i="3"/>
  <c r="Y683" i="3"/>
  <c r="AA683" i="3"/>
  <c r="AC683" i="3"/>
  <c r="AE683" i="3"/>
  <c r="AG683" i="3"/>
  <c r="AI683" i="3"/>
  <c r="AK683" i="3"/>
  <c r="AM683" i="3"/>
  <c r="AO683" i="3"/>
  <c r="AQ683" i="3"/>
  <c r="AS683" i="3"/>
  <c r="AU683" i="3"/>
  <c r="AW683" i="3"/>
  <c r="AY683" i="3"/>
  <c r="BA683" i="3"/>
  <c r="BC683" i="3"/>
  <c r="BE683" i="3"/>
  <c r="BG683" i="3"/>
  <c r="BI683" i="3"/>
  <c r="N683" i="3"/>
  <c r="R683" i="3"/>
  <c r="V683" i="3"/>
  <c r="Z683" i="3"/>
  <c r="AD683" i="3"/>
  <c r="AH683" i="3"/>
  <c r="AL683" i="3"/>
  <c r="AP683" i="3"/>
  <c r="AT683" i="3"/>
  <c r="AX683" i="3"/>
  <c r="BB683" i="3"/>
  <c r="BF683" i="3"/>
  <c r="Q682" i="3"/>
  <c r="Y682" i="3"/>
  <c r="AG682" i="3"/>
  <c r="AO682" i="3"/>
  <c r="AW682" i="3"/>
  <c r="BE682" i="3"/>
  <c r="T682" i="3"/>
  <c r="AJ682" i="3"/>
  <c r="AZ682" i="3"/>
  <c r="M680" i="3"/>
  <c r="O680" i="3"/>
  <c r="BN680" i="3" s="1"/>
  <c r="Q680" i="3"/>
  <c r="S680" i="3"/>
  <c r="U680" i="3"/>
  <c r="W680" i="3"/>
  <c r="Y680" i="3"/>
  <c r="AA680" i="3"/>
  <c r="AC680" i="3"/>
  <c r="AE680" i="3"/>
  <c r="AG680" i="3"/>
  <c r="AI680" i="3"/>
  <c r="AK680" i="3"/>
  <c r="AM680" i="3"/>
  <c r="AO680" i="3"/>
  <c r="AQ680" i="3"/>
  <c r="AS680" i="3"/>
  <c r="AU680" i="3"/>
  <c r="AW680" i="3"/>
  <c r="AY680" i="3"/>
  <c r="BA680" i="3"/>
  <c r="BC680" i="3"/>
  <c r="BE680" i="3"/>
  <c r="BG680" i="3"/>
  <c r="BI680" i="3"/>
  <c r="P680" i="3"/>
  <c r="T680" i="3"/>
  <c r="X680" i="3"/>
  <c r="AB680" i="3"/>
  <c r="AF680" i="3"/>
  <c r="AJ680" i="3"/>
  <c r="AN680" i="3"/>
  <c r="AR680" i="3"/>
  <c r="AV680" i="3"/>
  <c r="AZ680" i="3"/>
  <c r="BD680" i="3"/>
  <c r="BH680" i="3"/>
  <c r="Q677" i="3"/>
  <c r="Y677" i="3"/>
  <c r="AG677" i="3"/>
  <c r="AO677" i="3"/>
  <c r="AW677" i="3"/>
  <c r="BE677" i="3"/>
  <c r="T677" i="3"/>
  <c r="AJ677" i="3"/>
  <c r="AZ677" i="3"/>
  <c r="V677" i="3"/>
  <c r="BB677" i="3"/>
  <c r="M675" i="3"/>
  <c r="O675" i="3"/>
  <c r="Q675" i="3"/>
  <c r="S675" i="3"/>
  <c r="U675" i="3"/>
  <c r="W675" i="3"/>
  <c r="Y675" i="3"/>
  <c r="AA675" i="3"/>
  <c r="AC675" i="3"/>
  <c r="AE675" i="3"/>
  <c r="AG675" i="3"/>
  <c r="AI675" i="3"/>
  <c r="AK675" i="3"/>
  <c r="AM675" i="3"/>
  <c r="AO675" i="3"/>
  <c r="AQ675" i="3"/>
  <c r="AS675" i="3"/>
  <c r="AU675" i="3"/>
  <c r="AW675" i="3"/>
  <c r="AY675" i="3"/>
  <c r="BA675" i="3"/>
  <c r="BC675" i="3"/>
  <c r="BE675" i="3"/>
  <c r="BG675" i="3"/>
  <c r="BI675" i="3"/>
  <c r="P675" i="3"/>
  <c r="T675" i="3"/>
  <c r="X675" i="3"/>
  <c r="AB675" i="3"/>
  <c r="AF675" i="3"/>
  <c r="AJ675" i="3"/>
  <c r="AN675" i="3"/>
  <c r="AR675" i="3"/>
  <c r="AV675" i="3"/>
  <c r="AZ675" i="3"/>
  <c r="BD675" i="3"/>
  <c r="BH675" i="3"/>
  <c r="R675" i="3"/>
  <c r="Z675" i="3"/>
  <c r="AH675" i="3"/>
  <c r="AP675" i="3"/>
  <c r="AX675" i="3"/>
  <c r="BF675" i="3"/>
  <c r="M674" i="3"/>
  <c r="O674" i="3"/>
  <c r="Q674" i="3"/>
  <c r="S674" i="3"/>
  <c r="U674" i="3"/>
  <c r="W674" i="3"/>
  <c r="Y674" i="3"/>
  <c r="AA674" i="3"/>
  <c r="AC674" i="3"/>
  <c r="AE674" i="3"/>
  <c r="AG674" i="3"/>
  <c r="AI674" i="3"/>
  <c r="AK674" i="3"/>
  <c r="AM674" i="3"/>
  <c r="AO674" i="3"/>
  <c r="AQ674" i="3"/>
  <c r="AS674" i="3"/>
  <c r="AU674" i="3"/>
  <c r="AW674" i="3"/>
  <c r="AY674" i="3"/>
  <c r="BA674" i="3"/>
  <c r="BC674" i="3"/>
  <c r="BE674" i="3"/>
  <c r="BG674" i="3"/>
  <c r="BI674" i="3"/>
  <c r="N674" i="3"/>
  <c r="R674" i="3"/>
  <c r="V674" i="3"/>
  <c r="Z674" i="3"/>
  <c r="AD674" i="3"/>
  <c r="AH674" i="3"/>
  <c r="AL674" i="3"/>
  <c r="AP674" i="3"/>
  <c r="AT674" i="3"/>
  <c r="AX674" i="3"/>
  <c r="BB674" i="3"/>
  <c r="BF674" i="3"/>
  <c r="T674" i="3"/>
  <c r="AB674" i="3"/>
  <c r="AJ674" i="3"/>
  <c r="AR674" i="3"/>
  <c r="AZ674" i="3"/>
  <c r="BH674" i="3"/>
  <c r="S672" i="3"/>
  <c r="AA672" i="3"/>
  <c r="AI672" i="3"/>
  <c r="AQ672" i="3"/>
  <c r="AY672" i="3"/>
  <c r="BG672" i="3"/>
  <c r="V672" i="3"/>
  <c r="AL672" i="3"/>
  <c r="BB672" i="3"/>
  <c r="AF672" i="3"/>
  <c r="M669" i="3"/>
  <c r="O669" i="3"/>
  <c r="Q669" i="3"/>
  <c r="S669" i="3"/>
  <c r="U669" i="3"/>
  <c r="W669" i="3"/>
  <c r="Y669" i="3"/>
  <c r="AA669" i="3"/>
  <c r="AC669" i="3"/>
  <c r="AE669" i="3"/>
  <c r="AG669" i="3"/>
  <c r="AI669" i="3"/>
  <c r="AK669" i="3"/>
  <c r="AM669" i="3"/>
  <c r="AO669" i="3"/>
  <c r="AQ669" i="3"/>
  <c r="AS669" i="3"/>
  <c r="AU669" i="3"/>
  <c r="AW669" i="3"/>
  <c r="AY669" i="3"/>
  <c r="BA669" i="3"/>
  <c r="BC669" i="3"/>
  <c r="BE669" i="3"/>
  <c r="BG669" i="3"/>
  <c r="BI669" i="3"/>
  <c r="P669" i="3"/>
  <c r="T669" i="3"/>
  <c r="X669" i="3"/>
  <c r="AB669" i="3"/>
  <c r="AF669" i="3"/>
  <c r="AJ669" i="3"/>
  <c r="AN669" i="3"/>
  <c r="AR669" i="3"/>
  <c r="AV669" i="3"/>
  <c r="AZ669" i="3"/>
  <c r="BD669" i="3"/>
  <c r="BH669" i="3"/>
  <c r="N669" i="3"/>
  <c r="V669" i="3"/>
  <c r="AD669" i="3"/>
  <c r="AL669" i="3"/>
  <c r="AT669" i="3"/>
  <c r="BB669" i="3"/>
  <c r="S667" i="3"/>
  <c r="AA667" i="3"/>
  <c r="AI667" i="3"/>
  <c r="AQ667" i="3"/>
  <c r="AY667" i="3"/>
  <c r="BG667" i="3"/>
  <c r="X667" i="3"/>
  <c r="AN667" i="3"/>
  <c r="BD667" i="3"/>
  <c r="AH667" i="3"/>
  <c r="M666" i="3"/>
  <c r="O666" i="3"/>
  <c r="Q666" i="3"/>
  <c r="S666" i="3"/>
  <c r="U666" i="3"/>
  <c r="W666" i="3"/>
  <c r="Y666" i="3"/>
  <c r="AA666" i="3"/>
  <c r="AC666" i="3"/>
  <c r="AE666" i="3"/>
  <c r="AG666" i="3"/>
  <c r="AI666" i="3"/>
  <c r="AK666" i="3"/>
  <c r="AM666" i="3"/>
  <c r="AO666" i="3"/>
  <c r="AQ666" i="3"/>
  <c r="AS666" i="3"/>
  <c r="AU666" i="3"/>
  <c r="AW666" i="3"/>
  <c r="AY666" i="3"/>
  <c r="BA666" i="3"/>
  <c r="BC666" i="3"/>
  <c r="BE666" i="3"/>
  <c r="BG666" i="3"/>
  <c r="BI666" i="3"/>
  <c r="N666" i="3"/>
  <c r="R666" i="3"/>
  <c r="V666" i="3"/>
  <c r="Z666" i="3"/>
  <c r="AD666" i="3"/>
  <c r="AH666" i="3"/>
  <c r="AL666" i="3"/>
  <c r="AP666" i="3"/>
  <c r="AT666" i="3"/>
  <c r="AX666" i="3"/>
  <c r="BB666" i="3"/>
  <c r="BF666" i="3"/>
  <c r="T666" i="3"/>
  <c r="AB666" i="3"/>
  <c r="AJ666" i="3"/>
  <c r="AR666" i="3"/>
  <c r="AZ666" i="3"/>
  <c r="BH666" i="3"/>
  <c r="M664" i="3"/>
  <c r="O664" i="3"/>
  <c r="Q664" i="3"/>
  <c r="S664" i="3"/>
  <c r="U664" i="3"/>
  <c r="W664" i="3"/>
  <c r="Y664" i="3"/>
  <c r="AA664" i="3"/>
  <c r="AC664" i="3"/>
  <c r="AE664" i="3"/>
  <c r="AG664" i="3"/>
  <c r="AI664" i="3"/>
  <c r="AK664" i="3"/>
  <c r="AM664" i="3"/>
  <c r="AO664" i="3"/>
  <c r="AQ664" i="3"/>
  <c r="AS664" i="3"/>
  <c r="AU664" i="3"/>
  <c r="AW664" i="3"/>
  <c r="AY664" i="3"/>
  <c r="BA664" i="3"/>
  <c r="BC664" i="3"/>
  <c r="BE664" i="3"/>
  <c r="BG664" i="3"/>
  <c r="BI664" i="3"/>
  <c r="N664" i="3"/>
  <c r="BN664" i="3" s="1"/>
  <c r="R664" i="3"/>
  <c r="V664" i="3"/>
  <c r="Z664" i="3"/>
  <c r="AD664" i="3"/>
  <c r="AH664" i="3"/>
  <c r="AL664" i="3"/>
  <c r="AP664" i="3"/>
  <c r="AT664" i="3"/>
  <c r="AX664" i="3"/>
  <c r="BB664" i="3"/>
  <c r="BF664" i="3"/>
  <c r="P664" i="3"/>
  <c r="X664" i="3"/>
  <c r="AF664" i="3"/>
  <c r="AN664" i="3"/>
  <c r="AV664" i="3"/>
  <c r="BD664" i="3"/>
  <c r="M661" i="3"/>
  <c r="O661" i="3"/>
  <c r="Q661" i="3"/>
  <c r="S661" i="3"/>
  <c r="U661" i="3"/>
  <c r="W661" i="3"/>
  <c r="Y661" i="3"/>
  <c r="AA661" i="3"/>
  <c r="AC661" i="3"/>
  <c r="AE661" i="3"/>
  <c r="AG661" i="3"/>
  <c r="AI661" i="3"/>
  <c r="AK661" i="3"/>
  <c r="AM661" i="3"/>
  <c r="AO661" i="3"/>
  <c r="AQ661" i="3"/>
  <c r="AS661" i="3"/>
  <c r="AU661" i="3"/>
  <c r="AW661" i="3"/>
  <c r="AY661" i="3"/>
  <c r="BA661" i="3"/>
  <c r="BC661" i="3"/>
  <c r="BE661" i="3"/>
  <c r="BG661" i="3"/>
  <c r="BI661" i="3"/>
  <c r="P661" i="3"/>
  <c r="T661" i="3"/>
  <c r="X661" i="3"/>
  <c r="AB661" i="3"/>
  <c r="AF661" i="3"/>
  <c r="AJ661" i="3"/>
  <c r="AN661" i="3"/>
  <c r="AR661" i="3"/>
  <c r="AV661" i="3"/>
  <c r="AZ661" i="3"/>
  <c r="BD661" i="3"/>
  <c r="BH661" i="3"/>
  <c r="N661" i="3"/>
  <c r="V661" i="3"/>
  <c r="AD661" i="3"/>
  <c r="AL661" i="3"/>
  <c r="AT661" i="3"/>
  <c r="BB661" i="3"/>
  <c r="M659" i="3"/>
  <c r="O659" i="3"/>
  <c r="Q659" i="3"/>
  <c r="S659" i="3"/>
  <c r="U659" i="3"/>
  <c r="W659" i="3"/>
  <c r="Y659" i="3"/>
  <c r="AA659" i="3"/>
  <c r="AC659" i="3"/>
  <c r="AE659" i="3"/>
  <c r="AG659" i="3"/>
  <c r="AI659" i="3"/>
  <c r="AK659" i="3"/>
  <c r="AM659" i="3"/>
  <c r="AO659" i="3"/>
  <c r="AQ659" i="3"/>
  <c r="AS659" i="3"/>
  <c r="AU659" i="3"/>
  <c r="AW659" i="3"/>
  <c r="AY659" i="3"/>
  <c r="BA659" i="3"/>
  <c r="BC659" i="3"/>
  <c r="BE659" i="3"/>
  <c r="BG659" i="3"/>
  <c r="BI659" i="3"/>
  <c r="P659" i="3"/>
  <c r="T659" i="3"/>
  <c r="X659" i="3"/>
  <c r="AB659" i="3"/>
  <c r="AF659" i="3"/>
  <c r="AJ659" i="3"/>
  <c r="AN659" i="3"/>
  <c r="AR659" i="3"/>
  <c r="AV659" i="3"/>
  <c r="AZ659" i="3"/>
  <c r="BD659" i="3"/>
  <c r="BH659" i="3"/>
  <c r="R659" i="3"/>
  <c r="Z659" i="3"/>
  <c r="AH659" i="3"/>
  <c r="AP659" i="3"/>
  <c r="AX659" i="3"/>
  <c r="BF659" i="3"/>
  <c r="N657" i="3"/>
  <c r="P657" i="3"/>
  <c r="R657" i="3"/>
  <c r="T657" i="3"/>
  <c r="V657" i="3"/>
  <c r="X657" i="3"/>
  <c r="Z657" i="3"/>
  <c r="AB657" i="3"/>
  <c r="AD657" i="3"/>
  <c r="AF657" i="3"/>
  <c r="AH657" i="3"/>
  <c r="AJ657" i="3"/>
  <c r="AL657" i="3"/>
  <c r="AN657" i="3"/>
  <c r="AP657" i="3"/>
  <c r="AR657" i="3"/>
  <c r="AT657" i="3"/>
  <c r="O657" i="3"/>
  <c r="S657" i="3"/>
  <c r="W657" i="3"/>
  <c r="AA657" i="3"/>
  <c r="AE657" i="3"/>
  <c r="AI657" i="3"/>
  <c r="AM657" i="3"/>
  <c r="AQ657" i="3"/>
  <c r="AU657" i="3"/>
  <c r="AW657" i="3"/>
  <c r="AY657" i="3"/>
  <c r="BA657" i="3"/>
  <c r="BC657" i="3"/>
  <c r="BE657" i="3"/>
  <c r="BG657" i="3"/>
  <c r="BI657" i="3"/>
  <c r="Q657" i="3"/>
  <c r="Y657" i="3"/>
  <c r="AG657" i="3"/>
  <c r="AO657" i="3"/>
  <c r="AV657" i="3"/>
  <c r="AZ657" i="3"/>
  <c r="BD657" i="3"/>
  <c r="BH657" i="3"/>
  <c r="M657" i="3"/>
  <c r="AC657" i="3"/>
  <c r="AS657" i="3"/>
  <c r="BB657" i="3"/>
  <c r="N655" i="3"/>
  <c r="P655" i="3"/>
  <c r="R655" i="3"/>
  <c r="T655" i="3"/>
  <c r="V655" i="3"/>
  <c r="X655" i="3"/>
  <c r="Z655" i="3"/>
  <c r="AB655" i="3"/>
  <c r="AD655" i="3"/>
  <c r="AF655" i="3"/>
  <c r="AH655" i="3"/>
  <c r="AJ655" i="3"/>
  <c r="AL655" i="3"/>
  <c r="AN655" i="3"/>
  <c r="AP655" i="3"/>
  <c r="AR655" i="3"/>
  <c r="AT655" i="3"/>
  <c r="AV655" i="3"/>
  <c r="AX655" i="3"/>
  <c r="AZ655" i="3"/>
  <c r="BB655" i="3"/>
  <c r="BD655" i="3"/>
  <c r="BF655" i="3"/>
  <c r="BH655" i="3"/>
  <c r="O655" i="3"/>
  <c r="S655" i="3"/>
  <c r="W655" i="3"/>
  <c r="AA655" i="3"/>
  <c r="AE655" i="3"/>
  <c r="AI655" i="3"/>
  <c r="AM655" i="3"/>
  <c r="AQ655" i="3"/>
  <c r="AU655" i="3"/>
  <c r="AY655" i="3"/>
  <c r="BC655" i="3"/>
  <c r="BG655" i="3"/>
  <c r="M655" i="3"/>
  <c r="U655" i="3"/>
  <c r="AC655" i="3"/>
  <c r="AK655" i="3"/>
  <c r="AS655" i="3"/>
  <c r="BA655" i="3"/>
  <c r="BI655" i="3"/>
  <c r="Q655" i="3"/>
  <c r="AG655" i="3"/>
  <c r="AW655" i="3"/>
  <c r="N653" i="3"/>
  <c r="P653" i="3"/>
  <c r="R653" i="3"/>
  <c r="T653" i="3"/>
  <c r="V653" i="3"/>
  <c r="X653" i="3"/>
  <c r="Z653" i="3"/>
  <c r="AB653" i="3"/>
  <c r="AD653" i="3"/>
  <c r="AF653" i="3"/>
  <c r="AH653" i="3"/>
  <c r="AJ653" i="3"/>
  <c r="AL653" i="3"/>
  <c r="AN653" i="3"/>
  <c r="AP653" i="3"/>
  <c r="AR653" i="3"/>
  <c r="AT653" i="3"/>
  <c r="AV653" i="3"/>
  <c r="AX653" i="3"/>
  <c r="AZ653" i="3"/>
  <c r="BB653" i="3"/>
  <c r="BD653" i="3"/>
  <c r="BF653" i="3"/>
  <c r="BH653" i="3"/>
  <c r="O653" i="3"/>
  <c r="S653" i="3"/>
  <c r="W653" i="3"/>
  <c r="AA653" i="3"/>
  <c r="AE653" i="3"/>
  <c r="AI653" i="3"/>
  <c r="AM653" i="3"/>
  <c r="AQ653" i="3"/>
  <c r="AU653" i="3"/>
  <c r="AY653" i="3"/>
  <c r="BC653" i="3"/>
  <c r="BG653" i="3"/>
  <c r="Q653" i="3"/>
  <c r="Y653" i="3"/>
  <c r="AG653" i="3"/>
  <c r="AO653" i="3"/>
  <c r="AW653" i="3"/>
  <c r="BE653" i="3"/>
  <c r="U653" i="3"/>
  <c r="AK653" i="3"/>
  <c r="BA653" i="3"/>
  <c r="N651" i="3"/>
  <c r="P651" i="3"/>
  <c r="R651" i="3"/>
  <c r="T651" i="3"/>
  <c r="V651" i="3"/>
  <c r="X651" i="3"/>
  <c r="Z651" i="3"/>
  <c r="AB651" i="3"/>
  <c r="AD651" i="3"/>
  <c r="AF651" i="3"/>
  <c r="AH651" i="3"/>
  <c r="AJ651" i="3"/>
  <c r="AL651" i="3"/>
  <c r="AN651" i="3"/>
  <c r="AP651" i="3"/>
  <c r="AR651" i="3"/>
  <c r="AT651" i="3"/>
  <c r="AV651" i="3"/>
  <c r="AX651" i="3"/>
  <c r="AZ651" i="3"/>
  <c r="BB651" i="3"/>
  <c r="BD651" i="3"/>
  <c r="BF651" i="3"/>
  <c r="BH651" i="3"/>
  <c r="O651" i="3"/>
  <c r="S651" i="3"/>
  <c r="W651" i="3"/>
  <c r="AA651" i="3"/>
  <c r="AE651" i="3"/>
  <c r="AI651" i="3"/>
  <c r="AM651" i="3"/>
  <c r="AQ651" i="3"/>
  <c r="AU651" i="3"/>
  <c r="AY651" i="3"/>
  <c r="BC651" i="3"/>
  <c r="BG651" i="3"/>
  <c r="M651" i="3"/>
  <c r="U651" i="3"/>
  <c r="AC651" i="3"/>
  <c r="AK651" i="3"/>
  <c r="AS651" i="3"/>
  <c r="BA651" i="3"/>
  <c r="BI651" i="3"/>
  <c r="Y651" i="3"/>
  <c r="AO651" i="3"/>
  <c r="BE651" i="3"/>
  <c r="N649" i="3"/>
  <c r="P649" i="3"/>
  <c r="R649" i="3"/>
  <c r="T649" i="3"/>
  <c r="V649" i="3"/>
  <c r="X649" i="3"/>
  <c r="Z649" i="3"/>
  <c r="AB649" i="3"/>
  <c r="AD649" i="3"/>
  <c r="AF649" i="3"/>
  <c r="AH649" i="3"/>
  <c r="AJ649" i="3"/>
  <c r="AL649" i="3"/>
  <c r="AN649" i="3"/>
  <c r="AP649" i="3"/>
  <c r="AR649" i="3"/>
  <c r="AT649" i="3"/>
  <c r="AV649" i="3"/>
  <c r="AX649" i="3"/>
  <c r="AZ649" i="3"/>
  <c r="BB649" i="3"/>
  <c r="BD649" i="3"/>
  <c r="BF649" i="3"/>
  <c r="BH649" i="3"/>
  <c r="O649" i="3"/>
  <c r="S649" i="3"/>
  <c r="W649" i="3"/>
  <c r="AA649" i="3"/>
  <c r="AE649" i="3"/>
  <c r="AI649" i="3"/>
  <c r="AM649" i="3"/>
  <c r="AQ649" i="3"/>
  <c r="AU649" i="3"/>
  <c r="AY649" i="3"/>
  <c r="BC649" i="3"/>
  <c r="BG649" i="3"/>
  <c r="Q649" i="3"/>
  <c r="Y649" i="3"/>
  <c r="AG649" i="3"/>
  <c r="AO649" i="3"/>
  <c r="AW649" i="3"/>
  <c r="BE649" i="3"/>
  <c r="M649" i="3"/>
  <c r="AC649" i="3"/>
  <c r="AS649" i="3"/>
  <c r="BI649" i="3"/>
  <c r="N647" i="3"/>
  <c r="P647" i="3"/>
  <c r="R647" i="3"/>
  <c r="T647" i="3"/>
  <c r="V647" i="3"/>
  <c r="X647" i="3"/>
  <c r="Z647" i="3"/>
  <c r="AB647" i="3"/>
  <c r="AD647" i="3"/>
  <c r="AF647" i="3"/>
  <c r="AH647" i="3"/>
  <c r="M647" i="3"/>
  <c r="Q647" i="3"/>
  <c r="U647" i="3"/>
  <c r="Y647" i="3"/>
  <c r="AC647" i="3"/>
  <c r="AG647" i="3"/>
  <c r="AJ647" i="3"/>
  <c r="AL647" i="3"/>
  <c r="AN647" i="3"/>
  <c r="AP647" i="3"/>
  <c r="AR647" i="3"/>
  <c r="AT647" i="3"/>
  <c r="AV647" i="3"/>
  <c r="AX647" i="3"/>
  <c r="AZ647" i="3"/>
  <c r="BB647" i="3"/>
  <c r="BD647" i="3"/>
  <c r="BF647" i="3"/>
  <c r="BH647" i="3"/>
  <c r="S647" i="3"/>
  <c r="AA647" i="3"/>
  <c r="AI647" i="3"/>
  <c r="AM647" i="3"/>
  <c r="AQ647" i="3"/>
  <c r="AU647" i="3"/>
  <c r="AY647" i="3"/>
  <c r="BC647" i="3"/>
  <c r="BG647" i="3"/>
  <c r="W647" i="3"/>
  <c r="AK647" i="3"/>
  <c r="AS647" i="3"/>
  <c r="BA647" i="3"/>
  <c r="BI647" i="3"/>
  <c r="AE647" i="3"/>
  <c r="AW647" i="3"/>
  <c r="N646" i="3"/>
  <c r="P646" i="3"/>
  <c r="R646" i="3"/>
  <c r="T646" i="3"/>
  <c r="V646" i="3"/>
  <c r="X646" i="3"/>
  <c r="Z646" i="3"/>
  <c r="AB646" i="3"/>
  <c r="AD646" i="3"/>
  <c r="AF646" i="3"/>
  <c r="AH646" i="3"/>
  <c r="AJ646" i="3"/>
  <c r="AL646" i="3"/>
  <c r="AN646" i="3"/>
  <c r="AP646" i="3"/>
  <c r="AR646" i="3"/>
  <c r="AT646" i="3"/>
  <c r="AV646" i="3"/>
  <c r="AX646" i="3"/>
  <c r="AZ646" i="3"/>
  <c r="BB646" i="3"/>
  <c r="BD646" i="3"/>
  <c r="BF646" i="3"/>
  <c r="BH646" i="3"/>
  <c r="O646" i="3"/>
  <c r="S646" i="3"/>
  <c r="W646" i="3"/>
  <c r="AA646" i="3"/>
  <c r="AE646" i="3"/>
  <c r="AI646" i="3"/>
  <c r="AM646" i="3"/>
  <c r="AQ646" i="3"/>
  <c r="AU646" i="3"/>
  <c r="AY646" i="3"/>
  <c r="BC646" i="3"/>
  <c r="BG646" i="3"/>
  <c r="M646" i="3"/>
  <c r="U646" i="3"/>
  <c r="AC646" i="3"/>
  <c r="AK646" i="3"/>
  <c r="AS646" i="3"/>
  <c r="BA646" i="3"/>
  <c r="BI646" i="3"/>
  <c r="Y646" i="3"/>
  <c r="AO646" i="3"/>
  <c r="BE646" i="3"/>
  <c r="Q646" i="3"/>
  <c r="AW646" i="3"/>
  <c r="N644" i="3"/>
  <c r="P644" i="3"/>
  <c r="R644" i="3"/>
  <c r="T644" i="3"/>
  <c r="V644" i="3"/>
  <c r="X644" i="3"/>
  <c r="Z644" i="3"/>
  <c r="AB644" i="3"/>
  <c r="AD644" i="3"/>
  <c r="AF644" i="3"/>
  <c r="AH644" i="3"/>
  <c r="AJ644" i="3"/>
  <c r="AL644" i="3"/>
  <c r="AN644" i="3"/>
  <c r="AP644" i="3"/>
  <c r="AR644" i="3"/>
  <c r="AT644" i="3"/>
  <c r="AV644" i="3"/>
  <c r="AX644" i="3"/>
  <c r="AZ644" i="3"/>
  <c r="BB644" i="3"/>
  <c r="BD644" i="3"/>
  <c r="BF644" i="3"/>
  <c r="BH644" i="3"/>
  <c r="O644" i="3"/>
  <c r="S644" i="3"/>
  <c r="W644" i="3"/>
  <c r="AA644" i="3"/>
  <c r="AE644" i="3"/>
  <c r="AI644" i="3"/>
  <c r="AM644" i="3"/>
  <c r="AQ644" i="3"/>
  <c r="AU644" i="3"/>
  <c r="AY644" i="3"/>
  <c r="BC644" i="3"/>
  <c r="BG644" i="3"/>
  <c r="Q644" i="3"/>
  <c r="Y644" i="3"/>
  <c r="AG644" i="3"/>
  <c r="AO644" i="3"/>
  <c r="AW644" i="3"/>
  <c r="BE644" i="3"/>
  <c r="M644" i="3"/>
  <c r="BN644" i="3" s="1"/>
  <c r="AC644" i="3"/>
  <c r="AS644" i="3"/>
  <c r="BI644" i="3"/>
  <c r="U644" i="3"/>
  <c r="BA644" i="3"/>
  <c r="M642" i="3"/>
  <c r="O642" i="3"/>
  <c r="Q642" i="3"/>
  <c r="S642" i="3"/>
  <c r="U642" i="3"/>
  <c r="W642" i="3"/>
  <c r="Y642" i="3"/>
  <c r="AA642" i="3"/>
  <c r="AC642" i="3"/>
  <c r="N642" i="3"/>
  <c r="R642" i="3"/>
  <c r="V642" i="3"/>
  <c r="Z642" i="3"/>
  <c r="AD642" i="3"/>
  <c r="AF642" i="3"/>
  <c r="AH642" i="3"/>
  <c r="AJ642" i="3"/>
  <c r="AL642" i="3"/>
  <c r="AN642" i="3"/>
  <c r="AP642" i="3"/>
  <c r="AR642" i="3"/>
  <c r="AT642" i="3"/>
  <c r="AV642" i="3"/>
  <c r="AX642" i="3"/>
  <c r="AZ642" i="3"/>
  <c r="BB642" i="3"/>
  <c r="BD642" i="3"/>
  <c r="BF642" i="3"/>
  <c r="BH642" i="3"/>
  <c r="P642" i="3"/>
  <c r="X642" i="3"/>
  <c r="AE642" i="3"/>
  <c r="AI642" i="3"/>
  <c r="AM642" i="3"/>
  <c r="AQ642" i="3"/>
  <c r="AU642" i="3"/>
  <c r="AY642" i="3"/>
  <c r="BC642" i="3"/>
  <c r="BG642" i="3"/>
  <c r="AB642" i="3"/>
  <c r="AK642" i="3"/>
  <c r="AS642" i="3"/>
  <c r="BA642" i="3"/>
  <c r="BI642" i="3"/>
  <c r="AG642" i="3"/>
  <c r="AW642" i="3"/>
  <c r="T642" i="3"/>
  <c r="BE642" i="3"/>
  <c r="N640" i="3"/>
  <c r="P640" i="3"/>
  <c r="R640" i="3"/>
  <c r="T640" i="3"/>
  <c r="V640" i="3"/>
  <c r="X640" i="3"/>
  <c r="Z640" i="3"/>
  <c r="AB640" i="3"/>
  <c r="AD640" i="3"/>
  <c r="AF640" i="3"/>
  <c r="AH640" i="3"/>
  <c r="AJ640" i="3"/>
  <c r="AL640" i="3"/>
  <c r="AN640" i="3"/>
  <c r="AP640" i="3"/>
  <c r="AR640" i="3"/>
  <c r="AT640" i="3"/>
  <c r="AV640" i="3"/>
  <c r="AX640" i="3"/>
  <c r="AZ640" i="3"/>
  <c r="BB640" i="3"/>
  <c r="BD640" i="3"/>
  <c r="BF640" i="3"/>
  <c r="BH640" i="3"/>
  <c r="O640" i="3"/>
  <c r="S640" i="3"/>
  <c r="W640" i="3"/>
  <c r="AA640" i="3"/>
  <c r="AE640" i="3"/>
  <c r="AI640" i="3"/>
  <c r="AM640" i="3"/>
  <c r="AQ640" i="3"/>
  <c r="AU640" i="3"/>
  <c r="AY640" i="3"/>
  <c r="BC640" i="3"/>
  <c r="BG640" i="3"/>
  <c r="M640" i="3"/>
  <c r="BN640" i="3" s="1"/>
  <c r="U640" i="3"/>
  <c r="AC640" i="3"/>
  <c r="AK640" i="3"/>
  <c r="AS640" i="3"/>
  <c r="BA640" i="3"/>
  <c r="BI640" i="3"/>
  <c r="Q640" i="3"/>
  <c r="AG640" i="3"/>
  <c r="AW640" i="3"/>
  <c r="AO640" i="3"/>
  <c r="BE640" i="3"/>
  <c r="Y640" i="3"/>
  <c r="BG798" i="3"/>
  <c r="BC798" i="3"/>
  <c r="AY798" i="3"/>
  <c r="AU798" i="3"/>
  <c r="AQ798" i="3"/>
  <c r="AM798" i="3"/>
  <c r="AI798" i="3"/>
  <c r="AE798" i="3"/>
  <c r="AA798" i="3"/>
  <c r="W798" i="3"/>
  <c r="S798" i="3"/>
  <c r="O798" i="3"/>
  <c r="BI794" i="3"/>
  <c r="BE794" i="3"/>
  <c r="BA794" i="3"/>
  <c r="AW794" i="3"/>
  <c r="AS794" i="3"/>
  <c r="AO794" i="3"/>
  <c r="AK794" i="3"/>
  <c r="AG794" i="3"/>
  <c r="AC794" i="3"/>
  <c r="Y794" i="3"/>
  <c r="U794" i="3"/>
  <c r="Q794" i="3"/>
  <c r="M794" i="3"/>
  <c r="BF790" i="3"/>
  <c r="BB790" i="3"/>
  <c r="AX790" i="3"/>
  <c r="AT790" i="3"/>
  <c r="AP790" i="3"/>
  <c r="AL790" i="3"/>
  <c r="AH790" i="3"/>
  <c r="AD790" i="3"/>
  <c r="Z790" i="3"/>
  <c r="V790" i="3"/>
  <c r="R790" i="3"/>
  <c r="N790" i="3"/>
  <c r="BG778" i="3"/>
  <c r="BC778" i="3"/>
  <c r="AY778" i="3"/>
  <c r="AU778" i="3"/>
  <c r="AQ778" i="3"/>
  <c r="AM778" i="3"/>
  <c r="AI778" i="3"/>
  <c r="AE778" i="3"/>
  <c r="AA778" i="3"/>
  <c r="W778" i="3"/>
  <c r="S778" i="3"/>
  <c r="O778" i="3"/>
  <c r="BI771" i="3"/>
  <c r="BE771" i="3"/>
  <c r="BA771" i="3"/>
  <c r="AW771" i="3"/>
  <c r="AS771" i="3"/>
  <c r="AO771" i="3"/>
  <c r="AK771" i="3"/>
  <c r="AG771" i="3"/>
  <c r="AC771" i="3"/>
  <c r="Y771" i="3"/>
  <c r="U771" i="3"/>
  <c r="Q771" i="3"/>
  <c r="M771" i="3"/>
  <c r="BG770" i="3"/>
  <c r="BC770" i="3"/>
  <c r="AY770" i="3"/>
  <c r="AU770" i="3"/>
  <c r="AQ770" i="3"/>
  <c r="AM770" i="3"/>
  <c r="AI770" i="3"/>
  <c r="AE770" i="3"/>
  <c r="AA770" i="3"/>
  <c r="W770" i="3"/>
  <c r="S770" i="3"/>
  <c r="O770" i="3"/>
  <c r="BH763" i="3"/>
  <c r="BD763" i="3"/>
  <c r="AZ763" i="3"/>
  <c r="AV763" i="3"/>
  <c r="AR763" i="3"/>
  <c r="AN763" i="3"/>
  <c r="AJ763" i="3"/>
  <c r="AF763" i="3"/>
  <c r="AB763" i="3"/>
  <c r="X763" i="3"/>
  <c r="T763" i="3"/>
  <c r="P763" i="3"/>
  <c r="BF762" i="3"/>
  <c r="BB762" i="3"/>
  <c r="AX762" i="3"/>
  <c r="AT762" i="3"/>
  <c r="AP762" i="3"/>
  <c r="AL762" i="3"/>
  <c r="AH762" i="3"/>
  <c r="AD762" i="3"/>
  <c r="Z762" i="3"/>
  <c r="V762" i="3"/>
  <c r="R762" i="3"/>
  <c r="N762" i="3"/>
  <c r="BF759" i="3"/>
  <c r="BB759" i="3"/>
  <c r="AX759" i="3"/>
  <c r="AT759" i="3"/>
  <c r="AP759" i="3"/>
  <c r="AL759" i="3"/>
  <c r="AH759" i="3"/>
  <c r="AD759" i="3"/>
  <c r="Z759" i="3"/>
  <c r="V759" i="3"/>
  <c r="R759" i="3"/>
  <c r="N759" i="3"/>
  <c r="BH758" i="3"/>
  <c r="BD758" i="3"/>
  <c r="AZ758" i="3"/>
  <c r="AV758" i="3"/>
  <c r="AR758" i="3"/>
  <c r="AN758" i="3"/>
  <c r="AJ758" i="3"/>
  <c r="AF758" i="3"/>
  <c r="AB758" i="3"/>
  <c r="X758" i="3"/>
  <c r="T758" i="3"/>
  <c r="P758" i="3"/>
  <c r="BG757" i="3"/>
  <c r="BC757" i="3"/>
  <c r="AY757" i="3"/>
  <c r="AU757" i="3"/>
  <c r="AQ757" i="3"/>
  <c r="AM757" i="3"/>
  <c r="AI757" i="3"/>
  <c r="AE757" i="3"/>
  <c r="AA757" i="3"/>
  <c r="W757" i="3"/>
  <c r="S757" i="3"/>
  <c r="O757" i="3"/>
  <c r="BI756" i="3"/>
  <c r="BE756" i="3"/>
  <c r="BA756" i="3"/>
  <c r="AW756" i="3"/>
  <c r="AS756" i="3"/>
  <c r="AO756" i="3"/>
  <c r="AK756" i="3"/>
  <c r="AG756" i="3"/>
  <c r="AC756" i="3"/>
  <c r="Y756" i="3"/>
  <c r="U756" i="3"/>
  <c r="Q756" i="3"/>
  <c r="M756" i="3"/>
  <c r="BH755" i="3"/>
  <c r="BD755" i="3"/>
  <c r="AZ755" i="3"/>
  <c r="AV755" i="3"/>
  <c r="AR755" i="3"/>
  <c r="AN755" i="3"/>
  <c r="AJ755" i="3"/>
  <c r="AF755" i="3"/>
  <c r="AB755" i="3"/>
  <c r="X755" i="3"/>
  <c r="T755" i="3"/>
  <c r="P755" i="3"/>
  <c r="BF754" i="3"/>
  <c r="BB754" i="3"/>
  <c r="AX754" i="3"/>
  <c r="AT754" i="3"/>
  <c r="AP754" i="3"/>
  <c r="AL754" i="3"/>
  <c r="AH754" i="3"/>
  <c r="AD754" i="3"/>
  <c r="Z754" i="3"/>
  <c r="V754" i="3"/>
  <c r="R754" i="3"/>
  <c r="N754" i="3"/>
  <c r="BI753" i="3"/>
  <c r="BE753" i="3"/>
  <c r="BA753" i="3"/>
  <c r="AW753" i="3"/>
  <c r="AS753" i="3"/>
  <c r="AO753" i="3"/>
  <c r="AK753" i="3"/>
  <c r="AG753" i="3"/>
  <c r="AC753" i="3"/>
  <c r="Y753" i="3"/>
  <c r="U753" i="3"/>
  <c r="Q753" i="3"/>
  <c r="M753" i="3"/>
  <c r="BG752" i="3"/>
  <c r="BC752" i="3"/>
  <c r="AY752" i="3"/>
  <c r="AU752" i="3"/>
  <c r="AQ752" i="3"/>
  <c r="AM752" i="3"/>
  <c r="AI752" i="3"/>
  <c r="AE752" i="3"/>
  <c r="AA752" i="3"/>
  <c r="W752" i="3"/>
  <c r="S752" i="3"/>
  <c r="O752" i="3"/>
  <c r="BF751" i="3"/>
  <c r="BB751" i="3"/>
  <c r="AX751" i="3"/>
  <c r="AT751" i="3"/>
  <c r="AP751" i="3"/>
  <c r="AL751" i="3"/>
  <c r="AH751" i="3"/>
  <c r="AD751" i="3"/>
  <c r="Z751" i="3"/>
  <c r="V751" i="3"/>
  <c r="R751" i="3"/>
  <c r="N751" i="3"/>
  <c r="BH750" i="3"/>
  <c r="BD750" i="3"/>
  <c r="AZ750" i="3"/>
  <c r="AV750" i="3"/>
  <c r="AR750" i="3"/>
  <c r="AN750" i="3"/>
  <c r="AJ750" i="3"/>
  <c r="AF750" i="3"/>
  <c r="AB750" i="3"/>
  <c r="X750" i="3"/>
  <c r="T750" i="3"/>
  <c r="P750" i="3"/>
  <c r="BG749" i="3"/>
  <c r="BC749" i="3"/>
  <c r="AY749" i="3"/>
  <c r="AU749" i="3"/>
  <c r="AQ749" i="3"/>
  <c r="AM749" i="3"/>
  <c r="AI749" i="3"/>
  <c r="AE749" i="3"/>
  <c r="AA749" i="3"/>
  <c r="W749" i="3"/>
  <c r="S749" i="3"/>
  <c r="O749" i="3"/>
  <c r="BI748" i="3"/>
  <c r="BE748" i="3"/>
  <c r="BA748" i="3"/>
  <c r="AW748" i="3"/>
  <c r="AS748" i="3"/>
  <c r="AO748" i="3"/>
  <c r="AK748" i="3"/>
  <c r="AG748" i="3"/>
  <c r="AC748" i="3"/>
  <c r="Y748" i="3"/>
  <c r="U748" i="3"/>
  <c r="Q748" i="3"/>
  <c r="M748" i="3"/>
  <c r="BH747" i="3"/>
  <c r="BD747" i="3"/>
  <c r="AZ747" i="3"/>
  <c r="AV747" i="3"/>
  <c r="AR747" i="3"/>
  <c r="AN747" i="3"/>
  <c r="AJ747" i="3"/>
  <c r="AF747" i="3"/>
  <c r="AB747" i="3"/>
  <c r="X747" i="3"/>
  <c r="T747" i="3"/>
  <c r="P747" i="3"/>
  <c r="BF746" i="3"/>
  <c r="BB746" i="3"/>
  <c r="AX746" i="3"/>
  <c r="AT746" i="3"/>
  <c r="AP746" i="3"/>
  <c r="AL746" i="3"/>
  <c r="AH746" i="3"/>
  <c r="AD746" i="3"/>
  <c r="Z746" i="3"/>
  <c r="V746" i="3"/>
  <c r="R746" i="3"/>
  <c r="N746" i="3"/>
  <c r="BI745" i="3"/>
  <c r="BE745" i="3"/>
  <c r="BA745" i="3"/>
  <c r="AW745" i="3"/>
  <c r="AS745" i="3"/>
  <c r="AO745" i="3"/>
  <c r="AK745" i="3"/>
  <c r="AG745" i="3"/>
  <c r="AC745" i="3"/>
  <c r="Y745" i="3"/>
  <c r="U745" i="3"/>
  <c r="Q745" i="3"/>
  <c r="M745" i="3"/>
  <c r="BG744" i="3"/>
  <c r="BC744" i="3"/>
  <c r="AY744" i="3"/>
  <c r="AU744" i="3"/>
  <c r="AQ744" i="3"/>
  <c r="AM744" i="3"/>
  <c r="AI744" i="3"/>
  <c r="AE744" i="3"/>
  <c r="AA744" i="3"/>
  <c r="W744" i="3"/>
  <c r="S744" i="3"/>
  <c r="O744" i="3"/>
  <c r="BF743" i="3"/>
  <c r="BB743" i="3"/>
  <c r="AX743" i="3"/>
  <c r="AT743" i="3"/>
  <c r="AP743" i="3"/>
  <c r="AL743" i="3"/>
  <c r="AH743" i="3"/>
  <c r="AD743" i="3"/>
  <c r="Z743" i="3"/>
  <c r="V743" i="3"/>
  <c r="R743" i="3"/>
  <c r="N743" i="3"/>
  <c r="BH742" i="3"/>
  <c r="BD742" i="3"/>
  <c r="AZ742" i="3"/>
  <c r="AV742" i="3"/>
  <c r="AR742" i="3"/>
  <c r="AN742" i="3"/>
  <c r="AJ742" i="3"/>
  <c r="AF742" i="3"/>
  <c r="AB742" i="3"/>
  <c r="X742" i="3"/>
  <c r="T742" i="3"/>
  <c r="P742" i="3"/>
  <c r="BK742" i="3" s="1"/>
  <c r="BF741" i="3"/>
  <c r="BB741" i="3"/>
  <c r="AX741" i="3"/>
  <c r="AT741" i="3"/>
  <c r="AP741" i="3"/>
  <c r="AL741" i="3"/>
  <c r="AH741" i="3"/>
  <c r="AD741" i="3"/>
  <c r="Z741" i="3"/>
  <c r="V741" i="3"/>
  <c r="R741" i="3"/>
  <c r="N741" i="3"/>
  <c r="BG740" i="3"/>
  <c r="BC740" i="3"/>
  <c r="AY740" i="3"/>
  <c r="AU740" i="3"/>
  <c r="AQ740" i="3"/>
  <c r="AM740" i="3"/>
  <c r="AI740" i="3"/>
  <c r="AE740" i="3"/>
  <c r="AA740" i="3"/>
  <c r="W740" i="3"/>
  <c r="S740" i="3"/>
  <c r="O740" i="3"/>
  <c r="BH739" i="3"/>
  <c r="BD739" i="3"/>
  <c r="AZ739" i="3"/>
  <c r="AV739" i="3"/>
  <c r="AR739" i="3"/>
  <c r="AN739" i="3"/>
  <c r="AJ739" i="3"/>
  <c r="AF739" i="3"/>
  <c r="AB739" i="3"/>
  <c r="X739" i="3"/>
  <c r="T739" i="3"/>
  <c r="P739" i="3"/>
  <c r="BF738" i="3"/>
  <c r="BB738" i="3"/>
  <c r="AX738" i="3"/>
  <c r="AT738" i="3"/>
  <c r="AP738" i="3"/>
  <c r="AL738" i="3"/>
  <c r="AH738" i="3"/>
  <c r="AD738" i="3"/>
  <c r="Z738" i="3"/>
  <c r="V738" i="3"/>
  <c r="R738" i="3"/>
  <c r="N738" i="3"/>
  <c r="BH737" i="3"/>
  <c r="BD737" i="3"/>
  <c r="AZ737" i="3"/>
  <c r="AV737" i="3"/>
  <c r="AR737" i="3"/>
  <c r="AN737" i="3"/>
  <c r="AJ737" i="3"/>
  <c r="AF737" i="3"/>
  <c r="AB737" i="3"/>
  <c r="X737" i="3"/>
  <c r="T737" i="3"/>
  <c r="P737" i="3"/>
  <c r="BG736" i="3"/>
  <c r="BC736" i="3"/>
  <c r="AY736" i="3"/>
  <c r="AU736" i="3"/>
  <c r="AQ736" i="3"/>
  <c r="AM736" i="3"/>
  <c r="AI736" i="3"/>
  <c r="AE736" i="3"/>
  <c r="AA736" i="3"/>
  <c r="W736" i="3"/>
  <c r="S736" i="3"/>
  <c r="O736" i="3"/>
  <c r="BF735" i="3"/>
  <c r="BB735" i="3"/>
  <c r="AX735" i="3"/>
  <c r="AT735" i="3"/>
  <c r="AP735" i="3"/>
  <c r="AL735" i="3"/>
  <c r="AH735" i="3"/>
  <c r="AD735" i="3"/>
  <c r="Z735" i="3"/>
  <c r="V735" i="3"/>
  <c r="R735" i="3"/>
  <c r="N735" i="3"/>
  <c r="BH734" i="3"/>
  <c r="BD734" i="3"/>
  <c r="AZ734" i="3"/>
  <c r="AV734" i="3"/>
  <c r="AR734" i="3"/>
  <c r="AN734" i="3"/>
  <c r="AJ734" i="3"/>
  <c r="AF734" i="3"/>
  <c r="AB734" i="3"/>
  <c r="X734" i="3"/>
  <c r="T734" i="3"/>
  <c r="P734" i="3"/>
  <c r="BF733" i="3"/>
  <c r="BB733" i="3"/>
  <c r="AX733" i="3"/>
  <c r="AT733" i="3"/>
  <c r="AP733" i="3"/>
  <c r="AL733" i="3"/>
  <c r="AH733" i="3"/>
  <c r="AD733" i="3"/>
  <c r="Z733" i="3"/>
  <c r="V733" i="3"/>
  <c r="R733" i="3"/>
  <c r="N733" i="3"/>
  <c r="BN733" i="3" s="1"/>
  <c r="BG732" i="3"/>
  <c r="BC732" i="3"/>
  <c r="AY732" i="3"/>
  <c r="AU732" i="3"/>
  <c r="AQ732" i="3"/>
  <c r="AM732" i="3"/>
  <c r="AI732" i="3"/>
  <c r="AE732" i="3"/>
  <c r="AA732" i="3"/>
  <c r="W732" i="3"/>
  <c r="S732" i="3"/>
  <c r="O732" i="3"/>
  <c r="BH731" i="3"/>
  <c r="BD731" i="3"/>
  <c r="AZ731" i="3"/>
  <c r="AV731" i="3"/>
  <c r="AR731" i="3"/>
  <c r="AN731" i="3"/>
  <c r="AJ731" i="3"/>
  <c r="AF731" i="3"/>
  <c r="AB731" i="3"/>
  <c r="X731" i="3"/>
  <c r="T731" i="3"/>
  <c r="P731" i="3"/>
  <c r="BG730" i="3"/>
  <c r="BC730" i="3"/>
  <c r="AY730" i="3"/>
  <c r="AU730" i="3"/>
  <c r="AQ730" i="3"/>
  <c r="AM730" i="3"/>
  <c r="AI730" i="3"/>
  <c r="AE730" i="3"/>
  <c r="AA730" i="3"/>
  <c r="W730" i="3"/>
  <c r="S730" i="3"/>
  <c r="O730" i="3"/>
  <c r="BI729" i="3"/>
  <c r="BE729" i="3"/>
  <c r="BA729" i="3"/>
  <c r="AW729" i="3"/>
  <c r="AS729" i="3"/>
  <c r="AO729" i="3"/>
  <c r="AK729" i="3"/>
  <c r="AG729" i="3"/>
  <c r="AC729" i="3"/>
  <c r="Y729" i="3"/>
  <c r="U729" i="3"/>
  <c r="Q729" i="3"/>
  <c r="M729" i="3"/>
  <c r="BG728" i="3"/>
  <c r="BC728" i="3"/>
  <c r="AY728" i="3"/>
  <c r="AU728" i="3"/>
  <c r="AQ728" i="3"/>
  <c r="AM728" i="3"/>
  <c r="AI728" i="3"/>
  <c r="AE728" i="3"/>
  <c r="AA728" i="3"/>
  <c r="W728" i="3"/>
  <c r="S728" i="3"/>
  <c r="O728" i="3"/>
  <c r="BI727" i="3"/>
  <c r="BE727" i="3"/>
  <c r="BA727" i="3"/>
  <c r="AW727" i="3"/>
  <c r="AS727" i="3"/>
  <c r="AO727" i="3"/>
  <c r="AK727" i="3"/>
  <c r="AG727" i="3"/>
  <c r="AC727" i="3"/>
  <c r="Y727" i="3"/>
  <c r="U727" i="3"/>
  <c r="Q727" i="3"/>
  <c r="M727" i="3"/>
  <c r="BG726" i="3"/>
  <c r="BC726" i="3"/>
  <c r="AY726" i="3"/>
  <c r="AU726" i="3"/>
  <c r="AQ726" i="3"/>
  <c r="AM726" i="3"/>
  <c r="AI726" i="3"/>
  <c r="AE726" i="3"/>
  <c r="AA726" i="3"/>
  <c r="W726" i="3"/>
  <c r="S726" i="3"/>
  <c r="O726" i="3"/>
  <c r="BH725" i="3"/>
  <c r="BD725" i="3"/>
  <c r="AZ725" i="3"/>
  <c r="AV725" i="3"/>
  <c r="AR725" i="3"/>
  <c r="AN725" i="3"/>
  <c r="AJ725" i="3"/>
  <c r="AF725" i="3"/>
  <c r="AB725" i="3"/>
  <c r="X725" i="3"/>
  <c r="T725" i="3"/>
  <c r="P725" i="3"/>
  <c r="BG724" i="3"/>
  <c r="BC724" i="3"/>
  <c r="AY724" i="3"/>
  <c r="AU724" i="3"/>
  <c r="AQ724" i="3"/>
  <c r="AM724" i="3"/>
  <c r="AI724" i="3"/>
  <c r="AE724" i="3"/>
  <c r="AA724" i="3"/>
  <c r="W724" i="3"/>
  <c r="S724" i="3"/>
  <c r="O724" i="3"/>
  <c r="BL724" i="3" s="1"/>
  <c r="BD716" i="3"/>
  <c r="AV716" i="3"/>
  <c r="AN716" i="3"/>
  <c r="AF716" i="3"/>
  <c r="X716" i="3"/>
  <c r="P716" i="3"/>
  <c r="BF712" i="3"/>
  <c r="AX712" i="3"/>
  <c r="AP712" i="3"/>
  <c r="AH712" i="3"/>
  <c r="Z712" i="3"/>
  <c r="R712" i="3"/>
  <c r="BD700" i="3"/>
  <c r="AV700" i="3"/>
  <c r="AN700" i="3"/>
  <c r="AF700" i="3"/>
  <c r="X700" i="3"/>
  <c r="P700" i="3"/>
  <c r="BE696" i="3"/>
  <c r="AW696" i="3"/>
  <c r="AO696" i="3"/>
  <c r="AG696" i="3"/>
  <c r="Y696" i="3"/>
  <c r="Q696" i="3"/>
  <c r="BD690" i="3"/>
  <c r="AV690" i="3"/>
  <c r="AN690" i="3"/>
  <c r="AF690" i="3"/>
  <c r="X690" i="3"/>
  <c r="P690" i="3"/>
  <c r="BG688" i="3"/>
  <c r="AY688" i="3"/>
  <c r="AQ688" i="3"/>
  <c r="AI688" i="3"/>
  <c r="AA688" i="3"/>
  <c r="S688" i="3"/>
  <c r="BD685" i="3"/>
  <c r="AV685" i="3"/>
  <c r="AN685" i="3"/>
  <c r="AF685" i="3"/>
  <c r="X685" i="3"/>
  <c r="P685" i="3"/>
  <c r="BH683" i="3"/>
  <c r="AZ683" i="3"/>
  <c r="AR683" i="3"/>
  <c r="AJ683" i="3"/>
  <c r="AB683" i="3"/>
  <c r="T683" i="3"/>
  <c r="AL682" i="3"/>
  <c r="BF680" i="3"/>
  <c r="AX680" i="3"/>
  <c r="AP680" i="3"/>
  <c r="AH680" i="3"/>
  <c r="Z680" i="3"/>
  <c r="R680" i="3"/>
  <c r="BF677" i="3"/>
  <c r="AT675" i="3"/>
  <c r="AD675" i="3"/>
  <c r="N675" i="3"/>
  <c r="AV674" i="3"/>
  <c r="AF674" i="3"/>
  <c r="P674" i="3"/>
  <c r="AJ672" i="3"/>
  <c r="BF669" i="3"/>
  <c r="AP669" i="3"/>
  <c r="Z669" i="3"/>
  <c r="AD667" i="3"/>
  <c r="AV666" i="3"/>
  <c r="AF666" i="3"/>
  <c r="P666" i="3"/>
  <c r="AZ664" i="3"/>
  <c r="AJ664" i="3"/>
  <c r="T664" i="3"/>
  <c r="BF661" i="3"/>
  <c r="AP661" i="3"/>
  <c r="Z661" i="3"/>
  <c r="AT659" i="3"/>
  <c r="AD659" i="3"/>
  <c r="N659" i="3"/>
  <c r="AX657" i="3"/>
  <c r="U657" i="3"/>
  <c r="BE655" i="3"/>
  <c r="Y655" i="3"/>
  <c r="BI653" i="3"/>
  <c r="AC653" i="3"/>
  <c r="AG651" i="3"/>
  <c r="AK649" i="3"/>
  <c r="AO647" i="3"/>
  <c r="AG646" i="3"/>
  <c r="AO642" i="3"/>
  <c r="K787" i="3"/>
  <c r="L786" i="3"/>
  <c r="K786" i="3"/>
  <c r="K783" i="3"/>
  <c r="L782" i="3"/>
  <c r="K782" i="3"/>
  <c r="K781" i="3"/>
  <c r="K775" i="3"/>
  <c r="L774" i="3"/>
  <c r="K774" i="3"/>
  <c r="K773" i="3"/>
  <c r="L767" i="3"/>
  <c r="K767" i="3"/>
  <c r="L766" i="3"/>
  <c r="K766" i="3"/>
  <c r="K764" i="3"/>
  <c r="K760" i="3"/>
  <c r="K723" i="3"/>
  <c r="L720" i="3"/>
  <c r="K720" i="3"/>
  <c r="K717" i="3"/>
  <c r="K713" i="3"/>
  <c r="K710" i="3"/>
  <c r="L708" i="3"/>
  <c r="K708" i="3"/>
  <c r="L704" i="3"/>
  <c r="K704" i="3"/>
  <c r="K701" i="3"/>
  <c r="K697" i="3"/>
  <c r="L695" i="3"/>
  <c r="K694" i="3"/>
  <c r="L692" i="3"/>
  <c r="O692" i="3" s="1"/>
  <c r="L689" i="3"/>
  <c r="L687" i="3"/>
  <c r="L686" i="3"/>
  <c r="K686" i="3"/>
  <c r="L684" i="3"/>
  <c r="L681" i="3"/>
  <c r="L679" i="3"/>
  <c r="L678" i="3"/>
  <c r="K678" i="3"/>
  <c r="L676" i="3"/>
  <c r="L673" i="3"/>
  <c r="L671" i="3"/>
  <c r="L670" i="3"/>
  <c r="K670" i="3"/>
  <c r="L668" i="3"/>
  <c r="L665" i="3"/>
  <c r="L663" i="3"/>
  <c r="L662" i="3"/>
  <c r="K662" i="3"/>
  <c r="L660" i="3"/>
  <c r="L658" i="3"/>
  <c r="L656" i="3"/>
  <c r="L654" i="3"/>
  <c r="L652" i="3"/>
  <c r="L650" i="3"/>
  <c r="L648" i="3"/>
  <c r="L645" i="3"/>
  <c r="L643" i="3"/>
  <c r="L641" i="3"/>
  <c r="L639" i="3"/>
  <c r="BI798" i="3"/>
  <c r="BE798" i="3"/>
  <c r="BA798" i="3"/>
  <c r="AW798" i="3"/>
  <c r="AS798" i="3"/>
  <c r="AO798" i="3"/>
  <c r="AK798" i="3"/>
  <c r="AG798" i="3"/>
  <c r="AC798" i="3"/>
  <c r="Y798" i="3"/>
  <c r="U798" i="3"/>
  <c r="Q798" i="3"/>
  <c r="M798" i="3"/>
  <c r="BG794" i="3"/>
  <c r="BC794" i="3"/>
  <c r="AY794" i="3"/>
  <c r="AU794" i="3"/>
  <c r="AQ794" i="3"/>
  <c r="AM794" i="3"/>
  <c r="AI794" i="3"/>
  <c r="AE794" i="3"/>
  <c r="AA794" i="3"/>
  <c r="W794" i="3"/>
  <c r="S794" i="3"/>
  <c r="O794" i="3"/>
  <c r="BH790" i="3"/>
  <c r="BD790" i="3"/>
  <c r="AZ790" i="3"/>
  <c r="AV790" i="3"/>
  <c r="AR790" i="3"/>
  <c r="AN790" i="3"/>
  <c r="AJ790" i="3"/>
  <c r="AF790" i="3"/>
  <c r="AB790" i="3"/>
  <c r="X790" i="3"/>
  <c r="T790" i="3"/>
  <c r="P790" i="3"/>
  <c r="BI778" i="3"/>
  <c r="BE778" i="3"/>
  <c r="BA778" i="3"/>
  <c r="AW778" i="3"/>
  <c r="AS778" i="3"/>
  <c r="AO778" i="3"/>
  <c r="AK778" i="3"/>
  <c r="AG778" i="3"/>
  <c r="AC778" i="3"/>
  <c r="Y778" i="3"/>
  <c r="U778" i="3"/>
  <c r="Q778" i="3"/>
  <c r="M778" i="3"/>
  <c r="BK778" i="3" s="1"/>
  <c r="BG771" i="3"/>
  <c r="BC771" i="3"/>
  <c r="AY771" i="3"/>
  <c r="AU771" i="3"/>
  <c r="AQ771" i="3"/>
  <c r="AM771" i="3"/>
  <c r="AI771" i="3"/>
  <c r="AE771" i="3"/>
  <c r="AA771" i="3"/>
  <c r="W771" i="3"/>
  <c r="S771" i="3"/>
  <c r="O771" i="3"/>
  <c r="BI770" i="3"/>
  <c r="BE770" i="3"/>
  <c r="BA770" i="3"/>
  <c r="AW770" i="3"/>
  <c r="AS770" i="3"/>
  <c r="AO770" i="3"/>
  <c r="AK770" i="3"/>
  <c r="AG770" i="3"/>
  <c r="AC770" i="3"/>
  <c r="Y770" i="3"/>
  <c r="U770" i="3"/>
  <c r="Q770" i="3"/>
  <c r="M770" i="3"/>
  <c r="BF763" i="3"/>
  <c r="BB763" i="3"/>
  <c r="AX763" i="3"/>
  <c r="AT763" i="3"/>
  <c r="AP763" i="3"/>
  <c r="AL763" i="3"/>
  <c r="AH763" i="3"/>
  <c r="AD763" i="3"/>
  <c r="Z763" i="3"/>
  <c r="V763" i="3"/>
  <c r="R763" i="3"/>
  <c r="N763" i="3"/>
  <c r="BH762" i="3"/>
  <c r="BD762" i="3"/>
  <c r="AZ762" i="3"/>
  <c r="AV762" i="3"/>
  <c r="AR762" i="3"/>
  <c r="AN762" i="3"/>
  <c r="AJ762" i="3"/>
  <c r="AF762" i="3"/>
  <c r="AB762" i="3"/>
  <c r="X762" i="3"/>
  <c r="T762" i="3"/>
  <c r="P762" i="3"/>
  <c r="BH759" i="3"/>
  <c r="BD759" i="3"/>
  <c r="AZ759" i="3"/>
  <c r="AV759" i="3"/>
  <c r="AR759" i="3"/>
  <c r="AN759" i="3"/>
  <c r="AJ759" i="3"/>
  <c r="AF759" i="3"/>
  <c r="AB759" i="3"/>
  <c r="X759" i="3"/>
  <c r="T759" i="3"/>
  <c r="P759" i="3"/>
  <c r="BF758" i="3"/>
  <c r="BB758" i="3"/>
  <c r="AX758" i="3"/>
  <c r="AT758" i="3"/>
  <c r="AP758" i="3"/>
  <c r="AL758" i="3"/>
  <c r="AH758" i="3"/>
  <c r="AD758" i="3"/>
  <c r="Z758" i="3"/>
  <c r="V758" i="3"/>
  <c r="R758" i="3"/>
  <c r="N758" i="3"/>
  <c r="BI757" i="3"/>
  <c r="BE757" i="3"/>
  <c r="BA757" i="3"/>
  <c r="AW757" i="3"/>
  <c r="AS757" i="3"/>
  <c r="AO757" i="3"/>
  <c r="AK757" i="3"/>
  <c r="AG757" i="3"/>
  <c r="AC757" i="3"/>
  <c r="Y757" i="3"/>
  <c r="U757" i="3"/>
  <c r="Q757" i="3"/>
  <c r="M757" i="3"/>
  <c r="BG756" i="3"/>
  <c r="BC756" i="3"/>
  <c r="AY756" i="3"/>
  <c r="AU756" i="3"/>
  <c r="AQ756" i="3"/>
  <c r="AM756" i="3"/>
  <c r="AI756" i="3"/>
  <c r="AE756" i="3"/>
  <c r="AA756" i="3"/>
  <c r="W756" i="3"/>
  <c r="S756" i="3"/>
  <c r="O756" i="3"/>
  <c r="BF755" i="3"/>
  <c r="BB755" i="3"/>
  <c r="AX755" i="3"/>
  <c r="AT755" i="3"/>
  <c r="AP755" i="3"/>
  <c r="AL755" i="3"/>
  <c r="AH755" i="3"/>
  <c r="AD755" i="3"/>
  <c r="Z755" i="3"/>
  <c r="V755" i="3"/>
  <c r="BK755" i="3" s="1"/>
  <c r="R755" i="3"/>
  <c r="N755" i="3"/>
  <c r="BH754" i="3"/>
  <c r="BD754" i="3"/>
  <c r="AZ754" i="3"/>
  <c r="AV754" i="3"/>
  <c r="AR754" i="3"/>
  <c r="AN754" i="3"/>
  <c r="AJ754" i="3"/>
  <c r="AF754" i="3"/>
  <c r="AB754" i="3"/>
  <c r="X754" i="3"/>
  <c r="T754" i="3"/>
  <c r="P754" i="3"/>
  <c r="BG753" i="3"/>
  <c r="BC753" i="3"/>
  <c r="AY753" i="3"/>
  <c r="AU753" i="3"/>
  <c r="AQ753" i="3"/>
  <c r="AM753" i="3"/>
  <c r="AI753" i="3"/>
  <c r="AE753" i="3"/>
  <c r="AA753" i="3"/>
  <c r="W753" i="3"/>
  <c r="S753" i="3"/>
  <c r="O753" i="3"/>
  <c r="BI752" i="3"/>
  <c r="BE752" i="3"/>
  <c r="BA752" i="3"/>
  <c r="AW752" i="3"/>
  <c r="AS752" i="3"/>
  <c r="AO752" i="3"/>
  <c r="AK752" i="3"/>
  <c r="AG752" i="3"/>
  <c r="AC752" i="3"/>
  <c r="Y752" i="3"/>
  <c r="U752" i="3"/>
  <c r="Q752" i="3"/>
  <c r="M752" i="3"/>
  <c r="BH751" i="3"/>
  <c r="BD751" i="3"/>
  <c r="AZ751" i="3"/>
  <c r="AV751" i="3"/>
  <c r="AR751" i="3"/>
  <c r="AN751" i="3"/>
  <c r="AJ751" i="3"/>
  <c r="AF751" i="3"/>
  <c r="AB751" i="3"/>
  <c r="X751" i="3"/>
  <c r="T751" i="3"/>
  <c r="P751" i="3"/>
  <c r="BF750" i="3"/>
  <c r="BB750" i="3"/>
  <c r="AX750" i="3"/>
  <c r="AT750" i="3"/>
  <c r="AP750" i="3"/>
  <c r="AL750" i="3"/>
  <c r="AH750" i="3"/>
  <c r="AD750" i="3"/>
  <c r="Z750" i="3"/>
  <c r="V750" i="3"/>
  <c r="R750" i="3"/>
  <c r="N750" i="3"/>
  <c r="BI749" i="3"/>
  <c r="BE749" i="3"/>
  <c r="BA749" i="3"/>
  <c r="AW749" i="3"/>
  <c r="AS749" i="3"/>
  <c r="AO749" i="3"/>
  <c r="AK749" i="3"/>
  <c r="AG749" i="3"/>
  <c r="AC749" i="3"/>
  <c r="Y749" i="3"/>
  <c r="U749" i="3"/>
  <c r="Q749" i="3"/>
  <c r="M749" i="3"/>
  <c r="BG748" i="3"/>
  <c r="BC748" i="3"/>
  <c r="AY748" i="3"/>
  <c r="AU748" i="3"/>
  <c r="AQ748" i="3"/>
  <c r="AM748" i="3"/>
  <c r="AI748" i="3"/>
  <c r="AE748" i="3"/>
  <c r="AA748" i="3"/>
  <c r="W748" i="3"/>
  <c r="S748" i="3"/>
  <c r="O748" i="3"/>
  <c r="BF747" i="3"/>
  <c r="BB747" i="3"/>
  <c r="AX747" i="3"/>
  <c r="AT747" i="3"/>
  <c r="AP747" i="3"/>
  <c r="AL747" i="3"/>
  <c r="AH747" i="3"/>
  <c r="AD747" i="3"/>
  <c r="Z747" i="3"/>
  <c r="V747" i="3"/>
  <c r="BK747" i="3" s="1"/>
  <c r="R747" i="3"/>
  <c r="N747" i="3"/>
  <c r="BH746" i="3"/>
  <c r="BD746" i="3"/>
  <c r="AZ746" i="3"/>
  <c r="AV746" i="3"/>
  <c r="AR746" i="3"/>
  <c r="AN746" i="3"/>
  <c r="AJ746" i="3"/>
  <c r="AF746" i="3"/>
  <c r="AB746" i="3"/>
  <c r="X746" i="3"/>
  <c r="T746" i="3"/>
  <c r="P746" i="3"/>
  <c r="BG745" i="3"/>
  <c r="BC745" i="3"/>
  <c r="AY745" i="3"/>
  <c r="AU745" i="3"/>
  <c r="AQ745" i="3"/>
  <c r="AM745" i="3"/>
  <c r="AI745" i="3"/>
  <c r="AE745" i="3"/>
  <c r="AA745" i="3"/>
  <c r="W745" i="3"/>
  <c r="S745" i="3"/>
  <c r="O745" i="3"/>
  <c r="BI744" i="3"/>
  <c r="BE744" i="3"/>
  <c r="BA744" i="3"/>
  <c r="AW744" i="3"/>
  <c r="AS744" i="3"/>
  <c r="AO744" i="3"/>
  <c r="AK744" i="3"/>
  <c r="AG744" i="3"/>
  <c r="AC744" i="3"/>
  <c r="Y744" i="3"/>
  <c r="U744" i="3"/>
  <c r="Q744" i="3"/>
  <c r="M744" i="3"/>
  <c r="BH743" i="3"/>
  <c r="BD743" i="3"/>
  <c r="AZ743" i="3"/>
  <c r="AV743" i="3"/>
  <c r="AR743" i="3"/>
  <c r="AN743" i="3"/>
  <c r="AJ743" i="3"/>
  <c r="AF743" i="3"/>
  <c r="AB743" i="3"/>
  <c r="X743" i="3"/>
  <c r="T743" i="3"/>
  <c r="BM743" i="3" s="1"/>
  <c r="P743" i="3"/>
  <c r="BF742" i="3"/>
  <c r="BB742" i="3"/>
  <c r="AX742" i="3"/>
  <c r="AT742" i="3"/>
  <c r="AP742" i="3"/>
  <c r="AL742" i="3"/>
  <c r="AH742" i="3"/>
  <c r="AD742" i="3"/>
  <c r="Z742" i="3"/>
  <c r="V742" i="3"/>
  <c r="R742" i="3"/>
  <c r="N742" i="3"/>
  <c r="BH741" i="3"/>
  <c r="BD741" i="3"/>
  <c r="AZ741" i="3"/>
  <c r="AV741" i="3"/>
  <c r="AR741" i="3"/>
  <c r="AN741" i="3"/>
  <c r="AJ741" i="3"/>
  <c r="AF741" i="3"/>
  <c r="AB741" i="3"/>
  <c r="X741" i="3"/>
  <c r="T741" i="3"/>
  <c r="BM741" i="3" s="1"/>
  <c r="P741" i="3"/>
  <c r="BI740" i="3"/>
  <c r="BE740" i="3"/>
  <c r="BA740" i="3"/>
  <c r="AW740" i="3"/>
  <c r="AS740" i="3"/>
  <c r="AO740" i="3"/>
  <c r="AK740" i="3"/>
  <c r="AG740" i="3"/>
  <c r="AC740" i="3"/>
  <c r="Y740" i="3"/>
  <c r="U740" i="3"/>
  <c r="Q740" i="3"/>
  <c r="M740" i="3"/>
  <c r="BK740" i="3" s="1"/>
  <c r="BF739" i="3"/>
  <c r="BB739" i="3"/>
  <c r="AX739" i="3"/>
  <c r="AT739" i="3"/>
  <c r="AP739" i="3"/>
  <c r="AL739" i="3"/>
  <c r="AH739" i="3"/>
  <c r="AD739" i="3"/>
  <c r="Z739" i="3"/>
  <c r="V739" i="3"/>
  <c r="R739" i="3"/>
  <c r="N739" i="3"/>
  <c r="BH738" i="3"/>
  <c r="BD738" i="3"/>
  <c r="AZ738" i="3"/>
  <c r="AV738" i="3"/>
  <c r="AR738" i="3"/>
  <c r="AN738" i="3"/>
  <c r="AJ738" i="3"/>
  <c r="AF738" i="3"/>
  <c r="AB738" i="3"/>
  <c r="X738" i="3"/>
  <c r="T738" i="3"/>
  <c r="P738" i="3"/>
  <c r="BF737" i="3"/>
  <c r="BB737" i="3"/>
  <c r="AX737" i="3"/>
  <c r="AT737" i="3"/>
  <c r="AP737" i="3"/>
  <c r="AL737" i="3"/>
  <c r="AH737" i="3"/>
  <c r="AD737" i="3"/>
  <c r="Z737" i="3"/>
  <c r="V737" i="3"/>
  <c r="R737" i="3"/>
  <c r="N737" i="3"/>
  <c r="BI736" i="3"/>
  <c r="BE736" i="3"/>
  <c r="BA736" i="3"/>
  <c r="AW736" i="3"/>
  <c r="AS736" i="3"/>
  <c r="AO736" i="3"/>
  <c r="AK736" i="3"/>
  <c r="AG736" i="3"/>
  <c r="AC736" i="3"/>
  <c r="Y736" i="3"/>
  <c r="U736" i="3"/>
  <c r="Q736" i="3"/>
  <c r="M736" i="3"/>
  <c r="BH735" i="3"/>
  <c r="BD735" i="3"/>
  <c r="AZ735" i="3"/>
  <c r="AV735" i="3"/>
  <c r="AR735" i="3"/>
  <c r="AN735" i="3"/>
  <c r="AJ735" i="3"/>
  <c r="AF735" i="3"/>
  <c r="AB735" i="3"/>
  <c r="X735" i="3"/>
  <c r="T735" i="3"/>
  <c r="BM735" i="3" s="1"/>
  <c r="P735" i="3"/>
  <c r="BF734" i="3"/>
  <c r="BB734" i="3"/>
  <c r="AX734" i="3"/>
  <c r="AT734" i="3"/>
  <c r="AP734" i="3"/>
  <c r="AL734" i="3"/>
  <c r="AH734" i="3"/>
  <c r="AD734" i="3"/>
  <c r="Z734" i="3"/>
  <c r="V734" i="3"/>
  <c r="R734" i="3"/>
  <c r="N734" i="3"/>
  <c r="BH733" i="3"/>
  <c r="BD733" i="3"/>
  <c r="AZ733" i="3"/>
  <c r="AV733" i="3"/>
  <c r="AR733" i="3"/>
  <c r="AN733" i="3"/>
  <c r="AJ733" i="3"/>
  <c r="AF733" i="3"/>
  <c r="AB733" i="3"/>
  <c r="X733" i="3"/>
  <c r="T733" i="3"/>
  <c r="P733" i="3"/>
  <c r="BI732" i="3"/>
  <c r="BE732" i="3"/>
  <c r="BA732" i="3"/>
  <c r="AW732" i="3"/>
  <c r="AS732" i="3"/>
  <c r="AO732" i="3"/>
  <c r="AK732" i="3"/>
  <c r="AG732" i="3"/>
  <c r="AC732" i="3"/>
  <c r="Y732" i="3"/>
  <c r="U732" i="3"/>
  <c r="Q732" i="3"/>
  <c r="M732" i="3"/>
  <c r="BN732" i="3" s="1"/>
  <c r="BF731" i="3"/>
  <c r="BB731" i="3"/>
  <c r="AX731" i="3"/>
  <c r="AT731" i="3"/>
  <c r="AP731" i="3"/>
  <c r="AL731" i="3"/>
  <c r="AH731" i="3"/>
  <c r="AD731" i="3"/>
  <c r="Z731" i="3"/>
  <c r="V731" i="3"/>
  <c r="R731" i="3"/>
  <c r="N731" i="3"/>
  <c r="BJ731" i="3" s="1"/>
  <c r="BI730" i="3"/>
  <c r="BE730" i="3"/>
  <c r="BA730" i="3"/>
  <c r="AW730" i="3"/>
  <c r="AS730" i="3"/>
  <c r="AO730" i="3"/>
  <c r="AK730" i="3"/>
  <c r="AG730" i="3"/>
  <c r="AC730" i="3"/>
  <c r="Y730" i="3"/>
  <c r="U730" i="3"/>
  <c r="Q730" i="3"/>
  <c r="M730" i="3"/>
  <c r="BG729" i="3"/>
  <c r="BC729" i="3"/>
  <c r="AY729" i="3"/>
  <c r="AU729" i="3"/>
  <c r="AQ729" i="3"/>
  <c r="AM729" i="3"/>
  <c r="AI729" i="3"/>
  <c r="AE729" i="3"/>
  <c r="AA729" i="3"/>
  <c r="W729" i="3"/>
  <c r="S729" i="3"/>
  <c r="O729" i="3"/>
  <c r="BI728" i="3"/>
  <c r="BE728" i="3"/>
  <c r="BA728" i="3"/>
  <c r="AW728" i="3"/>
  <c r="AS728" i="3"/>
  <c r="AO728" i="3"/>
  <c r="AK728" i="3"/>
  <c r="AG728" i="3"/>
  <c r="AC728" i="3"/>
  <c r="Y728" i="3"/>
  <c r="U728" i="3"/>
  <c r="Q728" i="3"/>
  <c r="M728" i="3"/>
  <c r="BK728" i="3" s="1"/>
  <c r="BG727" i="3"/>
  <c r="BC727" i="3"/>
  <c r="AY727" i="3"/>
  <c r="AU727" i="3"/>
  <c r="AQ727" i="3"/>
  <c r="AM727" i="3"/>
  <c r="AI727" i="3"/>
  <c r="AE727" i="3"/>
  <c r="AA727" i="3"/>
  <c r="W727" i="3"/>
  <c r="S727" i="3"/>
  <c r="O727" i="3"/>
  <c r="BI726" i="3"/>
  <c r="BE726" i="3"/>
  <c r="BA726" i="3"/>
  <c r="AW726" i="3"/>
  <c r="AS726" i="3"/>
  <c r="AO726" i="3"/>
  <c r="AK726" i="3"/>
  <c r="AG726" i="3"/>
  <c r="AC726" i="3"/>
  <c r="Y726" i="3"/>
  <c r="U726" i="3"/>
  <c r="Q726" i="3"/>
  <c r="M726" i="3"/>
  <c r="BF725" i="3"/>
  <c r="BB725" i="3"/>
  <c r="AX725" i="3"/>
  <c r="AT725" i="3"/>
  <c r="AP725" i="3"/>
  <c r="AL725" i="3"/>
  <c r="AH725" i="3"/>
  <c r="AD725" i="3"/>
  <c r="Z725" i="3"/>
  <c r="V725" i="3"/>
  <c r="R725" i="3"/>
  <c r="N725" i="3"/>
  <c r="BI724" i="3"/>
  <c r="BE724" i="3"/>
  <c r="BA724" i="3"/>
  <c r="AW724" i="3"/>
  <c r="AS724" i="3"/>
  <c r="AO724" i="3"/>
  <c r="AK724" i="3"/>
  <c r="AG724" i="3"/>
  <c r="AC724" i="3"/>
  <c r="Y724" i="3"/>
  <c r="U724" i="3"/>
  <c r="Q724" i="3"/>
  <c r="M724" i="3"/>
  <c r="BK724" i="3" s="1"/>
  <c r="BH716" i="3"/>
  <c r="AZ716" i="3"/>
  <c r="AR716" i="3"/>
  <c r="AJ716" i="3"/>
  <c r="AB716" i="3"/>
  <c r="T716" i="3"/>
  <c r="BB712" i="3"/>
  <c r="AT712" i="3"/>
  <c r="AL712" i="3"/>
  <c r="AD712" i="3"/>
  <c r="V712" i="3"/>
  <c r="N712" i="3"/>
  <c r="BH700" i="3"/>
  <c r="AZ700" i="3"/>
  <c r="AR700" i="3"/>
  <c r="AJ700" i="3"/>
  <c r="AB700" i="3"/>
  <c r="T700" i="3"/>
  <c r="BI696" i="3"/>
  <c r="BA696" i="3"/>
  <c r="AS696" i="3"/>
  <c r="AK696" i="3"/>
  <c r="AC696" i="3"/>
  <c r="U696" i="3"/>
  <c r="BL696" i="3" s="1"/>
  <c r="M696" i="3"/>
  <c r="BK696" i="3" s="1"/>
  <c r="BH690" i="3"/>
  <c r="AZ690" i="3"/>
  <c r="AR690" i="3"/>
  <c r="AJ690" i="3"/>
  <c r="AB690" i="3"/>
  <c r="T690" i="3"/>
  <c r="BC688" i="3"/>
  <c r="AU688" i="3"/>
  <c r="AM688" i="3"/>
  <c r="AE688" i="3"/>
  <c r="W688" i="3"/>
  <c r="O688" i="3"/>
  <c r="BH685" i="3"/>
  <c r="AZ685" i="3"/>
  <c r="AR685" i="3"/>
  <c r="AJ685" i="3"/>
  <c r="AB685" i="3"/>
  <c r="T685" i="3"/>
  <c r="BD683" i="3"/>
  <c r="AV683" i="3"/>
  <c r="AN683" i="3"/>
  <c r="AF683" i="3"/>
  <c r="X683" i="3"/>
  <c r="P683" i="3"/>
  <c r="AP682" i="3"/>
  <c r="Z682" i="3"/>
  <c r="BB680" i="3"/>
  <c r="AT680" i="3"/>
  <c r="AL680" i="3"/>
  <c r="AD680" i="3"/>
  <c r="V680" i="3"/>
  <c r="N680" i="3"/>
  <c r="AX677" i="3"/>
  <c r="R677" i="3"/>
  <c r="BB675" i="3"/>
  <c r="AL675" i="3"/>
  <c r="V675" i="3"/>
  <c r="BD674" i="3"/>
  <c r="AN674" i="3"/>
  <c r="X674" i="3"/>
  <c r="AR672" i="3"/>
  <c r="AX669" i="3"/>
  <c r="AH669" i="3"/>
  <c r="R669" i="3"/>
  <c r="AL667" i="3"/>
  <c r="BD666" i="3"/>
  <c r="AN666" i="3"/>
  <c r="X666" i="3"/>
  <c r="BH664" i="3"/>
  <c r="AR664" i="3"/>
  <c r="AB664" i="3"/>
  <c r="AX661" i="3"/>
  <c r="AH661" i="3"/>
  <c r="R661" i="3"/>
  <c r="BB659" i="3"/>
  <c r="AL659" i="3"/>
  <c r="V659" i="3"/>
  <c r="BF657" i="3"/>
  <c r="AK657" i="3"/>
  <c r="AO655" i="3"/>
  <c r="AS653" i="3"/>
  <c r="M653" i="3"/>
  <c r="AW651" i="3"/>
  <c r="Q651" i="3"/>
  <c r="BA649" i="3"/>
  <c r="U649" i="3"/>
  <c r="BE647" i="3"/>
  <c r="O647" i="3"/>
  <c r="AK644" i="3"/>
  <c r="BK732" i="3"/>
  <c r="BK750" i="3"/>
  <c r="BN740" i="3"/>
  <c r="BJ729" i="3"/>
  <c r="BN741" i="3"/>
  <c r="BJ727" i="3"/>
  <c r="BJ725" i="3"/>
  <c r="BN690" i="3"/>
  <c r="BL669" i="3"/>
  <c r="BL655" i="3"/>
  <c r="L795" i="3"/>
  <c r="L791" i="3"/>
  <c r="L779" i="3"/>
  <c r="L775" i="3"/>
  <c r="L792" i="3"/>
  <c r="L788" i="3"/>
  <c r="L784" i="3"/>
  <c r="L780" i="3"/>
  <c r="L776" i="3"/>
  <c r="L772" i="3"/>
  <c r="L768" i="3"/>
  <c r="L764" i="3"/>
  <c r="L760" i="3"/>
  <c r="L799" i="3"/>
  <c r="L787" i="3"/>
  <c r="L783" i="3"/>
  <c r="L796" i="3"/>
  <c r="L797" i="3"/>
  <c r="L793" i="3"/>
  <c r="L789" i="3"/>
  <c r="L785" i="3"/>
  <c r="L781" i="3"/>
  <c r="L777" i="3"/>
  <c r="L773" i="3"/>
  <c r="L769" i="3"/>
  <c r="L765" i="3"/>
  <c r="L761" i="3"/>
  <c r="L721" i="3"/>
  <c r="L717" i="3"/>
  <c r="L713" i="3"/>
  <c r="L709" i="3"/>
  <c r="L705" i="3"/>
  <c r="AY705" i="3" s="1"/>
  <c r="L701" i="3"/>
  <c r="L697" i="3"/>
  <c r="L693" i="3"/>
  <c r="L722" i="3"/>
  <c r="L718" i="3"/>
  <c r="L714" i="3"/>
  <c r="L710" i="3"/>
  <c r="L706" i="3"/>
  <c r="L702" i="3"/>
  <c r="L698" i="3"/>
  <c r="L694" i="3"/>
  <c r="L723" i="3"/>
  <c r="L719" i="3"/>
  <c r="L715" i="3"/>
  <c r="L711" i="3"/>
  <c r="L707" i="3"/>
  <c r="L703" i="3"/>
  <c r="L699" i="3"/>
  <c r="BK737" i="3" l="1"/>
  <c r="BL653" i="3"/>
  <c r="BL657" i="3"/>
  <c r="BN666" i="3"/>
  <c r="BN674" i="3"/>
  <c r="BK688" i="3"/>
  <c r="BL690" i="3"/>
  <c r="BK690" i="3"/>
  <c r="BL734" i="3"/>
  <c r="BL738" i="3"/>
  <c r="BL742" i="3"/>
  <c r="BK748" i="3"/>
  <c r="BN734" i="3"/>
  <c r="BN742" i="3"/>
  <c r="N770" i="3"/>
  <c r="R770" i="3"/>
  <c r="V770" i="3"/>
  <c r="Z770" i="3"/>
  <c r="AD770" i="3"/>
  <c r="AH770" i="3"/>
  <c r="AL770" i="3"/>
  <c r="AP770" i="3"/>
  <c r="AT770" i="3"/>
  <c r="AX770" i="3"/>
  <c r="BB770" i="3"/>
  <c r="BF770" i="3"/>
  <c r="P691" i="3"/>
  <c r="T691" i="3"/>
  <c r="X691" i="3"/>
  <c r="AB691" i="3"/>
  <c r="AF691" i="3"/>
  <c r="AJ691" i="3"/>
  <c r="AN691" i="3"/>
  <c r="AR691" i="3"/>
  <c r="AV691" i="3"/>
  <c r="AZ691" i="3"/>
  <c r="BD691" i="3"/>
  <c r="BH691" i="3"/>
  <c r="Q691" i="3"/>
  <c r="Y691" i="3"/>
  <c r="AG691" i="3"/>
  <c r="AO691" i="3"/>
  <c r="AW691" i="3"/>
  <c r="BE691" i="3"/>
  <c r="S691" i="3"/>
  <c r="AI691" i="3"/>
  <c r="AY691" i="3"/>
  <c r="O691" i="3"/>
  <c r="BN691" i="3" s="1"/>
  <c r="AE691" i="3"/>
  <c r="AU691" i="3"/>
  <c r="P756" i="3"/>
  <c r="BK756" i="3" s="1"/>
  <c r="T756" i="3"/>
  <c r="X756" i="3"/>
  <c r="P794" i="3"/>
  <c r="T794" i="3"/>
  <c r="X794" i="3"/>
  <c r="AB794" i="3"/>
  <c r="AF794" i="3"/>
  <c r="AJ794" i="3"/>
  <c r="AN794" i="3"/>
  <c r="AR794" i="3"/>
  <c r="AV794" i="3"/>
  <c r="AZ794" i="3"/>
  <c r="BD794" i="3"/>
  <c r="BH794" i="3"/>
  <c r="M808" i="3"/>
  <c r="Q808" i="3"/>
  <c r="U808" i="3"/>
  <c r="Y808" i="3"/>
  <c r="AC808" i="3"/>
  <c r="AG808" i="3"/>
  <c r="AK808" i="3"/>
  <c r="AO808" i="3"/>
  <c r="AS808" i="3"/>
  <c r="AW808" i="3"/>
  <c r="BA808" i="3"/>
  <c r="BE808" i="3"/>
  <c r="BI808" i="3"/>
  <c r="P808" i="3"/>
  <c r="T808" i="3"/>
  <c r="X808" i="3"/>
  <c r="AB808" i="3"/>
  <c r="AF808" i="3"/>
  <c r="AJ808" i="3"/>
  <c r="AN808" i="3"/>
  <c r="AR808" i="3"/>
  <c r="AV808" i="3"/>
  <c r="AZ808" i="3"/>
  <c r="BD808" i="3"/>
  <c r="BH808" i="3"/>
  <c r="M758" i="3"/>
  <c r="AC758" i="3"/>
  <c r="AS758" i="3"/>
  <c r="BI758" i="3"/>
  <c r="M762" i="3"/>
  <c r="AC762" i="3"/>
  <c r="AS762" i="3"/>
  <c r="BI762" i="3"/>
  <c r="BN849" i="3"/>
  <c r="BM857" i="3"/>
  <c r="BL857" i="3"/>
  <c r="BK855" i="3"/>
  <c r="BJ854" i="3"/>
  <c r="BK852" i="3"/>
  <c r="BN852" i="3"/>
  <c r="BL852" i="3"/>
  <c r="BJ852" i="3"/>
  <c r="BJ850" i="3"/>
  <c r="BM856" i="3"/>
  <c r="BJ853" i="3"/>
  <c r="BK853" i="3"/>
  <c r="BL851" i="3"/>
  <c r="BJ851" i="3"/>
  <c r="BN851" i="3"/>
  <c r="BJ849" i="3"/>
  <c r="BK849" i="3"/>
  <c r="BM848" i="3"/>
  <c r="BL847" i="3"/>
  <c r="BM846" i="3"/>
  <c r="BJ846" i="3"/>
  <c r="BJ845" i="3"/>
  <c r="BK845" i="3"/>
  <c r="BM844" i="3"/>
  <c r="BK843" i="3"/>
  <c r="BL842" i="3"/>
  <c r="BJ842" i="3"/>
  <c r="BK841" i="3"/>
  <c r="BM840" i="3"/>
  <c r="BK840" i="3"/>
  <c r="BK839" i="3"/>
  <c r="BL839" i="3"/>
  <c r="BJ839" i="3"/>
  <c r="BJ838" i="3"/>
  <c r="BM838" i="3"/>
  <c r="BK837" i="3"/>
  <c r="BJ837" i="3"/>
  <c r="BJ836" i="3"/>
  <c r="BM836" i="3"/>
  <c r="BM835" i="3"/>
  <c r="BK835" i="3"/>
  <c r="BM834" i="3"/>
  <c r="BK834" i="3"/>
  <c r="BK833" i="3"/>
  <c r="BJ833" i="3"/>
  <c r="BL832" i="3"/>
  <c r="BJ832" i="3"/>
  <c r="BK832" i="3"/>
  <c r="BK831" i="3"/>
  <c r="BM830" i="3"/>
  <c r="BK830" i="3"/>
  <c r="BK829" i="3"/>
  <c r="BL829" i="3"/>
  <c r="BJ829" i="3"/>
  <c r="BM828" i="3"/>
  <c r="BJ828" i="3"/>
  <c r="BK827" i="3"/>
  <c r="BJ827" i="3"/>
  <c r="BM826" i="3"/>
  <c r="BJ826" i="3"/>
  <c r="BM825" i="3"/>
  <c r="BK825" i="3"/>
  <c r="BM824" i="3"/>
  <c r="BK824" i="3"/>
  <c r="BK823" i="3"/>
  <c r="BJ823" i="3"/>
  <c r="BL822" i="3"/>
  <c r="BJ822" i="3"/>
  <c r="BK822" i="3"/>
  <c r="BK821" i="3"/>
  <c r="BM820" i="3"/>
  <c r="BK819" i="3"/>
  <c r="BL819" i="3"/>
  <c r="BJ819" i="3"/>
  <c r="BM818" i="3"/>
  <c r="BJ818" i="3"/>
  <c r="BM817" i="3"/>
  <c r="BJ817" i="3"/>
  <c r="BK817" i="3"/>
  <c r="BM816" i="3"/>
  <c r="BK815" i="3"/>
  <c r="BL815" i="3"/>
  <c r="BJ815" i="3"/>
  <c r="BM814" i="3"/>
  <c r="BJ814" i="3"/>
  <c r="BM813" i="3"/>
  <c r="BK813" i="3"/>
  <c r="BK812" i="3"/>
  <c r="BJ812" i="3"/>
  <c r="BM812" i="3"/>
  <c r="BM811" i="3"/>
  <c r="BK811" i="3"/>
  <c r="BM810" i="3"/>
  <c r="BL809" i="3"/>
  <c r="BN731" i="3"/>
  <c r="BN647" i="3"/>
  <c r="BL649" i="3"/>
  <c r="BK653" i="3"/>
  <c r="BL661" i="3"/>
  <c r="BL688" i="3"/>
  <c r="BJ688" i="3"/>
  <c r="BM724" i="3"/>
  <c r="BK726" i="3"/>
  <c r="BM726" i="3"/>
  <c r="BM727" i="3"/>
  <c r="BL728" i="3"/>
  <c r="BM730" i="3"/>
  <c r="BM731" i="3"/>
  <c r="BM733" i="3"/>
  <c r="BJ734" i="3"/>
  <c r="BK734" i="3"/>
  <c r="BK736" i="3"/>
  <c r="BM737" i="3"/>
  <c r="BJ737" i="3"/>
  <c r="BJ742" i="3"/>
  <c r="BK744" i="3"/>
  <c r="BM744" i="3"/>
  <c r="BM746" i="3"/>
  <c r="BN752" i="3"/>
  <c r="BM753" i="3"/>
  <c r="BJ763" i="3"/>
  <c r="BK763" i="3"/>
  <c r="BN770" i="3"/>
  <c r="BM771" i="3"/>
  <c r="BL794" i="3"/>
  <c r="BK657" i="3"/>
  <c r="BJ857" i="3"/>
  <c r="BN857" i="3"/>
  <c r="BK857" i="3"/>
  <c r="BM855" i="3"/>
  <c r="BL855" i="3"/>
  <c r="BJ855" i="3"/>
  <c r="BN855" i="3"/>
  <c r="BM854" i="3"/>
  <c r="BL854" i="3"/>
  <c r="BK854" i="3"/>
  <c r="BN854" i="3"/>
  <c r="BM852" i="3"/>
  <c r="BL850" i="3"/>
  <c r="BM850" i="3"/>
  <c r="BK850" i="3"/>
  <c r="BN850" i="3"/>
  <c r="BK856" i="3"/>
  <c r="BN856" i="3"/>
  <c r="BL856" i="3"/>
  <c r="BJ856" i="3"/>
  <c r="BN853" i="3"/>
  <c r="BM853" i="3"/>
  <c r="BL853" i="3"/>
  <c r="BM851" i="3"/>
  <c r="BK851" i="3"/>
  <c r="BM849" i="3"/>
  <c r="BL849" i="3"/>
  <c r="BK848" i="3"/>
  <c r="BN848" i="3"/>
  <c r="BL848" i="3"/>
  <c r="BJ848" i="3"/>
  <c r="BK847" i="3"/>
  <c r="BM847" i="3"/>
  <c r="BJ847" i="3"/>
  <c r="BN847" i="3"/>
  <c r="BL846" i="3"/>
  <c r="BK846" i="3"/>
  <c r="BN846" i="3"/>
  <c r="BN845" i="3"/>
  <c r="BM845" i="3"/>
  <c r="BL845" i="3"/>
  <c r="BK844" i="3"/>
  <c r="BN844" i="3"/>
  <c r="BL844" i="3"/>
  <c r="BJ844" i="3"/>
  <c r="BL843" i="3"/>
  <c r="BM843" i="3"/>
  <c r="BJ843" i="3"/>
  <c r="BN843" i="3"/>
  <c r="BM842" i="3"/>
  <c r="BK842" i="3"/>
  <c r="BN842" i="3"/>
  <c r="BJ841" i="3"/>
  <c r="BN841" i="3"/>
  <c r="BM841" i="3"/>
  <c r="BL841" i="3"/>
  <c r="BN840" i="3"/>
  <c r="BL840" i="3"/>
  <c r="BJ840" i="3"/>
  <c r="BM839" i="3"/>
  <c r="BN839" i="3"/>
  <c r="BL838" i="3"/>
  <c r="BN838" i="3"/>
  <c r="BL837" i="3"/>
  <c r="BM837" i="3"/>
  <c r="BN837" i="3"/>
  <c r="BL836" i="3"/>
  <c r="BN836" i="3"/>
  <c r="BJ835" i="3"/>
  <c r="BN835" i="3"/>
  <c r="BL835" i="3"/>
  <c r="BL834" i="3"/>
  <c r="BJ834" i="3"/>
  <c r="BL833" i="3"/>
  <c r="BM833" i="3"/>
  <c r="BN833" i="3"/>
  <c r="BM832" i="3"/>
  <c r="BN832" i="3"/>
  <c r="BM831" i="3"/>
  <c r="BN831" i="3"/>
  <c r="BJ831" i="3"/>
  <c r="BL831" i="3"/>
  <c r="BN830" i="3"/>
  <c r="BL830" i="3"/>
  <c r="BJ830" i="3"/>
  <c r="BM829" i="3"/>
  <c r="BN829" i="3"/>
  <c r="BL828" i="3"/>
  <c r="BN828" i="3"/>
  <c r="BL827" i="3"/>
  <c r="BM827" i="3"/>
  <c r="BN827" i="3"/>
  <c r="BL826" i="3"/>
  <c r="BN826" i="3"/>
  <c r="BJ825" i="3"/>
  <c r="BN825" i="3"/>
  <c r="BL825" i="3"/>
  <c r="BL824" i="3"/>
  <c r="BJ824" i="3"/>
  <c r="BL823" i="3"/>
  <c r="BM823" i="3"/>
  <c r="BN823" i="3"/>
  <c r="BM822" i="3"/>
  <c r="BN822" i="3"/>
  <c r="BM821" i="3"/>
  <c r="BJ821" i="3"/>
  <c r="BL821" i="3"/>
  <c r="BN820" i="3"/>
  <c r="BK820" i="3"/>
  <c r="BL820" i="3"/>
  <c r="BJ820" i="3"/>
  <c r="BM819" i="3"/>
  <c r="BN819" i="3"/>
  <c r="BL818" i="3"/>
  <c r="BN818" i="3"/>
  <c r="BL817" i="3"/>
  <c r="BN816" i="3"/>
  <c r="BK816" i="3"/>
  <c r="BL816" i="3"/>
  <c r="BJ816" i="3"/>
  <c r="BM815" i="3"/>
  <c r="BN815" i="3"/>
  <c r="BL814" i="3"/>
  <c r="BK814" i="3"/>
  <c r="BN814" i="3"/>
  <c r="BJ813" i="3"/>
  <c r="BN813" i="3"/>
  <c r="BL813" i="3"/>
  <c r="BL812" i="3"/>
  <c r="BN812" i="3"/>
  <c r="BJ811" i="3"/>
  <c r="BN811" i="3"/>
  <c r="BL811" i="3"/>
  <c r="BN810" i="3"/>
  <c r="BL810" i="3"/>
  <c r="BK810" i="3"/>
  <c r="BJ810" i="3"/>
  <c r="BN688" i="3"/>
  <c r="BJ712" i="3"/>
  <c r="BN724" i="3"/>
  <c r="BM729" i="3"/>
  <c r="BM732" i="3"/>
  <c r="BL733" i="3"/>
  <c r="BM740" i="3"/>
  <c r="BL741" i="3"/>
  <c r="BJ747" i="3"/>
  <c r="BL748" i="3"/>
  <c r="BL731" i="3"/>
  <c r="BM736" i="3"/>
  <c r="BN748" i="3"/>
  <c r="BM749" i="3"/>
  <c r="BN756" i="3"/>
  <c r="BM757" i="3"/>
  <c r="BL778" i="3"/>
  <c r="BN794" i="3"/>
  <c r="BM642" i="3"/>
  <c r="BM644" i="3"/>
  <c r="BM646" i="3"/>
  <c r="BK647" i="3"/>
  <c r="BM649" i="3"/>
  <c r="BM651" i="3"/>
  <c r="BJ653" i="3"/>
  <c r="BK655" i="3"/>
  <c r="BJ655" i="3"/>
  <c r="BK659" i="3"/>
  <c r="BM661" i="3"/>
  <c r="BK664" i="3"/>
  <c r="BM666" i="3"/>
  <c r="BK669" i="3"/>
  <c r="BM674" i="3"/>
  <c r="BK675" i="3"/>
  <c r="BK680" i="3"/>
  <c r="BM685" i="3"/>
  <c r="BL685" i="3"/>
  <c r="BL746" i="3"/>
  <c r="BN750" i="3"/>
  <c r="BM751" i="3"/>
  <c r="BL751" i="3"/>
  <c r="BN755" i="3"/>
  <c r="BJ757" i="3"/>
  <c r="BM759" i="3"/>
  <c r="BL759" i="3"/>
  <c r="BN763" i="3"/>
  <c r="BJ771" i="3"/>
  <c r="BJ696" i="3"/>
  <c r="BM700" i="3"/>
  <c r="BJ700" i="3"/>
  <c r="BM716" i="3"/>
  <c r="BJ716" i="3"/>
  <c r="BK733" i="3"/>
  <c r="BK743" i="3"/>
  <c r="BM747" i="3"/>
  <c r="BL747" i="3"/>
  <c r="BL691" i="3"/>
  <c r="BK691" i="3"/>
  <c r="BM808" i="3"/>
  <c r="BN808" i="3"/>
  <c r="BN749" i="3"/>
  <c r="BJ752" i="3"/>
  <c r="BL753" i="3"/>
  <c r="BJ755" i="3"/>
  <c r="BL756" i="3"/>
  <c r="BN757" i="3"/>
  <c r="BL771" i="3"/>
  <c r="BN778" i="3"/>
  <c r="BK725" i="3"/>
  <c r="BL726" i="3"/>
  <c r="BM728" i="3"/>
  <c r="BL730" i="3"/>
  <c r="BK731" i="3"/>
  <c r="BL732" i="3"/>
  <c r="BJ733" i="3"/>
  <c r="BJ735" i="3"/>
  <c r="BL736" i="3"/>
  <c r="BL740" i="3"/>
  <c r="BJ741" i="3"/>
  <c r="BJ743" i="3"/>
  <c r="BJ748" i="3"/>
  <c r="BL749" i="3"/>
  <c r="BJ751" i="3"/>
  <c r="BK751" i="3"/>
  <c r="BL752" i="3"/>
  <c r="BN753" i="3"/>
  <c r="BJ756" i="3"/>
  <c r="BL757" i="3"/>
  <c r="BJ759" i="3"/>
  <c r="BK759" i="3"/>
  <c r="BL770" i="3"/>
  <c r="BN771" i="3"/>
  <c r="BJ794" i="3"/>
  <c r="BK640" i="3"/>
  <c r="BL640" i="3"/>
  <c r="BK642" i="3"/>
  <c r="BK644" i="3"/>
  <c r="BJ644" i="3"/>
  <c r="BJ646" i="3"/>
  <c r="BK646" i="3"/>
  <c r="BM647" i="3"/>
  <c r="BK649" i="3"/>
  <c r="BJ649" i="3"/>
  <c r="BK651" i="3"/>
  <c r="BJ651" i="3"/>
  <c r="BL651" i="3"/>
  <c r="BM653" i="3"/>
  <c r="BM655" i="3"/>
  <c r="BM657" i="3"/>
  <c r="BM659" i="3"/>
  <c r="BL659" i="3"/>
  <c r="BK661" i="3"/>
  <c r="BM664" i="3"/>
  <c r="BK666" i="3"/>
  <c r="BM669" i="3"/>
  <c r="BK674" i="3"/>
  <c r="BM675" i="3"/>
  <c r="BL675" i="3"/>
  <c r="BM680" i="3"/>
  <c r="BM683" i="3"/>
  <c r="BL683" i="3"/>
  <c r="BJ724" i="3"/>
  <c r="BJ730" i="3"/>
  <c r="BN738" i="3"/>
  <c r="BN746" i="3"/>
  <c r="BJ749" i="3"/>
  <c r="BL750" i="3"/>
  <c r="BN751" i="3"/>
  <c r="BJ753" i="3"/>
  <c r="BM755" i="3"/>
  <c r="BL755" i="3"/>
  <c r="BN759" i="3"/>
  <c r="BM763" i="3"/>
  <c r="BL763" i="3"/>
  <c r="BM696" i="3"/>
  <c r="BL716" i="3"/>
  <c r="BM725" i="3"/>
  <c r="BN725" i="3"/>
  <c r="BK735" i="3"/>
  <c r="BK741" i="3"/>
  <c r="BN747" i="3"/>
  <c r="BL808" i="3"/>
  <c r="BL700" i="3"/>
  <c r="AT721" i="3"/>
  <c r="N721" i="3"/>
  <c r="BH721" i="3"/>
  <c r="AR721" i="3"/>
  <c r="AB721" i="3"/>
  <c r="BA799" i="3"/>
  <c r="U799" i="3"/>
  <c r="BG799" i="3"/>
  <c r="AA799" i="3"/>
  <c r="BA791" i="3"/>
  <c r="U791" i="3"/>
  <c r="AY791" i="3"/>
  <c r="S791" i="3"/>
  <c r="T721" i="3"/>
  <c r="AZ721" i="3"/>
  <c r="AI791" i="3"/>
  <c r="AQ799" i="3"/>
  <c r="M667" i="3"/>
  <c r="Q667" i="3"/>
  <c r="U667" i="3"/>
  <c r="Y667" i="3"/>
  <c r="AC667" i="3"/>
  <c r="AG667" i="3"/>
  <c r="AK667" i="3"/>
  <c r="AO667" i="3"/>
  <c r="AS667" i="3"/>
  <c r="AW667" i="3"/>
  <c r="BA667" i="3"/>
  <c r="BE667" i="3"/>
  <c r="BI667" i="3"/>
  <c r="T667" i="3"/>
  <c r="AB667" i="3"/>
  <c r="AJ667" i="3"/>
  <c r="AR667" i="3"/>
  <c r="AZ667" i="3"/>
  <c r="BH667" i="3"/>
  <c r="Z667" i="3"/>
  <c r="AP667" i="3"/>
  <c r="BF667" i="3"/>
  <c r="AT667" i="3"/>
  <c r="N667" i="3"/>
  <c r="M672" i="3"/>
  <c r="Q672" i="3"/>
  <c r="U672" i="3"/>
  <c r="Y672" i="3"/>
  <c r="AC672" i="3"/>
  <c r="AG672" i="3"/>
  <c r="AK672" i="3"/>
  <c r="AO672" i="3"/>
  <c r="AS672" i="3"/>
  <c r="AW672" i="3"/>
  <c r="BA672" i="3"/>
  <c r="BE672" i="3"/>
  <c r="BI672" i="3"/>
  <c r="R672" i="3"/>
  <c r="Z672" i="3"/>
  <c r="AH672" i="3"/>
  <c r="AP672" i="3"/>
  <c r="AX672" i="3"/>
  <c r="BF672" i="3"/>
  <c r="X672" i="3"/>
  <c r="AN672" i="3"/>
  <c r="BD672" i="3"/>
  <c r="AZ672" i="3"/>
  <c r="T672" i="3"/>
  <c r="O677" i="3"/>
  <c r="S677" i="3"/>
  <c r="W677" i="3"/>
  <c r="AA677" i="3"/>
  <c r="AE677" i="3"/>
  <c r="AI677" i="3"/>
  <c r="AM677" i="3"/>
  <c r="AQ677" i="3"/>
  <c r="AU677" i="3"/>
  <c r="AY677" i="3"/>
  <c r="BC677" i="3"/>
  <c r="BG677" i="3"/>
  <c r="P677" i="3"/>
  <c r="X677" i="3"/>
  <c r="AF677" i="3"/>
  <c r="AN677" i="3"/>
  <c r="AV677" i="3"/>
  <c r="BD677" i="3"/>
  <c r="N677" i="3"/>
  <c r="AD677" i="3"/>
  <c r="AT677" i="3"/>
  <c r="AP677" i="3"/>
  <c r="O682" i="3"/>
  <c r="S682" i="3"/>
  <c r="W682" i="3"/>
  <c r="AA682" i="3"/>
  <c r="AE682" i="3"/>
  <c r="AI682" i="3"/>
  <c r="AM682" i="3"/>
  <c r="AQ682" i="3"/>
  <c r="AU682" i="3"/>
  <c r="AY682" i="3"/>
  <c r="BC682" i="3"/>
  <c r="BG682" i="3"/>
  <c r="P682" i="3"/>
  <c r="X682" i="3"/>
  <c r="AF682" i="3"/>
  <c r="AN682" i="3"/>
  <c r="AV682" i="3"/>
  <c r="BD682" i="3"/>
  <c r="AT682" i="3"/>
  <c r="AD682" i="3"/>
  <c r="N682" i="3"/>
  <c r="BF682" i="3"/>
  <c r="S705" i="3"/>
  <c r="AU705" i="3"/>
  <c r="O705" i="3"/>
  <c r="BN642" i="3"/>
  <c r="BN646" i="3"/>
  <c r="BK794" i="3"/>
  <c r="BK808" i="3"/>
  <c r="V667" i="3"/>
  <c r="BB667" i="3"/>
  <c r="AB672" i="3"/>
  <c r="BH672" i="3"/>
  <c r="AH677" i="3"/>
  <c r="R682" i="3"/>
  <c r="AH682" i="3"/>
  <c r="AX682" i="3"/>
  <c r="AE705" i="3"/>
  <c r="AJ721" i="3"/>
  <c r="BJ770" i="3"/>
  <c r="N695" i="3"/>
  <c r="Z677" i="3"/>
  <c r="V682" i="3"/>
  <c r="BB682" i="3"/>
  <c r="AD721" i="3"/>
  <c r="AK791" i="3"/>
  <c r="AK799" i="3"/>
  <c r="AX667" i="3"/>
  <c r="R667" i="3"/>
  <c r="AV667" i="3"/>
  <c r="AF667" i="3"/>
  <c r="P667" i="3"/>
  <c r="BC667" i="3"/>
  <c r="AU667" i="3"/>
  <c r="AM667" i="3"/>
  <c r="AE667" i="3"/>
  <c r="W667" i="3"/>
  <c r="O667" i="3"/>
  <c r="BL667" i="3" s="1"/>
  <c r="AV672" i="3"/>
  <c r="P672" i="3"/>
  <c r="AT672" i="3"/>
  <c r="AD672" i="3"/>
  <c r="N672" i="3"/>
  <c r="BC672" i="3"/>
  <c r="AU672" i="3"/>
  <c r="AM672" i="3"/>
  <c r="AE672" i="3"/>
  <c r="W672" i="3"/>
  <c r="O672" i="3"/>
  <c r="AL677" i="3"/>
  <c r="BH677" i="3"/>
  <c r="AR677" i="3"/>
  <c r="AB677" i="3"/>
  <c r="BI677" i="3"/>
  <c r="BA677" i="3"/>
  <c r="AS677" i="3"/>
  <c r="AK677" i="3"/>
  <c r="AC677" i="3"/>
  <c r="U677" i="3"/>
  <c r="M677" i="3"/>
  <c r="BK677" i="3" s="1"/>
  <c r="BH682" i="3"/>
  <c r="AR682" i="3"/>
  <c r="AB682" i="3"/>
  <c r="BI682" i="3"/>
  <c r="BA682" i="3"/>
  <c r="AS682" i="3"/>
  <c r="AK682" i="3"/>
  <c r="AC682" i="3"/>
  <c r="U682" i="3"/>
  <c r="M682" i="3"/>
  <c r="M739" i="3"/>
  <c r="Q739" i="3"/>
  <c r="U739" i="3"/>
  <c r="Y739" i="3"/>
  <c r="AC739" i="3"/>
  <c r="AG739" i="3"/>
  <c r="AK739" i="3"/>
  <c r="AO739" i="3"/>
  <c r="AS739" i="3"/>
  <c r="AW739" i="3"/>
  <c r="BA739" i="3"/>
  <c r="BE739" i="3"/>
  <c r="N745" i="3"/>
  <c r="R745" i="3"/>
  <c r="V745" i="3"/>
  <c r="Z745" i="3"/>
  <c r="AD745" i="3"/>
  <c r="AH745" i="3"/>
  <c r="AL745" i="3"/>
  <c r="AP745" i="3"/>
  <c r="AT745" i="3"/>
  <c r="AX745" i="3"/>
  <c r="BB745" i="3"/>
  <c r="BF745" i="3"/>
  <c r="O758" i="3"/>
  <c r="S758" i="3"/>
  <c r="W758" i="3"/>
  <c r="AA758" i="3"/>
  <c r="AE758" i="3"/>
  <c r="AI758" i="3"/>
  <c r="AM758" i="3"/>
  <c r="AQ758" i="3"/>
  <c r="AU758" i="3"/>
  <c r="AY758" i="3"/>
  <c r="BC758" i="3"/>
  <c r="BG758" i="3"/>
  <c r="O762" i="3"/>
  <c r="S762" i="3"/>
  <c r="W762" i="3"/>
  <c r="AA762" i="3"/>
  <c r="AE762" i="3"/>
  <c r="AI762" i="3"/>
  <c r="AM762" i="3"/>
  <c r="AQ762" i="3"/>
  <c r="AU762" i="3"/>
  <c r="AY762" i="3"/>
  <c r="BC762" i="3"/>
  <c r="BG762" i="3"/>
  <c r="O790" i="3"/>
  <c r="S790" i="3"/>
  <c r="W790" i="3"/>
  <c r="AA790" i="3"/>
  <c r="AE790" i="3"/>
  <c r="AI790" i="3"/>
  <c r="AM790" i="3"/>
  <c r="AQ790" i="3"/>
  <c r="AU790" i="3"/>
  <c r="AY790" i="3"/>
  <c r="BC790" i="3"/>
  <c r="BG790" i="3"/>
  <c r="M754" i="3"/>
  <c r="Q754" i="3"/>
  <c r="U754" i="3"/>
  <c r="Y754" i="3"/>
  <c r="AC754" i="3"/>
  <c r="AG754" i="3"/>
  <c r="AK754" i="3"/>
  <c r="AO754" i="3"/>
  <c r="AS754" i="3"/>
  <c r="AW754" i="3"/>
  <c r="BA754" i="3"/>
  <c r="BE754" i="3"/>
  <c r="BI754" i="3"/>
  <c r="P798" i="3"/>
  <c r="BK798" i="3" s="1"/>
  <c r="T798" i="3"/>
  <c r="X798" i="3"/>
  <c r="AB798" i="3"/>
  <c r="AF798" i="3"/>
  <c r="AJ798" i="3"/>
  <c r="AN798" i="3"/>
  <c r="AR798" i="3"/>
  <c r="AV798" i="3"/>
  <c r="AZ798" i="3"/>
  <c r="BD798" i="3"/>
  <c r="BH798" i="3"/>
  <c r="BM712" i="3"/>
  <c r="BJ732" i="3"/>
  <c r="BJ740" i="3"/>
  <c r="BM742" i="3"/>
  <c r="BJ778" i="3"/>
  <c r="BL680" i="3"/>
  <c r="BL712" i="3"/>
  <c r="BL725" i="3"/>
  <c r="BM750" i="3"/>
  <c r="BJ640" i="3"/>
  <c r="BL646" i="3"/>
  <c r="BJ647" i="3"/>
  <c r="BJ657" i="3"/>
  <c r="BN661" i="3"/>
  <c r="BL664" i="3"/>
  <c r="BJ664" i="3"/>
  <c r="BN669" i="3"/>
  <c r="BM734" i="3"/>
  <c r="AI739" i="3"/>
  <c r="AA739" i="3"/>
  <c r="S739" i="3"/>
  <c r="BH745" i="3"/>
  <c r="AZ745" i="3"/>
  <c r="AR745" i="3"/>
  <c r="AJ745" i="3"/>
  <c r="AB745" i="3"/>
  <c r="T745" i="3"/>
  <c r="BC754" i="3"/>
  <c r="AU754" i="3"/>
  <c r="AM754" i="3"/>
  <c r="AE754" i="3"/>
  <c r="W754" i="3"/>
  <c r="O754" i="3"/>
  <c r="BL754" i="3" s="1"/>
  <c r="BE758" i="3"/>
  <c r="AW758" i="3"/>
  <c r="AO758" i="3"/>
  <c r="AG758" i="3"/>
  <c r="Y758" i="3"/>
  <c r="Q758" i="3"/>
  <c r="BE762" i="3"/>
  <c r="AW762" i="3"/>
  <c r="AO762" i="3"/>
  <c r="AG762" i="3"/>
  <c r="Y762" i="3"/>
  <c r="Q762" i="3"/>
  <c r="BE790" i="3"/>
  <c r="BL790" i="3" s="1"/>
  <c r="AW790" i="3"/>
  <c r="AO790" i="3"/>
  <c r="AG790" i="3"/>
  <c r="Y790" i="3"/>
  <c r="Q790" i="3"/>
  <c r="BF798" i="3"/>
  <c r="AX798" i="3"/>
  <c r="AP798" i="3"/>
  <c r="AH798" i="3"/>
  <c r="Z798" i="3"/>
  <c r="R798" i="3"/>
  <c r="BL798" i="3" s="1"/>
  <c r="M703" i="3"/>
  <c r="Q703" i="3"/>
  <c r="U703" i="3"/>
  <c r="Y703" i="3"/>
  <c r="AC703" i="3"/>
  <c r="AG703" i="3"/>
  <c r="AK703" i="3"/>
  <c r="AO703" i="3"/>
  <c r="AS703" i="3"/>
  <c r="AW703" i="3"/>
  <c r="BA703" i="3"/>
  <c r="BE703" i="3"/>
  <c r="BI703" i="3"/>
  <c r="R703" i="3"/>
  <c r="Z703" i="3"/>
  <c r="AH703" i="3"/>
  <c r="AP703" i="3"/>
  <c r="AX703" i="3"/>
  <c r="BF703" i="3"/>
  <c r="AB703" i="3"/>
  <c r="AR703" i="3"/>
  <c r="BH703" i="3"/>
  <c r="X703" i="3"/>
  <c r="AN703" i="3"/>
  <c r="BD703" i="3"/>
  <c r="O703" i="3"/>
  <c r="S703" i="3"/>
  <c r="W703" i="3"/>
  <c r="AA703" i="3"/>
  <c r="AE703" i="3"/>
  <c r="AI703" i="3"/>
  <c r="AM703" i="3"/>
  <c r="AQ703" i="3"/>
  <c r="AU703" i="3"/>
  <c r="AY703" i="3"/>
  <c r="BC703" i="3"/>
  <c r="BG703" i="3"/>
  <c r="N703" i="3"/>
  <c r="V703" i="3"/>
  <c r="AD703" i="3"/>
  <c r="AL703" i="3"/>
  <c r="AT703" i="3"/>
  <c r="BB703" i="3"/>
  <c r="T703" i="3"/>
  <c r="AJ703" i="3"/>
  <c r="AZ703" i="3"/>
  <c r="P703" i="3"/>
  <c r="BK703" i="3" s="1"/>
  <c r="AF703" i="3"/>
  <c r="AV703" i="3"/>
  <c r="O711" i="3"/>
  <c r="S711" i="3"/>
  <c r="W711" i="3"/>
  <c r="AA711" i="3"/>
  <c r="AE711" i="3"/>
  <c r="AI711" i="3"/>
  <c r="AM711" i="3"/>
  <c r="AQ711" i="3"/>
  <c r="AU711" i="3"/>
  <c r="AY711" i="3"/>
  <c r="BC711" i="3"/>
  <c r="BG711" i="3"/>
  <c r="N711" i="3"/>
  <c r="V711" i="3"/>
  <c r="AD711" i="3"/>
  <c r="AL711" i="3"/>
  <c r="AT711" i="3"/>
  <c r="BB711" i="3"/>
  <c r="P711" i="3"/>
  <c r="AF711" i="3"/>
  <c r="AV711" i="3"/>
  <c r="T711" i="3"/>
  <c r="AJ711" i="3"/>
  <c r="AZ711" i="3"/>
  <c r="M711" i="3"/>
  <c r="Q711" i="3"/>
  <c r="U711" i="3"/>
  <c r="Y711" i="3"/>
  <c r="AC711" i="3"/>
  <c r="AG711" i="3"/>
  <c r="AK711" i="3"/>
  <c r="AO711" i="3"/>
  <c r="AS711" i="3"/>
  <c r="AW711" i="3"/>
  <c r="BA711" i="3"/>
  <c r="BE711" i="3"/>
  <c r="BI711" i="3"/>
  <c r="R711" i="3"/>
  <c r="Z711" i="3"/>
  <c r="AH711" i="3"/>
  <c r="AP711" i="3"/>
  <c r="AX711" i="3"/>
  <c r="BF711" i="3"/>
  <c r="X711" i="3"/>
  <c r="AN711" i="3"/>
  <c r="BD711" i="3"/>
  <c r="AB711" i="3"/>
  <c r="AR711" i="3"/>
  <c r="BH711" i="3"/>
  <c r="N719" i="3"/>
  <c r="R719" i="3"/>
  <c r="V719" i="3"/>
  <c r="Z719" i="3"/>
  <c r="AD719" i="3"/>
  <c r="AH719" i="3"/>
  <c r="AL719" i="3"/>
  <c r="AP719" i="3"/>
  <c r="AT719" i="3"/>
  <c r="AX719" i="3"/>
  <c r="BB719" i="3"/>
  <c r="BF719" i="3"/>
  <c r="Q719" i="3"/>
  <c r="Y719" i="3"/>
  <c r="AG719" i="3"/>
  <c r="AO719" i="3"/>
  <c r="AW719" i="3"/>
  <c r="BE719" i="3"/>
  <c r="O719" i="3"/>
  <c r="W719" i="3"/>
  <c r="AE719" i="3"/>
  <c r="AM719" i="3"/>
  <c r="AU719" i="3"/>
  <c r="BC719" i="3"/>
  <c r="M719" i="3"/>
  <c r="P719" i="3"/>
  <c r="T719" i="3"/>
  <c r="X719" i="3"/>
  <c r="AB719" i="3"/>
  <c r="AF719" i="3"/>
  <c r="AJ719" i="3"/>
  <c r="AN719" i="3"/>
  <c r="AR719" i="3"/>
  <c r="AV719" i="3"/>
  <c r="AZ719" i="3"/>
  <c r="BD719" i="3"/>
  <c r="BH719" i="3"/>
  <c r="U719" i="3"/>
  <c r="AC719" i="3"/>
  <c r="AK719" i="3"/>
  <c r="AS719" i="3"/>
  <c r="BA719" i="3"/>
  <c r="BI719" i="3"/>
  <c r="S719" i="3"/>
  <c r="AA719" i="3"/>
  <c r="AI719" i="3"/>
  <c r="AQ719" i="3"/>
  <c r="AY719" i="3"/>
  <c r="BG719" i="3"/>
  <c r="N693" i="3"/>
  <c r="R693" i="3"/>
  <c r="V693" i="3"/>
  <c r="Z693" i="3"/>
  <c r="AD693" i="3"/>
  <c r="AH693" i="3"/>
  <c r="AL693" i="3"/>
  <c r="AP693" i="3"/>
  <c r="AT693" i="3"/>
  <c r="AX693" i="3"/>
  <c r="BB693" i="3"/>
  <c r="BF693" i="3"/>
  <c r="O693" i="3"/>
  <c r="W693" i="3"/>
  <c r="AE693" i="3"/>
  <c r="AM693" i="3"/>
  <c r="AU693" i="3"/>
  <c r="BC693" i="3"/>
  <c r="Q693" i="3"/>
  <c r="AG693" i="3"/>
  <c r="AW693" i="3"/>
  <c r="M693" i="3"/>
  <c r="AC693" i="3"/>
  <c r="AS693" i="3"/>
  <c r="BI693" i="3"/>
  <c r="P693" i="3"/>
  <c r="T693" i="3"/>
  <c r="X693" i="3"/>
  <c r="AB693" i="3"/>
  <c r="AF693" i="3"/>
  <c r="AJ693" i="3"/>
  <c r="AN693" i="3"/>
  <c r="AR693" i="3"/>
  <c r="AV693" i="3"/>
  <c r="AZ693" i="3"/>
  <c r="BD693" i="3"/>
  <c r="BH693" i="3"/>
  <c r="S693" i="3"/>
  <c r="AA693" i="3"/>
  <c r="AI693" i="3"/>
  <c r="AQ693" i="3"/>
  <c r="AY693" i="3"/>
  <c r="BG693" i="3"/>
  <c r="Y693" i="3"/>
  <c r="AO693" i="3"/>
  <c r="BE693" i="3"/>
  <c r="U693" i="3"/>
  <c r="AK693" i="3"/>
  <c r="BA693" i="3"/>
  <c r="N709" i="3"/>
  <c r="R709" i="3"/>
  <c r="V709" i="3"/>
  <c r="Z709" i="3"/>
  <c r="AD709" i="3"/>
  <c r="AH709" i="3"/>
  <c r="AL709" i="3"/>
  <c r="AP709" i="3"/>
  <c r="AT709" i="3"/>
  <c r="AX709" i="3"/>
  <c r="BB709" i="3"/>
  <c r="BF709" i="3"/>
  <c r="O709" i="3"/>
  <c r="W709" i="3"/>
  <c r="AE709" i="3"/>
  <c r="AM709" i="3"/>
  <c r="AU709" i="3"/>
  <c r="BC709" i="3"/>
  <c r="P709" i="3"/>
  <c r="T709" i="3"/>
  <c r="X709" i="3"/>
  <c r="AB709" i="3"/>
  <c r="AF709" i="3"/>
  <c r="AJ709" i="3"/>
  <c r="AN709" i="3"/>
  <c r="AR709" i="3"/>
  <c r="AV709" i="3"/>
  <c r="AZ709" i="3"/>
  <c r="BD709" i="3"/>
  <c r="BH709" i="3"/>
  <c r="S709" i="3"/>
  <c r="AA709" i="3"/>
  <c r="AI709" i="3"/>
  <c r="AQ709" i="3"/>
  <c r="AY709" i="3"/>
  <c r="BG709" i="3"/>
  <c r="BE709" i="3"/>
  <c r="AO709" i="3"/>
  <c r="Y709" i="3"/>
  <c r="O769" i="3"/>
  <c r="S769" i="3"/>
  <c r="W769" i="3"/>
  <c r="AA769" i="3"/>
  <c r="AE769" i="3"/>
  <c r="AI769" i="3"/>
  <c r="AM769" i="3"/>
  <c r="AQ769" i="3"/>
  <c r="AU769" i="3"/>
  <c r="AY769" i="3"/>
  <c r="BC769" i="3"/>
  <c r="BG769" i="3"/>
  <c r="P769" i="3"/>
  <c r="X769" i="3"/>
  <c r="AF769" i="3"/>
  <c r="AN769" i="3"/>
  <c r="AV769" i="3"/>
  <c r="BD769" i="3"/>
  <c r="N769" i="3"/>
  <c r="V769" i="3"/>
  <c r="AD769" i="3"/>
  <c r="AL769" i="3"/>
  <c r="AT769" i="3"/>
  <c r="BB769" i="3"/>
  <c r="M769" i="3"/>
  <c r="Q769" i="3"/>
  <c r="U769" i="3"/>
  <c r="Y769" i="3"/>
  <c r="AC769" i="3"/>
  <c r="AG769" i="3"/>
  <c r="AK769" i="3"/>
  <c r="AO769" i="3"/>
  <c r="AS769" i="3"/>
  <c r="AW769" i="3"/>
  <c r="BA769" i="3"/>
  <c r="BI769" i="3"/>
  <c r="AB769" i="3"/>
  <c r="AR769" i="3"/>
  <c r="BH769" i="3"/>
  <c r="Z769" i="3"/>
  <c r="AP769" i="3"/>
  <c r="BF769" i="3"/>
  <c r="BE769" i="3"/>
  <c r="T769" i="3"/>
  <c r="AJ769" i="3"/>
  <c r="AZ769" i="3"/>
  <c r="R769" i="3"/>
  <c r="AH769" i="3"/>
  <c r="AX769" i="3"/>
  <c r="O785" i="3"/>
  <c r="S785" i="3"/>
  <c r="W785" i="3"/>
  <c r="AA785" i="3"/>
  <c r="AE785" i="3"/>
  <c r="AI785" i="3"/>
  <c r="AM785" i="3"/>
  <c r="AQ785" i="3"/>
  <c r="AU785" i="3"/>
  <c r="AY785" i="3"/>
  <c r="BC785" i="3"/>
  <c r="BG785" i="3"/>
  <c r="P785" i="3"/>
  <c r="X785" i="3"/>
  <c r="AF785" i="3"/>
  <c r="AN785" i="3"/>
  <c r="AV785" i="3"/>
  <c r="BD785" i="3"/>
  <c r="N785" i="3"/>
  <c r="V785" i="3"/>
  <c r="AD785" i="3"/>
  <c r="AL785" i="3"/>
  <c r="AT785" i="3"/>
  <c r="BB785" i="3"/>
  <c r="M785" i="3"/>
  <c r="Q785" i="3"/>
  <c r="U785" i="3"/>
  <c r="Y785" i="3"/>
  <c r="AC785" i="3"/>
  <c r="AG785" i="3"/>
  <c r="AK785" i="3"/>
  <c r="AO785" i="3"/>
  <c r="AS785" i="3"/>
  <c r="AW785" i="3"/>
  <c r="BA785" i="3"/>
  <c r="BE785" i="3"/>
  <c r="BI785" i="3"/>
  <c r="T785" i="3"/>
  <c r="AB785" i="3"/>
  <c r="AJ785" i="3"/>
  <c r="AR785" i="3"/>
  <c r="AZ785" i="3"/>
  <c r="BH785" i="3"/>
  <c r="R785" i="3"/>
  <c r="Z785" i="3"/>
  <c r="AH785" i="3"/>
  <c r="AP785" i="3"/>
  <c r="AX785" i="3"/>
  <c r="BF785" i="3"/>
  <c r="M796" i="3"/>
  <c r="Q796" i="3"/>
  <c r="U796" i="3"/>
  <c r="Y796" i="3"/>
  <c r="AC796" i="3"/>
  <c r="AG796" i="3"/>
  <c r="AK796" i="3"/>
  <c r="AO796" i="3"/>
  <c r="AS796" i="3"/>
  <c r="AW796" i="3"/>
  <c r="BA796" i="3"/>
  <c r="BE796" i="3"/>
  <c r="BI796" i="3"/>
  <c r="O796" i="3"/>
  <c r="S796" i="3"/>
  <c r="W796" i="3"/>
  <c r="AA796" i="3"/>
  <c r="AE796" i="3"/>
  <c r="AI796" i="3"/>
  <c r="AM796" i="3"/>
  <c r="AQ796" i="3"/>
  <c r="AU796" i="3"/>
  <c r="AY796" i="3"/>
  <c r="BC796" i="3"/>
  <c r="BG796" i="3"/>
  <c r="BH796" i="3"/>
  <c r="AZ796" i="3"/>
  <c r="AR796" i="3"/>
  <c r="AJ796" i="3"/>
  <c r="AB796" i="3"/>
  <c r="T796" i="3"/>
  <c r="BF796" i="3"/>
  <c r="AX796" i="3"/>
  <c r="AP796" i="3"/>
  <c r="AH796" i="3"/>
  <c r="Z796" i="3"/>
  <c r="R796" i="3"/>
  <c r="N768" i="3"/>
  <c r="R768" i="3"/>
  <c r="V768" i="3"/>
  <c r="Z768" i="3"/>
  <c r="AD768" i="3"/>
  <c r="AH768" i="3"/>
  <c r="AL768" i="3"/>
  <c r="AP768" i="3"/>
  <c r="AT768" i="3"/>
  <c r="AX768" i="3"/>
  <c r="BB768" i="3"/>
  <c r="BF768" i="3"/>
  <c r="P768" i="3"/>
  <c r="T768" i="3"/>
  <c r="X768" i="3"/>
  <c r="AB768" i="3"/>
  <c r="AF768" i="3"/>
  <c r="AJ768" i="3"/>
  <c r="AN768" i="3"/>
  <c r="AR768" i="3"/>
  <c r="AV768" i="3"/>
  <c r="AZ768" i="3"/>
  <c r="BD768" i="3"/>
  <c r="BH768" i="3"/>
  <c r="BG768" i="3"/>
  <c r="AY768" i="3"/>
  <c r="AQ768" i="3"/>
  <c r="AI768" i="3"/>
  <c r="AA768" i="3"/>
  <c r="S768" i="3"/>
  <c r="M776" i="3"/>
  <c r="Q776" i="3"/>
  <c r="U776" i="3"/>
  <c r="Y776" i="3"/>
  <c r="AC776" i="3"/>
  <c r="AG776" i="3"/>
  <c r="AK776" i="3"/>
  <c r="AO776" i="3"/>
  <c r="AS776" i="3"/>
  <c r="AW776" i="3"/>
  <c r="BA776" i="3"/>
  <c r="BE776" i="3"/>
  <c r="BI776" i="3"/>
  <c r="R776" i="3"/>
  <c r="Z776" i="3"/>
  <c r="AH776" i="3"/>
  <c r="AP776" i="3"/>
  <c r="AX776" i="3"/>
  <c r="BF776" i="3"/>
  <c r="T776" i="3"/>
  <c r="AB776" i="3"/>
  <c r="AJ776" i="3"/>
  <c r="AR776" i="3"/>
  <c r="AZ776" i="3"/>
  <c r="BH776" i="3"/>
  <c r="O776" i="3"/>
  <c r="S776" i="3"/>
  <c r="W776" i="3"/>
  <c r="AA776" i="3"/>
  <c r="AE776" i="3"/>
  <c r="AI776" i="3"/>
  <c r="AM776" i="3"/>
  <c r="AQ776" i="3"/>
  <c r="AU776" i="3"/>
  <c r="AY776" i="3"/>
  <c r="BC776" i="3"/>
  <c r="BG776" i="3"/>
  <c r="N776" i="3"/>
  <c r="V776" i="3"/>
  <c r="AD776" i="3"/>
  <c r="AL776" i="3"/>
  <c r="AT776" i="3"/>
  <c r="BB776" i="3"/>
  <c r="P776" i="3"/>
  <c r="X776" i="3"/>
  <c r="AF776" i="3"/>
  <c r="AN776" i="3"/>
  <c r="AV776" i="3"/>
  <c r="BD776" i="3"/>
  <c r="O784" i="3"/>
  <c r="S784" i="3"/>
  <c r="W784" i="3"/>
  <c r="AA784" i="3"/>
  <c r="AE784" i="3"/>
  <c r="AI784" i="3"/>
  <c r="AM784" i="3"/>
  <c r="AQ784" i="3"/>
  <c r="AU784" i="3"/>
  <c r="AY784" i="3"/>
  <c r="BC784" i="3"/>
  <c r="BG784" i="3"/>
  <c r="N784" i="3"/>
  <c r="V784" i="3"/>
  <c r="AD784" i="3"/>
  <c r="AL784" i="3"/>
  <c r="AT784" i="3"/>
  <c r="BB784" i="3"/>
  <c r="P784" i="3"/>
  <c r="X784" i="3"/>
  <c r="AF784" i="3"/>
  <c r="AN784" i="3"/>
  <c r="AV784" i="3"/>
  <c r="BD784" i="3"/>
  <c r="M784" i="3"/>
  <c r="Q784" i="3"/>
  <c r="U784" i="3"/>
  <c r="Y784" i="3"/>
  <c r="AC784" i="3"/>
  <c r="AG784" i="3"/>
  <c r="AK784" i="3"/>
  <c r="AO784" i="3"/>
  <c r="AS784" i="3"/>
  <c r="AW784" i="3"/>
  <c r="BA784" i="3"/>
  <c r="BE784" i="3"/>
  <c r="BI784" i="3"/>
  <c r="R784" i="3"/>
  <c r="Z784" i="3"/>
  <c r="AH784" i="3"/>
  <c r="AP784" i="3"/>
  <c r="AX784" i="3"/>
  <c r="BF784" i="3"/>
  <c r="T784" i="3"/>
  <c r="AB784" i="3"/>
  <c r="AJ784" i="3"/>
  <c r="AR784" i="3"/>
  <c r="AZ784" i="3"/>
  <c r="BH784" i="3"/>
  <c r="N779" i="3"/>
  <c r="R779" i="3"/>
  <c r="V779" i="3"/>
  <c r="Z779" i="3"/>
  <c r="AD779" i="3"/>
  <c r="AH779" i="3"/>
  <c r="AL779" i="3"/>
  <c r="AP779" i="3"/>
  <c r="AT779" i="3"/>
  <c r="AX779" i="3"/>
  <c r="BB779" i="3"/>
  <c r="BF779" i="3"/>
  <c r="P779" i="3"/>
  <c r="T779" i="3"/>
  <c r="X779" i="3"/>
  <c r="AB779" i="3"/>
  <c r="AF779" i="3"/>
  <c r="AJ779" i="3"/>
  <c r="AN779" i="3"/>
  <c r="AR779" i="3"/>
  <c r="AV779" i="3"/>
  <c r="AZ779" i="3"/>
  <c r="BD779" i="3"/>
  <c r="BH779" i="3"/>
  <c r="BI779" i="3"/>
  <c r="BA779" i="3"/>
  <c r="AS779" i="3"/>
  <c r="AK779" i="3"/>
  <c r="AC779" i="3"/>
  <c r="U779" i="3"/>
  <c r="M779" i="3"/>
  <c r="BC779" i="3"/>
  <c r="AU779" i="3"/>
  <c r="AM779" i="3"/>
  <c r="P795" i="3"/>
  <c r="T795" i="3"/>
  <c r="X795" i="3"/>
  <c r="AB795" i="3"/>
  <c r="AF795" i="3"/>
  <c r="AJ795" i="3"/>
  <c r="AN795" i="3"/>
  <c r="AR795" i="3"/>
  <c r="AV795" i="3"/>
  <c r="AZ795" i="3"/>
  <c r="BD795" i="3"/>
  <c r="BH795" i="3"/>
  <c r="N795" i="3"/>
  <c r="R795" i="3"/>
  <c r="V795" i="3"/>
  <c r="Z795" i="3"/>
  <c r="AD795" i="3"/>
  <c r="AH795" i="3"/>
  <c r="AL795" i="3"/>
  <c r="AP795" i="3"/>
  <c r="AT795" i="3"/>
  <c r="AX795" i="3"/>
  <c r="BB795" i="3"/>
  <c r="BF795" i="3"/>
  <c r="BG795" i="3"/>
  <c r="AY795" i="3"/>
  <c r="AQ795" i="3"/>
  <c r="AI795" i="3"/>
  <c r="AA795" i="3"/>
  <c r="S795" i="3"/>
  <c r="BI795" i="3"/>
  <c r="BA795" i="3"/>
  <c r="AS795" i="3"/>
  <c r="AK795" i="3"/>
  <c r="AC795" i="3"/>
  <c r="U795" i="3"/>
  <c r="M795" i="3"/>
  <c r="M709" i="3"/>
  <c r="AC709" i="3"/>
  <c r="AS709" i="3"/>
  <c r="BI709" i="3"/>
  <c r="BN729" i="3"/>
  <c r="BL729" i="3"/>
  <c r="BK730" i="3"/>
  <c r="BN730" i="3"/>
  <c r="M768" i="3"/>
  <c r="U768" i="3"/>
  <c r="AC768" i="3"/>
  <c r="AK768" i="3"/>
  <c r="AS768" i="3"/>
  <c r="BA768" i="3"/>
  <c r="BI768" i="3"/>
  <c r="S779" i="3"/>
  <c r="AA779" i="3"/>
  <c r="AI779" i="3"/>
  <c r="AY779" i="3"/>
  <c r="Q795" i="3"/>
  <c r="AG795" i="3"/>
  <c r="AW795" i="3"/>
  <c r="N796" i="3"/>
  <c r="AD796" i="3"/>
  <c r="AT796" i="3"/>
  <c r="N641" i="3"/>
  <c r="R641" i="3"/>
  <c r="V641" i="3"/>
  <c r="Z641" i="3"/>
  <c r="AD641" i="3"/>
  <c r="AH641" i="3"/>
  <c r="AL641" i="3"/>
  <c r="AP641" i="3"/>
  <c r="AT641" i="3"/>
  <c r="AX641" i="3"/>
  <c r="BB641" i="3"/>
  <c r="BF641" i="3"/>
  <c r="M641" i="3"/>
  <c r="U641" i="3"/>
  <c r="AC641" i="3"/>
  <c r="AK641" i="3"/>
  <c r="AS641" i="3"/>
  <c r="BA641" i="3"/>
  <c r="BI641" i="3"/>
  <c r="AA641" i="3"/>
  <c r="AQ641" i="3"/>
  <c r="BG641" i="3"/>
  <c r="AE641" i="3"/>
  <c r="W641" i="3"/>
  <c r="AM641" i="3"/>
  <c r="P641" i="3"/>
  <c r="T641" i="3"/>
  <c r="X641" i="3"/>
  <c r="AB641" i="3"/>
  <c r="AF641" i="3"/>
  <c r="AJ641" i="3"/>
  <c r="AN641" i="3"/>
  <c r="AR641" i="3"/>
  <c r="AV641" i="3"/>
  <c r="AZ641" i="3"/>
  <c r="BD641" i="3"/>
  <c r="BH641" i="3"/>
  <c r="Q641" i="3"/>
  <c r="Y641" i="3"/>
  <c r="AG641" i="3"/>
  <c r="AO641" i="3"/>
  <c r="AW641" i="3"/>
  <c r="BE641" i="3"/>
  <c r="S641" i="3"/>
  <c r="AI641" i="3"/>
  <c r="AY641" i="3"/>
  <c r="O641" i="3"/>
  <c r="AU641" i="3"/>
  <c r="BC641" i="3"/>
  <c r="P645" i="3"/>
  <c r="T645" i="3"/>
  <c r="X645" i="3"/>
  <c r="AB645" i="3"/>
  <c r="AF645" i="3"/>
  <c r="AJ645" i="3"/>
  <c r="AN645" i="3"/>
  <c r="AR645" i="3"/>
  <c r="AV645" i="3"/>
  <c r="AZ645" i="3"/>
  <c r="BD645" i="3"/>
  <c r="BH645" i="3"/>
  <c r="Q645" i="3"/>
  <c r="Y645" i="3"/>
  <c r="AG645" i="3"/>
  <c r="AO645" i="3"/>
  <c r="AW645" i="3"/>
  <c r="BE645" i="3"/>
  <c r="O645" i="3"/>
  <c r="AE645" i="3"/>
  <c r="AU645" i="3"/>
  <c r="AA645" i="3"/>
  <c r="BG645" i="3"/>
  <c r="AY645" i="3"/>
  <c r="N645" i="3"/>
  <c r="R645" i="3"/>
  <c r="V645" i="3"/>
  <c r="Z645" i="3"/>
  <c r="AD645" i="3"/>
  <c r="AH645" i="3"/>
  <c r="AL645" i="3"/>
  <c r="AP645" i="3"/>
  <c r="AT645" i="3"/>
  <c r="AX645" i="3"/>
  <c r="BB645" i="3"/>
  <c r="BF645" i="3"/>
  <c r="M645" i="3"/>
  <c r="U645" i="3"/>
  <c r="AC645" i="3"/>
  <c r="AK645" i="3"/>
  <c r="AS645" i="3"/>
  <c r="BA645" i="3"/>
  <c r="BI645" i="3"/>
  <c r="W645" i="3"/>
  <c r="AM645" i="3"/>
  <c r="BC645" i="3"/>
  <c r="AQ645" i="3"/>
  <c r="AI645" i="3"/>
  <c r="S645" i="3"/>
  <c r="N650" i="3"/>
  <c r="R650" i="3"/>
  <c r="V650" i="3"/>
  <c r="Z650" i="3"/>
  <c r="AD650" i="3"/>
  <c r="AH650" i="3"/>
  <c r="AL650" i="3"/>
  <c r="AP650" i="3"/>
  <c r="AT650" i="3"/>
  <c r="AX650" i="3"/>
  <c r="BB650" i="3"/>
  <c r="BF650" i="3"/>
  <c r="M650" i="3"/>
  <c r="U650" i="3"/>
  <c r="AC650" i="3"/>
  <c r="AK650" i="3"/>
  <c r="AS650" i="3"/>
  <c r="BA650" i="3"/>
  <c r="BI650" i="3"/>
  <c r="W650" i="3"/>
  <c r="AM650" i="3"/>
  <c r="BC650" i="3"/>
  <c r="AQ650" i="3"/>
  <c r="AI650" i="3"/>
  <c r="AY650" i="3"/>
  <c r="P650" i="3"/>
  <c r="T650" i="3"/>
  <c r="X650" i="3"/>
  <c r="AB650" i="3"/>
  <c r="AF650" i="3"/>
  <c r="AJ650" i="3"/>
  <c r="AN650" i="3"/>
  <c r="AR650" i="3"/>
  <c r="AV650" i="3"/>
  <c r="AZ650" i="3"/>
  <c r="BD650" i="3"/>
  <c r="BH650" i="3"/>
  <c r="Q650" i="3"/>
  <c r="Y650" i="3"/>
  <c r="AG650" i="3"/>
  <c r="AO650" i="3"/>
  <c r="AW650" i="3"/>
  <c r="BE650" i="3"/>
  <c r="O650" i="3"/>
  <c r="AE650" i="3"/>
  <c r="AU650" i="3"/>
  <c r="AA650" i="3"/>
  <c r="BG650" i="3"/>
  <c r="S650" i="3"/>
  <c r="P654" i="3"/>
  <c r="T654" i="3"/>
  <c r="X654" i="3"/>
  <c r="AB654" i="3"/>
  <c r="AF654" i="3"/>
  <c r="AJ654" i="3"/>
  <c r="AN654" i="3"/>
  <c r="AR654" i="3"/>
  <c r="AV654" i="3"/>
  <c r="AZ654" i="3"/>
  <c r="BD654" i="3"/>
  <c r="BH654" i="3"/>
  <c r="Q654" i="3"/>
  <c r="Y654" i="3"/>
  <c r="AG654" i="3"/>
  <c r="AO654" i="3"/>
  <c r="AW654" i="3"/>
  <c r="BE654" i="3"/>
  <c r="O654" i="3"/>
  <c r="AE654" i="3"/>
  <c r="AU654" i="3"/>
  <c r="S654" i="3"/>
  <c r="AY654" i="3"/>
  <c r="BG654" i="3"/>
  <c r="N654" i="3"/>
  <c r="R654" i="3"/>
  <c r="V654" i="3"/>
  <c r="Z654" i="3"/>
  <c r="AD654" i="3"/>
  <c r="AH654" i="3"/>
  <c r="AL654" i="3"/>
  <c r="AP654" i="3"/>
  <c r="AT654" i="3"/>
  <c r="AX654" i="3"/>
  <c r="BB654" i="3"/>
  <c r="BF654" i="3"/>
  <c r="M654" i="3"/>
  <c r="U654" i="3"/>
  <c r="AC654" i="3"/>
  <c r="AK654" i="3"/>
  <c r="AS654" i="3"/>
  <c r="BA654" i="3"/>
  <c r="BI654" i="3"/>
  <c r="W654" i="3"/>
  <c r="AM654" i="3"/>
  <c r="BC654" i="3"/>
  <c r="AI654" i="3"/>
  <c r="AA654" i="3"/>
  <c r="AQ654" i="3"/>
  <c r="M658" i="3"/>
  <c r="Q658" i="3"/>
  <c r="U658" i="3"/>
  <c r="Y658" i="3"/>
  <c r="AC658" i="3"/>
  <c r="AG658" i="3"/>
  <c r="AK658" i="3"/>
  <c r="AO658" i="3"/>
  <c r="AS658" i="3"/>
  <c r="AW658" i="3"/>
  <c r="BA658" i="3"/>
  <c r="BE658" i="3"/>
  <c r="BI658" i="3"/>
  <c r="R658" i="3"/>
  <c r="Z658" i="3"/>
  <c r="AH658" i="3"/>
  <c r="AP658" i="3"/>
  <c r="AX658" i="3"/>
  <c r="BF658" i="3"/>
  <c r="AB658" i="3"/>
  <c r="AR658" i="3"/>
  <c r="BH658" i="3"/>
  <c r="AN658" i="3"/>
  <c r="P658" i="3"/>
  <c r="AV658" i="3"/>
  <c r="O658" i="3"/>
  <c r="S658" i="3"/>
  <c r="W658" i="3"/>
  <c r="AA658" i="3"/>
  <c r="AE658" i="3"/>
  <c r="AI658" i="3"/>
  <c r="AM658" i="3"/>
  <c r="AQ658" i="3"/>
  <c r="AU658" i="3"/>
  <c r="AY658" i="3"/>
  <c r="BC658" i="3"/>
  <c r="BG658" i="3"/>
  <c r="N658" i="3"/>
  <c r="V658" i="3"/>
  <c r="AD658" i="3"/>
  <c r="AL658" i="3"/>
  <c r="AT658" i="3"/>
  <c r="BB658" i="3"/>
  <c r="T658" i="3"/>
  <c r="AJ658" i="3"/>
  <c r="AZ658" i="3"/>
  <c r="X658" i="3"/>
  <c r="BD658" i="3"/>
  <c r="AF658" i="3"/>
  <c r="M662" i="3"/>
  <c r="O662" i="3"/>
  <c r="Q662" i="3"/>
  <c r="S662" i="3"/>
  <c r="U662" i="3"/>
  <c r="W662" i="3"/>
  <c r="Y662" i="3"/>
  <c r="AA662" i="3"/>
  <c r="AC662" i="3"/>
  <c r="AE662" i="3"/>
  <c r="AG662" i="3"/>
  <c r="AI662" i="3"/>
  <c r="AK662" i="3"/>
  <c r="AM662" i="3"/>
  <c r="AO662" i="3"/>
  <c r="AQ662" i="3"/>
  <c r="AS662" i="3"/>
  <c r="AU662" i="3"/>
  <c r="AW662" i="3"/>
  <c r="AY662" i="3"/>
  <c r="BA662" i="3"/>
  <c r="BC662" i="3"/>
  <c r="BE662" i="3"/>
  <c r="BG662" i="3"/>
  <c r="BI662" i="3"/>
  <c r="N662" i="3"/>
  <c r="R662" i="3"/>
  <c r="V662" i="3"/>
  <c r="Z662" i="3"/>
  <c r="AD662" i="3"/>
  <c r="AH662" i="3"/>
  <c r="AL662" i="3"/>
  <c r="AP662" i="3"/>
  <c r="AT662" i="3"/>
  <c r="AX662" i="3"/>
  <c r="BB662" i="3"/>
  <c r="BF662" i="3"/>
  <c r="T662" i="3"/>
  <c r="AB662" i="3"/>
  <c r="AJ662" i="3"/>
  <c r="AR662" i="3"/>
  <c r="AZ662" i="3"/>
  <c r="BH662" i="3"/>
  <c r="P662" i="3"/>
  <c r="AF662" i="3"/>
  <c r="AV662" i="3"/>
  <c r="X662" i="3"/>
  <c r="AN662" i="3"/>
  <c r="BD662" i="3"/>
  <c r="O663" i="3"/>
  <c r="S663" i="3"/>
  <c r="W663" i="3"/>
  <c r="AA663" i="3"/>
  <c r="AE663" i="3"/>
  <c r="AI663" i="3"/>
  <c r="AM663" i="3"/>
  <c r="AQ663" i="3"/>
  <c r="AU663" i="3"/>
  <c r="AY663" i="3"/>
  <c r="BC663" i="3"/>
  <c r="BG663" i="3"/>
  <c r="P663" i="3"/>
  <c r="X663" i="3"/>
  <c r="AF663" i="3"/>
  <c r="AN663" i="3"/>
  <c r="AV663" i="3"/>
  <c r="BD663" i="3"/>
  <c r="R663" i="3"/>
  <c r="AH663" i="3"/>
  <c r="AX663" i="3"/>
  <c r="N663" i="3"/>
  <c r="AT663" i="3"/>
  <c r="AL663" i="3"/>
  <c r="M663" i="3"/>
  <c r="Q663" i="3"/>
  <c r="U663" i="3"/>
  <c r="Y663" i="3"/>
  <c r="AC663" i="3"/>
  <c r="AG663" i="3"/>
  <c r="AK663" i="3"/>
  <c r="AO663" i="3"/>
  <c r="AS663" i="3"/>
  <c r="AW663" i="3"/>
  <c r="BA663" i="3"/>
  <c r="BE663" i="3"/>
  <c r="BI663" i="3"/>
  <c r="T663" i="3"/>
  <c r="AB663" i="3"/>
  <c r="AJ663" i="3"/>
  <c r="AR663" i="3"/>
  <c r="AZ663" i="3"/>
  <c r="BH663" i="3"/>
  <c r="Z663" i="3"/>
  <c r="AP663" i="3"/>
  <c r="BF663" i="3"/>
  <c r="AD663" i="3"/>
  <c r="V663" i="3"/>
  <c r="BB663" i="3"/>
  <c r="M668" i="3"/>
  <c r="Q668" i="3"/>
  <c r="U668" i="3"/>
  <c r="Y668" i="3"/>
  <c r="AC668" i="3"/>
  <c r="AG668" i="3"/>
  <c r="AK668" i="3"/>
  <c r="AO668" i="3"/>
  <c r="AS668" i="3"/>
  <c r="AW668" i="3"/>
  <c r="BA668" i="3"/>
  <c r="BE668" i="3"/>
  <c r="BI668" i="3"/>
  <c r="R668" i="3"/>
  <c r="Z668" i="3"/>
  <c r="AH668" i="3"/>
  <c r="AP668" i="3"/>
  <c r="AX668" i="3"/>
  <c r="BF668" i="3"/>
  <c r="X668" i="3"/>
  <c r="AN668" i="3"/>
  <c r="BD668" i="3"/>
  <c r="AJ668" i="3"/>
  <c r="AB668" i="3"/>
  <c r="BH668" i="3"/>
  <c r="O668" i="3"/>
  <c r="S668" i="3"/>
  <c r="W668" i="3"/>
  <c r="AA668" i="3"/>
  <c r="AE668" i="3"/>
  <c r="AI668" i="3"/>
  <c r="AM668" i="3"/>
  <c r="AQ668" i="3"/>
  <c r="AU668" i="3"/>
  <c r="AY668" i="3"/>
  <c r="BC668" i="3"/>
  <c r="BG668" i="3"/>
  <c r="N668" i="3"/>
  <c r="V668" i="3"/>
  <c r="AD668" i="3"/>
  <c r="AL668" i="3"/>
  <c r="AT668" i="3"/>
  <c r="BB668" i="3"/>
  <c r="P668" i="3"/>
  <c r="AF668" i="3"/>
  <c r="AV668" i="3"/>
  <c r="T668" i="3"/>
  <c r="AZ668" i="3"/>
  <c r="AR668" i="3"/>
  <c r="O673" i="3"/>
  <c r="S673" i="3"/>
  <c r="W673" i="3"/>
  <c r="AA673" i="3"/>
  <c r="AE673" i="3"/>
  <c r="AI673" i="3"/>
  <c r="AM673" i="3"/>
  <c r="AQ673" i="3"/>
  <c r="AU673" i="3"/>
  <c r="AY673" i="3"/>
  <c r="BC673" i="3"/>
  <c r="BG673" i="3"/>
  <c r="P673" i="3"/>
  <c r="X673" i="3"/>
  <c r="AF673" i="3"/>
  <c r="AN673" i="3"/>
  <c r="AV673" i="3"/>
  <c r="BD673" i="3"/>
  <c r="N673" i="3"/>
  <c r="AD673" i="3"/>
  <c r="AT673" i="3"/>
  <c r="Z673" i="3"/>
  <c r="BF673" i="3"/>
  <c r="AH673" i="3"/>
  <c r="M673" i="3"/>
  <c r="Q673" i="3"/>
  <c r="U673" i="3"/>
  <c r="Y673" i="3"/>
  <c r="AC673" i="3"/>
  <c r="AG673" i="3"/>
  <c r="AK673" i="3"/>
  <c r="AO673" i="3"/>
  <c r="AS673" i="3"/>
  <c r="AW673" i="3"/>
  <c r="BA673" i="3"/>
  <c r="BE673" i="3"/>
  <c r="BI673" i="3"/>
  <c r="T673" i="3"/>
  <c r="AB673" i="3"/>
  <c r="AJ673" i="3"/>
  <c r="AR673" i="3"/>
  <c r="AZ673" i="3"/>
  <c r="BH673" i="3"/>
  <c r="V673" i="3"/>
  <c r="AL673" i="3"/>
  <c r="BB673" i="3"/>
  <c r="AP673" i="3"/>
  <c r="R673" i="3"/>
  <c r="AX673" i="3"/>
  <c r="M678" i="3"/>
  <c r="O678" i="3"/>
  <c r="Q678" i="3"/>
  <c r="S678" i="3"/>
  <c r="N678" i="3"/>
  <c r="R678" i="3"/>
  <c r="U678" i="3"/>
  <c r="W678" i="3"/>
  <c r="Y678" i="3"/>
  <c r="AA678" i="3"/>
  <c r="AC678" i="3"/>
  <c r="AE678" i="3"/>
  <c r="AG678" i="3"/>
  <c r="AI678" i="3"/>
  <c r="AK678" i="3"/>
  <c r="AM678" i="3"/>
  <c r="AO678" i="3"/>
  <c r="AQ678" i="3"/>
  <c r="AS678" i="3"/>
  <c r="AU678" i="3"/>
  <c r="AW678" i="3"/>
  <c r="AY678" i="3"/>
  <c r="BA678" i="3"/>
  <c r="BC678" i="3"/>
  <c r="BE678" i="3"/>
  <c r="BG678" i="3"/>
  <c r="BI678" i="3"/>
  <c r="T678" i="3"/>
  <c r="X678" i="3"/>
  <c r="AB678" i="3"/>
  <c r="AF678" i="3"/>
  <c r="AJ678" i="3"/>
  <c r="AN678" i="3"/>
  <c r="AR678" i="3"/>
  <c r="AV678" i="3"/>
  <c r="AZ678" i="3"/>
  <c r="BD678" i="3"/>
  <c r="BH678" i="3"/>
  <c r="P678" i="3"/>
  <c r="Z678" i="3"/>
  <c r="AH678" i="3"/>
  <c r="AP678" i="3"/>
  <c r="AX678" i="3"/>
  <c r="BF678" i="3"/>
  <c r="V678" i="3"/>
  <c r="AD678" i="3"/>
  <c r="AL678" i="3"/>
  <c r="AT678" i="3"/>
  <c r="BB678" i="3"/>
  <c r="M679" i="3"/>
  <c r="Q679" i="3"/>
  <c r="U679" i="3"/>
  <c r="Y679" i="3"/>
  <c r="AC679" i="3"/>
  <c r="AG679" i="3"/>
  <c r="AK679" i="3"/>
  <c r="AO679" i="3"/>
  <c r="AS679" i="3"/>
  <c r="AW679" i="3"/>
  <c r="BA679" i="3"/>
  <c r="BE679" i="3"/>
  <c r="BI679" i="3"/>
  <c r="R679" i="3"/>
  <c r="Z679" i="3"/>
  <c r="AH679" i="3"/>
  <c r="AP679" i="3"/>
  <c r="AX679" i="3"/>
  <c r="BF679" i="3"/>
  <c r="X679" i="3"/>
  <c r="AN679" i="3"/>
  <c r="BD679" i="3"/>
  <c r="AB679" i="3"/>
  <c r="AR679" i="3"/>
  <c r="BH679" i="3"/>
  <c r="O679" i="3"/>
  <c r="S679" i="3"/>
  <c r="W679" i="3"/>
  <c r="AA679" i="3"/>
  <c r="AE679" i="3"/>
  <c r="AI679" i="3"/>
  <c r="AM679" i="3"/>
  <c r="AQ679" i="3"/>
  <c r="AU679" i="3"/>
  <c r="AY679" i="3"/>
  <c r="BC679" i="3"/>
  <c r="BG679" i="3"/>
  <c r="N679" i="3"/>
  <c r="V679" i="3"/>
  <c r="AD679" i="3"/>
  <c r="AL679" i="3"/>
  <c r="AT679" i="3"/>
  <c r="BB679" i="3"/>
  <c r="P679" i="3"/>
  <c r="AF679" i="3"/>
  <c r="AV679" i="3"/>
  <c r="T679" i="3"/>
  <c r="AJ679" i="3"/>
  <c r="AZ679" i="3"/>
  <c r="O684" i="3"/>
  <c r="S684" i="3"/>
  <c r="W684" i="3"/>
  <c r="AA684" i="3"/>
  <c r="AE684" i="3"/>
  <c r="AI684" i="3"/>
  <c r="AM684" i="3"/>
  <c r="AQ684" i="3"/>
  <c r="AU684" i="3"/>
  <c r="AY684" i="3"/>
  <c r="BC684" i="3"/>
  <c r="BG684" i="3"/>
  <c r="P684" i="3"/>
  <c r="X684" i="3"/>
  <c r="AF684" i="3"/>
  <c r="AN684" i="3"/>
  <c r="AV684" i="3"/>
  <c r="BD684" i="3"/>
  <c r="N684" i="3"/>
  <c r="AD684" i="3"/>
  <c r="AT684" i="3"/>
  <c r="R684" i="3"/>
  <c r="AH684" i="3"/>
  <c r="AX684" i="3"/>
  <c r="M684" i="3"/>
  <c r="Q684" i="3"/>
  <c r="U684" i="3"/>
  <c r="Y684" i="3"/>
  <c r="AC684" i="3"/>
  <c r="AG684" i="3"/>
  <c r="AK684" i="3"/>
  <c r="AO684" i="3"/>
  <c r="AS684" i="3"/>
  <c r="AW684" i="3"/>
  <c r="BA684" i="3"/>
  <c r="BE684" i="3"/>
  <c r="BI684" i="3"/>
  <c r="T684" i="3"/>
  <c r="AB684" i="3"/>
  <c r="AJ684" i="3"/>
  <c r="AR684" i="3"/>
  <c r="AZ684" i="3"/>
  <c r="BH684" i="3"/>
  <c r="V684" i="3"/>
  <c r="AL684" i="3"/>
  <c r="BB684" i="3"/>
  <c r="Z684" i="3"/>
  <c r="AP684" i="3"/>
  <c r="BF684" i="3"/>
  <c r="M689" i="3"/>
  <c r="Q689" i="3"/>
  <c r="U689" i="3"/>
  <c r="Y689" i="3"/>
  <c r="AC689" i="3"/>
  <c r="AG689" i="3"/>
  <c r="AK689" i="3"/>
  <c r="AO689" i="3"/>
  <c r="AS689" i="3"/>
  <c r="AW689" i="3"/>
  <c r="BA689" i="3"/>
  <c r="BE689" i="3"/>
  <c r="BI689" i="3"/>
  <c r="T689" i="3"/>
  <c r="AB689" i="3"/>
  <c r="AJ689" i="3"/>
  <c r="AR689" i="3"/>
  <c r="AZ689" i="3"/>
  <c r="BH689" i="3"/>
  <c r="V689" i="3"/>
  <c r="AL689" i="3"/>
  <c r="BB689" i="3"/>
  <c r="Z689" i="3"/>
  <c r="AP689" i="3"/>
  <c r="BF689" i="3"/>
  <c r="O689" i="3"/>
  <c r="S689" i="3"/>
  <c r="W689" i="3"/>
  <c r="AA689" i="3"/>
  <c r="AE689" i="3"/>
  <c r="AI689" i="3"/>
  <c r="AM689" i="3"/>
  <c r="AQ689" i="3"/>
  <c r="AU689" i="3"/>
  <c r="AY689" i="3"/>
  <c r="BC689" i="3"/>
  <c r="BG689" i="3"/>
  <c r="P689" i="3"/>
  <c r="X689" i="3"/>
  <c r="AF689" i="3"/>
  <c r="AN689" i="3"/>
  <c r="AV689" i="3"/>
  <c r="BD689" i="3"/>
  <c r="N689" i="3"/>
  <c r="AD689" i="3"/>
  <c r="AT689" i="3"/>
  <c r="R689" i="3"/>
  <c r="AH689" i="3"/>
  <c r="AX689" i="3"/>
  <c r="M694" i="3"/>
  <c r="O694" i="3"/>
  <c r="Q694" i="3"/>
  <c r="S694" i="3"/>
  <c r="U694" i="3"/>
  <c r="W694" i="3"/>
  <c r="Y694" i="3"/>
  <c r="AA694" i="3"/>
  <c r="AC694" i="3"/>
  <c r="AE694" i="3"/>
  <c r="AG694" i="3"/>
  <c r="AI694" i="3"/>
  <c r="AK694" i="3"/>
  <c r="AM694" i="3"/>
  <c r="AO694" i="3"/>
  <c r="AQ694" i="3"/>
  <c r="AS694" i="3"/>
  <c r="AU694" i="3"/>
  <c r="AW694" i="3"/>
  <c r="AY694" i="3"/>
  <c r="BA694" i="3"/>
  <c r="BC694" i="3"/>
  <c r="BE694" i="3"/>
  <c r="BG694" i="3"/>
  <c r="BI694" i="3"/>
  <c r="N694" i="3"/>
  <c r="R694" i="3"/>
  <c r="V694" i="3"/>
  <c r="Z694" i="3"/>
  <c r="AD694" i="3"/>
  <c r="AH694" i="3"/>
  <c r="AL694" i="3"/>
  <c r="AP694" i="3"/>
  <c r="AT694" i="3"/>
  <c r="AX694" i="3"/>
  <c r="BB694" i="3"/>
  <c r="BF694" i="3"/>
  <c r="P694" i="3"/>
  <c r="X694" i="3"/>
  <c r="AF694" i="3"/>
  <c r="AN694" i="3"/>
  <c r="AV694" i="3"/>
  <c r="BD694" i="3"/>
  <c r="T694" i="3"/>
  <c r="AB694" i="3"/>
  <c r="AJ694" i="3"/>
  <c r="AR694" i="3"/>
  <c r="AZ694" i="3"/>
  <c r="BH694" i="3"/>
  <c r="N697" i="3"/>
  <c r="P697" i="3"/>
  <c r="R697" i="3"/>
  <c r="T697" i="3"/>
  <c r="V697" i="3"/>
  <c r="X697" i="3"/>
  <c r="Z697" i="3"/>
  <c r="AB697" i="3"/>
  <c r="AD697" i="3"/>
  <c r="AF697" i="3"/>
  <c r="AH697" i="3"/>
  <c r="AJ697" i="3"/>
  <c r="AL697" i="3"/>
  <c r="AN697" i="3"/>
  <c r="AP697" i="3"/>
  <c r="AR697" i="3"/>
  <c r="AT697" i="3"/>
  <c r="AV697" i="3"/>
  <c r="AX697" i="3"/>
  <c r="AZ697" i="3"/>
  <c r="BB697" i="3"/>
  <c r="BD697" i="3"/>
  <c r="BF697" i="3"/>
  <c r="BH697" i="3"/>
  <c r="M697" i="3"/>
  <c r="Q697" i="3"/>
  <c r="U697" i="3"/>
  <c r="Y697" i="3"/>
  <c r="AC697" i="3"/>
  <c r="AG697" i="3"/>
  <c r="AK697" i="3"/>
  <c r="AO697" i="3"/>
  <c r="AS697" i="3"/>
  <c r="AW697" i="3"/>
  <c r="BA697" i="3"/>
  <c r="BE697" i="3"/>
  <c r="BI697" i="3"/>
  <c r="S697" i="3"/>
  <c r="AA697" i="3"/>
  <c r="AI697" i="3"/>
  <c r="AQ697" i="3"/>
  <c r="AY697" i="3"/>
  <c r="BG697" i="3"/>
  <c r="O697" i="3"/>
  <c r="W697" i="3"/>
  <c r="AE697" i="3"/>
  <c r="AM697" i="3"/>
  <c r="AU697" i="3"/>
  <c r="BC697" i="3"/>
  <c r="M704" i="3"/>
  <c r="O704" i="3"/>
  <c r="Q704" i="3"/>
  <c r="S704" i="3"/>
  <c r="U704" i="3"/>
  <c r="W704" i="3"/>
  <c r="Y704" i="3"/>
  <c r="AA704" i="3"/>
  <c r="AC704" i="3"/>
  <c r="AE704" i="3"/>
  <c r="AG704" i="3"/>
  <c r="AI704" i="3"/>
  <c r="AK704" i="3"/>
  <c r="AM704" i="3"/>
  <c r="AO704" i="3"/>
  <c r="AQ704" i="3"/>
  <c r="AS704" i="3"/>
  <c r="AU704" i="3"/>
  <c r="AW704" i="3"/>
  <c r="AY704" i="3"/>
  <c r="BA704" i="3"/>
  <c r="BC704" i="3"/>
  <c r="BE704" i="3"/>
  <c r="BG704" i="3"/>
  <c r="BI704" i="3"/>
  <c r="P704" i="3"/>
  <c r="T704" i="3"/>
  <c r="X704" i="3"/>
  <c r="AB704" i="3"/>
  <c r="AF704" i="3"/>
  <c r="AJ704" i="3"/>
  <c r="AN704" i="3"/>
  <c r="AR704" i="3"/>
  <c r="AV704" i="3"/>
  <c r="AZ704" i="3"/>
  <c r="BD704" i="3"/>
  <c r="BH704" i="3"/>
  <c r="R704" i="3"/>
  <c r="Z704" i="3"/>
  <c r="AH704" i="3"/>
  <c r="AP704" i="3"/>
  <c r="AX704" i="3"/>
  <c r="BF704" i="3"/>
  <c r="N704" i="3"/>
  <c r="V704" i="3"/>
  <c r="AD704" i="3"/>
  <c r="AL704" i="3"/>
  <c r="AT704" i="3"/>
  <c r="BB704" i="3"/>
  <c r="M708" i="3"/>
  <c r="O708" i="3"/>
  <c r="Q708" i="3"/>
  <c r="S708" i="3"/>
  <c r="U708" i="3"/>
  <c r="W708" i="3"/>
  <c r="Y708" i="3"/>
  <c r="AA708" i="3"/>
  <c r="AC708" i="3"/>
  <c r="AE708" i="3"/>
  <c r="AG708" i="3"/>
  <c r="AI708" i="3"/>
  <c r="AK708" i="3"/>
  <c r="AM708" i="3"/>
  <c r="AO708" i="3"/>
  <c r="AQ708" i="3"/>
  <c r="AS708" i="3"/>
  <c r="AU708" i="3"/>
  <c r="AW708" i="3"/>
  <c r="AY708" i="3"/>
  <c r="BA708" i="3"/>
  <c r="BC708" i="3"/>
  <c r="BE708" i="3"/>
  <c r="BG708" i="3"/>
  <c r="BI708" i="3"/>
  <c r="N708" i="3"/>
  <c r="R708" i="3"/>
  <c r="V708" i="3"/>
  <c r="Z708" i="3"/>
  <c r="AD708" i="3"/>
  <c r="AH708" i="3"/>
  <c r="AL708" i="3"/>
  <c r="AP708" i="3"/>
  <c r="AT708" i="3"/>
  <c r="AX708" i="3"/>
  <c r="BB708" i="3"/>
  <c r="BF708" i="3"/>
  <c r="P708" i="3"/>
  <c r="X708" i="3"/>
  <c r="AF708" i="3"/>
  <c r="AN708" i="3"/>
  <c r="AV708" i="3"/>
  <c r="BD708" i="3"/>
  <c r="T708" i="3"/>
  <c r="AB708" i="3"/>
  <c r="AJ708" i="3"/>
  <c r="AR708" i="3"/>
  <c r="AZ708" i="3"/>
  <c r="BH708" i="3"/>
  <c r="N710" i="3"/>
  <c r="P710" i="3"/>
  <c r="R710" i="3"/>
  <c r="T710" i="3"/>
  <c r="V710" i="3"/>
  <c r="X710" i="3"/>
  <c r="Z710" i="3"/>
  <c r="AB710" i="3"/>
  <c r="AD710" i="3"/>
  <c r="AF710" i="3"/>
  <c r="AH710" i="3"/>
  <c r="AJ710" i="3"/>
  <c r="AL710" i="3"/>
  <c r="AN710" i="3"/>
  <c r="AP710" i="3"/>
  <c r="AR710" i="3"/>
  <c r="AT710" i="3"/>
  <c r="AV710" i="3"/>
  <c r="AX710" i="3"/>
  <c r="AZ710" i="3"/>
  <c r="BB710" i="3"/>
  <c r="BD710" i="3"/>
  <c r="BF710" i="3"/>
  <c r="BH710" i="3"/>
  <c r="M710" i="3"/>
  <c r="Q710" i="3"/>
  <c r="U710" i="3"/>
  <c r="Y710" i="3"/>
  <c r="AC710" i="3"/>
  <c r="AG710" i="3"/>
  <c r="AK710" i="3"/>
  <c r="AO710" i="3"/>
  <c r="AS710" i="3"/>
  <c r="AW710" i="3"/>
  <c r="BA710" i="3"/>
  <c r="BE710" i="3"/>
  <c r="BI710" i="3"/>
  <c r="S710" i="3"/>
  <c r="AA710" i="3"/>
  <c r="AI710" i="3"/>
  <c r="AQ710" i="3"/>
  <c r="AY710" i="3"/>
  <c r="BG710" i="3"/>
  <c r="O710" i="3"/>
  <c r="W710" i="3"/>
  <c r="AE710" i="3"/>
  <c r="AM710" i="3"/>
  <c r="AU710" i="3"/>
  <c r="BC710" i="3"/>
  <c r="N717" i="3"/>
  <c r="P717" i="3"/>
  <c r="R717" i="3"/>
  <c r="T717" i="3"/>
  <c r="V717" i="3"/>
  <c r="X717" i="3"/>
  <c r="Z717" i="3"/>
  <c r="AB717" i="3"/>
  <c r="AD717" i="3"/>
  <c r="AF717" i="3"/>
  <c r="AH717" i="3"/>
  <c r="AJ717" i="3"/>
  <c r="AL717" i="3"/>
  <c r="AN717" i="3"/>
  <c r="AP717" i="3"/>
  <c r="AR717" i="3"/>
  <c r="AT717" i="3"/>
  <c r="AV717" i="3"/>
  <c r="AX717" i="3"/>
  <c r="AZ717" i="3"/>
  <c r="BB717" i="3"/>
  <c r="BD717" i="3"/>
  <c r="BF717" i="3"/>
  <c r="BH717" i="3"/>
  <c r="O717" i="3"/>
  <c r="S717" i="3"/>
  <c r="W717" i="3"/>
  <c r="AA717" i="3"/>
  <c r="AE717" i="3"/>
  <c r="AI717" i="3"/>
  <c r="AM717" i="3"/>
  <c r="AQ717" i="3"/>
  <c r="AU717" i="3"/>
  <c r="AY717" i="3"/>
  <c r="BC717" i="3"/>
  <c r="BG717" i="3"/>
  <c r="Q717" i="3"/>
  <c r="Y717" i="3"/>
  <c r="AG717" i="3"/>
  <c r="AO717" i="3"/>
  <c r="AW717" i="3"/>
  <c r="BE717" i="3"/>
  <c r="M717" i="3"/>
  <c r="U717" i="3"/>
  <c r="AC717" i="3"/>
  <c r="AK717" i="3"/>
  <c r="AS717" i="3"/>
  <c r="BA717" i="3"/>
  <c r="BI717" i="3"/>
  <c r="N760" i="3"/>
  <c r="P760" i="3"/>
  <c r="R760" i="3"/>
  <c r="T760" i="3"/>
  <c r="V760" i="3"/>
  <c r="X760" i="3"/>
  <c r="Z760" i="3"/>
  <c r="AB760" i="3"/>
  <c r="AD760" i="3"/>
  <c r="AF760" i="3"/>
  <c r="AH760" i="3"/>
  <c r="AJ760" i="3"/>
  <c r="AL760" i="3"/>
  <c r="AN760" i="3"/>
  <c r="AP760" i="3"/>
  <c r="AR760" i="3"/>
  <c r="AT760" i="3"/>
  <c r="AV760" i="3"/>
  <c r="AX760" i="3"/>
  <c r="AZ760" i="3"/>
  <c r="BB760" i="3"/>
  <c r="BD760" i="3"/>
  <c r="BF760" i="3"/>
  <c r="BH760" i="3"/>
  <c r="M760" i="3"/>
  <c r="Q760" i="3"/>
  <c r="U760" i="3"/>
  <c r="Y760" i="3"/>
  <c r="AC760" i="3"/>
  <c r="AG760" i="3"/>
  <c r="AK760" i="3"/>
  <c r="AO760" i="3"/>
  <c r="AS760" i="3"/>
  <c r="AW760" i="3"/>
  <c r="BA760" i="3"/>
  <c r="BE760" i="3"/>
  <c r="BI760" i="3"/>
  <c r="O760" i="3"/>
  <c r="S760" i="3"/>
  <c r="W760" i="3"/>
  <c r="AA760" i="3"/>
  <c r="AE760" i="3"/>
  <c r="AI760" i="3"/>
  <c r="AM760" i="3"/>
  <c r="AQ760" i="3"/>
  <c r="AU760" i="3"/>
  <c r="AY760" i="3"/>
  <c r="BC760" i="3"/>
  <c r="BG760" i="3"/>
  <c r="M766" i="3"/>
  <c r="O766" i="3"/>
  <c r="Q766" i="3"/>
  <c r="S766" i="3"/>
  <c r="U766" i="3"/>
  <c r="W766" i="3"/>
  <c r="Y766" i="3"/>
  <c r="AA766" i="3"/>
  <c r="AC766" i="3"/>
  <c r="AE766" i="3"/>
  <c r="AG766" i="3"/>
  <c r="AI766" i="3"/>
  <c r="AK766" i="3"/>
  <c r="AM766" i="3"/>
  <c r="AO766" i="3"/>
  <c r="AQ766" i="3"/>
  <c r="AS766" i="3"/>
  <c r="AU766" i="3"/>
  <c r="AW766" i="3"/>
  <c r="AY766" i="3"/>
  <c r="BA766" i="3"/>
  <c r="BC766" i="3"/>
  <c r="BE766" i="3"/>
  <c r="BG766" i="3"/>
  <c r="BI766" i="3"/>
  <c r="N766" i="3"/>
  <c r="R766" i="3"/>
  <c r="V766" i="3"/>
  <c r="Z766" i="3"/>
  <c r="AD766" i="3"/>
  <c r="AH766" i="3"/>
  <c r="AL766" i="3"/>
  <c r="AP766" i="3"/>
  <c r="AT766" i="3"/>
  <c r="AX766" i="3"/>
  <c r="BB766" i="3"/>
  <c r="BF766" i="3"/>
  <c r="P766" i="3"/>
  <c r="T766" i="3"/>
  <c r="X766" i="3"/>
  <c r="AB766" i="3"/>
  <c r="AF766" i="3"/>
  <c r="AJ766" i="3"/>
  <c r="AN766" i="3"/>
  <c r="AR766" i="3"/>
  <c r="AV766" i="3"/>
  <c r="AZ766" i="3"/>
  <c r="BD766" i="3"/>
  <c r="BH766" i="3"/>
  <c r="M767" i="3"/>
  <c r="O767" i="3"/>
  <c r="Q767" i="3"/>
  <c r="S767" i="3"/>
  <c r="U767" i="3"/>
  <c r="W767" i="3"/>
  <c r="Y767" i="3"/>
  <c r="AA767" i="3"/>
  <c r="AC767" i="3"/>
  <c r="AE767" i="3"/>
  <c r="AG767" i="3"/>
  <c r="AI767" i="3"/>
  <c r="AK767" i="3"/>
  <c r="AM767" i="3"/>
  <c r="AO767" i="3"/>
  <c r="AQ767" i="3"/>
  <c r="AS767" i="3"/>
  <c r="AU767" i="3"/>
  <c r="AW767" i="3"/>
  <c r="AY767" i="3"/>
  <c r="BA767" i="3"/>
  <c r="BC767" i="3"/>
  <c r="BE767" i="3"/>
  <c r="BG767" i="3"/>
  <c r="BI767" i="3"/>
  <c r="P767" i="3"/>
  <c r="T767" i="3"/>
  <c r="X767" i="3"/>
  <c r="AB767" i="3"/>
  <c r="AF767" i="3"/>
  <c r="AJ767" i="3"/>
  <c r="AN767" i="3"/>
  <c r="AR767" i="3"/>
  <c r="AV767" i="3"/>
  <c r="AZ767" i="3"/>
  <c r="BD767" i="3"/>
  <c r="BH767" i="3"/>
  <c r="N767" i="3"/>
  <c r="R767" i="3"/>
  <c r="V767" i="3"/>
  <c r="Z767" i="3"/>
  <c r="AD767" i="3"/>
  <c r="AH767" i="3"/>
  <c r="AL767" i="3"/>
  <c r="AP767" i="3"/>
  <c r="AT767" i="3"/>
  <c r="AX767" i="3"/>
  <c r="BB767" i="3"/>
  <c r="BF767" i="3"/>
  <c r="M773" i="3"/>
  <c r="O773" i="3"/>
  <c r="Q773" i="3"/>
  <c r="S773" i="3"/>
  <c r="U773" i="3"/>
  <c r="W773" i="3"/>
  <c r="Y773" i="3"/>
  <c r="AA773" i="3"/>
  <c r="AC773" i="3"/>
  <c r="AE773" i="3"/>
  <c r="AG773" i="3"/>
  <c r="AI773" i="3"/>
  <c r="AK773" i="3"/>
  <c r="AM773" i="3"/>
  <c r="AO773" i="3"/>
  <c r="AQ773" i="3"/>
  <c r="AS773" i="3"/>
  <c r="AU773" i="3"/>
  <c r="AW773" i="3"/>
  <c r="AY773" i="3"/>
  <c r="BA773" i="3"/>
  <c r="BC773" i="3"/>
  <c r="BE773" i="3"/>
  <c r="BG773" i="3"/>
  <c r="BI773" i="3"/>
  <c r="N773" i="3"/>
  <c r="R773" i="3"/>
  <c r="V773" i="3"/>
  <c r="Z773" i="3"/>
  <c r="AD773" i="3"/>
  <c r="AH773" i="3"/>
  <c r="AL773" i="3"/>
  <c r="AP773" i="3"/>
  <c r="AT773" i="3"/>
  <c r="AX773" i="3"/>
  <c r="BB773" i="3"/>
  <c r="BF773" i="3"/>
  <c r="P773" i="3"/>
  <c r="T773" i="3"/>
  <c r="X773" i="3"/>
  <c r="AB773" i="3"/>
  <c r="AF773" i="3"/>
  <c r="AJ773" i="3"/>
  <c r="AN773" i="3"/>
  <c r="AR773" i="3"/>
  <c r="AV773" i="3"/>
  <c r="AZ773" i="3"/>
  <c r="BD773" i="3"/>
  <c r="BH773" i="3"/>
  <c r="M781" i="3"/>
  <c r="O781" i="3"/>
  <c r="Q781" i="3"/>
  <c r="S781" i="3"/>
  <c r="U781" i="3"/>
  <c r="W781" i="3"/>
  <c r="Y781" i="3"/>
  <c r="AA781" i="3"/>
  <c r="AC781" i="3"/>
  <c r="AE781" i="3"/>
  <c r="AG781" i="3"/>
  <c r="AI781" i="3"/>
  <c r="AK781" i="3"/>
  <c r="AM781" i="3"/>
  <c r="AO781" i="3"/>
  <c r="AQ781" i="3"/>
  <c r="AS781" i="3"/>
  <c r="AU781" i="3"/>
  <c r="AW781" i="3"/>
  <c r="AY781" i="3"/>
  <c r="BA781" i="3"/>
  <c r="BC781" i="3"/>
  <c r="BE781" i="3"/>
  <c r="BG781" i="3"/>
  <c r="BI781" i="3"/>
  <c r="N781" i="3"/>
  <c r="R781" i="3"/>
  <c r="V781" i="3"/>
  <c r="Z781" i="3"/>
  <c r="AD781" i="3"/>
  <c r="AH781" i="3"/>
  <c r="AL781" i="3"/>
  <c r="AP781" i="3"/>
  <c r="AT781" i="3"/>
  <c r="AX781" i="3"/>
  <c r="BB781" i="3"/>
  <c r="BF781" i="3"/>
  <c r="P781" i="3"/>
  <c r="T781" i="3"/>
  <c r="X781" i="3"/>
  <c r="AB781" i="3"/>
  <c r="AF781" i="3"/>
  <c r="AJ781" i="3"/>
  <c r="AN781" i="3"/>
  <c r="AR781" i="3"/>
  <c r="AV781" i="3"/>
  <c r="AZ781" i="3"/>
  <c r="BD781" i="3"/>
  <c r="BH781" i="3"/>
  <c r="N786" i="3"/>
  <c r="P786" i="3"/>
  <c r="R786" i="3"/>
  <c r="T786" i="3"/>
  <c r="V786" i="3"/>
  <c r="X786" i="3"/>
  <c r="Z786" i="3"/>
  <c r="AB786" i="3"/>
  <c r="AD786" i="3"/>
  <c r="AF786" i="3"/>
  <c r="AH786" i="3"/>
  <c r="AJ786" i="3"/>
  <c r="AL786" i="3"/>
  <c r="AN786" i="3"/>
  <c r="AP786" i="3"/>
  <c r="AR786" i="3"/>
  <c r="AT786" i="3"/>
  <c r="AV786" i="3"/>
  <c r="AX786" i="3"/>
  <c r="AZ786" i="3"/>
  <c r="BB786" i="3"/>
  <c r="BD786" i="3"/>
  <c r="BF786" i="3"/>
  <c r="BH786" i="3"/>
  <c r="M786" i="3"/>
  <c r="Q786" i="3"/>
  <c r="U786" i="3"/>
  <c r="Y786" i="3"/>
  <c r="AC786" i="3"/>
  <c r="AG786" i="3"/>
  <c r="AK786" i="3"/>
  <c r="AO786" i="3"/>
  <c r="AS786" i="3"/>
  <c r="AW786" i="3"/>
  <c r="BA786" i="3"/>
  <c r="BE786" i="3"/>
  <c r="BI786" i="3"/>
  <c r="O786" i="3"/>
  <c r="S786" i="3"/>
  <c r="W786" i="3"/>
  <c r="AA786" i="3"/>
  <c r="AE786" i="3"/>
  <c r="AI786" i="3"/>
  <c r="AM786" i="3"/>
  <c r="AQ786" i="3"/>
  <c r="AU786" i="3"/>
  <c r="AY786" i="3"/>
  <c r="BC786" i="3"/>
  <c r="BG786" i="3"/>
  <c r="N787" i="3"/>
  <c r="P787" i="3"/>
  <c r="R787" i="3"/>
  <c r="T787" i="3"/>
  <c r="V787" i="3"/>
  <c r="X787" i="3"/>
  <c r="Z787" i="3"/>
  <c r="AB787" i="3"/>
  <c r="AD787" i="3"/>
  <c r="AF787" i="3"/>
  <c r="AH787" i="3"/>
  <c r="AJ787" i="3"/>
  <c r="AL787" i="3"/>
  <c r="AN787" i="3"/>
  <c r="AP787" i="3"/>
  <c r="AR787" i="3"/>
  <c r="AT787" i="3"/>
  <c r="AV787" i="3"/>
  <c r="AX787" i="3"/>
  <c r="AZ787" i="3"/>
  <c r="BB787" i="3"/>
  <c r="BD787" i="3"/>
  <c r="BF787" i="3"/>
  <c r="BH787" i="3"/>
  <c r="O787" i="3"/>
  <c r="S787" i="3"/>
  <c r="W787" i="3"/>
  <c r="AA787" i="3"/>
  <c r="AE787" i="3"/>
  <c r="AI787" i="3"/>
  <c r="AM787" i="3"/>
  <c r="AQ787" i="3"/>
  <c r="AU787" i="3"/>
  <c r="AY787" i="3"/>
  <c r="BC787" i="3"/>
  <c r="BG787" i="3"/>
  <c r="M787" i="3"/>
  <c r="BN787" i="3" s="1"/>
  <c r="Q787" i="3"/>
  <c r="U787" i="3"/>
  <c r="Y787" i="3"/>
  <c r="AC787" i="3"/>
  <c r="AG787" i="3"/>
  <c r="AK787" i="3"/>
  <c r="AO787" i="3"/>
  <c r="AS787" i="3"/>
  <c r="AW787" i="3"/>
  <c r="BA787" i="3"/>
  <c r="BE787" i="3"/>
  <c r="BI787" i="3"/>
  <c r="AG709" i="3"/>
  <c r="O768" i="3"/>
  <c r="AE768" i="3"/>
  <c r="AU768" i="3"/>
  <c r="Y779" i="3"/>
  <c r="AO779" i="3"/>
  <c r="BE779" i="3"/>
  <c r="W795" i="3"/>
  <c r="AM795" i="3"/>
  <c r="BC795" i="3"/>
  <c r="X796" i="3"/>
  <c r="AN796" i="3"/>
  <c r="BD796" i="3"/>
  <c r="O699" i="3"/>
  <c r="S699" i="3"/>
  <c r="W699" i="3"/>
  <c r="AA699" i="3"/>
  <c r="AE699" i="3"/>
  <c r="AI699" i="3"/>
  <c r="AM699" i="3"/>
  <c r="AQ699" i="3"/>
  <c r="AU699" i="3"/>
  <c r="AY699" i="3"/>
  <c r="BC699" i="3"/>
  <c r="BG699" i="3"/>
  <c r="P699" i="3"/>
  <c r="X699" i="3"/>
  <c r="AF699" i="3"/>
  <c r="AN699" i="3"/>
  <c r="AV699" i="3"/>
  <c r="BD699" i="3"/>
  <c r="N699" i="3"/>
  <c r="AD699" i="3"/>
  <c r="AT699" i="3"/>
  <c r="R699" i="3"/>
  <c r="AH699" i="3"/>
  <c r="AX699" i="3"/>
  <c r="M699" i="3"/>
  <c r="Q699" i="3"/>
  <c r="U699" i="3"/>
  <c r="Y699" i="3"/>
  <c r="AC699" i="3"/>
  <c r="AG699" i="3"/>
  <c r="AK699" i="3"/>
  <c r="AO699" i="3"/>
  <c r="AS699" i="3"/>
  <c r="AW699" i="3"/>
  <c r="BA699" i="3"/>
  <c r="BE699" i="3"/>
  <c r="BI699" i="3"/>
  <c r="T699" i="3"/>
  <c r="AB699" i="3"/>
  <c r="AJ699" i="3"/>
  <c r="AR699" i="3"/>
  <c r="AZ699" i="3"/>
  <c r="BH699" i="3"/>
  <c r="V699" i="3"/>
  <c r="AL699" i="3"/>
  <c r="BB699" i="3"/>
  <c r="Z699" i="3"/>
  <c r="AP699" i="3"/>
  <c r="BF699" i="3"/>
  <c r="O707" i="3"/>
  <c r="S707" i="3"/>
  <c r="W707" i="3"/>
  <c r="AA707" i="3"/>
  <c r="AE707" i="3"/>
  <c r="AI707" i="3"/>
  <c r="AM707" i="3"/>
  <c r="AQ707" i="3"/>
  <c r="AU707" i="3"/>
  <c r="AY707" i="3"/>
  <c r="BC707" i="3"/>
  <c r="BG707" i="3"/>
  <c r="P707" i="3"/>
  <c r="X707" i="3"/>
  <c r="AF707" i="3"/>
  <c r="AN707" i="3"/>
  <c r="AV707" i="3"/>
  <c r="BD707" i="3"/>
  <c r="R707" i="3"/>
  <c r="AH707" i="3"/>
  <c r="AX707" i="3"/>
  <c r="N707" i="3"/>
  <c r="AD707" i="3"/>
  <c r="AT707" i="3"/>
  <c r="M707" i="3"/>
  <c r="Q707" i="3"/>
  <c r="U707" i="3"/>
  <c r="Y707" i="3"/>
  <c r="AC707" i="3"/>
  <c r="AG707" i="3"/>
  <c r="AK707" i="3"/>
  <c r="AO707" i="3"/>
  <c r="AS707" i="3"/>
  <c r="AW707" i="3"/>
  <c r="BA707" i="3"/>
  <c r="BE707" i="3"/>
  <c r="BI707" i="3"/>
  <c r="T707" i="3"/>
  <c r="AB707" i="3"/>
  <c r="AJ707" i="3"/>
  <c r="AR707" i="3"/>
  <c r="AZ707" i="3"/>
  <c r="BH707" i="3"/>
  <c r="Z707" i="3"/>
  <c r="AP707" i="3"/>
  <c r="BF707" i="3"/>
  <c r="V707" i="3"/>
  <c r="AL707" i="3"/>
  <c r="BB707" i="3"/>
  <c r="M715" i="3"/>
  <c r="Q715" i="3"/>
  <c r="U715" i="3"/>
  <c r="Y715" i="3"/>
  <c r="AC715" i="3"/>
  <c r="AG715" i="3"/>
  <c r="AK715" i="3"/>
  <c r="AO715" i="3"/>
  <c r="AS715" i="3"/>
  <c r="AW715" i="3"/>
  <c r="BA715" i="3"/>
  <c r="BE715" i="3"/>
  <c r="BI715" i="3"/>
  <c r="T715" i="3"/>
  <c r="AB715" i="3"/>
  <c r="AJ715" i="3"/>
  <c r="AR715" i="3"/>
  <c r="AZ715" i="3"/>
  <c r="BH715" i="3"/>
  <c r="V715" i="3"/>
  <c r="AL715" i="3"/>
  <c r="BB715" i="3"/>
  <c r="Z715" i="3"/>
  <c r="AP715" i="3"/>
  <c r="BF715" i="3"/>
  <c r="O715" i="3"/>
  <c r="S715" i="3"/>
  <c r="W715" i="3"/>
  <c r="AA715" i="3"/>
  <c r="AE715" i="3"/>
  <c r="AI715" i="3"/>
  <c r="AM715" i="3"/>
  <c r="AQ715" i="3"/>
  <c r="AU715" i="3"/>
  <c r="AY715" i="3"/>
  <c r="BC715" i="3"/>
  <c r="BG715" i="3"/>
  <c r="P715" i="3"/>
  <c r="X715" i="3"/>
  <c r="AF715" i="3"/>
  <c r="AN715" i="3"/>
  <c r="AV715" i="3"/>
  <c r="BD715" i="3"/>
  <c r="N715" i="3"/>
  <c r="AD715" i="3"/>
  <c r="AT715" i="3"/>
  <c r="R715" i="3"/>
  <c r="AH715" i="3"/>
  <c r="AX715" i="3"/>
  <c r="P698" i="3"/>
  <c r="T698" i="3"/>
  <c r="X698" i="3"/>
  <c r="AB698" i="3"/>
  <c r="AF698" i="3"/>
  <c r="AJ698" i="3"/>
  <c r="AN698" i="3"/>
  <c r="AR698" i="3"/>
  <c r="AV698" i="3"/>
  <c r="AZ698" i="3"/>
  <c r="BD698" i="3"/>
  <c r="BH698" i="3"/>
  <c r="S698" i="3"/>
  <c r="AA698" i="3"/>
  <c r="AI698" i="3"/>
  <c r="AQ698" i="3"/>
  <c r="AY698" i="3"/>
  <c r="BG698" i="3"/>
  <c r="Y698" i="3"/>
  <c r="AO698" i="3"/>
  <c r="BE698" i="3"/>
  <c r="U698" i="3"/>
  <c r="AK698" i="3"/>
  <c r="BA698" i="3"/>
  <c r="N698" i="3"/>
  <c r="R698" i="3"/>
  <c r="V698" i="3"/>
  <c r="Z698" i="3"/>
  <c r="AD698" i="3"/>
  <c r="AH698" i="3"/>
  <c r="AL698" i="3"/>
  <c r="AP698" i="3"/>
  <c r="AT698" i="3"/>
  <c r="AX698" i="3"/>
  <c r="BB698" i="3"/>
  <c r="BF698" i="3"/>
  <c r="O698" i="3"/>
  <c r="W698" i="3"/>
  <c r="AE698" i="3"/>
  <c r="AM698" i="3"/>
  <c r="AU698" i="3"/>
  <c r="BC698" i="3"/>
  <c r="Q698" i="3"/>
  <c r="AG698" i="3"/>
  <c r="AW698" i="3"/>
  <c r="M698" i="3"/>
  <c r="AC698" i="3"/>
  <c r="AS698" i="3"/>
  <c r="BI698" i="3"/>
  <c r="N706" i="3"/>
  <c r="R706" i="3"/>
  <c r="V706" i="3"/>
  <c r="Z706" i="3"/>
  <c r="AD706" i="3"/>
  <c r="AH706" i="3"/>
  <c r="AL706" i="3"/>
  <c r="AP706" i="3"/>
  <c r="AT706" i="3"/>
  <c r="AX706" i="3"/>
  <c r="BB706" i="3"/>
  <c r="BF706" i="3"/>
  <c r="O706" i="3"/>
  <c r="W706" i="3"/>
  <c r="AE706" i="3"/>
  <c r="AM706" i="3"/>
  <c r="AU706" i="3"/>
  <c r="BC706" i="3"/>
  <c r="M706" i="3"/>
  <c r="AC706" i="3"/>
  <c r="AS706" i="3"/>
  <c r="BI706" i="3"/>
  <c r="Y706" i="3"/>
  <c r="AO706" i="3"/>
  <c r="BE706" i="3"/>
  <c r="P706" i="3"/>
  <c r="T706" i="3"/>
  <c r="X706" i="3"/>
  <c r="AB706" i="3"/>
  <c r="AF706" i="3"/>
  <c r="AJ706" i="3"/>
  <c r="AN706" i="3"/>
  <c r="AR706" i="3"/>
  <c r="AV706" i="3"/>
  <c r="AZ706" i="3"/>
  <c r="BD706" i="3"/>
  <c r="BH706" i="3"/>
  <c r="S706" i="3"/>
  <c r="AA706" i="3"/>
  <c r="AI706" i="3"/>
  <c r="AQ706" i="3"/>
  <c r="AY706" i="3"/>
  <c r="BG706" i="3"/>
  <c r="U706" i="3"/>
  <c r="AK706" i="3"/>
  <c r="BA706" i="3"/>
  <c r="Q706" i="3"/>
  <c r="AG706" i="3"/>
  <c r="AW706" i="3"/>
  <c r="N714" i="3"/>
  <c r="R714" i="3"/>
  <c r="V714" i="3"/>
  <c r="Z714" i="3"/>
  <c r="AD714" i="3"/>
  <c r="AH714" i="3"/>
  <c r="AL714" i="3"/>
  <c r="AP714" i="3"/>
  <c r="AT714" i="3"/>
  <c r="AX714" i="3"/>
  <c r="BB714" i="3"/>
  <c r="BF714" i="3"/>
  <c r="O714" i="3"/>
  <c r="W714" i="3"/>
  <c r="AE714" i="3"/>
  <c r="AM714" i="3"/>
  <c r="AU714" i="3"/>
  <c r="BC714" i="3"/>
  <c r="Q714" i="3"/>
  <c r="AG714" i="3"/>
  <c r="AW714" i="3"/>
  <c r="M714" i="3"/>
  <c r="AC714" i="3"/>
  <c r="AS714" i="3"/>
  <c r="BI714" i="3"/>
  <c r="P714" i="3"/>
  <c r="T714" i="3"/>
  <c r="X714" i="3"/>
  <c r="AB714" i="3"/>
  <c r="AF714" i="3"/>
  <c r="AJ714" i="3"/>
  <c r="AN714" i="3"/>
  <c r="AR714" i="3"/>
  <c r="AV714" i="3"/>
  <c r="AZ714" i="3"/>
  <c r="BD714" i="3"/>
  <c r="BH714" i="3"/>
  <c r="S714" i="3"/>
  <c r="AA714" i="3"/>
  <c r="AI714" i="3"/>
  <c r="AQ714" i="3"/>
  <c r="AY714" i="3"/>
  <c r="BG714" i="3"/>
  <c r="Y714" i="3"/>
  <c r="AO714" i="3"/>
  <c r="BE714" i="3"/>
  <c r="U714" i="3"/>
  <c r="AK714" i="3"/>
  <c r="BA714" i="3"/>
  <c r="M722" i="3"/>
  <c r="Q722" i="3"/>
  <c r="U722" i="3"/>
  <c r="Y722" i="3"/>
  <c r="AC722" i="3"/>
  <c r="AG722" i="3"/>
  <c r="AK722" i="3"/>
  <c r="AO722" i="3"/>
  <c r="S722" i="3"/>
  <c r="AA722" i="3"/>
  <c r="AI722" i="3"/>
  <c r="AQ722" i="3"/>
  <c r="AU722" i="3"/>
  <c r="AY722" i="3"/>
  <c r="BC722" i="3"/>
  <c r="BG722" i="3"/>
  <c r="N722" i="3"/>
  <c r="V722" i="3"/>
  <c r="AD722" i="3"/>
  <c r="AL722" i="3"/>
  <c r="AT722" i="3"/>
  <c r="BB722" i="3"/>
  <c r="P722" i="3"/>
  <c r="X722" i="3"/>
  <c r="AF722" i="3"/>
  <c r="AN722" i="3"/>
  <c r="AV722" i="3"/>
  <c r="BD722" i="3"/>
  <c r="O722" i="3"/>
  <c r="W722" i="3"/>
  <c r="AE722" i="3"/>
  <c r="AM722" i="3"/>
  <c r="AS722" i="3"/>
  <c r="AW722" i="3"/>
  <c r="BA722" i="3"/>
  <c r="BE722" i="3"/>
  <c r="BI722" i="3"/>
  <c r="R722" i="3"/>
  <c r="Z722" i="3"/>
  <c r="AH722" i="3"/>
  <c r="AP722" i="3"/>
  <c r="AX722" i="3"/>
  <c r="BF722" i="3"/>
  <c r="T722" i="3"/>
  <c r="AB722" i="3"/>
  <c r="AJ722" i="3"/>
  <c r="AR722" i="3"/>
  <c r="AZ722" i="3"/>
  <c r="BH722" i="3"/>
  <c r="N705" i="3"/>
  <c r="R705" i="3"/>
  <c r="V705" i="3"/>
  <c r="Z705" i="3"/>
  <c r="AD705" i="3"/>
  <c r="AH705" i="3"/>
  <c r="AL705" i="3"/>
  <c r="AP705" i="3"/>
  <c r="AT705" i="3"/>
  <c r="AX705" i="3"/>
  <c r="BB705" i="3"/>
  <c r="BF705" i="3"/>
  <c r="M705" i="3"/>
  <c r="U705" i="3"/>
  <c r="AC705" i="3"/>
  <c r="AK705" i="3"/>
  <c r="AS705" i="3"/>
  <c r="BA705" i="3"/>
  <c r="BI705" i="3"/>
  <c r="P705" i="3"/>
  <c r="BK705" i="3" s="1"/>
  <c r="T705" i="3"/>
  <c r="X705" i="3"/>
  <c r="AB705" i="3"/>
  <c r="AF705" i="3"/>
  <c r="AJ705" i="3"/>
  <c r="AN705" i="3"/>
  <c r="AR705" i="3"/>
  <c r="AV705" i="3"/>
  <c r="AZ705" i="3"/>
  <c r="BD705" i="3"/>
  <c r="BH705" i="3"/>
  <c r="Q705" i="3"/>
  <c r="Y705" i="3"/>
  <c r="AG705" i="3"/>
  <c r="AO705" i="3"/>
  <c r="AW705" i="3"/>
  <c r="BE705" i="3"/>
  <c r="BG705" i="3"/>
  <c r="AQ705" i="3"/>
  <c r="AA705" i="3"/>
  <c r="O721" i="3"/>
  <c r="S721" i="3"/>
  <c r="W721" i="3"/>
  <c r="AA721" i="3"/>
  <c r="AE721" i="3"/>
  <c r="AI721" i="3"/>
  <c r="AM721" i="3"/>
  <c r="AQ721" i="3"/>
  <c r="AU721" i="3"/>
  <c r="AY721" i="3"/>
  <c r="BC721" i="3"/>
  <c r="BG721" i="3"/>
  <c r="M721" i="3"/>
  <c r="Q721" i="3"/>
  <c r="U721" i="3"/>
  <c r="Y721" i="3"/>
  <c r="AC721" i="3"/>
  <c r="AG721" i="3"/>
  <c r="AK721" i="3"/>
  <c r="AO721" i="3"/>
  <c r="AS721" i="3"/>
  <c r="AW721" i="3"/>
  <c r="BA721" i="3"/>
  <c r="BE721" i="3"/>
  <c r="BI721" i="3"/>
  <c r="BF721" i="3"/>
  <c r="AX721" i="3"/>
  <c r="AP721" i="3"/>
  <c r="AH721" i="3"/>
  <c r="Z721" i="3"/>
  <c r="R721" i="3"/>
  <c r="N765" i="3"/>
  <c r="R765" i="3"/>
  <c r="P765" i="3"/>
  <c r="T765" i="3"/>
  <c r="X765" i="3"/>
  <c r="AB765" i="3"/>
  <c r="AF765" i="3"/>
  <c r="AJ765" i="3"/>
  <c r="AN765" i="3"/>
  <c r="AR765" i="3"/>
  <c r="AV765" i="3"/>
  <c r="AZ765" i="3"/>
  <c r="BD765" i="3"/>
  <c r="Z765" i="3"/>
  <c r="AH765" i="3"/>
  <c r="AP765" i="3"/>
  <c r="AX765" i="3"/>
  <c r="BF765" i="3"/>
  <c r="M765" i="3"/>
  <c r="U765" i="3"/>
  <c r="AC765" i="3"/>
  <c r="AK765" i="3"/>
  <c r="AS765" i="3"/>
  <c r="BA765" i="3"/>
  <c r="BI765" i="3"/>
  <c r="S765" i="3"/>
  <c r="AA765" i="3"/>
  <c r="AI765" i="3"/>
  <c r="AQ765" i="3"/>
  <c r="AY765" i="3"/>
  <c r="BG765" i="3"/>
  <c r="V765" i="3"/>
  <c r="AD765" i="3"/>
  <c r="AL765" i="3"/>
  <c r="AT765" i="3"/>
  <c r="BB765" i="3"/>
  <c r="BH765" i="3"/>
  <c r="Q765" i="3"/>
  <c r="Y765" i="3"/>
  <c r="AG765" i="3"/>
  <c r="AO765" i="3"/>
  <c r="AW765" i="3"/>
  <c r="BE765" i="3"/>
  <c r="O765" i="3"/>
  <c r="W765" i="3"/>
  <c r="AE765" i="3"/>
  <c r="AM765" i="3"/>
  <c r="AU765" i="3"/>
  <c r="BC765" i="3"/>
  <c r="N799" i="3"/>
  <c r="R799" i="3"/>
  <c r="V799" i="3"/>
  <c r="Z799" i="3"/>
  <c r="AD799" i="3"/>
  <c r="AH799" i="3"/>
  <c r="AL799" i="3"/>
  <c r="AP799" i="3"/>
  <c r="AT799" i="3"/>
  <c r="AX799" i="3"/>
  <c r="BB799" i="3"/>
  <c r="BF799" i="3"/>
  <c r="P799" i="3"/>
  <c r="T799" i="3"/>
  <c r="X799" i="3"/>
  <c r="AB799" i="3"/>
  <c r="AF799" i="3"/>
  <c r="AJ799" i="3"/>
  <c r="AN799" i="3"/>
  <c r="AR799" i="3"/>
  <c r="AV799" i="3"/>
  <c r="AZ799" i="3"/>
  <c r="BD799" i="3"/>
  <c r="BH799" i="3"/>
  <c r="BE799" i="3"/>
  <c r="AW799" i="3"/>
  <c r="AO799" i="3"/>
  <c r="AG799" i="3"/>
  <c r="Y799" i="3"/>
  <c r="Q799" i="3"/>
  <c r="BC799" i="3"/>
  <c r="AU799" i="3"/>
  <c r="AM799" i="3"/>
  <c r="AE799" i="3"/>
  <c r="W799" i="3"/>
  <c r="O799" i="3"/>
  <c r="O772" i="3"/>
  <c r="S772" i="3"/>
  <c r="W772" i="3"/>
  <c r="AA772" i="3"/>
  <c r="AE772" i="3"/>
  <c r="AI772" i="3"/>
  <c r="AM772" i="3"/>
  <c r="AQ772" i="3"/>
  <c r="AU772" i="3"/>
  <c r="AY772" i="3"/>
  <c r="BC772" i="3"/>
  <c r="BG772" i="3"/>
  <c r="P772" i="3"/>
  <c r="X772" i="3"/>
  <c r="AF772" i="3"/>
  <c r="AN772" i="3"/>
  <c r="AV772" i="3"/>
  <c r="BD772" i="3"/>
  <c r="N772" i="3"/>
  <c r="V772" i="3"/>
  <c r="AD772" i="3"/>
  <c r="AL772" i="3"/>
  <c r="AT772" i="3"/>
  <c r="BB772" i="3"/>
  <c r="M772" i="3"/>
  <c r="Q772" i="3"/>
  <c r="U772" i="3"/>
  <c r="Y772" i="3"/>
  <c r="AC772" i="3"/>
  <c r="AG772" i="3"/>
  <c r="AK772" i="3"/>
  <c r="AO772" i="3"/>
  <c r="AS772" i="3"/>
  <c r="AW772" i="3"/>
  <c r="BA772" i="3"/>
  <c r="BE772" i="3"/>
  <c r="BI772" i="3"/>
  <c r="T772" i="3"/>
  <c r="AB772" i="3"/>
  <c r="AJ772" i="3"/>
  <c r="AR772" i="3"/>
  <c r="AZ772" i="3"/>
  <c r="BH772" i="3"/>
  <c r="R772" i="3"/>
  <c r="Z772" i="3"/>
  <c r="AH772" i="3"/>
  <c r="AP772" i="3"/>
  <c r="AX772" i="3"/>
  <c r="BF772" i="3"/>
  <c r="M780" i="3"/>
  <c r="Q780" i="3"/>
  <c r="U780" i="3"/>
  <c r="Y780" i="3"/>
  <c r="AC780" i="3"/>
  <c r="AG780" i="3"/>
  <c r="AK780" i="3"/>
  <c r="AO780" i="3"/>
  <c r="AS780" i="3"/>
  <c r="AW780" i="3"/>
  <c r="BA780" i="3"/>
  <c r="BE780" i="3"/>
  <c r="BI780" i="3"/>
  <c r="T780" i="3"/>
  <c r="AB780" i="3"/>
  <c r="AJ780" i="3"/>
  <c r="AR780" i="3"/>
  <c r="AZ780" i="3"/>
  <c r="BH780" i="3"/>
  <c r="R780" i="3"/>
  <c r="Z780" i="3"/>
  <c r="AH780" i="3"/>
  <c r="AP780" i="3"/>
  <c r="AX780" i="3"/>
  <c r="BF780" i="3"/>
  <c r="O780" i="3"/>
  <c r="S780" i="3"/>
  <c r="W780" i="3"/>
  <c r="AA780" i="3"/>
  <c r="AE780" i="3"/>
  <c r="AI780" i="3"/>
  <c r="AM780" i="3"/>
  <c r="AQ780" i="3"/>
  <c r="AU780" i="3"/>
  <c r="AY780" i="3"/>
  <c r="BC780" i="3"/>
  <c r="BG780" i="3"/>
  <c r="P780" i="3"/>
  <c r="X780" i="3"/>
  <c r="AF780" i="3"/>
  <c r="AN780" i="3"/>
  <c r="AV780" i="3"/>
  <c r="BD780" i="3"/>
  <c r="N780" i="3"/>
  <c r="V780" i="3"/>
  <c r="AD780" i="3"/>
  <c r="AL780" i="3"/>
  <c r="AT780" i="3"/>
  <c r="BB780" i="3"/>
  <c r="M788" i="3"/>
  <c r="Q788" i="3"/>
  <c r="U788" i="3"/>
  <c r="Y788" i="3"/>
  <c r="AC788" i="3"/>
  <c r="AG788" i="3"/>
  <c r="AK788" i="3"/>
  <c r="AO788" i="3"/>
  <c r="AS788" i="3"/>
  <c r="AW788" i="3"/>
  <c r="BA788" i="3"/>
  <c r="BE788" i="3"/>
  <c r="BI788" i="3"/>
  <c r="T788" i="3"/>
  <c r="AB788" i="3"/>
  <c r="AJ788" i="3"/>
  <c r="AR788" i="3"/>
  <c r="AZ788" i="3"/>
  <c r="BH788" i="3"/>
  <c r="R788" i="3"/>
  <c r="Z788" i="3"/>
  <c r="AH788" i="3"/>
  <c r="AP788" i="3"/>
  <c r="AX788" i="3"/>
  <c r="BF788" i="3"/>
  <c r="O788" i="3"/>
  <c r="S788" i="3"/>
  <c r="W788" i="3"/>
  <c r="AA788" i="3"/>
  <c r="AE788" i="3"/>
  <c r="AI788" i="3"/>
  <c r="AM788" i="3"/>
  <c r="AQ788" i="3"/>
  <c r="AU788" i="3"/>
  <c r="AY788" i="3"/>
  <c r="BC788" i="3"/>
  <c r="BG788" i="3"/>
  <c r="P788" i="3"/>
  <c r="X788" i="3"/>
  <c r="AF788" i="3"/>
  <c r="AN788" i="3"/>
  <c r="AV788" i="3"/>
  <c r="BD788" i="3"/>
  <c r="N788" i="3"/>
  <c r="V788" i="3"/>
  <c r="AD788" i="3"/>
  <c r="AL788" i="3"/>
  <c r="AT788" i="3"/>
  <c r="BB788" i="3"/>
  <c r="P791" i="3"/>
  <c r="T791" i="3"/>
  <c r="X791" i="3"/>
  <c r="AB791" i="3"/>
  <c r="AF791" i="3"/>
  <c r="AJ791" i="3"/>
  <c r="AN791" i="3"/>
  <c r="AR791" i="3"/>
  <c r="AV791" i="3"/>
  <c r="AZ791" i="3"/>
  <c r="BD791" i="3"/>
  <c r="BH791" i="3"/>
  <c r="N791" i="3"/>
  <c r="R791" i="3"/>
  <c r="V791" i="3"/>
  <c r="Z791" i="3"/>
  <c r="AD791" i="3"/>
  <c r="AH791" i="3"/>
  <c r="AL791" i="3"/>
  <c r="AP791" i="3"/>
  <c r="AT791" i="3"/>
  <c r="AX791" i="3"/>
  <c r="BB791" i="3"/>
  <c r="BF791" i="3"/>
  <c r="BE791" i="3"/>
  <c r="AW791" i="3"/>
  <c r="AO791" i="3"/>
  <c r="AG791" i="3"/>
  <c r="Y791" i="3"/>
  <c r="Q791" i="3"/>
  <c r="BC791" i="3"/>
  <c r="AU791" i="3"/>
  <c r="AM791" i="3"/>
  <c r="AE791" i="3"/>
  <c r="W791" i="3"/>
  <c r="O791" i="3"/>
  <c r="BL647" i="3"/>
  <c r="BK752" i="3"/>
  <c r="W705" i="3"/>
  <c r="AM705" i="3"/>
  <c r="BC705" i="3"/>
  <c r="U709" i="3"/>
  <c r="AK709" i="3"/>
  <c r="BA709" i="3"/>
  <c r="P721" i="3"/>
  <c r="X721" i="3"/>
  <c r="AF721" i="3"/>
  <c r="AN721" i="3"/>
  <c r="AV721" i="3"/>
  <c r="BD721" i="3"/>
  <c r="BN727" i="3"/>
  <c r="BL727" i="3"/>
  <c r="Q768" i="3"/>
  <c r="Y768" i="3"/>
  <c r="AG768" i="3"/>
  <c r="AO768" i="3"/>
  <c r="AW768" i="3"/>
  <c r="BE768" i="3"/>
  <c r="O779" i="3"/>
  <c r="W779" i="3"/>
  <c r="AE779" i="3"/>
  <c r="AQ779" i="3"/>
  <c r="BG779" i="3"/>
  <c r="AA791" i="3"/>
  <c r="AQ791" i="3"/>
  <c r="BG791" i="3"/>
  <c r="Y795" i="3"/>
  <c r="AO795" i="3"/>
  <c r="BE795" i="3"/>
  <c r="V796" i="3"/>
  <c r="AL796" i="3"/>
  <c r="BB796" i="3"/>
  <c r="S799" i="3"/>
  <c r="AI799" i="3"/>
  <c r="AY799" i="3"/>
  <c r="AI705" i="3"/>
  <c r="Q709" i="3"/>
  <c r="AW709" i="3"/>
  <c r="V721" i="3"/>
  <c r="AL721" i="3"/>
  <c r="BB721" i="3"/>
  <c r="W768" i="3"/>
  <c r="AM768" i="3"/>
  <c r="BC768" i="3"/>
  <c r="Q779" i="3"/>
  <c r="AG779" i="3"/>
  <c r="AW779" i="3"/>
  <c r="M791" i="3"/>
  <c r="AC791" i="3"/>
  <c r="AS791" i="3"/>
  <c r="BI791" i="3"/>
  <c r="O795" i="3"/>
  <c r="AE795" i="3"/>
  <c r="AU795" i="3"/>
  <c r="P796" i="3"/>
  <c r="AF796" i="3"/>
  <c r="AV796" i="3"/>
  <c r="M799" i="3"/>
  <c r="BN799" i="3" s="1"/>
  <c r="AC799" i="3"/>
  <c r="AS799" i="3"/>
  <c r="BI799" i="3"/>
  <c r="BM640" i="3"/>
  <c r="BN653" i="3"/>
  <c r="BN655" i="3"/>
  <c r="BN657" i="3"/>
  <c r="BJ661" i="3"/>
  <c r="BJ669" i="3"/>
  <c r="O639" i="3"/>
  <c r="S639" i="3"/>
  <c r="W639" i="3"/>
  <c r="AA639" i="3"/>
  <c r="AE639" i="3"/>
  <c r="AI639" i="3"/>
  <c r="AM639" i="3"/>
  <c r="AQ639" i="3"/>
  <c r="AU639" i="3"/>
  <c r="AY639" i="3"/>
  <c r="BC639" i="3"/>
  <c r="BG639" i="3"/>
  <c r="N639" i="3"/>
  <c r="V639" i="3"/>
  <c r="AD639" i="3"/>
  <c r="AL639" i="3"/>
  <c r="AT639" i="3"/>
  <c r="BB639" i="3"/>
  <c r="P639" i="3"/>
  <c r="AF639" i="3"/>
  <c r="AV639" i="3"/>
  <c r="T639" i="3"/>
  <c r="AZ639" i="3"/>
  <c r="BH639" i="3"/>
  <c r="M639" i="3"/>
  <c r="Q639" i="3"/>
  <c r="U639" i="3"/>
  <c r="Y639" i="3"/>
  <c r="AC639" i="3"/>
  <c r="AG639" i="3"/>
  <c r="AK639" i="3"/>
  <c r="AO639" i="3"/>
  <c r="AS639" i="3"/>
  <c r="AW639" i="3"/>
  <c r="BA639" i="3"/>
  <c r="BE639" i="3"/>
  <c r="BI639" i="3"/>
  <c r="R639" i="3"/>
  <c r="Z639" i="3"/>
  <c r="AH639" i="3"/>
  <c r="AP639" i="3"/>
  <c r="AX639" i="3"/>
  <c r="BF639" i="3"/>
  <c r="X639" i="3"/>
  <c r="AN639" i="3"/>
  <c r="BD639" i="3"/>
  <c r="AJ639" i="3"/>
  <c r="AB639" i="3"/>
  <c r="AR639" i="3"/>
  <c r="N643" i="3"/>
  <c r="R643" i="3"/>
  <c r="V643" i="3"/>
  <c r="Z643" i="3"/>
  <c r="AD643" i="3"/>
  <c r="AH643" i="3"/>
  <c r="AL643" i="3"/>
  <c r="AP643" i="3"/>
  <c r="AT643" i="3"/>
  <c r="AX643" i="3"/>
  <c r="BB643" i="3"/>
  <c r="BF643" i="3"/>
  <c r="M643" i="3"/>
  <c r="U643" i="3"/>
  <c r="AC643" i="3"/>
  <c r="AK643" i="3"/>
  <c r="AS643" i="3"/>
  <c r="BA643" i="3"/>
  <c r="BI643" i="3"/>
  <c r="AA643" i="3"/>
  <c r="AQ643" i="3"/>
  <c r="BG643" i="3"/>
  <c r="AE643" i="3"/>
  <c r="AM643" i="3"/>
  <c r="BC643" i="3"/>
  <c r="P643" i="3"/>
  <c r="T643" i="3"/>
  <c r="X643" i="3"/>
  <c r="AB643" i="3"/>
  <c r="AF643" i="3"/>
  <c r="AJ643" i="3"/>
  <c r="AN643" i="3"/>
  <c r="AR643" i="3"/>
  <c r="AV643" i="3"/>
  <c r="AZ643" i="3"/>
  <c r="BD643" i="3"/>
  <c r="BH643" i="3"/>
  <c r="Q643" i="3"/>
  <c r="Y643" i="3"/>
  <c r="AG643" i="3"/>
  <c r="AO643" i="3"/>
  <c r="AW643" i="3"/>
  <c r="BE643" i="3"/>
  <c r="S643" i="3"/>
  <c r="AI643" i="3"/>
  <c r="AY643" i="3"/>
  <c r="O643" i="3"/>
  <c r="AU643" i="3"/>
  <c r="W643" i="3"/>
  <c r="P648" i="3"/>
  <c r="T648" i="3"/>
  <c r="X648" i="3"/>
  <c r="AB648" i="3"/>
  <c r="AF648" i="3"/>
  <c r="AJ648" i="3"/>
  <c r="AN648" i="3"/>
  <c r="AR648" i="3"/>
  <c r="AV648" i="3"/>
  <c r="AZ648" i="3"/>
  <c r="BD648" i="3"/>
  <c r="BH648" i="3"/>
  <c r="Q648" i="3"/>
  <c r="Y648" i="3"/>
  <c r="AG648" i="3"/>
  <c r="AO648" i="3"/>
  <c r="AW648" i="3"/>
  <c r="BE648" i="3"/>
  <c r="S648" i="3"/>
  <c r="AI648" i="3"/>
  <c r="AY648" i="3"/>
  <c r="O648" i="3"/>
  <c r="AU648" i="3"/>
  <c r="W648" i="3"/>
  <c r="N648" i="3"/>
  <c r="R648" i="3"/>
  <c r="V648" i="3"/>
  <c r="Z648" i="3"/>
  <c r="AD648" i="3"/>
  <c r="AH648" i="3"/>
  <c r="AL648" i="3"/>
  <c r="AP648" i="3"/>
  <c r="AT648" i="3"/>
  <c r="AX648" i="3"/>
  <c r="BB648" i="3"/>
  <c r="BF648" i="3"/>
  <c r="M648" i="3"/>
  <c r="U648" i="3"/>
  <c r="AC648" i="3"/>
  <c r="AK648" i="3"/>
  <c r="AS648" i="3"/>
  <c r="BA648" i="3"/>
  <c r="BI648" i="3"/>
  <c r="AA648" i="3"/>
  <c r="AQ648" i="3"/>
  <c r="BG648" i="3"/>
  <c r="AE648" i="3"/>
  <c r="AM648" i="3"/>
  <c r="BC648" i="3"/>
  <c r="N652" i="3"/>
  <c r="R652" i="3"/>
  <c r="V652" i="3"/>
  <c r="Z652" i="3"/>
  <c r="AD652" i="3"/>
  <c r="AH652" i="3"/>
  <c r="AL652" i="3"/>
  <c r="AP652" i="3"/>
  <c r="AT652" i="3"/>
  <c r="AX652" i="3"/>
  <c r="BB652" i="3"/>
  <c r="BF652" i="3"/>
  <c r="M652" i="3"/>
  <c r="U652" i="3"/>
  <c r="AC652" i="3"/>
  <c r="AK652" i="3"/>
  <c r="AS652" i="3"/>
  <c r="BA652" i="3"/>
  <c r="BI652" i="3"/>
  <c r="AA652" i="3"/>
  <c r="AQ652" i="3"/>
  <c r="BG652" i="3"/>
  <c r="AM652" i="3"/>
  <c r="AE652" i="3"/>
  <c r="AU652" i="3"/>
  <c r="P652" i="3"/>
  <c r="T652" i="3"/>
  <c r="X652" i="3"/>
  <c r="AB652" i="3"/>
  <c r="AF652" i="3"/>
  <c r="AJ652" i="3"/>
  <c r="AN652" i="3"/>
  <c r="AR652" i="3"/>
  <c r="AV652" i="3"/>
  <c r="AZ652" i="3"/>
  <c r="BD652" i="3"/>
  <c r="BH652" i="3"/>
  <c r="Q652" i="3"/>
  <c r="Y652" i="3"/>
  <c r="AG652" i="3"/>
  <c r="AO652" i="3"/>
  <c r="AW652" i="3"/>
  <c r="BE652" i="3"/>
  <c r="S652" i="3"/>
  <c r="AI652" i="3"/>
  <c r="AY652" i="3"/>
  <c r="W652" i="3"/>
  <c r="BC652" i="3"/>
  <c r="O652" i="3"/>
  <c r="P656" i="3"/>
  <c r="T656" i="3"/>
  <c r="X656" i="3"/>
  <c r="AB656" i="3"/>
  <c r="AF656" i="3"/>
  <c r="AJ656" i="3"/>
  <c r="AN656" i="3"/>
  <c r="AR656" i="3"/>
  <c r="AV656" i="3"/>
  <c r="AZ656" i="3"/>
  <c r="BD656" i="3"/>
  <c r="BH656" i="3"/>
  <c r="Q656" i="3"/>
  <c r="Y656" i="3"/>
  <c r="AG656" i="3"/>
  <c r="AO656" i="3"/>
  <c r="AW656" i="3"/>
  <c r="BE656" i="3"/>
  <c r="S656" i="3"/>
  <c r="AI656" i="3"/>
  <c r="AY656" i="3"/>
  <c r="O656" i="3"/>
  <c r="AU656" i="3"/>
  <c r="BC656" i="3"/>
  <c r="N656" i="3"/>
  <c r="R656" i="3"/>
  <c r="V656" i="3"/>
  <c r="Z656" i="3"/>
  <c r="AD656" i="3"/>
  <c r="AH656" i="3"/>
  <c r="AL656" i="3"/>
  <c r="AP656" i="3"/>
  <c r="AT656" i="3"/>
  <c r="AX656" i="3"/>
  <c r="BB656" i="3"/>
  <c r="BF656" i="3"/>
  <c r="M656" i="3"/>
  <c r="U656" i="3"/>
  <c r="AC656" i="3"/>
  <c r="AK656" i="3"/>
  <c r="AS656" i="3"/>
  <c r="BA656" i="3"/>
  <c r="BI656" i="3"/>
  <c r="AA656" i="3"/>
  <c r="AQ656" i="3"/>
  <c r="BG656" i="3"/>
  <c r="AE656" i="3"/>
  <c r="W656" i="3"/>
  <c r="AM656" i="3"/>
  <c r="M660" i="3"/>
  <c r="Q660" i="3"/>
  <c r="U660" i="3"/>
  <c r="Y660" i="3"/>
  <c r="AC660" i="3"/>
  <c r="AG660" i="3"/>
  <c r="AK660" i="3"/>
  <c r="AO660" i="3"/>
  <c r="AS660" i="3"/>
  <c r="AW660" i="3"/>
  <c r="BA660" i="3"/>
  <c r="BE660" i="3"/>
  <c r="BI660" i="3"/>
  <c r="R660" i="3"/>
  <c r="Z660" i="3"/>
  <c r="AH660" i="3"/>
  <c r="AP660" i="3"/>
  <c r="AX660" i="3"/>
  <c r="BF660" i="3"/>
  <c r="X660" i="3"/>
  <c r="AN660" i="3"/>
  <c r="BD660" i="3"/>
  <c r="AJ660" i="3"/>
  <c r="AB660" i="3"/>
  <c r="BH660" i="3"/>
  <c r="O660" i="3"/>
  <c r="S660" i="3"/>
  <c r="W660" i="3"/>
  <c r="AA660" i="3"/>
  <c r="AE660" i="3"/>
  <c r="AI660" i="3"/>
  <c r="AM660" i="3"/>
  <c r="AQ660" i="3"/>
  <c r="AU660" i="3"/>
  <c r="AY660" i="3"/>
  <c r="BC660" i="3"/>
  <c r="BG660" i="3"/>
  <c r="N660" i="3"/>
  <c r="V660" i="3"/>
  <c r="AD660" i="3"/>
  <c r="AL660" i="3"/>
  <c r="AT660" i="3"/>
  <c r="BB660" i="3"/>
  <c r="P660" i="3"/>
  <c r="AF660" i="3"/>
  <c r="AV660" i="3"/>
  <c r="T660" i="3"/>
  <c r="AZ660" i="3"/>
  <c r="AR660" i="3"/>
  <c r="O665" i="3"/>
  <c r="S665" i="3"/>
  <c r="W665" i="3"/>
  <c r="AA665" i="3"/>
  <c r="AE665" i="3"/>
  <c r="AI665" i="3"/>
  <c r="AM665" i="3"/>
  <c r="AQ665" i="3"/>
  <c r="AU665" i="3"/>
  <c r="AY665" i="3"/>
  <c r="BC665" i="3"/>
  <c r="BG665" i="3"/>
  <c r="P665" i="3"/>
  <c r="X665" i="3"/>
  <c r="AF665" i="3"/>
  <c r="AN665" i="3"/>
  <c r="AV665" i="3"/>
  <c r="BD665" i="3"/>
  <c r="N665" i="3"/>
  <c r="AD665" i="3"/>
  <c r="AT665" i="3"/>
  <c r="Z665" i="3"/>
  <c r="BF665" i="3"/>
  <c r="AH665" i="3"/>
  <c r="M665" i="3"/>
  <c r="Q665" i="3"/>
  <c r="U665" i="3"/>
  <c r="Y665" i="3"/>
  <c r="AC665" i="3"/>
  <c r="AG665" i="3"/>
  <c r="AK665" i="3"/>
  <c r="AO665" i="3"/>
  <c r="AS665" i="3"/>
  <c r="AW665" i="3"/>
  <c r="BA665" i="3"/>
  <c r="BE665" i="3"/>
  <c r="BI665" i="3"/>
  <c r="T665" i="3"/>
  <c r="AB665" i="3"/>
  <c r="AJ665" i="3"/>
  <c r="AR665" i="3"/>
  <c r="AZ665" i="3"/>
  <c r="BH665" i="3"/>
  <c r="V665" i="3"/>
  <c r="AL665" i="3"/>
  <c r="BB665" i="3"/>
  <c r="AP665" i="3"/>
  <c r="R665" i="3"/>
  <c r="AX665" i="3"/>
  <c r="M670" i="3"/>
  <c r="O670" i="3"/>
  <c r="Q670" i="3"/>
  <c r="S670" i="3"/>
  <c r="U670" i="3"/>
  <c r="W670" i="3"/>
  <c r="Y670" i="3"/>
  <c r="AA670" i="3"/>
  <c r="AC670" i="3"/>
  <c r="AE670" i="3"/>
  <c r="AG670" i="3"/>
  <c r="AI670" i="3"/>
  <c r="AK670" i="3"/>
  <c r="AM670" i="3"/>
  <c r="AO670" i="3"/>
  <c r="AQ670" i="3"/>
  <c r="AS670" i="3"/>
  <c r="AU670" i="3"/>
  <c r="AW670" i="3"/>
  <c r="AY670" i="3"/>
  <c r="BA670" i="3"/>
  <c r="BC670" i="3"/>
  <c r="BE670" i="3"/>
  <c r="BG670" i="3"/>
  <c r="BI670" i="3"/>
  <c r="N670" i="3"/>
  <c r="R670" i="3"/>
  <c r="V670" i="3"/>
  <c r="Z670" i="3"/>
  <c r="AD670" i="3"/>
  <c r="AH670" i="3"/>
  <c r="AL670" i="3"/>
  <c r="AP670" i="3"/>
  <c r="AT670" i="3"/>
  <c r="AX670" i="3"/>
  <c r="BB670" i="3"/>
  <c r="BF670" i="3"/>
  <c r="T670" i="3"/>
  <c r="AB670" i="3"/>
  <c r="AJ670" i="3"/>
  <c r="AR670" i="3"/>
  <c r="AZ670" i="3"/>
  <c r="BH670" i="3"/>
  <c r="P670" i="3"/>
  <c r="AF670" i="3"/>
  <c r="AV670" i="3"/>
  <c r="X670" i="3"/>
  <c r="AN670" i="3"/>
  <c r="BD670" i="3"/>
  <c r="M671" i="3"/>
  <c r="Q671" i="3"/>
  <c r="U671" i="3"/>
  <c r="Y671" i="3"/>
  <c r="AC671" i="3"/>
  <c r="AG671" i="3"/>
  <c r="AK671" i="3"/>
  <c r="AO671" i="3"/>
  <c r="AS671" i="3"/>
  <c r="AW671" i="3"/>
  <c r="BA671" i="3"/>
  <c r="BE671" i="3"/>
  <c r="BI671" i="3"/>
  <c r="T671" i="3"/>
  <c r="AB671" i="3"/>
  <c r="AJ671" i="3"/>
  <c r="AR671" i="3"/>
  <c r="AZ671" i="3"/>
  <c r="BH671" i="3"/>
  <c r="Z671" i="3"/>
  <c r="AP671" i="3"/>
  <c r="BF671" i="3"/>
  <c r="AD671" i="3"/>
  <c r="V671" i="3"/>
  <c r="BB671" i="3"/>
  <c r="O671" i="3"/>
  <c r="S671" i="3"/>
  <c r="W671" i="3"/>
  <c r="AA671" i="3"/>
  <c r="AE671" i="3"/>
  <c r="AI671" i="3"/>
  <c r="AM671" i="3"/>
  <c r="AQ671" i="3"/>
  <c r="AU671" i="3"/>
  <c r="AY671" i="3"/>
  <c r="BC671" i="3"/>
  <c r="BG671" i="3"/>
  <c r="P671" i="3"/>
  <c r="X671" i="3"/>
  <c r="AF671" i="3"/>
  <c r="AN671" i="3"/>
  <c r="AV671" i="3"/>
  <c r="BD671" i="3"/>
  <c r="R671" i="3"/>
  <c r="AH671" i="3"/>
  <c r="AX671" i="3"/>
  <c r="N671" i="3"/>
  <c r="AT671" i="3"/>
  <c r="AL671" i="3"/>
  <c r="O676" i="3"/>
  <c r="S676" i="3"/>
  <c r="W676" i="3"/>
  <c r="AA676" i="3"/>
  <c r="AE676" i="3"/>
  <c r="AI676" i="3"/>
  <c r="AM676" i="3"/>
  <c r="AQ676" i="3"/>
  <c r="AU676" i="3"/>
  <c r="AY676" i="3"/>
  <c r="BC676" i="3"/>
  <c r="BG676" i="3"/>
  <c r="N676" i="3"/>
  <c r="V676" i="3"/>
  <c r="AD676" i="3"/>
  <c r="AL676" i="3"/>
  <c r="AT676" i="3"/>
  <c r="BB676" i="3"/>
  <c r="P676" i="3"/>
  <c r="AF676" i="3"/>
  <c r="AV676" i="3"/>
  <c r="T676" i="3"/>
  <c r="AZ676" i="3"/>
  <c r="AR676" i="3"/>
  <c r="M676" i="3"/>
  <c r="Q676" i="3"/>
  <c r="U676" i="3"/>
  <c r="Y676" i="3"/>
  <c r="AC676" i="3"/>
  <c r="AG676" i="3"/>
  <c r="AK676" i="3"/>
  <c r="AO676" i="3"/>
  <c r="AS676" i="3"/>
  <c r="AW676" i="3"/>
  <c r="BA676" i="3"/>
  <c r="BE676" i="3"/>
  <c r="BI676" i="3"/>
  <c r="R676" i="3"/>
  <c r="Z676" i="3"/>
  <c r="AH676" i="3"/>
  <c r="AP676" i="3"/>
  <c r="AX676" i="3"/>
  <c r="BF676" i="3"/>
  <c r="X676" i="3"/>
  <c r="AN676" i="3"/>
  <c r="BD676" i="3"/>
  <c r="AJ676" i="3"/>
  <c r="AB676" i="3"/>
  <c r="BH676" i="3"/>
  <c r="M681" i="3"/>
  <c r="Q681" i="3"/>
  <c r="U681" i="3"/>
  <c r="Y681" i="3"/>
  <c r="AC681" i="3"/>
  <c r="AG681" i="3"/>
  <c r="AK681" i="3"/>
  <c r="AO681" i="3"/>
  <c r="AS681" i="3"/>
  <c r="AW681" i="3"/>
  <c r="BA681" i="3"/>
  <c r="BE681" i="3"/>
  <c r="BI681" i="3"/>
  <c r="R681" i="3"/>
  <c r="Z681" i="3"/>
  <c r="AH681" i="3"/>
  <c r="AP681" i="3"/>
  <c r="AX681" i="3"/>
  <c r="BF681" i="3"/>
  <c r="AB681" i="3"/>
  <c r="AR681" i="3"/>
  <c r="BH681" i="3"/>
  <c r="X681" i="3"/>
  <c r="AN681" i="3"/>
  <c r="BD681" i="3"/>
  <c r="O681" i="3"/>
  <c r="S681" i="3"/>
  <c r="W681" i="3"/>
  <c r="AA681" i="3"/>
  <c r="AE681" i="3"/>
  <c r="AI681" i="3"/>
  <c r="AM681" i="3"/>
  <c r="AQ681" i="3"/>
  <c r="AU681" i="3"/>
  <c r="AY681" i="3"/>
  <c r="BC681" i="3"/>
  <c r="BG681" i="3"/>
  <c r="N681" i="3"/>
  <c r="V681" i="3"/>
  <c r="AD681" i="3"/>
  <c r="AL681" i="3"/>
  <c r="AT681" i="3"/>
  <c r="BB681" i="3"/>
  <c r="T681" i="3"/>
  <c r="AJ681" i="3"/>
  <c r="AZ681" i="3"/>
  <c r="P681" i="3"/>
  <c r="AF681" i="3"/>
  <c r="AV681" i="3"/>
  <c r="M686" i="3"/>
  <c r="O686" i="3"/>
  <c r="Q686" i="3"/>
  <c r="S686" i="3"/>
  <c r="U686" i="3"/>
  <c r="W686" i="3"/>
  <c r="Y686" i="3"/>
  <c r="AA686" i="3"/>
  <c r="AC686" i="3"/>
  <c r="AE686" i="3"/>
  <c r="AG686" i="3"/>
  <c r="AI686" i="3"/>
  <c r="AK686" i="3"/>
  <c r="AM686" i="3"/>
  <c r="AO686" i="3"/>
  <c r="AQ686" i="3"/>
  <c r="AS686" i="3"/>
  <c r="AU686" i="3"/>
  <c r="AW686" i="3"/>
  <c r="AY686" i="3"/>
  <c r="BA686" i="3"/>
  <c r="BC686" i="3"/>
  <c r="BE686" i="3"/>
  <c r="BG686" i="3"/>
  <c r="BI686" i="3"/>
  <c r="P686" i="3"/>
  <c r="T686" i="3"/>
  <c r="X686" i="3"/>
  <c r="AB686" i="3"/>
  <c r="AF686" i="3"/>
  <c r="AJ686" i="3"/>
  <c r="AN686" i="3"/>
  <c r="AR686" i="3"/>
  <c r="AV686" i="3"/>
  <c r="AZ686" i="3"/>
  <c r="BD686" i="3"/>
  <c r="BH686" i="3"/>
  <c r="R686" i="3"/>
  <c r="Z686" i="3"/>
  <c r="AH686" i="3"/>
  <c r="AP686" i="3"/>
  <c r="AX686" i="3"/>
  <c r="BF686" i="3"/>
  <c r="N686" i="3"/>
  <c r="V686" i="3"/>
  <c r="AD686" i="3"/>
  <c r="AL686" i="3"/>
  <c r="AT686" i="3"/>
  <c r="BB686" i="3"/>
  <c r="N687" i="3"/>
  <c r="R687" i="3"/>
  <c r="V687" i="3"/>
  <c r="Z687" i="3"/>
  <c r="AD687" i="3"/>
  <c r="AH687" i="3"/>
  <c r="AL687" i="3"/>
  <c r="AP687" i="3"/>
  <c r="AT687" i="3"/>
  <c r="AX687" i="3"/>
  <c r="BB687" i="3"/>
  <c r="BF687" i="3"/>
  <c r="O687" i="3"/>
  <c r="W687" i="3"/>
  <c r="AE687" i="3"/>
  <c r="AM687" i="3"/>
  <c r="AU687" i="3"/>
  <c r="BC687" i="3"/>
  <c r="P687" i="3"/>
  <c r="T687" i="3"/>
  <c r="X687" i="3"/>
  <c r="AB687" i="3"/>
  <c r="AF687" i="3"/>
  <c r="AJ687" i="3"/>
  <c r="AR687" i="3"/>
  <c r="AZ687" i="3"/>
  <c r="BH687" i="3"/>
  <c r="AA687" i="3"/>
  <c r="AQ687" i="3"/>
  <c r="BG687" i="3"/>
  <c r="Y687" i="3"/>
  <c r="AO687" i="3"/>
  <c r="BE687" i="3"/>
  <c r="U687" i="3"/>
  <c r="AK687" i="3"/>
  <c r="BA687" i="3"/>
  <c r="AN687" i="3"/>
  <c r="AV687" i="3"/>
  <c r="BD687" i="3"/>
  <c r="S687" i="3"/>
  <c r="AI687" i="3"/>
  <c r="AY687" i="3"/>
  <c r="Q687" i="3"/>
  <c r="AG687" i="3"/>
  <c r="AW687" i="3"/>
  <c r="M687" i="3"/>
  <c r="AC687" i="3"/>
  <c r="AS687" i="3"/>
  <c r="BI687" i="3"/>
  <c r="N701" i="3"/>
  <c r="P701" i="3"/>
  <c r="R701" i="3"/>
  <c r="T701" i="3"/>
  <c r="V701" i="3"/>
  <c r="X701" i="3"/>
  <c r="Z701" i="3"/>
  <c r="AB701" i="3"/>
  <c r="AD701" i="3"/>
  <c r="AF701" i="3"/>
  <c r="AH701" i="3"/>
  <c r="AJ701" i="3"/>
  <c r="AL701" i="3"/>
  <c r="AN701" i="3"/>
  <c r="AP701" i="3"/>
  <c r="AR701" i="3"/>
  <c r="AT701" i="3"/>
  <c r="AV701" i="3"/>
  <c r="AX701" i="3"/>
  <c r="AZ701" i="3"/>
  <c r="BB701" i="3"/>
  <c r="BD701" i="3"/>
  <c r="BF701" i="3"/>
  <c r="BH701" i="3"/>
  <c r="O701" i="3"/>
  <c r="S701" i="3"/>
  <c r="W701" i="3"/>
  <c r="AA701" i="3"/>
  <c r="AE701" i="3"/>
  <c r="AI701" i="3"/>
  <c r="AM701" i="3"/>
  <c r="AQ701" i="3"/>
  <c r="AU701" i="3"/>
  <c r="AY701" i="3"/>
  <c r="BC701" i="3"/>
  <c r="BG701" i="3"/>
  <c r="Q701" i="3"/>
  <c r="Y701" i="3"/>
  <c r="AG701" i="3"/>
  <c r="AO701" i="3"/>
  <c r="AW701" i="3"/>
  <c r="BE701" i="3"/>
  <c r="M701" i="3"/>
  <c r="U701" i="3"/>
  <c r="AC701" i="3"/>
  <c r="AK701" i="3"/>
  <c r="AS701" i="3"/>
  <c r="BA701" i="3"/>
  <c r="BI701" i="3"/>
  <c r="N713" i="3"/>
  <c r="P713" i="3"/>
  <c r="R713" i="3"/>
  <c r="T713" i="3"/>
  <c r="V713" i="3"/>
  <c r="X713" i="3"/>
  <c r="Z713" i="3"/>
  <c r="AB713" i="3"/>
  <c r="AD713" i="3"/>
  <c r="AF713" i="3"/>
  <c r="AH713" i="3"/>
  <c r="AJ713" i="3"/>
  <c r="AL713" i="3"/>
  <c r="AN713" i="3"/>
  <c r="AP713" i="3"/>
  <c r="AR713" i="3"/>
  <c r="AT713" i="3"/>
  <c r="AV713" i="3"/>
  <c r="AX713" i="3"/>
  <c r="AZ713" i="3"/>
  <c r="BB713" i="3"/>
  <c r="BD713" i="3"/>
  <c r="BF713" i="3"/>
  <c r="BH713" i="3"/>
  <c r="M713" i="3"/>
  <c r="Q713" i="3"/>
  <c r="U713" i="3"/>
  <c r="Y713" i="3"/>
  <c r="AC713" i="3"/>
  <c r="AG713" i="3"/>
  <c r="AK713" i="3"/>
  <c r="AO713" i="3"/>
  <c r="AS713" i="3"/>
  <c r="AW713" i="3"/>
  <c r="BA713" i="3"/>
  <c r="BE713" i="3"/>
  <c r="BI713" i="3"/>
  <c r="S713" i="3"/>
  <c r="AA713" i="3"/>
  <c r="AI713" i="3"/>
  <c r="AQ713" i="3"/>
  <c r="AY713" i="3"/>
  <c r="BG713" i="3"/>
  <c r="O713" i="3"/>
  <c r="W713" i="3"/>
  <c r="AE713" i="3"/>
  <c r="AM713" i="3"/>
  <c r="AU713" i="3"/>
  <c r="BC713" i="3"/>
  <c r="N720" i="3"/>
  <c r="P720" i="3"/>
  <c r="R720" i="3"/>
  <c r="T720" i="3"/>
  <c r="V720" i="3"/>
  <c r="X720" i="3"/>
  <c r="Z720" i="3"/>
  <c r="AB720" i="3"/>
  <c r="AD720" i="3"/>
  <c r="AF720" i="3"/>
  <c r="AH720" i="3"/>
  <c r="AJ720" i="3"/>
  <c r="AL720" i="3"/>
  <c r="AN720" i="3"/>
  <c r="AP720" i="3"/>
  <c r="AR720" i="3"/>
  <c r="AT720" i="3"/>
  <c r="AV720" i="3"/>
  <c r="AX720" i="3"/>
  <c r="AZ720" i="3"/>
  <c r="BB720" i="3"/>
  <c r="BD720" i="3"/>
  <c r="BF720" i="3"/>
  <c r="BH720" i="3"/>
  <c r="O720" i="3"/>
  <c r="S720" i="3"/>
  <c r="W720" i="3"/>
  <c r="AA720" i="3"/>
  <c r="AE720" i="3"/>
  <c r="AI720" i="3"/>
  <c r="AM720" i="3"/>
  <c r="AQ720" i="3"/>
  <c r="AU720" i="3"/>
  <c r="AY720" i="3"/>
  <c r="BC720" i="3"/>
  <c r="BG720" i="3"/>
  <c r="M720" i="3"/>
  <c r="Q720" i="3"/>
  <c r="U720" i="3"/>
  <c r="Y720" i="3"/>
  <c r="AC720" i="3"/>
  <c r="AG720" i="3"/>
  <c r="AK720" i="3"/>
  <c r="AO720" i="3"/>
  <c r="AS720" i="3"/>
  <c r="AW720" i="3"/>
  <c r="BA720" i="3"/>
  <c r="BE720" i="3"/>
  <c r="BI720" i="3"/>
  <c r="N723" i="3"/>
  <c r="P723" i="3"/>
  <c r="R723" i="3"/>
  <c r="T723" i="3"/>
  <c r="V723" i="3"/>
  <c r="X723" i="3"/>
  <c r="Z723" i="3"/>
  <c r="AB723" i="3"/>
  <c r="AD723" i="3"/>
  <c r="AF723" i="3"/>
  <c r="AH723" i="3"/>
  <c r="AJ723" i="3"/>
  <c r="AL723" i="3"/>
  <c r="AN723" i="3"/>
  <c r="AP723" i="3"/>
  <c r="AR723" i="3"/>
  <c r="AT723" i="3"/>
  <c r="AV723" i="3"/>
  <c r="AX723" i="3"/>
  <c r="AZ723" i="3"/>
  <c r="BB723" i="3"/>
  <c r="BD723" i="3"/>
  <c r="BF723" i="3"/>
  <c r="BH723" i="3"/>
  <c r="O723" i="3"/>
  <c r="S723" i="3"/>
  <c r="W723" i="3"/>
  <c r="AA723" i="3"/>
  <c r="AE723" i="3"/>
  <c r="AI723" i="3"/>
  <c r="AM723" i="3"/>
  <c r="AQ723" i="3"/>
  <c r="AU723" i="3"/>
  <c r="AY723" i="3"/>
  <c r="BC723" i="3"/>
  <c r="BG723" i="3"/>
  <c r="M723" i="3"/>
  <c r="Q723" i="3"/>
  <c r="U723" i="3"/>
  <c r="Y723" i="3"/>
  <c r="AC723" i="3"/>
  <c r="AG723" i="3"/>
  <c r="AK723" i="3"/>
  <c r="AO723" i="3"/>
  <c r="AS723" i="3"/>
  <c r="AW723" i="3"/>
  <c r="BA723" i="3"/>
  <c r="BE723" i="3"/>
  <c r="BI723" i="3"/>
  <c r="N764" i="3"/>
  <c r="P764" i="3"/>
  <c r="R764" i="3"/>
  <c r="T764" i="3"/>
  <c r="V764" i="3"/>
  <c r="X764" i="3"/>
  <c r="Z764" i="3"/>
  <c r="AB764" i="3"/>
  <c r="AD764" i="3"/>
  <c r="AF764" i="3"/>
  <c r="AH764" i="3"/>
  <c r="AJ764" i="3"/>
  <c r="AL764" i="3"/>
  <c r="AN764" i="3"/>
  <c r="AP764" i="3"/>
  <c r="AR764" i="3"/>
  <c r="AT764" i="3"/>
  <c r="AV764" i="3"/>
  <c r="AX764" i="3"/>
  <c r="AZ764" i="3"/>
  <c r="BB764" i="3"/>
  <c r="BD764" i="3"/>
  <c r="BF764" i="3"/>
  <c r="BH764" i="3"/>
  <c r="O764" i="3"/>
  <c r="S764" i="3"/>
  <c r="W764" i="3"/>
  <c r="AA764" i="3"/>
  <c r="AE764" i="3"/>
  <c r="AI764" i="3"/>
  <c r="AM764" i="3"/>
  <c r="AQ764" i="3"/>
  <c r="AU764" i="3"/>
  <c r="AY764" i="3"/>
  <c r="BC764" i="3"/>
  <c r="BG764" i="3"/>
  <c r="M764" i="3"/>
  <c r="Q764" i="3"/>
  <c r="U764" i="3"/>
  <c r="Y764" i="3"/>
  <c r="AC764" i="3"/>
  <c r="AG764" i="3"/>
  <c r="AK764" i="3"/>
  <c r="AO764" i="3"/>
  <c r="AS764" i="3"/>
  <c r="AW764" i="3"/>
  <c r="BA764" i="3"/>
  <c r="BE764" i="3"/>
  <c r="BI764" i="3"/>
  <c r="N774" i="3"/>
  <c r="P774" i="3"/>
  <c r="R774" i="3"/>
  <c r="T774" i="3"/>
  <c r="V774" i="3"/>
  <c r="X774" i="3"/>
  <c r="Z774" i="3"/>
  <c r="AB774" i="3"/>
  <c r="AD774" i="3"/>
  <c r="AF774" i="3"/>
  <c r="AH774" i="3"/>
  <c r="AJ774" i="3"/>
  <c r="AL774" i="3"/>
  <c r="AN774" i="3"/>
  <c r="AP774" i="3"/>
  <c r="AR774" i="3"/>
  <c r="AT774" i="3"/>
  <c r="AV774" i="3"/>
  <c r="AX774" i="3"/>
  <c r="AZ774" i="3"/>
  <c r="BB774" i="3"/>
  <c r="BD774" i="3"/>
  <c r="BF774" i="3"/>
  <c r="BH774" i="3"/>
  <c r="O774" i="3"/>
  <c r="S774" i="3"/>
  <c r="W774" i="3"/>
  <c r="AA774" i="3"/>
  <c r="AE774" i="3"/>
  <c r="AI774" i="3"/>
  <c r="AM774" i="3"/>
  <c r="AQ774" i="3"/>
  <c r="AU774" i="3"/>
  <c r="AY774" i="3"/>
  <c r="BC774" i="3"/>
  <c r="BG774" i="3"/>
  <c r="M774" i="3"/>
  <c r="Q774" i="3"/>
  <c r="U774" i="3"/>
  <c r="Y774" i="3"/>
  <c r="AC774" i="3"/>
  <c r="AG774" i="3"/>
  <c r="AK774" i="3"/>
  <c r="AO774" i="3"/>
  <c r="AS774" i="3"/>
  <c r="AW774" i="3"/>
  <c r="BA774" i="3"/>
  <c r="BE774" i="3"/>
  <c r="BI774" i="3"/>
  <c r="N775" i="3"/>
  <c r="P775" i="3"/>
  <c r="R775" i="3"/>
  <c r="T775" i="3"/>
  <c r="V775" i="3"/>
  <c r="X775" i="3"/>
  <c r="Z775" i="3"/>
  <c r="AB775" i="3"/>
  <c r="AD775" i="3"/>
  <c r="AF775" i="3"/>
  <c r="AH775" i="3"/>
  <c r="AJ775" i="3"/>
  <c r="AL775" i="3"/>
  <c r="AN775" i="3"/>
  <c r="AP775" i="3"/>
  <c r="AR775" i="3"/>
  <c r="AT775" i="3"/>
  <c r="AV775" i="3"/>
  <c r="AX775" i="3"/>
  <c r="AZ775" i="3"/>
  <c r="BB775" i="3"/>
  <c r="BD775" i="3"/>
  <c r="BF775" i="3"/>
  <c r="BH775" i="3"/>
  <c r="M775" i="3"/>
  <c r="Q775" i="3"/>
  <c r="U775" i="3"/>
  <c r="Y775" i="3"/>
  <c r="AC775" i="3"/>
  <c r="AG775" i="3"/>
  <c r="AK775" i="3"/>
  <c r="AO775" i="3"/>
  <c r="AS775" i="3"/>
  <c r="AW775" i="3"/>
  <c r="BA775" i="3"/>
  <c r="BE775" i="3"/>
  <c r="BI775" i="3"/>
  <c r="O775" i="3"/>
  <c r="S775" i="3"/>
  <c r="W775" i="3"/>
  <c r="AA775" i="3"/>
  <c r="AE775" i="3"/>
  <c r="AI775" i="3"/>
  <c r="AM775" i="3"/>
  <c r="AQ775" i="3"/>
  <c r="AU775" i="3"/>
  <c r="AY775" i="3"/>
  <c r="BC775" i="3"/>
  <c r="BG775" i="3"/>
  <c r="N782" i="3"/>
  <c r="P782" i="3"/>
  <c r="R782" i="3"/>
  <c r="T782" i="3"/>
  <c r="V782" i="3"/>
  <c r="X782" i="3"/>
  <c r="Z782" i="3"/>
  <c r="AB782" i="3"/>
  <c r="AD782" i="3"/>
  <c r="AF782" i="3"/>
  <c r="AH782" i="3"/>
  <c r="AJ782" i="3"/>
  <c r="AL782" i="3"/>
  <c r="AN782" i="3"/>
  <c r="AP782" i="3"/>
  <c r="AR782" i="3"/>
  <c r="AT782" i="3"/>
  <c r="AV782" i="3"/>
  <c r="AX782" i="3"/>
  <c r="AZ782" i="3"/>
  <c r="BB782" i="3"/>
  <c r="BD782" i="3"/>
  <c r="BF782" i="3"/>
  <c r="BH782" i="3"/>
  <c r="O782" i="3"/>
  <c r="S782" i="3"/>
  <c r="W782" i="3"/>
  <c r="AA782" i="3"/>
  <c r="AE782" i="3"/>
  <c r="AI782" i="3"/>
  <c r="AM782" i="3"/>
  <c r="AQ782" i="3"/>
  <c r="AU782" i="3"/>
  <c r="AY782" i="3"/>
  <c r="BC782" i="3"/>
  <c r="BG782" i="3"/>
  <c r="M782" i="3"/>
  <c r="Q782" i="3"/>
  <c r="U782" i="3"/>
  <c r="Y782" i="3"/>
  <c r="AC782" i="3"/>
  <c r="AG782" i="3"/>
  <c r="AK782" i="3"/>
  <c r="AO782" i="3"/>
  <c r="AS782" i="3"/>
  <c r="AW782" i="3"/>
  <c r="BA782" i="3"/>
  <c r="BE782" i="3"/>
  <c r="BI782" i="3"/>
  <c r="N783" i="3"/>
  <c r="P783" i="3"/>
  <c r="R783" i="3"/>
  <c r="T783" i="3"/>
  <c r="V783" i="3"/>
  <c r="X783" i="3"/>
  <c r="Z783" i="3"/>
  <c r="AB783" i="3"/>
  <c r="AD783" i="3"/>
  <c r="AF783" i="3"/>
  <c r="AH783" i="3"/>
  <c r="AJ783" i="3"/>
  <c r="AL783" i="3"/>
  <c r="AN783" i="3"/>
  <c r="AP783" i="3"/>
  <c r="AR783" i="3"/>
  <c r="AT783" i="3"/>
  <c r="AV783" i="3"/>
  <c r="AX783" i="3"/>
  <c r="AZ783" i="3"/>
  <c r="BB783" i="3"/>
  <c r="BD783" i="3"/>
  <c r="BF783" i="3"/>
  <c r="BH783" i="3"/>
  <c r="M783" i="3"/>
  <c r="Q783" i="3"/>
  <c r="U783" i="3"/>
  <c r="Y783" i="3"/>
  <c r="AC783" i="3"/>
  <c r="AG783" i="3"/>
  <c r="AK783" i="3"/>
  <c r="AO783" i="3"/>
  <c r="AS783" i="3"/>
  <c r="AW783" i="3"/>
  <c r="BA783" i="3"/>
  <c r="BE783" i="3"/>
  <c r="BI783" i="3"/>
  <c r="O783" i="3"/>
  <c r="S783" i="3"/>
  <c r="W783" i="3"/>
  <c r="AA783" i="3"/>
  <c r="AE783" i="3"/>
  <c r="AI783" i="3"/>
  <c r="AM783" i="3"/>
  <c r="AQ783" i="3"/>
  <c r="AU783" i="3"/>
  <c r="AY783" i="3"/>
  <c r="BC783" i="3"/>
  <c r="BG783" i="3"/>
  <c r="BL642" i="3"/>
  <c r="BJ642" i="3"/>
  <c r="BL644" i="3"/>
  <c r="BN649" i="3"/>
  <c r="BN651" i="3"/>
  <c r="BJ659" i="3"/>
  <c r="BN659" i="3"/>
  <c r="BL666" i="3"/>
  <c r="BJ666" i="3"/>
  <c r="BJ667" i="3"/>
  <c r="BN667" i="3"/>
  <c r="BL674" i="3"/>
  <c r="BJ674" i="3"/>
  <c r="BJ675" i="3"/>
  <c r="BN675" i="3"/>
  <c r="BJ682" i="3"/>
  <c r="BJ685" i="3"/>
  <c r="BN685" i="3"/>
  <c r="BK685" i="3"/>
  <c r="BM690" i="3"/>
  <c r="N718" i="3"/>
  <c r="P718" i="3"/>
  <c r="R718" i="3"/>
  <c r="T718" i="3"/>
  <c r="V718" i="3"/>
  <c r="X718" i="3"/>
  <c r="Z718" i="3"/>
  <c r="AB718" i="3"/>
  <c r="AD718" i="3"/>
  <c r="AF718" i="3"/>
  <c r="AH718" i="3"/>
  <c r="AJ718" i="3"/>
  <c r="AL718" i="3"/>
  <c r="AN718" i="3"/>
  <c r="AP718" i="3"/>
  <c r="AR718" i="3"/>
  <c r="AT718" i="3"/>
  <c r="AV718" i="3"/>
  <c r="AX718" i="3"/>
  <c r="AZ718" i="3"/>
  <c r="BB718" i="3"/>
  <c r="BD718" i="3"/>
  <c r="BF718" i="3"/>
  <c r="BH718" i="3"/>
  <c r="M718" i="3"/>
  <c r="Q718" i="3"/>
  <c r="U718" i="3"/>
  <c r="Y718" i="3"/>
  <c r="AC718" i="3"/>
  <c r="AG718" i="3"/>
  <c r="AK718" i="3"/>
  <c r="AO718" i="3"/>
  <c r="AS718" i="3"/>
  <c r="AW718" i="3"/>
  <c r="BA718" i="3"/>
  <c r="BE718" i="3"/>
  <c r="BI718" i="3"/>
  <c r="O718" i="3"/>
  <c r="W718" i="3"/>
  <c r="AE718" i="3"/>
  <c r="AM718" i="3"/>
  <c r="AU718" i="3"/>
  <c r="BC718" i="3"/>
  <c r="S718" i="3"/>
  <c r="AA718" i="3"/>
  <c r="AI718" i="3"/>
  <c r="AQ718" i="3"/>
  <c r="AY718" i="3"/>
  <c r="BG718" i="3"/>
  <c r="BN726" i="3"/>
  <c r="BJ726" i="3"/>
  <c r="BN728" i="3"/>
  <c r="BJ728" i="3"/>
  <c r="BM738" i="3"/>
  <c r="BJ738" i="3"/>
  <c r="BJ746" i="3"/>
  <c r="BK749" i="3"/>
  <c r="BK753" i="3"/>
  <c r="M777" i="3"/>
  <c r="O777" i="3"/>
  <c r="Q777" i="3"/>
  <c r="S777" i="3"/>
  <c r="U777" i="3"/>
  <c r="W777" i="3"/>
  <c r="Y777" i="3"/>
  <c r="AA777" i="3"/>
  <c r="AC777" i="3"/>
  <c r="AE777" i="3"/>
  <c r="AG777" i="3"/>
  <c r="AI777" i="3"/>
  <c r="AK777" i="3"/>
  <c r="AM777" i="3"/>
  <c r="AO777" i="3"/>
  <c r="AQ777" i="3"/>
  <c r="AS777" i="3"/>
  <c r="AU777" i="3"/>
  <c r="AW777" i="3"/>
  <c r="AY777" i="3"/>
  <c r="BA777" i="3"/>
  <c r="BC777" i="3"/>
  <c r="BE777" i="3"/>
  <c r="BG777" i="3"/>
  <c r="BI777" i="3"/>
  <c r="P777" i="3"/>
  <c r="T777" i="3"/>
  <c r="X777" i="3"/>
  <c r="AB777" i="3"/>
  <c r="AF777" i="3"/>
  <c r="AJ777" i="3"/>
  <c r="AN777" i="3"/>
  <c r="AR777" i="3"/>
  <c r="AV777" i="3"/>
  <c r="AZ777" i="3"/>
  <c r="BD777" i="3"/>
  <c r="BH777" i="3"/>
  <c r="N777" i="3"/>
  <c r="R777" i="3"/>
  <c r="V777" i="3"/>
  <c r="Z777" i="3"/>
  <c r="AD777" i="3"/>
  <c r="AH777" i="3"/>
  <c r="AL777" i="3"/>
  <c r="AP777" i="3"/>
  <c r="AT777" i="3"/>
  <c r="AX777" i="3"/>
  <c r="BB777" i="3"/>
  <c r="BF777" i="3"/>
  <c r="M800" i="3"/>
  <c r="O800" i="3"/>
  <c r="Q800" i="3"/>
  <c r="S800" i="3"/>
  <c r="U800" i="3"/>
  <c r="W800" i="3"/>
  <c r="Y800" i="3"/>
  <c r="AA800" i="3"/>
  <c r="AC800" i="3"/>
  <c r="AE800" i="3"/>
  <c r="P800" i="3"/>
  <c r="T800" i="3"/>
  <c r="X800" i="3"/>
  <c r="AB800" i="3"/>
  <c r="AF800" i="3"/>
  <c r="AH800" i="3"/>
  <c r="AJ800" i="3"/>
  <c r="AL800" i="3"/>
  <c r="AN800" i="3"/>
  <c r="AP800" i="3"/>
  <c r="AR800" i="3"/>
  <c r="AT800" i="3"/>
  <c r="AV800" i="3"/>
  <c r="AX800" i="3"/>
  <c r="AZ800" i="3"/>
  <c r="BB800" i="3"/>
  <c r="BD800" i="3"/>
  <c r="BF800" i="3"/>
  <c r="BH800" i="3"/>
  <c r="N800" i="3"/>
  <c r="R800" i="3"/>
  <c r="V800" i="3"/>
  <c r="Z800" i="3"/>
  <c r="AD800" i="3"/>
  <c r="AG800" i="3"/>
  <c r="AI800" i="3"/>
  <c r="AK800" i="3"/>
  <c r="AM800" i="3"/>
  <c r="AO800" i="3"/>
  <c r="AQ800" i="3"/>
  <c r="AS800" i="3"/>
  <c r="AU800" i="3"/>
  <c r="AW800" i="3"/>
  <c r="AY800" i="3"/>
  <c r="BA800" i="3"/>
  <c r="BC800" i="3"/>
  <c r="BE800" i="3"/>
  <c r="BG800" i="3"/>
  <c r="BI800" i="3"/>
  <c r="M804" i="3"/>
  <c r="O804" i="3"/>
  <c r="Q804" i="3"/>
  <c r="S804" i="3"/>
  <c r="U804" i="3"/>
  <c r="W804" i="3"/>
  <c r="Y804" i="3"/>
  <c r="AA804" i="3"/>
  <c r="AC804" i="3"/>
  <c r="AE804" i="3"/>
  <c r="AG804" i="3"/>
  <c r="AI804" i="3"/>
  <c r="AK804" i="3"/>
  <c r="AM804" i="3"/>
  <c r="AO804" i="3"/>
  <c r="AQ804" i="3"/>
  <c r="AS804" i="3"/>
  <c r="AU804" i="3"/>
  <c r="AW804" i="3"/>
  <c r="AY804" i="3"/>
  <c r="BA804" i="3"/>
  <c r="BC804" i="3"/>
  <c r="BE804" i="3"/>
  <c r="BG804" i="3"/>
  <c r="BI804" i="3"/>
  <c r="N804" i="3"/>
  <c r="P804" i="3"/>
  <c r="R804" i="3"/>
  <c r="T804" i="3"/>
  <c r="V804" i="3"/>
  <c r="X804" i="3"/>
  <c r="Z804" i="3"/>
  <c r="AB804" i="3"/>
  <c r="AD804" i="3"/>
  <c r="AF804" i="3"/>
  <c r="AH804" i="3"/>
  <c r="AJ804" i="3"/>
  <c r="AL804" i="3"/>
  <c r="AN804" i="3"/>
  <c r="AP804" i="3"/>
  <c r="AR804" i="3"/>
  <c r="AT804" i="3"/>
  <c r="AV804" i="3"/>
  <c r="AX804" i="3"/>
  <c r="AZ804" i="3"/>
  <c r="BB804" i="3"/>
  <c r="BD804" i="3"/>
  <c r="BF804" i="3"/>
  <c r="BH804" i="3"/>
  <c r="BK700" i="3"/>
  <c r="BN700" i="3"/>
  <c r="BK712" i="3"/>
  <c r="BN712" i="3"/>
  <c r="BK727" i="3"/>
  <c r="BK729" i="3"/>
  <c r="BN737" i="3"/>
  <c r="BL737" i="3"/>
  <c r="BL745" i="3"/>
  <c r="BJ754" i="3"/>
  <c r="N761" i="3"/>
  <c r="P761" i="3"/>
  <c r="R761" i="3"/>
  <c r="T761" i="3"/>
  <c r="V761" i="3"/>
  <c r="X761" i="3"/>
  <c r="Z761" i="3"/>
  <c r="AB761" i="3"/>
  <c r="AD761" i="3"/>
  <c r="AF761" i="3"/>
  <c r="AH761" i="3"/>
  <c r="AJ761" i="3"/>
  <c r="AL761" i="3"/>
  <c r="AN761" i="3"/>
  <c r="AP761" i="3"/>
  <c r="AR761" i="3"/>
  <c r="AT761" i="3"/>
  <c r="AV761" i="3"/>
  <c r="AX761" i="3"/>
  <c r="AZ761" i="3"/>
  <c r="BB761" i="3"/>
  <c r="BD761" i="3"/>
  <c r="BF761" i="3"/>
  <c r="BH761" i="3"/>
  <c r="O761" i="3"/>
  <c r="S761" i="3"/>
  <c r="W761" i="3"/>
  <c r="AA761" i="3"/>
  <c r="AE761" i="3"/>
  <c r="AI761" i="3"/>
  <c r="AM761" i="3"/>
  <c r="AQ761" i="3"/>
  <c r="AU761" i="3"/>
  <c r="AY761" i="3"/>
  <c r="BC761" i="3"/>
  <c r="BG761" i="3"/>
  <c r="M761" i="3"/>
  <c r="Q761" i="3"/>
  <c r="U761" i="3"/>
  <c r="Y761" i="3"/>
  <c r="AC761" i="3"/>
  <c r="AG761" i="3"/>
  <c r="AK761" i="3"/>
  <c r="AO761" i="3"/>
  <c r="AS761" i="3"/>
  <c r="AW761" i="3"/>
  <c r="BA761" i="3"/>
  <c r="BE761" i="3"/>
  <c r="BI761" i="3"/>
  <c r="BM770" i="3"/>
  <c r="M789" i="3"/>
  <c r="O789" i="3"/>
  <c r="Q789" i="3"/>
  <c r="S789" i="3"/>
  <c r="U789" i="3"/>
  <c r="W789" i="3"/>
  <c r="Y789" i="3"/>
  <c r="AA789" i="3"/>
  <c r="AC789" i="3"/>
  <c r="AE789" i="3"/>
  <c r="AG789" i="3"/>
  <c r="AI789" i="3"/>
  <c r="AK789" i="3"/>
  <c r="AM789" i="3"/>
  <c r="AO789" i="3"/>
  <c r="AQ789" i="3"/>
  <c r="AS789" i="3"/>
  <c r="AU789" i="3"/>
  <c r="AW789" i="3"/>
  <c r="AY789" i="3"/>
  <c r="BA789" i="3"/>
  <c r="BC789" i="3"/>
  <c r="BE789" i="3"/>
  <c r="BG789" i="3"/>
  <c r="BI789" i="3"/>
  <c r="N789" i="3"/>
  <c r="R789" i="3"/>
  <c r="V789" i="3"/>
  <c r="Z789" i="3"/>
  <c r="AD789" i="3"/>
  <c r="AH789" i="3"/>
  <c r="AL789" i="3"/>
  <c r="AP789" i="3"/>
  <c r="AT789" i="3"/>
  <c r="AX789" i="3"/>
  <c r="BB789" i="3"/>
  <c r="BF789" i="3"/>
  <c r="P789" i="3"/>
  <c r="T789" i="3"/>
  <c r="X789" i="3"/>
  <c r="AB789" i="3"/>
  <c r="AF789" i="3"/>
  <c r="AJ789" i="3"/>
  <c r="AN789" i="3"/>
  <c r="AR789" i="3"/>
  <c r="AV789" i="3"/>
  <c r="AZ789" i="3"/>
  <c r="BD789" i="3"/>
  <c r="BH789" i="3"/>
  <c r="M793" i="3"/>
  <c r="O793" i="3"/>
  <c r="Q793" i="3"/>
  <c r="S793" i="3"/>
  <c r="U793" i="3"/>
  <c r="W793" i="3"/>
  <c r="Y793" i="3"/>
  <c r="AA793" i="3"/>
  <c r="AC793" i="3"/>
  <c r="AE793" i="3"/>
  <c r="AG793" i="3"/>
  <c r="AI793" i="3"/>
  <c r="AK793" i="3"/>
  <c r="AM793" i="3"/>
  <c r="AO793" i="3"/>
  <c r="AQ793" i="3"/>
  <c r="AS793" i="3"/>
  <c r="AU793" i="3"/>
  <c r="AW793" i="3"/>
  <c r="AY793" i="3"/>
  <c r="BA793" i="3"/>
  <c r="BC793" i="3"/>
  <c r="BE793" i="3"/>
  <c r="BG793" i="3"/>
  <c r="BI793" i="3"/>
  <c r="N793" i="3"/>
  <c r="R793" i="3"/>
  <c r="V793" i="3"/>
  <c r="Z793" i="3"/>
  <c r="AD793" i="3"/>
  <c r="AH793" i="3"/>
  <c r="AL793" i="3"/>
  <c r="AP793" i="3"/>
  <c r="AT793" i="3"/>
  <c r="AX793" i="3"/>
  <c r="BB793" i="3"/>
  <c r="BF793" i="3"/>
  <c r="P793" i="3"/>
  <c r="T793" i="3"/>
  <c r="X793" i="3"/>
  <c r="AB793" i="3"/>
  <c r="AF793" i="3"/>
  <c r="AJ793" i="3"/>
  <c r="AN793" i="3"/>
  <c r="AR793" i="3"/>
  <c r="AV793" i="3"/>
  <c r="AZ793" i="3"/>
  <c r="BD793" i="3"/>
  <c r="BH793" i="3"/>
  <c r="M797" i="3"/>
  <c r="O797" i="3"/>
  <c r="Q797" i="3"/>
  <c r="S797" i="3"/>
  <c r="U797" i="3"/>
  <c r="W797" i="3"/>
  <c r="Y797" i="3"/>
  <c r="AA797" i="3"/>
  <c r="AC797" i="3"/>
  <c r="AE797" i="3"/>
  <c r="AG797" i="3"/>
  <c r="AI797" i="3"/>
  <c r="AK797" i="3"/>
  <c r="AM797" i="3"/>
  <c r="AO797" i="3"/>
  <c r="AQ797" i="3"/>
  <c r="AS797" i="3"/>
  <c r="AU797" i="3"/>
  <c r="AW797" i="3"/>
  <c r="AY797" i="3"/>
  <c r="BA797" i="3"/>
  <c r="BC797" i="3"/>
  <c r="BE797" i="3"/>
  <c r="BG797" i="3"/>
  <c r="BI797" i="3"/>
  <c r="P797" i="3"/>
  <c r="T797" i="3"/>
  <c r="X797" i="3"/>
  <c r="AB797" i="3"/>
  <c r="AF797" i="3"/>
  <c r="AJ797" i="3"/>
  <c r="AN797" i="3"/>
  <c r="AR797" i="3"/>
  <c r="AV797" i="3"/>
  <c r="AZ797" i="3"/>
  <c r="BD797" i="3"/>
  <c r="BH797" i="3"/>
  <c r="N797" i="3"/>
  <c r="R797" i="3"/>
  <c r="V797" i="3"/>
  <c r="Z797" i="3"/>
  <c r="AD797" i="3"/>
  <c r="AH797" i="3"/>
  <c r="AL797" i="3"/>
  <c r="AP797" i="3"/>
  <c r="AT797" i="3"/>
  <c r="AX797" i="3"/>
  <c r="BB797" i="3"/>
  <c r="BF797" i="3"/>
  <c r="N803" i="3"/>
  <c r="P803" i="3"/>
  <c r="R803" i="3"/>
  <c r="T803" i="3"/>
  <c r="V803" i="3"/>
  <c r="X803" i="3"/>
  <c r="Z803" i="3"/>
  <c r="AB803" i="3"/>
  <c r="AD803" i="3"/>
  <c r="AF803" i="3"/>
  <c r="AH803" i="3"/>
  <c r="AJ803" i="3"/>
  <c r="AL803" i="3"/>
  <c r="AN803" i="3"/>
  <c r="AP803" i="3"/>
  <c r="AR803" i="3"/>
  <c r="AT803" i="3"/>
  <c r="AV803" i="3"/>
  <c r="AX803" i="3"/>
  <c r="AZ803" i="3"/>
  <c r="BB803" i="3"/>
  <c r="BD803" i="3"/>
  <c r="BF803" i="3"/>
  <c r="BH803" i="3"/>
  <c r="M803" i="3"/>
  <c r="O803" i="3"/>
  <c r="Q803" i="3"/>
  <c r="S803" i="3"/>
  <c r="U803" i="3"/>
  <c r="W803" i="3"/>
  <c r="Y803" i="3"/>
  <c r="AA803" i="3"/>
  <c r="AC803" i="3"/>
  <c r="AE803" i="3"/>
  <c r="AG803" i="3"/>
  <c r="AI803" i="3"/>
  <c r="AK803" i="3"/>
  <c r="AM803" i="3"/>
  <c r="AO803" i="3"/>
  <c r="AQ803" i="3"/>
  <c r="AS803" i="3"/>
  <c r="AU803" i="3"/>
  <c r="AW803" i="3"/>
  <c r="AY803" i="3"/>
  <c r="BA803" i="3"/>
  <c r="BC803" i="3"/>
  <c r="BE803" i="3"/>
  <c r="BG803" i="3"/>
  <c r="BI803" i="3"/>
  <c r="N807" i="3"/>
  <c r="P807" i="3"/>
  <c r="R807" i="3"/>
  <c r="T807" i="3"/>
  <c r="V807" i="3"/>
  <c r="X807" i="3"/>
  <c r="Z807" i="3"/>
  <c r="AB807" i="3"/>
  <c r="AD807" i="3"/>
  <c r="AF807" i="3"/>
  <c r="AH807" i="3"/>
  <c r="AJ807" i="3"/>
  <c r="AL807" i="3"/>
  <c r="AN807" i="3"/>
  <c r="AP807" i="3"/>
  <c r="AR807" i="3"/>
  <c r="AT807" i="3"/>
  <c r="AV807" i="3"/>
  <c r="AX807" i="3"/>
  <c r="AZ807" i="3"/>
  <c r="BB807" i="3"/>
  <c r="BD807" i="3"/>
  <c r="BF807" i="3"/>
  <c r="BH807" i="3"/>
  <c r="M807" i="3"/>
  <c r="O807" i="3"/>
  <c r="Q807" i="3"/>
  <c r="S807" i="3"/>
  <c r="U807" i="3"/>
  <c r="W807" i="3"/>
  <c r="Y807" i="3"/>
  <c r="AA807" i="3"/>
  <c r="AC807" i="3"/>
  <c r="AE807" i="3"/>
  <c r="AG807" i="3"/>
  <c r="AI807" i="3"/>
  <c r="AK807" i="3"/>
  <c r="AM807" i="3"/>
  <c r="AO807" i="3"/>
  <c r="AQ807" i="3"/>
  <c r="AS807" i="3"/>
  <c r="AU807" i="3"/>
  <c r="AW807" i="3"/>
  <c r="AY807" i="3"/>
  <c r="BA807" i="3"/>
  <c r="BC807" i="3"/>
  <c r="BE807" i="3"/>
  <c r="BG807" i="3"/>
  <c r="BI807" i="3"/>
  <c r="BB692" i="3"/>
  <c r="AL692" i="3"/>
  <c r="V692" i="3"/>
  <c r="BF692" i="3"/>
  <c r="AP692" i="3"/>
  <c r="Z692" i="3"/>
  <c r="BH692" i="3"/>
  <c r="AZ692" i="3"/>
  <c r="AR692" i="3"/>
  <c r="AJ692" i="3"/>
  <c r="AB692" i="3"/>
  <c r="T692" i="3"/>
  <c r="BI692" i="3"/>
  <c r="BE692" i="3"/>
  <c r="BA692" i="3"/>
  <c r="AW692" i="3"/>
  <c r="AS692" i="3"/>
  <c r="AO692" i="3"/>
  <c r="AK692" i="3"/>
  <c r="AG692" i="3"/>
  <c r="AC692" i="3"/>
  <c r="Y692" i="3"/>
  <c r="U692" i="3"/>
  <c r="Q692" i="3"/>
  <c r="M692" i="3"/>
  <c r="AY695" i="3"/>
  <c r="AI695" i="3"/>
  <c r="S695" i="3"/>
  <c r="AU695" i="3"/>
  <c r="AE695" i="3"/>
  <c r="O695" i="3"/>
  <c r="BE695" i="3"/>
  <c r="AW695" i="3"/>
  <c r="AO695" i="3"/>
  <c r="AG695" i="3"/>
  <c r="Y695" i="3"/>
  <c r="Q695" i="3"/>
  <c r="BH695" i="3"/>
  <c r="BD695" i="3"/>
  <c r="AZ695" i="3"/>
  <c r="AV695" i="3"/>
  <c r="AR695" i="3"/>
  <c r="AN695" i="3"/>
  <c r="AJ695" i="3"/>
  <c r="AF695" i="3"/>
  <c r="AB695" i="3"/>
  <c r="X695" i="3"/>
  <c r="T695" i="3"/>
  <c r="P695" i="3"/>
  <c r="BJ677" i="3"/>
  <c r="BJ680" i="3"/>
  <c r="BJ683" i="3"/>
  <c r="BN683" i="3"/>
  <c r="BK683" i="3"/>
  <c r="BM688" i="3"/>
  <c r="N702" i="3"/>
  <c r="P702" i="3"/>
  <c r="R702" i="3"/>
  <c r="T702" i="3"/>
  <c r="V702" i="3"/>
  <c r="X702" i="3"/>
  <c r="Z702" i="3"/>
  <c r="AB702" i="3"/>
  <c r="AD702" i="3"/>
  <c r="AF702" i="3"/>
  <c r="AH702" i="3"/>
  <c r="AJ702" i="3"/>
  <c r="AL702" i="3"/>
  <c r="AN702" i="3"/>
  <c r="AP702" i="3"/>
  <c r="AR702" i="3"/>
  <c r="AT702" i="3"/>
  <c r="AV702" i="3"/>
  <c r="AX702" i="3"/>
  <c r="AZ702" i="3"/>
  <c r="BB702" i="3"/>
  <c r="BD702" i="3"/>
  <c r="BF702" i="3"/>
  <c r="BH702" i="3"/>
  <c r="M702" i="3"/>
  <c r="Q702" i="3"/>
  <c r="U702" i="3"/>
  <c r="Y702" i="3"/>
  <c r="AC702" i="3"/>
  <c r="AG702" i="3"/>
  <c r="AK702" i="3"/>
  <c r="AO702" i="3"/>
  <c r="AS702" i="3"/>
  <c r="AW702" i="3"/>
  <c r="BA702" i="3"/>
  <c r="BE702" i="3"/>
  <c r="BI702" i="3"/>
  <c r="O702" i="3"/>
  <c r="W702" i="3"/>
  <c r="AE702" i="3"/>
  <c r="AM702" i="3"/>
  <c r="AU702" i="3"/>
  <c r="BC702" i="3"/>
  <c r="S702" i="3"/>
  <c r="AA702" i="3"/>
  <c r="AI702" i="3"/>
  <c r="AQ702" i="3"/>
  <c r="AY702" i="3"/>
  <c r="BG702" i="3"/>
  <c r="BN736" i="3"/>
  <c r="BJ736" i="3"/>
  <c r="BL744" i="3"/>
  <c r="BN744" i="3"/>
  <c r="BJ744" i="3"/>
  <c r="BM748" i="3"/>
  <c r="BJ750" i="3"/>
  <c r="BM752" i="3"/>
  <c r="BK757" i="3"/>
  <c r="BK771" i="3"/>
  <c r="BM778" i="3"/>
  <c r="M792" i="3"/>
  <c r="O792" i="3"/>
  <c r="Q792" i="3"/>
  <c r="S792" i="3"/>
  <c r="U792" i="3"/>
  <c r="W792" i="3"/>
  <c r="Y792" i="3"/>
  <c r="AA792" i="3"/>
  <c r="AC792" i="3"/>
  <c r="AE792" i="3"/>
  <c r="AG792" i="3"/>
  <c r="AI792" i="3"/>
  <c r="AK792" i="3"/>
  <c r="AM792" i="3"/>
  <c r="AO792" i="3"/>
  <c r="AQ792" i="3"/>
  <c r="AS792" i="3"/>
  <c r="AU792" i="3"/>
  <c r="AW792" i="3"/>
  <c r="AY792" i="3"/>
  <c r="BA792" i="3"/>
  <c r="BC792" i="3"/>
  <c r="BE792" i="3"/>
  <c r="BG792" i="3"/>
  <c r="BI792" i="3"/>
  <c r="P792" i="3"/>
  <c r="T792" i="3"/>
  <c r="X792" i="3"/>
  <c r="AB792" i="3"/>
  <c r="AF792" i="3"/>
  <c r="AJ792" i="3"/>
  <c r="AN792" i="3"/>
  <c r="AR792" i="3"/>
  <c r="AV792" i="3"/>
  <c r="AZ792" i="3"/>
  <c r="BD792" i="3"/>
  <c r="BH792" i="3"/>
  <c r="N792" i="3"/>
  <c r="R792" i="3"/>
  <c r="V792" i="3"/>
  <c r="Z792" i="3"/>
  <c r="AD792" i="3"/>
  <c r="AH792" i="3"/>
  <c r="AL792" i="3"/>
  <c r="AP792" i="3"/>
  <c r="AT792" i="3"/>
  <c r="AX792" i="3"/>
  <c r="BB792" i="3"/>
  <c r="BF792" i="3"/>
  <c r="N802" i="3"/>
  <c r="P802" i="3"/>
  <c r="R802" i="3"/>
  <c r="T802" i="3"/>
  <c r="V802" i="3"/>
  <c r="X802" i="3"/>
  <c r="Z802" i="3"/>
  <c r="AB802" i="3"/>
  <c r="AD802" i="3"/>
  <c r="AF802" i="3"/>
  <c r="AH802" i="3"/>
  <c r="AJ802" i="3"/>
  <c r="AL802" i="3"/>
  <c r="AN802" i="3"/>
  <c r="AP802" i="3"/>
  <c r="AR802" i="3"/>
  <c r="AT802" i="3"/>
  <c r="AV802" i="3"/>
  <c r="AX802" i="3"/>
  <c r="AZ802" i="3"/>
  <c r="BB802" i="3"/>
  <c r="BD802" i="3"/>
  <c r="BF802" i="3"/>
  <c r="BH802" i="3"/>
  <c r="M802" i="3"/>
  <c r="O802" i="3"/>
  <c r="Q802" i="3"/>
  <c r="S802" i="3"/>
  <c r="U802" i="3"/>
  <c r="W802" i="3"/>
  <c r="Y802" i="3"/>
  <c r="AA802" i="3"/>
  <c r="AC802" i="3"/>
  <c r="AE802" i="3"/>
  <c r="AG802" i="3"/>
  <c r="AI802" i="3"/>
  <c r="AK802" i="3"/>
  <c r="AM802" i="3"/>
  <c r="AO802" i="3"/>
  <c r="AQ802" i="3"/>
  <c r="AS802" i="3"/>
  <c r="AU802" i="3"/>
  <c r="AW802" i="3"/>
  <c r="AY802" i="3"/>
  <c r="BA802" i="3"/>
  <c r="BC802" i="3"/>
  <c r="BE802" i="3"/>
  <c r="BG802" i="3"/>
  <c r="BI802" i="3"/>
  <c r="N806" i="3"/>
  <c r="P806" i="3"/>
  <c r="R806" i="3"/>
  <c r="T806" i="3"/>
  <c r="V806" i="3"/>
  <c r="X806" i="3"/>
  <c r="Z806" i="3"/>
  <c r="AB806" i="3"/>
  <c r="AD806" i="3"/>
  <c r="AF806" i="3"/>
  <c r="AH806" i="3"/>
  <c r="AJ806" i="3"/>
  <c r="AL806" i="3"/>
  <c r="AN806" i="3"/>
  <c r="AP806" i="3"/>
  <c r="AR806" i="3"/>
  <c r="AT806" i="3"/>
  <c r="AV806" i="3"/>
  <c r="AX806" i="3"/>
  <c r="AZ806" i="3"/>
  <c r="BB806" i="3"/>
  <c r="BD806" i="3"/>
  <c r="BF806" i="3"/>
  <c r="BH806" i="3"/>
  <c r="M806" i="3"/>
  <c r="O806" i="3"/>
  <c r="Q806" i="3"/>
  <c r="S806" i="3"/>
  <c r="U806" i="3"/>
  <c r="W806" i="3"/>
  <c r="Y806" i="3"/>
  <c r="AA806" i="3"/>
  <c r="AC806" i="3"/>
  <c r="AE806" i="3"/>
  <c r="AG806" i="3"/>
  <c r="AI806" i="3"/>
  <c r="AK806" i="3"/>
  <c r="AM806" i="3"/>
  <c r="AO806" i="3"/>
  <c r="AQ806" i="3"/>
  <c r="AS806" i="3"/>
  <c r="AU806" i="3"/>
  <c r="AW806" i="3"/>
  <c r="AY806" i="3"/>
  <c r="BA806" i="3"/>
  <c r="BC806" i="3"/>
  <c r="BE806" i="3"/>
  <c r="BG806" i="3"/>
  <c r="BI806" i="3"/>
  <c r="BN696" i="3"/>
  <c r="BK716" i="3"/>
  <c r="BN716" i="3"/>
  <c r="BN735" i="3"/>
  <c r="BL735" i="3"/>
  <c r="BN743" i="3"/>
  <c r="BL743" i="3"/>
  <c r="BK745" i="3"/>
  <c r="BM756" i="3"/>
  <c r="BJ758" i="3"/>
  <c r="BJ762" i="3"/>
  <c r="BJ790" i="3"/>
  <c r="BM794" i="3"/>
  <c r="BM798" i="3"/>
  <c r="M801" i="3"/>
  <c r="O801" i="3"/>
  <c r="Q801" i="3"/>
  <c r="S801" i="3"/>
  <c r="U801" i="3"/>
  <c r="W801" i="3"/>
  <c r="Y801" i="3"/>
  <c r="AA801" i="3"/>
  <c r="AC801" i="3"/>
  <c r="AE801" i="3"/>
  <c r="AG801" i="3"/>
  <c r="AI801" i="3"/>
  <c r="AK801" i="3"/>
  <c r="AM801" i="3"/>
  <c r="AO801" i="3"/>
  <c r="AQ801" i="3"/>
  <c r="AS801" i="3"/>
  <c r="AU801" i="3"/>
  <c r="AW801" i="3"/>
  <c r="AY801" i="3"/>
  <c r="BA801" i="3"/>
  <c r="BC801" i="3"/>
  <c r="BE801" i="3"/>
  <c r="BG801" i="3"/>
  <c r="BI801" i="3"/>
  <c r="N801" i="3"/>
  <c r="P801" i="3"/>
  <c r="R801" i="3"/>
  <c r="T801" i="3"/>
  <c r="V801" i="3"/>
  <c r="X801" i="3"/>
  <c r="Z801" i="3"/>
  <c r="AB801" i="3"/>
  <c r="AD801" i="3"/>
  <c r="AF801" i="3"/>
  <c r="AH801" i="3"/>
  <c r="AJ801" i="3"/>
  <c r="AL801" i="3"/>
  <c r="AN801" i="3"/>
  <c r="AP801" i="3"/>
  <c r="AR801" i="3"/>
  <c r="AT801" i="3"/>
  <c r="AV801" i="3"/>
  <c r="AX801" i="3"/>
  <c r="AZ801" i="3"/>
  <c r="BB801" i="3"/>
  <c r="BD801" i="3"/>
  <c r="BF801" i="3"/>
  <c r="BH801" i="3"/>
  <c r="M805" i="3"/>
  <c r="O805" i="3"/>
  <c r="Q805" i="3"/>
  <c r="S805" i="3"/>
  <c r="U805" i="3"/>
  <c r="W805" i="3"/>
  <c r="Y805" i="3"/>
  <c r="AA805" i="3"/>
  <c r="AC805" i="3"/>
  <c r="AE805" i="3"/>
  <c r="AG805" i="3"/>
  <c r="AI805" i="3"/>
  <c r="AK805" i="3"/>
  <c r="AM805" i="3"/>
  <c r="AO805" i="3"/>
  <c r="AQ805" i="3"/>
  <c r="AS805" i="3"/>
  <c r="AU805" i="3"/>
  <c r="AW805" i="3"/>
  <c r="AY805" i="3"/>
  <c r="BA805" i="3"/>
  <c r="BC805" i="3"/>
  <c r="BE805" i="3"/>
  <c r="BG805" i="3"/>
  <c r="BI805" i="3"/>
  <c r="N805" i="3"/>
  <c r="P805" i="3"/>
  <c r="R805" i="3"/>
  <c r="T805" i="3"/>
  <c r="V805" i="3"/>
  <c r="X805" i="3"/>
  <c r="Z805" i="3"/>
  <c r="AB805" i="3"/>
  <c r="AD805" i="3"/>
  <c r="AF805" i="3"/>
  <c r="AH805" i="3"/>
  <c r="AJ805" i="3"/>
  <c r="AL805" i="3"/>
  <c r="AN805" i="3"/>
  <c r="AP805" i="3"/>
  <c r="AR805" i="3"/>
  <c r="AT805" i="3"/>
  <c r="AV805" i="3"/>
  <c r="AX805" i="3"/>
  <c r="AZ805" i="3"/>
  <c r="BB805" i="3"/>
  <c r="BD805" i="3"/>
  <c r="BF805" i="3"/>
  <c r="BH805" i="3"/>
  <c r="AT692" i="3"/>
  <c r="AD692" i="3"/>
  <c r="N692" i="3"/>
  <c r="AX692" i="3"/>
  <c r="AH692" i="3"/>
  <c r="R692" i="3"/>
  <c r="BD692" i="3"/>
  <c r="AV692" i="3"/>
  <c r="AN692" i="3"/>
  <c r="AF692" i="3"/>
  <c r="X692" i="3"/>
  <c r="P692" i="3"/>
  <c r="BG692" i="3"/>
  <c r="BC692" i="3"/>
  <c r="AY692" i="3"/>
  <c r="AU692" i="3"/>
  <c r="AQ692" i="3"/>
  <c r="AM692" i="3"/>
  <c r="AI692" i="3"/>
  <c r="AE692" i="3"/>
  <c r="AA692" i="3"/>
  <c r="W692" i="3"/>
  <c r="S692" i="3"/>
  <c r="BG695" i="3"/>
  <c r="AQ695" i="3"/>
  <c r="AA695" i="3"/>
  <c r="BC695" i="3"/>
  <c r="AM695" i="3"/>
  <c r="W695" i="3"/>
  <c r="BI695" i="3"/>
  <c r="BA695" i="3"/>
  <c r="AS695" i="3"/>
  <c r="AK695" i="3"/>
  <c r="AC695" i="3"/>
  <c r="U695" i="3"/>
  <c r="M695" i="3"/>
  <c r="BF695" i="3"/>
  <c r="BB695" i="3"/>
  <c r="AX695" i="3"/>
  <c r="AT695" i="3"/>
  <c r="AP695" i="3"/>
  <c r="AL695" i="3"/>
  <c r="AH695" i="3"/>
  <c r="AD695" i="3"/>
  <c r="Z695" i="3"/>
  <c r="V695" i="3"/>
  <c r="R695" i="3"/>
  <c r="BJ808" i="3"/>
  <c r="E507" i="3"/>
  <c r="F507" i="3"/>
  <c r="G507" i="3"/>
  <c r="H507" i="3"/>
  <c r="I507" i="3"/>
  <c r="J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I537" i="3"/>
  <c r="J537" i="3"/>
  <c r="E538" i="3"/>
  <c r="F538" i="3"/>
  <c r="G538" i="3"/>
  <c r="H538" i="3"/>
  <c r="I538" i="3"/>
  <c r="J538" i="3"/>
  <c r="E539" i="3"/>
  <c r="F539" i="3"/>
  <c r="G539" i="3"/>
  <c r="H539" i="3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I544" i="3"/>
  <c r="J544" i="3"/>
  <c r="E545" i="3"/>
  <c r="F545" i="3"/>
  <c r="G545" i="3"/>
  <c r="H545" i="3"/>
  <c r="I545" i="3"/>
  <c r="J545" i="3"/>
  <c r="E546" i="3"/>
  <c r="F546" i="3"/>
  <c r="G546" i="3"/>
  <c r="H546" i="3"/>
  <c r="I546" i="3"/>
  <c r="J546" i="3"/>
  <c r="E547" i="3"/>
  <c r="F547" i="3"/>
  <c r="G547" i="3"/>
  <c r="H547" i="3"/>
  <c r="I547" i="3"/>
  <c r="J547" i="3"/>
  <c r="E548" i="3"/>
  <c r="F548" i="3"/>
  <c r="G548" i="3"/>
  <c r="H548" i="3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E553" i="3"/>
  <c r="F553" i="3"/>
  <c r="G553" i="3"/>
  <c r="H553" i="3"/>
  <c r="I553" i="3"/>
  <c r="J553" i="3"/>
  <c r="E554" i="3"/>
  <c r="F554" i="3"/>
  <c r="G554" i="3"/>
  <c r="H554" i="3"/>
  <c r="I554" i="3"/>
  <c r="J554" i="3"/>
  <c r="E555" i="3"/>
  <c r="F555" i="3"/>
  <c r="G555" i="3"/>
  <c r="H555" i="3"/>
  <c r="I555" i="3"/>
  <c r="J555" i="3"/>
  <c r="E556" i="3"/>
  <c r="F556" i="3"/>
  <c r="G556" i="3"/>
  <c r="H556" i="3"/>
  <c r="I556" i="3"/>
  <c r="J556" i="3"/>
  <c r="E557" i="3"/>
  <c r="F557" i="3"/>
  <c r="G557" i="3"/>
  <c r="H557" i="3"/>
  <c r="I557" i="3"/>
  <c r="J557" i="3"/>
  <c r="E558" i="3"/>
  <c r="F558" i="3"/>
  <c r="G558" i="3"/>
  <c r="H558" i="3"/>
  <c r="I558" i="3"/>
  <c r="J558" i="3"/>
  <c r="E559" i="3"/>
  <c r="F559" i="3"/>
  <c r="G559" i="3"/>
  <c r="H559" i="3"/>
  <c r="I559" i="3"/>
  <c r="J559" i="3"/>
  <c r="E560" i="3"/>
  <c r="F560" i="3"/>
  <c r="G560" i="3"/>
  <c r="H560" i="3"/>
  <c r="I560" i="3"/>
  <c r="J560" i="3"/>
  <c r="E561" i="3"/>
  <c r="F561" i="3"/>
  <c r="G561" i="3"/>
  <c r="H561" i="3"/>
  <c r="I561" i="3"/>
  <c r="J561" i="3"/>
  <c r="E562" i="3"/>
  <c r="F562" i="3"/>
  <c r="G562" i="3"/>
  <c r="H562" i="3"/>
  <c r="I562" i="3"/>
  <c r="J562" i="3"/>
  <c r="E563" i="3"/>
  <c r="F563" i="3"/>
  <c r="G563" i="3"/>
  <c r="H563" i="3"/>
  <c r="I563" i="3"/>
  <c r="J563" i="3"/>
  <c r="E564" i="3"/>
  <c r="F564" i="3"/>
  <c r="G564" i="3"/>
  <c r="H564" i="3"/>
  <c r="I564" i="3"/>
  <c r="J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E611" i="3"/>
  <c r="F611" i="3"/>
  <c r="G611" i="3"/>
  <c r="H611" i="3"/>
  <c r="I611" i="3"/>
  <c r="J611" i="3"/>
  <c r="E612" i="3"/>
  <c r="F612" i="3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J624" i="3"/>
  <c r="E625" i="3"/>
  <c r="F625" i="3"/>
  <c r="G625" i="3"/>
  <c r="H625" i="3"/>
  <c r="I625" i="3"/>
  <c r="J625" i="3"/>
  <c r="E626" i="3"/>
  <c r="F626" i="3"/>
  <c r="G626" i="3"/>
  <c r="H626" i="3"/>
  <c r="I626" i="3"/>
  <c r="J626" i="3"/>
  <c r="E627" i="3"/>
  <c r="F627" i="3"/>
  <c r="G627" i="3"/>
  <c r="H627" i="3"/>
  <c r="I627" i="3"/>
  <c r="J627" i="3"/>
  <c r="E628" i="3"/>
  <c r="F628" i="3"/>
  <c r="G628" i="3"/>
  <c r="H628" i="3"/>
  <c r="I628" i="3"/>
  <c r="J628" i="3"/>
  <c r="E629" i="3"/>
  <c r="F629" i="3"/>
  <c r="G629" i="3"/>
  <c r="H629" i="3"/>
  <c r="I629" i="3"/>
  <c r="J629" i="3"/>
  <c r="E630" i="3"/>
  <c r="F630" i="3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J632" i="3"/>
  <c r="E633" i="3"/>
  <c r="F633" i="3"/>
  <c r="G633" i="3"/>
  <c r="H633" i="3"/>
  <c r="I633" i="3"/>
  <c r="J633" i="3"/>
  <c r="E634" i="3"/>
  <c r="F634" i="3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J636" i="3"/>
  <c r="E637" i="3"/>
  <c r="F637" i="3"/>
  <c r="G637" i="3"/>
  <c r="H637" i="3"/>
  <c r="I637" i="3"/>
  <c r="J637" i="3"/>
  <c r="E638" i="3"/>
  <c r="F638" i="3"/>
  <c r="G638" i="3"/>
  <c r="H638" i="3"/>
  <c r="I638" i="3"/>
  <c r="J638" i="3"/>
  <c r="L507" i="3" l="1"/>
  <c r="BN761" i="3"/>
  <c r="BN783" i="3"/>
  <c r="BN775" i="3"/>
  <c r="BN765" i="3"/>
  <c r="BJ689" i="3"/>
  <c r="BM645" i="3"/>
  <c r="BM691" i="3"/>
  <c r="BJ691" i="3"/>
  <c r="BK770" i="3"/>
  <c r="BN785" i="3"/>
  <c r="BM758" i="3"/>
  <c r="BM754" i="3"/>
  <c r="BL739" i="3"/>
  <c r="BN790" i="3"/>
  <c r="BL705" i="3"/>
  <c r="BJ798" i="3"/>
  <c r="BK762" i="3"/>
  <c r="BM672" i="3"/>
  <c r="BM667" i="3"/>
  <c r="L638" i="3"/>
  <c r="BL692" i="3"/>
  <c r="BN805" i="3"/>
  <c r="BK801" i="3"/>
  <c r="BJ801" i="3"/>
  <c r="BM801" i="3"/>
  <c r="BL801" i="3"/>
  <c r="BJ806" i="3"/>
  <c r="BL802" i="3"/>
  <c r="BM792" i="3"/>
  <c r="BJ702" i="3"/>
  <c r="BM695" i="3"/>
  <c r="BN807" i="3"/>
  <c r="BJ807" i="3"/>
  <c r="BM803" i="3"/>
  <c r="BL803" i="3"/>
  <c r="BN797" i="3"/>
  <c r="BK793" i="3"/>
  <c r="BJ793" i="3"/>
  <c r="BM793" i="3"/>
  <c r="BL793" i="3"/>
  <c r="BN789" i="3"/>
  <c r="BL761" i="3"/>
  <c r="BJ761" i="3"/>
  <c r="BL804" i="3"/>
  <c r="BL800" i="3"/>
  <c r="BK777" i="3"/>
  <c r="BJ777" i="3"/>
  <c r="BM777" i="3"/>
  <c r="BL777" i="3"/>
  <c r="BM783" i="3"/>
  <c r="BJ783" i="3"/>
  <c r="BJ782" i="3"/>
  <c r="BM775" i="3"/>
  <c r="BJ775" i="3"/>
  <c r="BJ774" i="3"/>
  <c r="BL764" i="3"/>
  <c r="BM723" i="3"/>
  <c r="BJ723" i="3"/>
  <c r="BJ720" i="3"/>
  <c r="BM713" i="3"/>
  <c r="BM687" i="3"/>
  <c r="BJ681" i="3"/>
  <c r="BL676" i="3"/>
  <c r="BM665" i="3"/>
  <c r="BM660" i="3"/>
  <c r="BL656" i="3"/>
  <c r="BJ692" i="3"/>
  <c r="BJ805" i="3"/>
  <c r="BM805" i="3"/>
  <c r="BL805" i="3"/>
  <c r="BN801" i="3"/>
  <c r="BL806" i="3"/>
  <c r="BJ802" i="3"/>
  <c r="BL792" i="3"/>
  <c r="BL695" i="3"/>
  <c r="BM807" i="3"/>
  <c r="BL807" i="3"/>
  <c r="BN803" i="3"/>
  <c r="BJ803" i="3"/>
  <c r="BJ797" i="3"/>
  <c r="BM797" i="3"/>
  <c r="BL797" i="3"/>
  <c r="BN793" i="3"/>
  <c r="BJ789" i="3"/>
  <c r="BM789" i="3"/>
  <c r="BL789" i="3"/>
  <c r="BM761" i="3"/>
  <c r="BM800" i="3"/>
  <c r="BN777" i="3"/>
  <c r="BJ718" i="3"/>
  <c r="BL783" i="3"/>
  <c r="BL782" i="3"/>
  <c r="BL775" i="3"/>
  <c r="BL774" i="3"/>
  <c r="BM701" i="3"/>
  <c r="BL687" i="3"/>
  <c r="BJ687" i="3"/>
  <c r="BJ686" i="3"/>
  <c r="BL686" i="3"/>
  <c r="BM681" i="3"/>
  <c r="BK681" i="3"/>
  <c r="BM676" i="3"/>
  <c r="BM671" i="3"/>
  <c r="BK671" i="3"/>
  <c r="BM670" i="3"/>
  <c r="BK665" i="3"/>
  <c r="BM656" i="3"/>
  <c r="BM652" i="3"/>
  <c r="BM648" i="3"/>
  <c r="BM643" i="3"/>
  <c r="BN639" i="3"/>
  <c r="BJ639" i="3"/>
  <c r="BL795" i="3"/>
  <c r="BN791" i="3"/>
  <c r="BL791" i="3"/>
  <c r="BL780" i="3"/>
  <c r="BL772" i="3"/>
  <c r="BJ799" i="3"/>
  <c r="BL765" i="3"/>
  <c r="BM765" i="3"/>
  <c r="BJ705" i="3"/>
  <c r="BN705" i="3"/>
  <c r="BJ714" i="3"/>
  <c r="BM698" i="3"/>
  <c r="BJ698" i="3"/>
  <c r="BM699" i="3"/>
  <c r="BM787" i="3"/>
  <c r="BJ781" i="3"/>
  <c r="BM781" i="3"/>
  <c r="BL781" i="3"/>
  <c r="BN773" i="3"/>
  <c r="BJ767" i="3"/>
  <c r="BM767" i="3"/>
  <c r="BL767" i="3"/>
  <c r="BL760" i="3"/>
  <c r="BJ704" i="3"/>
  <c r="BL704" i="3"/>
  <c r="BJ697" i="3"/>
  <c r="BJ694" i="3"/>
  <c r="BL694" i="3"/>
  <c r="BM689" i="3"/>
  <c r="BM684" i="3"/>
  <c r="BM679" i="3"/>
  <c r="BK679" i="3"/>
  <c r="BM678" i="3"/>
  <c r="BK673" i="3"/>
  <c r="BK663" i="3"/>
  <c r="BM662" i="3"/>
  <c r="BM658" i="3"/>
  <c r="BM654" i="3"/>
  <c r="BM650" i="3"/>
  <c r="BM779" i="3"/>
  <c r="BM795" i="3"/>
  <c r="BL784" i="3"/>
  <c r="BL776" i="3"/>
  <c r="BM796" i="3"/>
  <c r="BM785" i="3"/>
  <c r="BN769" i="3"/>
  <c r="BJ769" i="3"/>
  <c r="BL769" i="3"/>
  <c r="BJ709" i="3"/>
  <c r="BL693" i="3"/>
  <c r="BJ693" i="3"/>
  <c r="BM719" i="3"/>
  <c r="BK719" i="3"/>
  <c r="BJ703" i="3"/>
  <c r="BM745" i="3"/>
  <c r="BM739" i="3"/>
  <c r="BL762" i="3"/>
  <c r="BL758" i="3"/>
  <c r="BJ745" i="3"/>
  <c r="BN739" i="3"/>
  <c r="BJ695" i="3"/>
  <c r="BL682" i="3"/>
  <c r="BM682" i="3"/>
  <c r="BM677" i="3"/>
  <c r="BM791" i="3"/>
  <c r="BN745" i="3"/>
  <c r="BN762" i="3"/>
  <c r="BL648" i="3"/>
  <c r="BJ643" i="3"/>
  <c r="BK643" i="3"/>
  <c r="BL639" i="3"/>
  <c r="BM639" i="3"/>
  <c r="BM799" i="3"/>
  <c r="BL779" i="3"/>
  <c r="BJ768" i="3"/>
  <c r="BK721" i="3"/>
  <c r="BJ791" i="3"/>
  <c r="BL788" i="3"/>
  <c r="BM772" i="3"/>
  <c r="BJ772" i="3"/>
  <c r="BL799" i="3"/>
  <c r="BJ765" i="3"/>
  <c r="BM721" i="3"/>
  <c r="BJ722" i="3"/>
  <c r="BJ706" i="3"/>
  <c r="BM715" i="3"/>
  <c r="BJ707" i="3"/>
  <c r="BM707" i="3"/>
  <c r="BL787" i="3"/>
  <c r="BJ787" i="3"/>
  <c r="BL786" i="3"/>
  <c r="BJ786" i="3"/>
  <c r="BN781" i="3"/>
  <c r="BK773" i="3"/>
  <c r="BJ773" i="3"/>
  <c r="BM773" i="3"/>
  <c r="BL773" i="3"/>
  <c r="BN767" i="3"/>
  <c r="BL766" i="3"/>
  <c r="BM717" i="3"/>
  <c r="BJ717" i="3"/>
  <c r="BJ710" i="3"/>
  <c r="BM708" i="3"/>
  <c r="BJ708" i="3"/>
  <c r="BM704" i="3"/>
  <c r="BM697" i="3"/>
  <c r="BM694" i="3"/>
  <c r="BL689" i="3"/>
  <c r="BL684" i="3"/>
  <c r="BL678" i="3"/>
  <c r="BM673" i="3"/>
  <c r="BM668" i="3"/>
  <c r="BM663" i="3"/>
  <c r="BL662" i="3"/>
  <c r="BJ650" i="3"/>
  <c r="BK645" i="3"/>
  <c r="BM641" i="3"/>
  <c r="BJ641" i="3"/>
  <c r="BN795" i="3"/>
  <c r="BJ795" i="3"/>
  <c r="BN779" i="3"/>
  <c r="BJ779" i="3"/>
  <c r="BM784" i="3"/>
  <c r="BL796" i="3"/>
  <c r="BJ785" i="3"/>
  <c r="BL785" i="3"/>
  <c r="BM769" i="3"/>
  <c r="BM709" i="3"/>
  <c r="BN693" i="3"/>
  <c r="BJ719" i="3"/>
  <c r="BM711" i="3"/>
  <c r="BM703" i="3"/>
  <c r="BM790" i="3"/>
  <c r="BK790" i="3"/>
  <c r="BM762" i="3"/>
  <c r="BK758" i="3"/>
  <c r="BJ739" i="3"/>
  <c r="BM705" i="3"/>
  <c r="BK667" i="3"/>
  <c r="BJ721" i="3"/>
  <c r="BN758" i="3"/>
  <c r="BN798" i="3"/>
  <c r="L575" i="3"/>
  <c r="L636" i="3"/>
  <c r="BJ713" i="3"/>
  <c r="BM686" i="3"/>
  <c r="L566" i="3"/>
  <c r="L563" i="3"/>
  <c r="L562" i="3"/>
  <c r="L559" i="3"/>
  <c r="L555" i="3"/>
  <c r="L551" i="3"/>
  <c r="L547" i="3"/>
  <c r="L535" i="3"/>
  <c r="L531" i="3"/>
  <c r="L527" i="3"/>
  <c r="L523" i="3"/>
  <c r="L519" i="3"/>
  <c r="L515" i="3"/>
  <c r="L511" i="3"/>
  <c r="BM776" i="3"/>
  <c r="BK785" i="3"/>
  <c r="BN754" i="3"/>
  <c r="BK754" i="3"/>
  <c r="BJ672" i="3"/>
  <c r="BK739" i="3"/>
  <c r="L626" i="3"/>
  <c r="L591" i="3"/>
  <c r="L579" i="3"/>
  <c r="K507" i="3"/>
  <c r="M507" i="3" s="1"/>
  <c r="BJ792" i="3"/>
  <c r="BM702" i="3"/>
  <c r="BL702" i="3"/>
  <c r="BJ800" i="3"/>
  <c r="BK723" i="3"/>
  <c r="BM720" i="3"/>
  <c r="BK713" i="3"/>
  <c r="BJ671" i="3"/>
  <c r="BL670" i="3"/>
  <c r="BJ670" i="3"/>
  <c r="BL660" i="3"/>
  <c r="BK639" i="3"/>
  <c r="BK791" i="3"/>
  <c r="BM788" i="3"/>
  <c r="BL714" i="3"/>
  <c r="BM706" i="3"/>
  <c r="BL698" i="3"/>
  <c r="BM786" i="3"/>
  <c r="BK717" i="3"/>
  <c r="BM710" i="3"/>
  <c r="BL710" i="3"/>
  <c r="BL668" i="3"/>
  <c r="BJ662" i="3"/>
  <c r="BL641" i="3"/>
  <c r="BK682" i="3"/>
  <c r="BN682" i="3"/>
  <c r="BN677" i="3"/>
  <c r="BL677" i="3"/>
  <c r="BL672" i="3"/>
  <c r="BK672" i="3"/>
  <c r="BN672" i="3"/>
  <c r="L583" i="3"/>
  <c r="L539" i="3"/>
  <c r="BK695" i="3"/>
  <c r="BN695" i="3"/>
  <c r="BN806" i="3"/>
  <c r="BK806" i="3"/>
  <c r="BM802" i="3"/>
  <c r="BN792" i="3"/>
  <c r="BK792" i="3"/>
  <c r="BK702" i="3"/>
  <c r="BN702" i="3"/>
  <c r="BK807" i="3"/>
  <c r="BK761" i="3"/>
  <c r="BN800" i="3"/>
  <c r="BK800" i="3"/>
  <c r="BK783" i="3"/>
  <c r="BM782" i="3"/>
  <c r="BK775" i="3"/>
  <c r="BM774" i="3"/>
  <c r="BN764" i="3"/>
  <c r="BK764" i="3"/>
  <c r="BK720" i="3"/>
  <c r="BN720" i="3"/>
  <c r="BL720" i="3"/>
  <c r="BN713" i="3"/>
  <c r="BL713" i="3"/>
  <c r="BN701" i="3"/>
  <c r="BL701" i="3"/>
  <c r="BK687" i="3"/>
  <c r="BN687" i="3"/>
  <c r="BK686" i="3"/>
  <c r="BN686" i="3"/>
  <c r="BN681" i="3"/>
  <c r="BL681" i="3"/>
  <c r="BK676" i="3"/>
  <c r="BN676" i="3"/>
  <c r="BN671" i="3"/>
  <c r="BL671" i="3"/>
  <c r="BK670" i="3"/>
  <c r="BN670" i="3"/>
  <c r="BK660" i="3"/>
  <c r="BN660" i="3"/>
  <c r="BK652" i="3"/>
  <c r="BN652" i="3"/>
  <c r="BN643" i="3"/>
  <c r="BL643" i="3"/>
  <c r="BJ788" i="3"/>
  <c r="BN780" i="3"/>
  <c r="BK780" i="3"/>
  <c r="BK722" i="3"/>
  <c r="BN722" i="3"/>
  <c r="BK714" i="3"/>
  <c r="BN714" i="3"/>
  <c r="BK706" i="3"/>
  <c r="BN706" i="3"/>
  <c r="BK698" i="3"/>
  <c r="BN698" i="3"/>
  <c r="BK699" i="3"/>
  <c r="BN699" i="3"/>
  <c r="BL699" i="3"/>
  <c r="BK787" i="3"/>
  <c r="BN760" i="3"/>
  <c r="BK760" i="3"/>
  <c r="BK710" i="3"/>
  <c r="BN710" i="3"/>
  <c r="BK704" i="3"/>
  <c r="BN704" i="3"/>
  <c r="BN694" i="3"/>
  <c r="BK694" i="3"/>
  <c r="BK684" i="3"/>
  <c r="BN684" i="3"/>
  <c r="BJ679" i="3"/>
  <c r="BN679" i="3"/>
  <c r="BL679" i="3"/>
  <c r="BJ678" i="3"/>
  <c r="BK678" i="3"/>
  <c r="BN678" i="3"/>
  <c r="BK668" i="3"/>
  <c r="BN668" i="3"/>
  <c r="BK662" i="3"/>
  <c r="BN662" i="3"/>
  <c r="BJ658" i="3"/>
  <c r="BK654" i="3"/>
  <c r="BN654" i="3"/>
  <c r="BJ654" i="3"/>
  <c r="BL650" i="3"/>
  <c r="BN645" i="3"/>
  <c r="BL645" i="3"/>
  <c r="BN768" i="3"/>
  <c r="BK768" i="3"/>
  <c r="BN784" i="3"/>
  <c r="BK784" i="3"/>
  <c r="BJ776" i="3"/>
  <c r="BL768" i="3"/>
  <c r="BM768" i="3"/>
  <c r="BN796" i="3"/>
  <c r="BK796" i="3"/>
  <c r="BK711" i="3"/>
  <c r="BN711" i="3"/>
  <c r="BL711" i="3"/>
  <c r="BN703" i="3"/>
  <c r="BL703" i="3"/>
  <c r="L630" i="3"/>
  <c r="L567" i="3"/>
  <c r="BK805" i="3"/>
  <c r="BM806" i="3"/>
  <c r="BN802" i="3"/>
  <c r="BK802" i="3"/>
  <c r="BK692" i="3"/>
  <c r="BN692" i="3"/>
  <c r="BM692" i="3"/>
  <c r="BK803" i="3"/>
  <c r="BK797" i="3"/>
  <c r="BK789" i="3"/>
  <c r="BM804" i="3"/>
  <c r="BJ804" i="3"/>
  <c r="BN804" i="3"/>
  <c r="BK804" i="3"/>
  <c r="BK718" i="3"/>
  <c r="BN718" i="3"/>
  <c r="BM718" i="3"/>
  <c r="BL718" i="3"/>
  <c r="BN782" i="3"/>
  <c r="BK782" i="3"/>
  <c r="BN774" i="3"/>
  <c r="BK774" i="3"/>
  <c r="BJ764" i="3"/>
  <c r="BM764" i="3"/>
  <c r="BN723" i="3"/>
  <c r="BL723" i="3"/>
  <c r="BJ701" i="3"/>
  <c r="BK701" i="3"/>
  <c r="BJ676" i="3"/>
  <c r="BJ665" i="3"/>
  <c r="BN665" i="3"/>
  <c r="BL665" i="3"/>
  <c r="BJ660" i="3"/>
  <c r="BK656" i="3"/>
  <c r="BN656" i="3"/>
  <c r="BJ656" i="3"/>
  <c r="BJ652" i="3"/>
  <c r="BL652" i="3"/>
  <c r="BK648" i="3"/>
  <c r="BN648" i="3"/>
  <c r="BJ648" i="3"/>
  <c r="BN788" i="3"/>
  <c r="BK788" i="3"/>
  <c r="BM780" i="3"/>
  <c r="BJ780" i="3"/>
  <c r="BN772" i="3"/>
  <c r="BK772" i="3"/>
  <c r="BK799" i="3"/>
  <c r="BK765" i="3"/>
  <c r="BN721" i="3"/>
  <c r="BL721" i="3"/>
  <c r="BL722" i="3"/>
  <c r="BM722" i="3"/>
  <c r="BM714" i="3"/>
  <c r="BL706" i="3"/>
  <c r="BK715" i="3"/>
  <c r="BN715" i="3"/>
  <c r="BL715" i="3"/>
  <c r="BJ715" i="3"/>
  <c r="BK707" i="3"/>
  <c r="BN707" i="3"/>
  <c r="BL707" i="3"/>
  <c r="BJ699" i="3"/>
  <c r="BN786" i="3"/>
  <c r="BK786" i="3"/>
  <c r="BK781" i="3"/>
  <c r="BK767" i="3"/>
  <c r="BM766" i="3"/>
  <c r="BJ766" i="3"/>
  <c r="BN766" i="3"/>
  <c r="BK766" i="3"/>
  <c r="BJ760" i="3"/>
  <c r="BM760" i="3"/>
  <c r="BN717" i="3"/>
  <c r="BL717" i="3"/>
  <c r="BL708" i="3"/>
  <c r="BK708" i="3"/>
  <c r="BN708" i="3"/>
  <c r="BL697" i="3"/>
  <c r="BK697" i="3"/>
  <c r="BN697" i="3"/>
  <c r="BK689" i="3"/>
  <c r="BN689" i="3"/>
  <c r="BJ684" i="3"/>
  <c r="BJ673" i="3"/>
  <c r="BN673" i="3"/>
  <c r="BL673" i="3"/>
  <c r="BJ668" i="3"/>
  <c r="BJ663" i="3"/>
  <c r="BN663" i="3"/>
  <c r="BL663" i="3"/>
  <c r="BL658" i="3"/>
  <c r="BK658" i="3"/>
  <c r="BN658" i="3"/>
  <c r="BL654" i="3"/>
  <c r="BK650" i="3"/>
  <c r="BN650" i="3"/>
  <c r="BJ645" i="3"/>
  <c r="BK641" i="3"/>
  <c r="BN641" i="3"/>
  <c r="BK795" i="3"/>
  <c r="BK779" i="3"/>
  <c r="BJ784" i="3"/>
  <c r="BN776" i="3"/>
  <c r="BK776" i="3"/>
  <c r="BJ796" i="3"/>
  <c r="BK769" i="3"/>
  <c r="BK709" i="3"/>
  <c r="BN709" i="3"/>
  <c r="BL709" i="3"/>
  <c r="BK693" i="3"/>
  <c r="BM693" i="3"/>
  <c r="BN719" i="3"/>
  <c r="BL719" i="3"/>
  <c r="BJ711" i="3"/>
  <c r="K638" i="3"/>
  <c r="K636" i="3"/>
  <c r="BF636" i="3" s="1"/>
  <c r="K589" i="3"/>
  <c r="K588" i="3"/>
  <c r="K573" i="3"/>
  <c r="K572" i="3"/>
  <c r="K547" i="3"/>
  <c r="K546" i="3"/>
  <c r="K545" i="3"/>
  <c r="K544" i="3"/>
  <c r="L634" i="3"/>
  <c r="K630" i="3"/>
  <c r="BG630" i="3" s="1"/>
  <c r="L628" i="3"/>
  <c r="AJ628" i="3" s="1"/>
  <c r="K628" i="3"/>
  <c r="L587" i="3"/>
  <c r="K581" i="3"/>
  <c r="K580" i="3"/>
  <c r="L574" i="3"/>
  <c r="L571" i="3"/>
  <c r="L570" i="3"/>
  <c r="L565" i="3"/>
  <c r="K565" i="3"/>
  <c r="K564" i="3"/>
  <c r="K561" i="3"/>
  <c r="K560" i="3"/>
  <c r="K556" i="3"/>
  <c r="K555" i="3"/>
  <c r="K554" i="3"/>
  <c r="K553" i="3"/>
  <c r="K552" i="3"/>
  <c r="L543" i="3"/>
  <c r="K539" i="3"/>
  <c r="K538" i="3"/>
  <c r="K537" i="3"/>
  <c r="K536" i="3"/>
  <c r="K532" i="3"/>
  <c r="K530" i="3"/>
  <c r="K529" i="3"/>
  <c r="K528" i="3"/>
  <c r="K525" i="3"/>
  <c r="K524" i="3"/>
  <c r="K521" i="3"/>
  <c r="K520" i="3"/>
  <c r="K517" i="3"/>
  <c r="K516" i="3"/>
  <c r="T516" i="3" s="1"/>
  <c r="K513" i="3"/>
  <c r="K512" i="3"/>
  <c r="L633" i="3"/>
  <c r="L631" i="3"/>
  <c r="L592" i="3"/>
  <c r="L584" i="3"/>
  <c r="L576" i="3"/>
  <c r="L568" i="3"/>
  <c r="BH565" i="3"/>
  <c r="L637" i="3"/>
  <c r="L635" i="3"/>
  <c r="K634" i="3"/>
  <c r="L632" i="3"/>
  <c r="K632" i="3"/>
  <c r="L629" i="3"/>
  <c r="L627" i="3"/>
  <c r="K626" i="3"/>
  <c r="L625" i="3"/>
  <c r="K625" i="3"/>
  <c r="L624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L608" i="3"/>
  <c r="K608" i="3"/>
  <c r="L607" i="3"/>
  <c r="K607" i="3"/>
  <c r="L606" i="3"/>
  <c r="K606" i="3"/>
  <c r="L605" i="3"/>
  <c r="K605" i="3"/>
  <c r="L604" i="3"/>
  <c r="K604" i="3"/>
  <c r="L603" i="3"/>
  <c r="K603" i="3"/>
  <c r="L602" i="3"/>
  <c r="K602" i="3"/>
  <c r="L601" i="3"/>
  <c r="K601" i="3"/>
  <c r="L600" i="3"/>
  <c r="K600" i="3"/>
  <c r="L599" i="3"/>
  <c r="K599" i="3"/>
  <c r="L598" i="3"/>
  <c r="K598" i="3"/>
  <c r="L597" i="3"/>
  <c r="K597" i="3"/>
  <c r="L596" i="3"/>
  <c r="K596" i="3"/>
  <c r="L595" i="3"/>
  <c r="K595" i="3"/>
  <c r="L594" i="3"/>
  <c r="K594" i="3"/>
  <c r="L593" i="3"/>
  <c r="K593" i="3"/>
  <c r="K592" i="3"/>
  <c r="L588" i="3"/>
  <c r="L586" i="3"/>
  <c r="K585" i="3"/>
  <c r="K584" i="3"/>
  <c r="L581" i="3"/>
  <c r="L580" i="3"/>
  <c r="P580" i="3" s="1"/>
  <c r="L578" i="3"/>
  <c r="K577" i="3"/>
  <c r="K576" i="3"/>
  <c r="L572" i="3"/>
  <c r="M572" i="3" s="1"/>
  <c r="K569" i="3"/>
  <c r="K568" i="3"/>
  <c r="L564" i="3"/>
  <c r="L558" i="3"/>
  <c r="L557" i="3"/>
  <c r="L556" i="3"/>
  <c r="T555" i="3"/>
  <c r="AB555" i="3"/>
  <c r="AJ555" i="3"/>
  <c r="AR555" i="3"/>
  <c r="AZ555" i="3"/>
  <c r="BH555" i="3"/>
  <c r="S555" i="3"/>
  <c r="AA555" i="3"/>
  <c r="AI555" i="3"/>
  <c r="AQ555" i="3"/>
  <c r="AY555" i="3"/>
  <c r="BG555" i="3"/>
  <c r="L550" i="3"/>
  <c r="L549" i="3"/>
  <c r="L548" i="3"/>
  <c r="P547" i="3"/>
  <c r="X547" i="3"/>
  <c r="AF547" i="3"/>
  <c r="AN547" i="3"/>
  <c r="AV547" i="3"/>
  <c r="BD547" i="3"/>
  <c r="O547" i="3"/>
  <c r="W547" i="3"/>
  <c r="AE547" i="3"/>
  <c r="AM547" i="3"/>
  <c r="AU547" i="3"/>
  <c r="BC547" i="3"/>
  <c r="L542" i="3"/>
  <c r="L541" i="3"/>
  <c r="L540" i="3"/>
  <c r="L534" i="3"/>
  <c r="L533" i="3"/>
  <c r="L532" i="3"/>
  <c r="K531" i="3"/>
  <c r="L526" i="3"/>
  <c r="L525" i="3"/>
  <c r="L524" i="3"/>
  <c r="N524" i="3" s="1"/>
  <c r="K523" i="3"/>
  <c r="K522" i="3"/>
  <c r="L518" i="3"/>
  <c r="L517" i="3"/>
  <c r="AN517" i="3" s="1"/>
  <c r="L516" i="3"/>
  <c r="K515" i="3"/>
  <c r="K514" i="3"/>
  <c r="L510" i="3"/>
  <c r="L509" i="3"/>
  <c r="L508" i="3"/>
  <c r="BC638" i="3"/>
  <c r="AU638" i="3"/>
  <c r="AM638" i="3"/>
  <c r="AE638" i="3"/>
  <c r="W638" i="3"/>
  <c r="O638" i="3"/>
  <c r="AX636" i="3"/>
  <c r="AH636" i="3"/>
  <c r="R636" i="3"/>
  <c r="AY630" i="3"/>
  <c r="AI630" i="3"/>
  <c r="S630" i="3"/>
  <c r="T628" i="3"/>
  <c r="L560" i="3"/>
  <c r="K559" i="3"/>
  <c r="K558" i="3"/>
  <c r="K557" i="3"/>
  <c r="T556" i="3"/>
  <c r="L554" i="3"/>
  <c r="L553" i="3"/>
  <c r="L552" i="3"/>
  <c r="K551" i="3"/>
  <c r="K550" i="3"/>
  <c r="K549" i="3"/>
  <c r="K548" i="3"/>
  <c r="L546" i="3"/>
  <c r="L545" i="3"/>
  <c r="L544" i="3"/>
  <c r="K543" i="3"/>
  <c r="K542" i="3"/>
  <c r="K541" i="3"/>
  <c r="K540" i="3"/>
  <c r="L538" i="3"/>
  <c r="L537" i="3"/>
  <c r="L536" i="3"/>
  <c r="K535" i="3"/>
  <c r="K534" i="3"/>
  <c r="K533" i="3"/>
  <c r="AJ532" i="3"/>
  <c r="AY532" i="3"/>
  <c r="L530" i="3"/>
  <c r="L529" i="3"/>
  <c r="L528" i="3"/>
  <c r="K527" i="3"/>
  <c r="K526" i="3"/>
  <c r="X525" i="3"/>
  <c r="AN525" i="3"/>
  <c r="BD525" i="3"/>
  <c r="Q525" i="3"/>
  <c r="Y525" i="3"/>
  <c r="AG525" i="3"/>
  <c r="AO525" i="3"/>
  <c r="AW525" i="3"/>
  <c r="BE525" i="3"/>
  <c r="AB524" i="3"/>
  <c r="AJ524" i="3"/>
  <c r="AR524" i="3"/>
  <c r="AZ524" i="3"/>
  <c r="BH524" i="3"/>
  <c r="S524" i="3"/>
  <c r="AA524" i="3"/>
  <c r="AI524" i="3"/>
  <c r="AQ524" i="3"/>
  <c r="AY524" i="3"/>
  <c r="BG524" i="3"/>
  <c r="L522" i="3"/>
  <c r="L521" i="3"/>
  <c r="L520" i="3"/>
  <c r="K519" i="3"/>
  <c r="K518" i="3"/>
  <c r="X517" i="3"/>
  <c r="BD517" i="3"/>
  <c r="AM517" i="3"/>
  <c r="P516" i="3"/>
  <c r="X516" i="3"/>
  <c r="AF516" i="3"/>
  <c r="AN516" i="3"/>
  <c r="AV516" i="3"/>
  <c r="BD516" i="3"/>
  <c r="O516" i="3"/>
  <c r="W516" i="3"/>
  <c r="AE516" i="3"/>
  <c r="AM516" i="3"/>
  <c r="AU516" i="3"/>
  <c r="BC516" i="3"/>
  <c r="L514" i="3"/>
  <c r="L513" i="3"/>
  <c r="L512" i="3"/>
  <c r="AI512" i="3" s="1"/>
  <c r="K511" i="3"/>
  <c r="K510" i="3"/>
  <c r="K509" i="3"/>
  <c r="K508" i="3"/>
  <c r="O507" i="3"/>
  <c r="S507" i="3"/>
  <c r="W507" i="3"/>
  <c r="AA507" i="3"/>
  <c r="AE507" i="3"/>
  <c r="AI507" i="3"/>
  <c r="AM507" i="3"/>
  <c r="AQ507" i="3"/>
  <c r="AU507" i="3"/>
  <c r="AY507" i="3"/>
  <c r="BC507" i="3"/>
  <c r="BG507" i="3"/>
  <c r="N507" i="3"/>
  <c r="V507" i="3"/>
  <c r="AD507" i="3"/>
  <c r="AL507" i="3"/>
  <c r="AT507" i="3"/>
  <c r="BB507" i="3"/>
  <c r="P507" i="3"/>
  <c r="X507" i="3"/>
  <c r="AF507" i="3"/>
  <c r="AN507" i="3"/>
  <c r="AV507" i="3"/>
  <c r="BD507" i="3"/>
  <c r="BF638" i="3"/>
  <c r="BB638" i="3"/>
  <c r="AX638" i="3"/>
  <c r="AT638" i="3"/>
  <c r="AP638" i="3"/>
  <c r="AL638" i="3"/>
  <c r="AH638" i="3"/>
  <c r="AD638" i="3"/>
  <c r="Z638" i="3"/>
  <c r="V638" i="3"/>
  <c r="R638" i="3"/>
  <c r="BE636" i="3"/>
  <c r="AW636" i="3"/>
  <c r="AO636" i="3"/>
  <c r="AG636" i="3"/>
  <c r="Y636" i="3"/>
  <c r="Q636" i="3"/>
  <c r="BD630" i="3"/>
  <c r="AV630" i="3"/>
  <c r="AN630" i="3"/>
  <c r="AF630" i="3"/>
  <c r="X630" i="3"/>
  <c r="P630" i="3"/>
  <c r="BC628" i="3"/>
  <c r="AM628" i="3"/>
  <c r="W628" i="3"/>
  <c r="K637" i="3"/>
  <c r="K633" i="3"/>
  <c r="K629" i="3"/>
  <c r="L623" i="3"/>
  <c r="L621" i="3"/>
  <c r="L619" i="3"/>
  <c r="L617" i="3"/>
  <c r="L615" i="3"/>
  <c r="L613" i="3"/>
  <c r="L611" i="3"/>
  <c r="L609" i="3"/>
  <c r="L582" i="3"/>
  <c r="L577" i="3"/>
  <c r="L561" i="3"/>
  <c r="P561" i="3" s="1"/>
  <c r="L589" i="3"/>
  <c r="O589" i="3" s="1"/>
  <c r="L573" i="3"/>
  <c r="K635" i="3"/>
  <c r="K631" i="3"/>
  <c r="K627" i="3"/>
  <c r="L622" i="3"/>
  <c r="L620" i="3"/>
  <c r="L618" i="3"/>
  <c r="L616" i="3"/>
  <c r="L614" i="3"/>
  <c r="L612" i="3"/>
  <c r="L610" i="3"/>
  <c r="L590" i="3"/>
  <c r="L585" i="3"/>
  <c r="L569" i="3"/>
  <c r="K590" i="3"/>
  <c r="K586" i="3"/>
  <c r="K582" i="3"/>
  <c r="K578" i="3"/>
  <c r="K574" i="3"/>
  <c r="K570" i="3"/>
  <c r="K566" i="3"/>
  <c r="K562" i="3"/>
  <c r="K591" i="3"/>
  <c r="K587" i="3"/>
  <c r="K583" i="3"/>
  <c r="K579" i="3"/>
  <c r="K575" i="3"/>
  <c r="K571" i="3"/>
  <c r="K567" i="3"/>
  <c r="K563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J485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T532" i="3" l="1"/>
  <c r="AZ532" i="3"/>
  <c r="AI532" i="3"/>
  <c r="U556" i="3"/>
  <c r="BA556" i="3"/>
  <c r="AJ556" i="3"/>
  <c r="P524" i="3"/>
  <c r="X524" i="3"/>
  <c r="N555" i="3"/>
  <c r="R555" i="3"/>
  <c r="V555" i="3"/>
  <c r="Z555" i="3"/>
  <c r="AD555" i="3"/>
  <c r="AH555" i="3"/>
  <c r="AL555" i="3"/>
  <c r="AP555" i="3"/>
  <c r="AT555" i="3"/>
  <c r="AX555" i="3"/>
  <c r="BB555" i="3"/>
  <c r="BF555" i="3"/>
  <c r="M555" i="3"/>
  <c r="Q555" i="3"/>
  <c r="U555" i="3"/>
  <c r="Y555" i="3"/>
  <c r="AC555" i="3"/>
  <c r="AG555" i="3"/>
  <c r="AK555" i="3"/>
  <c r="AO555" i="3"/>
  <c r="AS555" i="3"/>
  <c r="AW555" i="3"/>
  <c r="BA555" i="3"/>
  <c r="BE555" i="3"/>
  <c r="BI555" i="3"/>
  <c r="M565" i="3"/>
  <c r="AB565" i="3"/>
  <c r="N547" i="3"/>
  <c r="R547" i="3"/>
  <c r="V547" i="3"/>
  <c r="Z547" i="3"/>
  <c r="AD547" i="3"/>
  <c r="AH547" i="3"/>
  <c r="AL547" i="3"/>
  <c r="AP547" i="3"/>
  <c r="AT547" i="3"/>
  <c r="AX547" i="3"/>
  <c r="BB547" i="3"/>
  <c r="BF547" i="3"/>
  <c r="M547" i="3"/>
  <c r="Q547" i="3"/>
  <c r="U547" i="3"/>
  <c r="Y547" i="3"/>
  <c r="AC547" i="3"/>
  <c r="AG547" i="3"/>
  <c r="AK547" i="3"/>
  <c r="AO547" i="3"/>
  <c r="AS547" i="3"/>
  <c r="AW547" i="3"/>
  <c r="BA547" i="3"/>
  <c r="BE547" i="3"/>
  <c r="BI547" i="3"/>
  <c r="N638" i="3"/>
  <c r="BI638" i="3"/>
  <c r="BE638" i="3"/>
  <c r="BA638" i="3"/>
  <c r="AW638" i="3"/>
  <c r="AS638" i="3"/>
  <c r="AO638" i="3"/>
  <c r="AK638" i="3"/>
  <c r="AG638" i="3"/>
  <c r="AC638" i="3"/>
  <c r="Y638" i="3"/>
  <c r="U638" i="3"/>
  <c r="BL638" i="3" s="1"/>
  <c r="Q638" i="3"/>
  <c r="M638" i="3"/>
  <c r="AR539" i="3"/>
  <c r="BG539" i="3"/>
  <c r="O573" i="3"/>
  <c r="O628" i="3"/>
  <c r="AE628" i="3"/>
  <c r="AU628" i="3"/>
  <c r="P638" i="3"/>
  <c r="T638" i="3"/>
  <c r="X638" i="3"/>
  <c r="AB638" i="3"/>
  <c r="AF638" i="3"/>
  <c r="AJ638" i="3"/>
  <c r="AN638" i="3"/>
  <c r="AR638" i="3"/>
  <c r="AV638" i="3"/>
  <c r="AZ638" i="3"/>
  <c r="BD638" i="3"/>
  <c r="BH638" i="3"/>
  <c r="BG516" i="3"/>
  <c r="AY516" i="3"/>
  <c r="AQ516" i="3"/>
  <c r="AI516" i="3"/>
  <c r="AA516" i="3"/>
  <c r="S516" i="3"/>
  <c r="BH516" i="3"/>
  <c r="AZ516" i="3"/>
  <c r="AR516" i="3"/>
  <c r="AJ516" i="3"/>
  <c r="AB516" i="3"/>
  <c r="BC517" i="3"/>
  <c r="W517" i="3"/>
  <c r="P520" i="3"/>
  <c r="BC524" i="3"/>
  <c r="AU524" i="3"/>
  <c r="AM524" i="3"/>
  <c r="AE524" i="3"/>
  <c r="W524" i="3"/>
  <c r="O524" i="3"/>
  <c r="BD524" i="3"/>
  <c r="AV524" i="3"/>
  <c r="AN524" i="3"/>
  <c r="AF524" i="3"/>
  <c r="T524" i="3"/>
  <c r="S532" i="3"/>
  <c r="M553" i="3"/>
  <c r="AZ556" i="3"/>
  <c r="AK556" i="3"/>
  <c r="AZ628" i="3"/>
  <c r="S638" i="3"/>
  <c r="AA638" i="3"/>
  <c r="AI638" i="3"/>
  <c r="AQ638" i="3"/>
  <c r="AY638" i="3"/>
  <c r="BG638" i="3"/>
  <c r="AK539" i="3"/>
  <c r="BG547" i="3"/>
  <c r="AY547" i="3"/>
  <c r="AQ547" i="3"/>
  <c r="AI547" i="3"/>
  <c r="AA547" i="3"/>
  <c r="S547" i="3"/>
  <c r="BH547" i="3"/>
  <c r="AZ547" i="3"/>
  <c r="AR547" i="3"/>
  <c r="AJ547" i="3"/>
  <c r="AB547" i="3"/>
  <c r="T547" i="3"/>
  <c r="BC555" i="3"/>
  <c r="AU555" i="3"/>
  <c r="AM555" i="3"/>
  <c r="AE555" i="3"/>
  <c r="W555" i="3"/>
  <c r="O555" i="3"/>
  <c r="BD555" i="3"/>
  <c r="AV555" i="3"/>
  <c r="AN555" i="3"/>
  <c r="AF555" i="3"/>
  <c r="X555" i="3"/>
  <c r="P555" i="3"/>
  <c r="AS565" i="3"/>
  <c r="AN528" i="3"/>
  <c r="W530" i="3"/>
  <c r="P536" i="3"/>
  <c r="P538" i="3"/>
  <c r="P545" i="3"/>
  <c r="M560" i="3"/>
  <c r="N516" i="3"/>
  <c r="O564" i="3"/>
  <c r="AB539" i="3"/>
  <c r="BM638" i="3"/>
  <c r="BL555" i="3"/>
  <c r="L506" i="3"/>
  <c r="L505" i="3"/>
  <c r="L504" i="3"/>
  <c r="P517" i="3"/>
  <c r="P525" i="3"/>
  <c r="AB532" i="3"/>
  <c r="M556" i="3"/>
  <c r="AC565" i="3"/>
  <c r="BH628" i="3"/>
  <c r="L392" i="3"/>
  <c r="L388" i="3"/>
  <c r="L383" i="3"/>
  <c r="L380" i="3"/>
  <c r="L359" i="3"/>
  <c r="L356" i="3"/>
  <c r="L339" i="3"/>
  <c r="S628" i="3"/>
  <c r="AA628" i="3"/>
  <c r="AI628" i="3"/>
  <c r="AQ628" i="3"/>
  <c r="AY628" i="3"/>
  <c r="BG628" i="3"/>
  <c r="T630" i="3"/>
  <c r="AB630" i="3"/>
  <c r="AJ630" i="3"/>
  <c r="AR630" i="3"/>
  <c r="AZ630" i="3"/>
  <c r="BH630" i="3"/>
  <c r="U636" i="3"/>
  <c r="AC636" i="3"/>
  <c r="AK636" i="3"/>
  <c r="AS636" i="3"/>
  <c r="BA636" i="3"/>
  <c r="BI636" i="3"/>
  <c r="BH507" i="3"/>
  <c r="AZ507" i="3"/>
  <c r="AR507" i="3"/>
  <c r="AJ507" i="3"/>
  <c r="AB507" i="3"/>
  <c r="T507" i="3"/>
  <c r="BF507" i="3"/>
  <c r="AX507" i="3"/>
  <c r="AP507" i="3"/>
  <c r="AH507" i="3"/>
  <c r="Z507" i="3"/>
  <c r="R507" i="3"/>
  <c r="BI507" i="3"/>
  <c r="BE507" i="3"/>
  <c r="BA507" i="3"/>
  <c r="AW507" i="3"/>
  <c r="AS507" i="3"/>
  <c r="AO507" i="3"/>
  <c r="AK507" i="3"/>
  <c r="AG507" i="3"/>
  <c r="AC507" i="3"/>
  <c r="BK507" i="3" s="1"/>
  <c r="Y507" i="3"/>
  <c r="U507" i="3"/>
  <c r="Q507" i="3"/>
  <c r="O513" i="3"/>
  <c r="BI516" i="3"/>
  <c r="BE516" i="3"/>
  <c r="BA516" i="3"/>
  <c r="AW516" i="3"/>
  <c r="AS516" i="3"/>
  <c r="AO516" i="3"/>
  <c r="AK516" i="3"/>
  <c r="AG516" i="3"/>
  <c r="AC516" i="3"/>
  <c r="Y516" i="3"/>
  <c r="U516" i="3"/>
  <c r="Q516" i="3"/>
  <c r="M516" i="3"/>
  <c r="BF516" i="3"/>
  <c r="BB516" i="3"/>
  <c r="AX516" i="3"/>
  <c r="AT516" i="3"/>
  <c r="AP516" i="3"/>
  <c r="AL516" i="3"/>
  <c r="AH516" i="3"/>
  <c r="AD516" i="3"/>
  <c r="Z516" i="3"/>
  <c r="V516" i="3"/>
  <c r="R516" i="3"/>
  <c r="AU517" i="3"/>
  <c r="AE517" i="3"/>
  <c r="O517" i="3"/>
  <c r="AV517" i="3"/>
  <c r="AF517" i="3"/>
  <c r="N521" i="3"/>
  <c r="BI525" i="3"/>
  <c r="BA525" i="3"/>
  <c r="AS525" i="3"/>
  <c r="AK525" i="3"/>
  <c r="AC525" i="3"/>
  <c r="U525" i="3"/>
  <c r="M525" i="3"/>
  <c r="AV525" i="3"/>
  <c r="AF525" i="3"/>
  <c r="BG532" i="3"/>
  <c r="AQ532" i="3"/>
  <c r="AA532" i="3"/>
  <c r="BH532" i="3"/>
  <c r="AR532" i="3"/>
  <c r="N537" i="3"/>
  <c r="N544" i="3"/>
  <c r="N546" i="3"/>
  <c r="BH556" i="3"/>
  <c r="AR556" i="3"/>
  <c r="AB556" i="3"/>
  <c r="BI556" i="3"/>
  <c r="AS556" i="3"/>
  <c r="AC556" i="3"/>
  <c r="AB628" i="3"/>
  <c r="AR628" i="3"/>
  <c r="AA630" i="3"/>
  <c r="AQ630" i="3"/>
  <c r="Z636" i="3"/>
  <c r="AP636" i="3"/>
  <c r="AZ539" i="3"/>
  <c r="U539" i="3"/>
  <c r="AR565" i="3"/>
  <c r="BI565" i="3"/>
  <c r="L404" i="3"/>
  <c r="AX512" i="3"/>
  <c r="AY512" i="3"/>
  <c r="S512" i="3"/>
  <c r="W528" i="3"/>
  <c r="BC530" i="3"/>
  <c r="AN530" i="3"/>
  <c r="L364" i="3"/>
  <c r="K340" i="3"/>
  <c r="AN512" i="3"/>
  <c r="R512" i="3"/>
  <c r="AY528" i="3"/>
  <c r="BJ555" i="3"/>
  <c r="BK555" i="3"/>
  <c r="T517" i="3"/>
  <c r="BC521" i="3"/>
  <c r="AM521" i="3"/>
  <c r="W521" i="3"/>
  <c r="BD521" i="3"/>
  <c r="AN521" i="3"/>
  <c r="X521" i="3"/>
  <c r="BC537" i="3"/>
  <c r="W537" i="3"/>
  <c r="AN537" i="3"/>
  <c r="T521" i="3"/>
  <c r="AB521" i="3"/>
  <c r="AJ521" i="3"/>
  <c r="AR521" i="3"/>
  <c r="AZ521" i="3"/>
  <c r="BH521" i="3"/>
  <c r="S521" i="3"/>
  <c r="AA521" i="3"/>
  <c r="AI521" i="3"/>
  <c r="AQ521" i="3"/>
  <c r="AY521" i="3"/>
  <c r="BG521" i="3"/>
  <c r="N525" i="3"/>
  <c r="R525" i="3"/>
  <c r="V525" i="3"/>
  <c r="Z525" i="3"/>
  <c r="AD525" i="3"/>
  <c r="AH525" i="3"/>
  <c r="AL525" i="3"/>
  <c r="AP525" i="3"/>
  <c r="AT525" i="3"/>
  <c r="AX525" i="3"/>
  <c r="BB525" i="3"/>
  <c r="BF525" i="3"/>
  <c r="N532" i="3"/>
  <c r="R532" i="3"/>
  <c r="V532" i="3"/>
  <c r="Z532" i="3"/>
  <c r="AD532" i="3"/>
  <c r="AH532" i="3"/>
  <c r="AL532" i="3"/>
  <c r="AP532" i="3"/>
  <c r="AT532" i="3"/>
  <c r="AX532" i="3"/>
  <c r="BB532" i="3"/>
  <c r="BF532" i="3"/>
  <c r="M532" i="3"/>
  <c r="Q532" i="3"/>
  <c r="U532" i="3"/>
  <c r="Y532" i="3"/>
  <c r="AC532" i="3"/>
  <c r="AG532" i="3"/>
  <c r="AK532" i="3"/>
  <c r="AO532" i="3"/>
  <c r="AS532" i="3"/>
  <c r="AW532" i="3"/>
  <c r="BA532" i="3"/>
  <c r="BE532" i="3"/>
  <c r="BI532" i="3"/>
  <c r="T537" i="3"/>
  <c r="AB537" i="3"/>
  <c r="AJ537" i="3"/>
  <c r="AR537" i="3"/>
  <c r="AZ537" i="3"/>
  <c r="BH537" i="3"/>
  <c r="S537" i="3"/>
  <c r="AA537" i="3"/>
  <c r="AI537" i="3"/>
  <c r="AQ537" i="3"/>
  <c r="AY537" i="3"/>
  <c r="BG537" i="3"/>
  <c r="P537" i="3"/>
  <c r="AF537" i="3"/>
  <c r="AV537" i="3"/>
  <c r="O537" i="3"/>
  <c r="AE537" i="3"/>
  <c r="AU537" i="3"/>
  <c r="N539" i="3"/>
  <c r="R539" i="3"/>
  <c r="V539" i="3"/>
  <c r="Z539" i="3"/>
  <c r="AD539" i="3"/>
  <c r="AH539" i="3"/>
  <c r="AL539" i="3"/>
  <c r="AP539" i="3"/>
  <c r="AT539" i="3"/>
  <c r="AX539" i="3"/>
  <c r="O539" i="3"/>
  <c r="S539" i="3"/>
  <c r="W539" i="3"/>
  <c r="AA539" i="3"/>
  <c r="AE539" i="3"/>
  <c r="AI539" i="3"/>
  <c r="AM539" i="3"/>
  <c r="AQ539" i="3"/>
  <c r="AU539" i="3"/>
  <c r="AY539" i="3"/>
  <c r="BB539" i="3"/>
  <c r="BF539" i="3"/>
  <c r="BA539" i="3"/>
  <c r="BE539" i="3"/>
  <c r="BI539" i="3"/>
  <c r="P539" i="3"/>
  <c r="X539" i="3"/>
  <c r="AF539" i="3"/>
  <c r="AN539" i="3"/>
  <c r="AV539" i="3"/>
  <c r="Q539" i="3"/>
  <c r="Y539" i="3"/>
  <c r="AG539" i="3"/>
  <c r="AO539" i="3"/>
  <c r="AW539" i="3"/>
  <c r="BD539" i="3"/>
  <c r="BC539" i="3"/>
  <c r="O556" i="3"/>
  <c r="S556" i="3"/>
  <c r="W556" i="3"/>
  <c r="AA556" i="3"/>
  <c r="AE556" i="3"/>
  <c r="AI556" i="3"/>
  <c r="AM556" i="3"/>
  <c r="AQ556" i="3"/>
  <c r="AU556" i="3"/>
  <c r="AY556" i="3"/>
  <c r="BC556" i="3"/>
  <c r="BG556" i="3"/>
  <c r="N556" i="3"/>
  <c r="R556" i="3"/>
  <c r="V556" i="3"/>
  <c r="Z556" i="3"/>
  <c r="AD556" i="3"/>
  <c r="AH556" i="3"/>
  <c r="AL556" i="3"/>
  <c r="AP556" i="3"/>
  <c r="AT556" i="3"/>
  <c r="AX556" i="3"/>
  <c r="BB556" i="3"/>
  <c r="BF556" i="3"/>
  <c r="O565" i="3"/>
  <c r="S565" i="3"/>
  <c r="W565" i="3"/>
  <c r="AA565" i="3"/>
  <c r="AE565" i="3"/>
  <c r="AI565" i="3"/>
  <c r="AM565" i="3"/>
  <c r="AQ565" i="3"/>
  <c r="AU565" i="3"/>
  <c r="AY565" i="3"/>
  <c r="BC565" i="3"/>
  <c r="BG565" i="3"/>
  <c r="N565" i="3"/>
  <c r="R565" i="3"/>
  <c r="V565" i="3"/>
  <c r="Z565" i="3"/>
  <c r="AD565" i="3"/>
  <c r="AH565" i="3"/>
  <c r="AL565" i="3"/>
  <c r="AP565" i="3"/>
  <c r="AT565" i="3"/>
  <c r="AX565" i="3"/>
  <c r="BB565" i="3"/>
  <c r="BF565" i="3"/>
  <c r="Q565" i="3"/>
  <c r="Y565" i="3"/>
  <c r="AG565" i="3"/>
  <c r="AO565" i="3"/>
  <c r="AW565" i="3"/>
  <c r="BE565" i="3"/>
  <c r="P565" i="3"/>
  <c r="X565" i="3"/>
  <c r="AF565" i="3"/>
  <c r="AN565" i="3"/>
  <c r="AV565" i="3"/>
  <c r="BD565" i="3"/>
  <c r="M628" i="3"/>
  <c r="BF628" i="3"/>
  <c r="BB628" i="3"/>
  <c r="AX628" i="3"/>
  <c r="AT628" i="3"/>
  <c r="AP628" i="3"/>
  <c r="AL628" i="3"/>
  <c r="AH628" i="3"/>
  <c r="AD628" i="3"/>
  <c r="Z628" i="3"/>
  <c r="V628" i="3"/>
  <c r="R628" i="3"/>
  <c r="N628" i="3"/>
  <c r="N630" i="3"/>
  <c r="BI630" i="3"/>
  <c r="BE630" i="3"/>
  <c r="BA630" i="3"/>
  <c r="AW630" i="3"/>
  <c r="AS630" i="3"/>
  <c r="AO630" i="3"/>
  <c r="AK630" i="3"/>
  <c r="AG630" i="3"/>
  <c r="AC630" i="3"/>
  <c r="Y630" i="3"/>
  <c r="U630" i="3"/>
  <c r="Q630" i="3"/>
  <c r="M630" i="3"/>
  <c r="M636" i="3"/>
  <c r="BH636" i="3"/>
  <c r="BD636" i="3"/>
  <c r="AZ636" i="3"/>
  <c r="AV636" i="3"/>
  <c r="AR636" i="3"/>
  <c r="AN636" i="3"/>
  <c r="AJ636" i="3"/>
  <c r="AF636" i="3"/>
  <c r="AB636" i="3"/>
  <c r="X636" i="3"/>
  <c r="T636" i="3"/>
  <c r="P636" i="3"/>
  <c r="L424" i="3"/>
  <c r="L420" i="3"/>
  <c r="L408" i="3"/>
  <c r="L403" i="3"/>
  <c r="L375" i="3"/>
  <c r="L372" i="3"/>
  <c r="L367" i="3"/>
  <c r="K339" i="3"/>
  <c r="Q628" i="3"/>
  <c r="U628" i="3"/>
  <c r="Y628" i="3"/>
  <c r="AC628" i="3"/>
  <c r="AG628" i="3"/>
  <c r="AK628" i="3"/>
  <c r="AO628" i="3"/>
  <c r="AS628" i="3"/>
  <c r="AW628" i="3"/>
  <c r="BA628" i="3"/>
  <c r="BE628" i="3"/>
  <c r="BI628" i="3"/>
  <c r="R630" i="3"/>
  <c r="V630" i="3"/>
  <c r="Z630" i="3"/>
  <c r="AD630" i="3"/>
  <c r="AH630" i="3"/>
  <c r="AL630" i="3"/>
  <c r="AP630" i="3"/>
  <c r="AT630" i="3"/>
  <c r="AX630" i="3"/>
  <c r="BB630" i="3"/>
  <c r="BF630" i="3"/>
  <c r="O636" i="3"/>
  <c r="S636" i="3"/>
  <c r="W636" i="3"/>
  <c r="AA636" i="3"/>
  <c r="AE636" i="3"/>
  <c r="AI636" i="3"/>
  <c r="AM636" i="3"/>
  <c r="AQ636" i="3"/>
  <c r="AU636" i="3"/>
  <c r="AY636" i="3"/>
  <c r="BC636" i="3"/>
  <c r="BG636" i="3"/>
  <c r="M512" i="3"/>
  <c r="O512" i="3"/>
  <c r="W512" i="3"/>
  <c r="AE512" i="3"/>
  <c r="AM512" i="3"/>
  <c r="AU512" i="3"/>
  <c r="BC512" i="3"/>
  <c r="N512" i="3"/>
  <c r="Z512" i="3"/>
  <c r="AP512" i="3"/>
  <c r="BF512" i="3"/>
  <c r="AF512" i="3"/>
  <c r="AV512" i="3"/>
  <c r="BG517" i="3"/>
  <c r="AY517" i="3"/>
  <c r="AQ517" i="3"/>
  <c r="AI517" i="3"/>
  <c r="AA517" i="3"/>
  <c r="S517" i="3"/>
  <c r="BH517" i="3"/>
  <c r="AZ517" i="3"/>
  <c r="AR517" i="3"/>
  <c r="AJ517" i="3"/>
  <c r="AB517" i="3"/>
  <c r="BG525" i="3"/>
  <c r="BC525" i="3"/>
  <c r="AY525" i="3"/>
  <c r="AU525" i="3"/>
  <c r="AQ525" i="3"/>
  <c r="AM525" i="3"/>
  <c r="AI525" i="3"/>
  <c r="AE525" i="3"/>
  <c r="AA525" i="3"/>
  <c r="W525" i="3"/>
  <c r="S525" i="3"/>
  <c r="BK525" i="3" s="1"/>
  <c r="O525" i="3"/>
  <c r="BH525" i="3"/>
  <c r="AZ525" i="3"/>
  <c r="AR525" i="3"/>
  <c r="AJ525" i="3"/>
  <c r="AB525" i="3"/>
  <c r="T525" i="3"/>
  <c r="N528" i="3"/>
  <c r="T528" i="3"/>
  <c r="AB528" i="3"/>
  <c r="AJ528" i="3"/>
  <c r="AR528" i="3"/>
  <c r="AZ528" i="3"/>
  <c r="BH528" i="3"/>
  <c r="S528" i="3"/>
  <c r="AA528" i="3"/>
  <c r="AI528" i="3"/>
  <c r="AQ528" i="3"/>
  <c r="P528" i="3"/>
  <c r="AF528" i="3"/>
  <c r="AV528" i="3"/>
  <c r="O528" i="3"/>
  <c r="AE528" i="3"/>
  <c r="AU528" i="3"/>
  <c r="BC528" i="3"/>
  <c r="N530" i="3"/>
  <c r="T530" i="3"/>
  <c r="AB530" i="3"/>
  <c r="AJ530" i="3"/>
  <c r="AR530" i="3"/>
  <c r="AZ530" i="3"/>
  <c r="BH530" i="3"/>
  <c r="S530" i="3"/>
  <c r="AA530" i="3"/>
  <c r="AI530" i="3"/>
  <c r="AQ530" i="3"/>
  <c r="AY530" i="3"/>
  <c r="BG530" i="3"/>
  <c r="P530" i="3"/>
  <c r="AF530" i="3"/>
  <c r="AV530" i="3"/>
  <c r="O530" i="3"/>
  <c r="AE530" i="3"/>
  <c r="AU530" i="3"/>
  <c r="BC532" i="3"/>
  <c r="AU532" i="3"/>
  <c r="AM532" i="3"/>
  <c r="AE532" i="3"/>
  <c r="W532" i="3"/>
  <c r="O532" i="3"/>
  <c r="BD532" i="3"/>
  <c r="AV532" i="3"/>
  <c r="AN532" i="3"/>
  <c r="AF532" i="3"/>
  <c r="X532" i="3"/>
  <c r="P532" i="3"/>
  <c r="BK532" i="3" s="1"/>
  <c r="BD556" i="3"/>
  <c r="AV556" i="3"/>
  <c r="AN556" i="3"/>
  <c r="AF556" i="3"/>
  <c r="X556" i="3"/>
  <c r="P556" i="3"/>
  <c r="BE556" i="3"/>
  <c r="AW556" i="3"/>
  <c r="AO556" i="3"/>
  <c r="AG556" i="3"/>
  <c r="Y556" i="3"/>
  <c r="Q556" i="3"/>
  <c r="P628" i="3"/>
  <c r="X628" i="3"/>
  <c r="AF628" i="3"/>
  <c r="AN628" i="3"/>
  <c r="AV628" i="3"/>
  <c r="BD628" i="3"/>
  <c r="O630" i="3"/>
  <c r="W630" i="3"/>
  <c r="AE630" i="3"/>
  <c r="AM630" i="3"/>
  <c r="AU630" i="3"/>
  <c r="BC630" i="3"/>
  <c r="N636" i="3"/>
  <c r="V636" i="3"/>
  <c r="AD636" i="3"/>
  <c r="AL636" i="3"/>
  <c r="AT636" i="3"/>
  <c r="BB636" i="3"/>
  <c r="BJ638" i="3"/>
  <c r="BD512" i="3"/>
  <c r="X512" i="3"/>
  <c r="AH512" i="3"/>
  <c r="BG512" i="3"/>
  <c r="AQ512" i="3"/>
  <c r="AA512" i="3"/>
  <c r="AU521" i="3"/>
  <c r="AE521" i="3"/>
  <c r="O521" i="3"/>
  <c r="AV521" i="3"/>
  <c r="AF521" i="3"/>
  <c r="P521" i="3"/>
  <c r="BG528" i="3"/>
  <c r="AM528" i="3"/>
  <c r="BD528" i="3"/>
  <c r="X528" i="3"/>
  <c r="AM530" i="3"/>
  <c r="BD530" i="3"/>
  <c r="X530" i="3"/>
  <c r="AM537" i="3"/>
  <c r="BD537" i="3"/>
  <c r="X537" i="3"/>
  <c r="BH539" i="3"/>
  <c r="AS539" i="3"/>
  <c r="AC539" i="3"/>
  <c r="M539" i="3"/>
  <c r="AJ539" i="3"/>
  <c r="T539" i="3"/>
  <c r="AZ565" i="3"/>
  <c r="AJ565" i="3"/>
  <c r="T565" i="3"/>
  <c r="BA565" i="3"/>
  <c r="AK565" i="3"/>
  <c r="U565" i="3"/>
  <c r="P529" i="3"/>
  <c r="P552" i="3"/>
  <c r="P554" i="3"/>
  <c r="BK638" i="3"/>
  <c r="N517" i="3"/>
  <c r="M581" i="3"/>
  <c r="M588" i="3"/>
  <c r="L384" i="3"/>
  <c r="N522" i="3"/>
  <c r="P522" i="3"/>
  <c r="R522" i="3"/>
  <c r="T522" i="3"/>
  <c r="V522" i="3"/>
  <c r="X522" i="3"/>
  <c r="Z522" i="3"/>
  <c r="AB522" i="3"/>
  <c r="AD522" i="3"/>
  <c r="AF522" i="3"/>
  <c r="AH522" i="3"/>
  <c r="AJ522" i="3"/>
  <c r="AL522" i="3"/>
  <c r="AN522" i="3"/>
  <c r="AP522" i="3"/>
  <c r="AR522" i="3"/>
  <c r="AT522" i="3"/>
  <c r="AV522" i="3"/>
  <c r="AX522" i="3"/>
  <c r="AZ522" i="3"/>
  <c r="BB522" i="3"/>
  <c r="BD522" i="3"/>
  <c r="BF522" i="3"/>
  <c r="BH522" i="3"/>
  <c r="M522" i="3"/>
  <c r="O522" i="3"/>
  <c r="Q522" i="3"/>
  <c r="S522" i="3"/>
  <c r="U522" i="3"/>
  <c r="W522" i="3"/>
  <c r="Y522" i="3"/>
  <c r="AA522" i="3"/>
  <c r="AC522" i="3"/>
  <c r="AE522" i="3"/>
  <c r="AG522" i="3"/>
  <c r="AI522" i="3"/>
  <c r="AK522" i="3"/>
  <c r="AM522" i="3"/>
  <c r="AO522" i="3"/>
  <c r="AQ522" i="3"/>
  <c r="AS522" i="3"/>
  <c r="AU522" i="3"/>
  <c r="AW522" i="3"/>
  <c r="AY522" i="3"/>
  <c r="BA522" i="3"/>
  <c r="BC522" i="3"/>
  <c r="BE522" i="3"/>
  <c r="BG522" i="3"/>
  <c r="BI522" i="3"/>
  <c r="BI529" i="3"/>
  <c r="BE529" i="3"/>
  <c r="BA529" i="3"/>
  <c r="AW529" i="3"/>
  <c r="AS529" i="3"/>
  <c r="AO529" i="3"/>
  <c r="AK529" i="3"/>
  <c r="AG529" i="3"/>
  <c r="AC529" i="3"/>
  <c r="Y529" i="3"/>
  <c r="U529" i="3"/>
  <c r="Q529" i="3"/>
  <c r="M529" i="3"/>
  <c r="BF529" i="3"/>
  <c r="BB529" i="3"/>
  <c r="AX529" i="3"/>
  <c r="AT529" i="3"/>
  <c r="AP529" i="3"/>
  <c r="AL529" i="3"/>
  <c r="AH529" i="3"/>
  <c r="AD529" i="3"/>
  <c r="Z529" i="3"/>
  <c r="V529" i="3"/>
  <c r="R529" i="3"/>
  <c r="N529" i="3"/>
  <c r="N531" i="3"/>
  <c r="P531" i="3"/>
  <c r="R531" i="3"/>
  <c r="T531" i="3"/>
  <c r="V531" i="3"/>
  <c r="X531" i="3"/>
  <c r="Z531" i="3"/>
  <c r="AB531" i="3"/>
  <c r="AD531" i="3"/>
  <c r="AF531" i="3"/>
  <c r="AH531" i="3"/>
  <c r="AJ531" i="3"/>
  <c r="AL531" i="3"/>
  <c r="AN531" i="3"/>
  <c r="AP531" i="3"/>
  <c r="AR531" i="3"/>
  <c r="AT531" i="3"/>
  <c r="AV531" i="3"/>
  <c r="AX531" i="3"/>
  <c r="AZ531" i="3"/>
  <c r="BB531" i="3"/>
  <c r="BD531" i="3"/>
  <c r="BF531" i="3"/>
  <c r="BH531" i="3"/>
  <c r="M531" i="3"/>
  <c r="O531" i="3"/>
  <c r="Q531" i="3"/>
  <c r="S531" i="3"/>
  <c r="U531" i="3"/>
  <c r="W531" i="3"/>
  <c r="Y531" i="3"/>
  <c r="AA531" i="3"/>
  <c r="AC531" i="3"/>
  <c r="AE531" i="3"/>
  <c r="AG531" i="3"/>
  <c r="AI531" i="3"/>
  <c r="AK531" i="3"/>
  <c r="AM531" i="3"/>
  <c r="AO531" i="3"/>
  <c r="AQ531" i="3"/>
  <c r="AS531" i="3"/>
  <c r="AU531" i="3"/>
  <c r="AW531" i="3"/>
  <c r="AY531" i="3"/>
  <c r="BA531" i="3"/>
  <c r="BC531" i="3"/>
  <c r="BE531" i="3"/>
  <c r="BG531" i="3"/>
  <c r="BI531" i="3"/>
  <c r="BI536" i="3"/>
  <c r="BE536" i="3"/>
  <c r="BA536" i="3"/>
  <c r="AW536" i="3"/>
  <c r="AS536" i="3"/>
  <c r="AO536" i="3"/>
  <c r="AK536" i="3"/>
  <c r="AG536" i="3"/>
  <c r="AC536" i="3"/>
  <c r="Y536" i="3"/>
  <c r="U536" i="3"/>
  <c r="Q536" i="3"/>
  <c r="M536" i="3"/>
  <c r="BF536" i="3"/>
  <c r="BB536" i="3"/>
  <c r="AX536" i="3"/>
  <c r="AT536" i="3"/>
  <c r="AP536" i="3"/>
  <c r="AL536" i="3"/>
  <c r="AH536" i="3"/>
  <c r="AD536" i="3"/>
  <c r="Z536" i="3"/>
  <c r="V536" i="3"/>
  <c r="R536" i="3"/>
  <c r="N536" i="3"/>
  <c r="BI538" i="3"/>
  <c r="BE538" i="3"/>
  <c r="BA538" i="3"/>
  <c r="AW538" i="3"/>
  <c r="AS538" i="3"/>
  <c r="AO538" i="3"/>
  <c r="AK538" i="3"/>
  <c r="AG538" i="3"/>
  <c r="AC538" i="3"/>
  <c r="Y538" i="3"/>
  <c r="U538" i="3"/>
  <c r="Q538" i="3"/>
  <c r="M538" i="3"/>
  <c r="BF538" i="3"/>
  <c r="BB538" i="3"/>
  <c r="AX538" i="3"/>
  <c r="AT538" i="3"/>
  <c r="AP538" i="3"/>
  <c r="AL538" i="3"/>
  <c r="AH538" i="3"/>
  <c r="AD538" i="3"/>
  <c r="Z538" i="3"/>
  <c r="V538" i="3"/>
  <c r="R538" i="3"/>
  <c r="N538" i="3"/>
  <c r="BN539" i="3"/>
  <c r="BG544" i="3"/>
  <c r="BC544" i="3"/>
  <c r="AY544" i="3"/>
  <c r="AU544" i="3"/>
  <c r="AQ544" i="3"/>
  <c r="AM544" i="3"/>
  <c r="AI544" i="3"/>
  <c r="AE544" i="3"/>
  <c r="AA544" i="3"/>
  <c r="W544" i="3"/>
  <c r="S544" i="3"/>
  <c r="O544" i="3"/>
  <c r="BH544" i="3"/>
  <c r="BD544" i="3"/>
  <c r="AZ544" i="3"/>
  <c r="AV544" i="3"/>
  <c r="AR544" i="3"/>
  <c r="AN544" i="3"/>
  <c r="AJ544" i="3"/>
  <c r="AF544" i="3"/>
  <c r="AB544" i="3"/>
  <c r="X544" i="3"/>
  <c r="T544" i="3"/>
  <c r="P544" i="3"/>
  <c r="BI545" i="3"/>
  <c r="BE545" i="3"/>
  <c r="BA545" i="3"/>
  <c r="AW545" i="3"/>
  <c r="AS545" i="3"/>
  <c r="AO545" i="3"/>
  <c r="AK545" i="3"/>
  <c r="AG545" i="3"/>
  <c r="AC545" i="3"/>
  <c r="Y545" i="3"/>
  <c r="U545" i="3"/>
  <c r="Q545" i="3"/>
  <c r="M545" i="3"/>
  <c r="BF545" i="3"/>
  <c r="BB545" i="3"/>
  <c r="AX545" i="3"/>
  <c r="AT545" i="3"/>
  <c r="AP545" i="3"/>
  <c r="AL545" i="3"/>
  <c r="AH545" i="3"/>
  <c r="AD545" i="3"/>
  <c r="Z545" i="3"/>
  <c r="V545" i="3"/>
  <c r="R545" i="3"/>
  <c r="N545" i="3"/>
  <c r="BG546" i="3"/>
  <c r="BC546" i="3"/>
  <c r="AY546" i="3"/>
  <c r="AU546" i="3"/>
  <c r="AQ546" i="3"/>
  <c r="AM546" i="3"/>
  <c r="AI546" i="3"/>
  <c r="AE546" i="3"/>
  <c r="AA546" i="3"/>
  <c r="W546" i="3"/>
  <c r="S546" i="3"/>
  <c r="O546" i="3"/>
  <c r="BH546" i="3"/>
  <c r="BD546" i="3"/>
  <c r="AZ546" i="3"/>
  <c r="AV546" i="3"/>
  <c r="AR546" i="3"/>
  <c r="AN546" i="3"/>
  <c r="AJ546" i="3"/>
  <c r="AF546" i="3"/>
  <c r="AB546" i="3"/>
  <c r="X546" i="3"/>
  <c r="T546" i="3"/>
  <c r="P546" i="3"/>
  <c r="BJ547" i="3"/>
  <c r="BN547" i="3"/>
  <c r="BF552" i="3"/>
  <c r="AX552" i="3"/>
  <c r="AP552" i="3"/>
  <c r="AH552" i="3"/>
  <c r="BH552" i="3"/>
  <c r="AZ552" i="3"/>
  <c r="AR552" i="3"/>
  <c r="AJ552" i="3"/>
  <c r="AB552" i="3"/>
  <c r="BG552" i="3"/>
  <c r="BC552" i="3"/>
  <c r="AY552" i="3"/>
  <c r="AU552" i="3"/>
  <c r="AQ552" i="3"/>
  <c r="AM552" i="3"/>
  <c r="AI552" i="3"/>
  <c r="AE552" i="3"/>
  <c r="AA552" i="3"/>
  <c r="W552" i="3"/>
  <c r="S552" i="3"/>
  <c r="O552" i="3"/>
  <c r="Z552" i="3"/>
  <c r="V552" i="3"/>
  <c r="R552" i="3"/>
  <c r="N552" i="3"/>
  <c r="BG553" i="3"/>
  <c r="BC553" i="3"/>
  <c r="AY553" i="3"/>
  <c r="AU553" i="3"/>
  <c r="AQ553" i="3"/>
  <c r="AM553" i="3"/>
  <c r="AI553" i="3"/>
  <c r="AB553" i="3"/>
  <c r="T553" i="3"/>
  <c r="BH553" i="3"/>
  <c r="BD553" i="3"/>
  <c r="AZ553" i="3"/>
  <c r="AV553" i="3"/>
  <c r="AR553" i="3"/>
  <c r="AN553" i="3"/>
  <c r="AJ553" i="3"/>
  <c r="AD553" i="3"/>
  <c r="V553" i="3"/>
  <c r="N553" i="3"/>
  <c r="AE553" i="3"/>
  <c r="AA553" i="3"/>
  <c r="W553" i="3"/>
  <c r="S553" i="3"/>
  <c r="O553" i="3"/>
  <c r="BI554" i="3"/>
  <c r="BE554" i="3"/>
  <c r="BA554" i="3"/>
  <c r="AW554" i="3"/>
  <c r="AS554" i="3"/>
  <c r="AO554" i="3"/>
  <c r="AK554" i="3"/>
  <c r="AG554" i="3"/>
  <c r="AC554" i="3"/>
  <c r="Y554" i="3"/>
  <c r="U554" i="3"/>
  <c r="Q554" i="3"/>
  <c r="M554" i="3"/>
  <c r="BF554" i="3"/>
  <c r="BB554" i="3"/>
  <c r="AX554" i="3"/>
  <c r="AT554" i="3"/>
  <c r="AP554" i="3"/>
  <c r="AL554" i="3"/>
  <c r="AH554" i="3"/>
  <c r="AD554" i="3"/>
  <c r="Z554" i="3"/>
  <c r="V554" i="3"/>
  <c r="R554" i="3"/>
  <c r="N554" i="3"/>
  <c r="BF560" i="3"/>
  <c r="BB560" i="3"/>
  <c r="AX560" i="3"/>
  <c r="AT560" i="3"/>
  <c r="AP560" i="3"/>
  <c r="AL560" i="3"/>
  <c r="AH560" i="3"/>
  <c r="AD560" i="3"/>
  <c r="Z560" i="3"/>
  <c r="V560" i="3"/>
  <c r="R560" i="3"/>
  <c r="N560" i="3"/>
  <c r="BG560" i="3"/>
  <c r="BC560" i="3"/>
  <c r="AY560" i="3"/>
  <c r="AU560" i="3"/>
  <c r="AQ560" i="3"/>
  <c r="AM560" i="3"/>
  <c r="AI560" i="3"/>
  <c r="AE560" i="3"/>
  <c r="AA560" i="3"/>
  <c r="W560" i="3"/>
  <c r="S560" i="3"/>
  <c r="O560" i="3"/>
  <c r="BI561" i="3"/>
  <c r="BE561" i="3"/>
  <c r="BA561" i="3"/>
  <c r="AW561" i="3"/>
  <c r="AS561" i="3"/>
  <c r="AO561" i="3"/>
  <c r="AK561" i="3"/>
  <c r="AG561" i="3"/>
  <c r="AC561" i="3"/>
  <c r="Y561" i="3"/>
  <c r="U561" i="3"/>
  <c r="Q561" i="3"/>
  <c r="M561" i="3"/>
  <c r="BF561" i="3"/>
  <c r="BB561" i="3"/>
  <c r="AX561" i="3"/>
  <c r="AT561" i="3"/>
  <c r="AP561" i="3"/>
  <c r="AL561" i="3"/>
  <c r="AH561" i="3"/>
  <c r="AD561" i="3"/>
  <c r="Z561" i="3"/>
  <c r="V561" i="3"/>
  <c r="R561" i="3"/>
  <c r="N561" i="3"/>
  <c r="M568" i="3"/>
  <c r="O568" i="3"/>
  <c r="Q568" i="3"/>
  <c r="S568" i="3"/>
  <c r="U568" i="3"/>
  <c r="W568" i="3"/>
  <c r="Y568" i="3"/>
  <c r="AA568" i="3"/>
  <c r="AC568" i="3"/>
  <c r="AE568" i="3"/>
  <c r="AG568" i="3"/>
  <c r="AI568" i="3"/>
  <c r="AK568" i="3"/>
  <c r="AM568" i="3"/>
  <c r="AO568" i="3"/>
  <c r="AQ568" i="3"/>
  <c r="AS568" i="3"/>
  <c r="AU568" i="3"/>
  <c r="AW568" i="3"/>
  <c r="AY568" i="3"/>
  <c r="BA568" i="3"/>
  <c r="BC568" i="3"/>
  <c r="BE568" i="3"/>
  <c r="BG568" i="3"/>
  <c r="BI568" i="3"/>
  <c r="N568" i="3"/>
  <c r="P568" i="3"/>
  <c r="R568" i="3"/>
  <c r="T568" i="3"/>
  <c r="V568" i="3"/>
  <c r="X568" i="3"/>
  <c r="Z568" i="3"/>
  <c r="AB568" i="3"/>
  <c r="AD568" i="3"/>
  <c r="AF568" i="3"/>
  <c r="AH568" i="3"/>
  <c r="AJ568" i="3"/>
  <c r="AL568" i="3"/>
  <c r="AN568" i="3"/>
  <c r="AP568" i="3"/>
  <c r="AR568" i="3"/>
  <c r="AT568" i="3"/>
  <c r="AV568" i="3"/>
  <c r="AX568" i="3"/>
  <c r="AZ568" i="3"/>
  <c r="BB568" i="3"/>
  <c r="BD568" i="3"/>
  <c r="BF568" i="3"/>
  <c r="BH568" i="3"/>
  <c r="M577" i="3"/>
  <c r="O577" i="3"/>
  <c r="Q577" i="3"/>
  <c r="S577" i="3"/>
  <c r="U577" i="3"/>
  <c r="W577" i="3"/>
  <c r="Y577" i="3"/>
  <c r="AA577" i="3"/>
  <c r="AC577" i="3"/>
  <c r="AE577" i="3"/>
  <c r="AG577" i="3"/>
  <c r="AI577" i="3"/>
  <c r="AK577" i="3"/>
  <c r="AM577" i="3"/>
  <c r="AO577" i="3"/>
  <c r="AQ577" i="3"/>
  <c r="AS577" i="3"/>
  <c r="AU577" i="3"/>
  <c r="AW577" i="3"/>
  <c r="AY577" i="3"/>
  <c r="BA577" i="3"/>
  <c r="BC577" i="3"/>
  <c r="BE577" i="3"/>
  <c r="BG577" i="3"/>
  <c r="BI577" i="3"/>
  <c r="N577" i="3"/>
  <c r="P577" i="3"/>
  <c r="R577" i="3"/>
  <c r="T577" i="3"/>
  <c r="V577" i="3"/>
  <c r="X577" i="3"/>
  <c r="Z577" i="3"/>
  <c r="AB577" i="3"/>
  <c r="AD577" i="3"/>
  <c r="AF577" i="3"/>
  <c r="AH577" i="3"/>
  <c r="AJ577" i="3"/>
  <c r="AL577" i="3"/>
  <c r="AN577" i="3"/>
  <c r="AP577" i="3"/>
  <c r="AR577" i="3"/>
  <c r="AT577" i="3"/>
  <c r="AV577" i="3"/>
  <c r="AX577" i="3"/>
  <c r="AZ577" i="3"/>
  <c r="BB577" i="3"/>
  <c r="BD577" i="3"/>
  <c r="BF577" i="3"/>
  <c r="BH577" i="3"/>
  <c r="M584" i="3"/>
  <c r="O584" i="3"/>
  <c r="Q584" i="3"/>
  <c r="S584" i="3"/>
  <c r="U584" i="3"/>
  <c r="W584" i="3"/>
  <c r="Y584" i="3"/>
  <c r="AA584" i="3"/>
  <c r="AC584" i="3"/>
  <c r="AE584" i="3"/>
  <c r="AG584" i="3"/>
  <c r="AI584" i="3"/>
  <c r="AK584" i="3"/>
  <c r="AM584" i="3"/>
  <c r="AO584" i="3"/>
  <c r="AQ584" i="3"/>
  <c r="AS584" i="3"/>
  <c r="AU584" i="3"/>
  <c r="AW584" i="3"/>
  <c r="AY584" i="3"/>
  <c r="BA584" i="3"/>
  <c r="BC584" i="3"/>
  <c r="BE584" i="3"/>
  <c r="BG584" i="3"/>
  <c r="BI584" i="3"/>
  <c r="N584" i="3"/>
  <c r="P584" i="3"/>
  <c r="R584" i="3"/>
  <c r="T584" i="3"/>
  <c r="V584" i="3"/>
  <c r="X584" i="3"/>
  <c r="Z584" i="3"/>
  <c r="AB584" i="3"/>
  <c r="AD584" i="3"/>
  <c r="AF584" i="3"/>
  <c r="AH584" i="3"/>
  <c r="AJ584" i="3"/>
  <c r="AL584" i="3"/>
  <c r="AN584" i="3"/>
  <c r="AP584" i="3"/>
  <c r="AR584" i="3"/>
  <c r="AT584" i="3"/>
  <c r="AV584" i="3"/>
  <c r="AX584" i="3"/>
  <c r="AZ584" i="3"/>
  <c r="BB584" i="3"/>
  <c r="BD584" i="3"/>
  <c r="BF584" i="3"/>
  <c r="BH584" i="3"/>
  <c r="M592" i="3"/>
  <c r="O592" i="3"/>
  <c r="Q592" i="3"/>
  <c r="S592" i="3"/>
  <c r="U592" i="3"/>
  <c r="W592" i="3"/>
  <c r="Y592" i="3"/>
  <c r="AA592" i="3"/>
  <c r="AC592" i="3"/>
  <c r="AE592" i="3"/>
  <c r="AG592" i="3"/>
  <c r="AI592" i="3"/>
  <c r="AK592" i="3"/>
  <c r="AM592" i="3"/>
  <c r="AO592" i="3"/>
  <c r="AQ592" i="3"/>
  <c r="AS592" i="3"/>
  <c r="AU592" i="3"/>
  <c r="AW592" i="3"/>
  <c r="AY592" i="3"/>
  <c r="BA592" i="3"/>
  <c r="BC592" i="3"/>
  <c r="BE592" i="3"/>
  <c r="BG592" i="3"/>
  <c r="BI592" i="3"/>
  <c r="N592" i="3"/>
  <c r="P592" i="3"/>
  <c r="R592" i="3"/>
  <c r="T592" i="3"/>
  <c r="V592" i="3"/>
  <c r="X592" i="3"/>
  <c r="Z592" i="3"/>
  <c r="AB592" i="3"/>
  <c r="AD592" i="3"/>
  <c r="AF592" i="3"/>
  <c r="AH592" i="3"/>
  <c r="AJ592" i="3"/>
  <c r="AL592" i="3"/>
  <c r="AN592" i="3"/>
  <c r="AP592" i="3"/>
  <c r="AR592" i="3"/>
  <c r="AT592" i="3"/>
  <c r="AV592" i="3"/>
  <c r="AX592" i="3"/>
  <c r="AZ592" i="3"/>
  <c r="BB592" i="3"/>
  <c r="BD592" i="3"/>
  <c r="BF592" i="3"/>
  <c r="BH592" i="3"/>
  <c r="N610" i="3"/>
  <c r="P610" i="3"/>
  <c r="R610" i="3"/>
  <c r="T610" i="3"/>
  <c r="V610" i="3"/>
  <c r="X610" i="3"/>
  <c r="Z610" i="3"/>
  <c r="AB610" i="3"/>
  <c r="AD610" i="3"/>
  <c r="AF610" i="3"/>
  <c r="AH610" i="3"/>
  <c r="AJ610" i="3"/>
  <c r="AL610" i="3"/>
  <c r="AN610" i="3"/>
  <c r="AP610" i="3"/>
  <c r="AR610" i="3"/>
  <c r="AT610" i="3"/>
  <c r="AV610" i="3"/>
  <c r="AX610" i="3"/>
  <c r="AZ610" i="3"/>
  <c r="BB610" i="3"/>
  <c r="BD610" i="3"/>
  <c r="BF610" i="3"/>
  <c r="BH610" i="3"/>
  <c r="M610" i="3"/>
  <c r="O610" i="3"/>
  <c r="Q610" i="3"/>
  <c r="S610" i="3"/>
  <c r="U610" i="3"/>
  <c r="W610" i="3"/>
  <c r="Y610" i="3"/>
  <c r="AA610" i="3"/>
  <c r="AC610" i="3"/>
  <c r="AE610" i="3"/>
  <c r="AG610" i="3"/>
  <c r="AI610" i="3"/>
  <c r="AK610" i="3"/>
  <c r="AM610" i="3"/>
  <c r="AO610" i="3"/>
  <c r="AQ610" i="3"/>
  <c r="AS610" i="3"/>
  <c r="AU610" i="3"/>
  <c r="AW610" i="3"/>
  <c r="AY610" i="3"/>
  <c r="BA610" i="3"/>
  <c r="BC610" i="3"/>
  <c r="BE610" i="3"/>
  <c r="BG610" i="3"/>
  <c r="BI610" i="3"/>
  <c r="M612" i="3"/>
  <c r="O612" i="3"/>
  <c r="Q612" i="3"/>
  <c r="S612" i="3"/>
  <c r="U612" i="3"/>
  <c r="W612" i="3"/>
  <c r="Y612" i="3"/>
  <c r="AA612" i="3"/>
  <c r="AC612" i="3"/>
  <c r="AE612" i="3"/>
  <c r="AG612" i="3"/>
  <c r="AI612" i="3"/>
  <c r="AK612" i="3"/>
  <c r="AM612" i="3"/>
  <c r="AO612" i="3"/>
  <c r="AQ612" i="3"/>
  <c r="AS612" i="3"/>
  <c r="AU612" i="3"/>
  <c r="AW612" i="3"/>
  <c r="AY612" i="3"/>
  <c r="BA612" i="3"/>
  <c r="BC612" i="3"/>
  <c r="BE612" i="3"/>
  <c r="BG612" i="3"/>
  <c r="BI612" i="3"/>
  <c r="N612" i="3"/>
  <c r="P612" i="3"/>
  <c r="R612" i="3"/>
  <c r="T612" i="3"/>
  <c r="V612" i="3"/>
  <c r="X612" i="3"/>
  <c r="Z612" i="3"/>
  <c r="AB612" i="3"/>
  <c r="AD612" i="3"/>
  <c r="AF612" i="3"/>
  <c r="AH612" i="3"/>
  <c r="AJ612" i="3"/>
  <c r="AL612" i="3"/>
  <c r="AN612" i="3"/>
  <c r="AP612" i="3"/>
  <c r="AR612" i="3"/>
  <c r="AT612" i="3"/>
  <c r="AV612" i="3"/>
  <c r="AX612" i="3"/>
  <c r="AZ612" i="3"/>
  <c r="BB612" i="3"/>
  <c r="BD612" i="3"/>
  <c r="BF612" i="3"/>
  <c r="BH612" i="3"/>
  <c r="N614" i="3"/>
  <c r="P614" i="3"/>
  <c r="R614" i="3"/>
  <c r="T614" i="3"/>
  <c r="V614" i="3"/>
  <c r="X614" i="3"/>
  <c r="Z614" i="3"/>
  <c r="AB614" i="3"/>
  <c r="AD614" i="3"/>
  <c r="AF614" i="3"/>
  <c r="AH614" i="3"/>
  <c r="AJ614" i="3"/>
  <c r="AL614" i="3"/>
  <c r="AN614" i="3"/>
  <c r="AP614" i="3"/>
  <c r="AR614" i="3"/>
  <c r="AT614" i="3"/>
  <c r="AV614" i="3"/>
  <c r="AX614" i="3"/>
  <c r="AZ614" i="3"/>
  <c r="BB614" i="3"/>
  <c r="BD614" i="3"/>
  <c r="BF614" i="3"/>
  <c r="BH614" i="3"/>
  <c r="M614" i="3"/>
  <c r="O614" i="3"/>
  <c r="Q614" i="3"/>
  <c r="S614" i="3"/>
  <c r="U614" i="3"/>
  <c r="W614" i="3"/>
  <c r="Y614" i="3"/>
  <c r="AA614" i="3"/>
  <c r="AC614" i="3"/>
  <c r="AE614" i="3"/>
  <c r="AG614" i="3"/>
  <c r="AI614" i="3"/>
  <c r="AK614" i="3"/>
  <c r="AM614" i="3"/>
  <c r="AO614" i="3"/>
  <c r="AQ614" i="3"/>
  <c r="AS614" i="3"/>
  <c r="AU614" i="3"/>
  <c r="AW614" i="3"/>
  <c r="AY614" i="3"/>
  <c r="BA614" i="3"/>
  <c r="BC614" i="3"/>
  <c r="BE614" i="3"/>
  <c r="BG614" i="3"/>
  <c r="BI614" i="3"/>
  <c r="M616" i="3"/>
  <c r="O616" i="3"/>
  <c r="Q616" i="3"/>
  <c r="S616" i="3"/>
  <c r="U616" i="3"/>
  <c r="W616" i="3"/>
  <c r="Y616" i="3"/>
  <c r="AA616" i="3"/>
  <c r="AC616" i="3"/>
  <c r="AE616" i="3"/>
  <c r="AG616" i="3"/>
  <c r="AI616" i="3"/>
  <c r="AK616" i="3"/>
  <c r="AM616" i="3"/>
  <c r="AO616" i="3"/>
  <c r="AQ616" i="3"/>
  <c r="AS616" i="3"/>
  <c r="AU616" i="3"/>
  <c r="AW616" i="3"/>
  <c r="AY616" i="3"/>
  <c r="BA616" i="3"/>
  <c r="BC616" i="3"/>
  <c r="BE616" i="3"/>
  <c r="BG616" i="3"/>
  <c r="BI616" i="3"/>
  <c r="N616" i="3"/>
  <c r="P616" i="3"/>
  <c r="R616" i="3"/>
  <c r="T616" i="3"/>
  <c r="V616" i="3"/>
  <c r="X616" i="3"/>
  <c r="Z616" i="3"/>
  <c r="AB616" i="3"/>
  <c r="AD616" i="3"/>
  <c r="AF616" i="3"/>
  <c r="AH616" i="3"/>
  <c r="AJ616" i="3"/>
  <c r="AL616" i="3"/>
  <c r="AN616" i="3"/>
  <c r="AP616" i="3"/>
  <c r="AR616" i="3"/>
  <c r="AT616" i="3"/>
  <c r="AV616" i="3"/>
  <c r="AX616" i="3"/>
  <c r="AZ616" i="3"/>
  <c r="BB616" i="3"/>
  <c r="BD616" i="3"/>
  <c r="BF616" i="3"/>
  <c r="BH616" i="3"/>
  <c r="N618" i="3"/>
  <c r="P618" i="3"/>
  <c r="R618" i="3"/>
  <c r="T618" i="3"/>
  <c r="V618" i="3"/>
  <c r="X618" i="3"/>
  <c r="Z618" i="3"/>
  <c r="AB618" i="3"/>
  <c r="AD618" i="3"/>
  <c r="AF618" i="3"/>
  <c r="AH618" i="3"/>
  <c r="AJ618" i="3"/>
  <c r="AL618" i="3"/>
  <c r="AN618" i="3"/>
  <c r="AP618" i="3"/>
  <c r="AR618" i="3"/>
  <c r="AT618" i="3"/>
  <c r="AV618" i="3"/>
  <c r="AX618" i="3"/>
  <c r="AZ618" i="3"/>
  <c r="BB618" i="3"/>
  <c r="BD618" i="3"/>
  <c r="BF618" i="3"/>
  <c r="BH618" i="3"/>
  <c r="M618" i="3"/>
  <c r="O618" i="3"/>
  <c r="Q618" i="3"/>
  <c r="S618" i="3"/>
  <c r="U618" i="3"/>
  <c r="W618" i="3"/>
  <c r="Y618" i="3"/>
  <c r="AA618" i="3"/>
  <c r="AC618" i="3"/>
  <c r="AE618" i="3"/>
  <c r="AG618" i="3"/>
  <c r="AI618" i="3"/>
  <c r="AK618" i="3"/>
  <c r="AM618" i="3"/>
  <c r="AO618" i="3"/>
  <c r="AQ618" i="3"/>
  <c r="AS618" i="3"/>
  <c r="AU618" i="3"/>
  <c r="AW618" i="3"/>
  <c r="AY618" i="3"/>
  <c r="BA618" i="3"/>
  <c r="BC618" i="3"/>
  <c r="BE618" i="3"/>
  <c r="BG618" i="3"/>
  <c r="BI618" i="3"/>
  <c r="M620" i="3"/>
  <c r="O620" i="3"/>
  <c r="Q620" i="3"/>
  <c r="S620" i="3"/>
  <c r="U620" i="3"/>
  <c r="W620" i="3"/>
  <c r="Y620" i="3"/>
  <c r="AA620" i="3"/>
  <c r="AC620" i="3"/>
  <c r="AE620" i="3"/>
  <c r="AG620" i="3"/>
  <c r="AI620" i="3"/>
  <c r="AK620" i="3"/>
  <c r="AM620" i="3"/>
  <c r="AO620" i="3"/>
  <c r="AQ620" i="3"/>
  <c r="AS620" i="3"/>
  <c r="AU620" i="3"/>
  <c r="AW620" i="3"/>
  <c r="AY620" i="3"/>
  <c r="BA620" i="3"/>
  <c r="BC620" i="3"/>
  <c r="BE620" i="3"/>
  <c r="BG620" i="3"/>
  <c r="BI620" i="3"/>
  <c r="N620" i="3"/>
  <c r="P620" i="3"/>
  <c r="R620" i="3"/>
  <c r="T620" i="3"/>
  <c r="V620" i="3"/>
  <c r="X620" i="3"/>
  <c r="Z620" i="3"/>
  <c r="AB620" i="3"/>
  <c r="AD620" i="3"/>
  <c r="AF620" i="3"/>
  <c r="AH620" i="3"/>
  <c r="AJ620" i="3"/>
  <c r="AL620" i="3"/>
  <c r="AN620" i="3"/>
  <c r="AP620" i="3"/>
  <c r="AR620" i="3"/>
  <c r="AT620" i="3"/>
  <c r="AV620" i="3"/>
  <c r="AX620" i="3"/>
  <c r="AZ620" i="3"/>
  <c r="BB620" i="3"/>
  <c r="BD620" i="3"/>
  <c r="BF620" i="3"/>
  <c r="BH620" i="3"/>
  <c r="N622" i="3"/>
  <c r="P622" i="3"/>
  <c r="R622" i="3"/>
  <c r="T622" i="3"/>
  <c r="V622" i="3"/>
  <c r="X622" i="3"/>
  <c r="Z622" i="3"/>
  <c r="AB622" i="3"/>
  <c r="AD622" i="3"/>
  <c r="AF622" i="3"/>
  <c r="AH622" i="3"/>
  <c r="AJ622" i="3"/>
  <c r="AL622" i="3"/>
  <c r="AN622" i="3"/>
  <c r="AP622" i="3"/>
  <c r="AR622" i="3"/>
  <c r="AT622" i="3"/>
  <c r="AV622" i="3"/>
  <c r="AX622" i="3"/>
  <c r="AZ622" i="3"/>
  <c r="BB622" i="3"/>
  <c r="BD622" i="3"/>
  <c r="BF622" i="3"/>
  <c r="BH622" i="3"/>
  <c r="M622" i="3"/>
  <c r="O622" i="3"/>
  <c r="Q622" i="3"/>
  <c r="S622" i="3"/>
  <c r="U622" i="3"/>
  <c r="W622" i="3"/>
  <c r="Y622" i="3"/>
  <c r="AA622" i="3"/>
  <c r="AC622" i="3"/>
  <c r="AE622" i="3"/>
  <c r="AG622" i="3"/>
  <c r="AI622" i="3"/>
  <c r="AK622" i="3"/>
  <c r="AM622" i="3"/>
  <c r="AO622" i="3"/>
  <c r="AQ622" i="3"/>
  <c r="AS622" i="3"/>
  <c r="AU622" i="3"/>
  <c r="AW622" i="3"/>
  <c r="AY622" i="3"/>
  <c r="BA622" i="3"/>
  <c r="BC622" i="3"/>
  <c r="BE622" i="3"/>
  <c r="BG622" i="3"/>
  <c r="BI622" i="3"/>
  <c r="M624" i="3"/>
  <c r="O624" i="3"/>
  <c r="Q624" i="3"/>
  <c r="S624" i="3"/>
  <c r="U624" i="3"/>
  <c r="W624" i="3"/>
  <c r="Y624" i="3"/>
  <c r="AA624" i="3"/>
  <c r="AC624" i="3"/>
  <c r="AE624" i="3"/>
  <c r="AG624" i="3"/>
  <c r="AI624" i="3"/>
  <c r="AK624" i="3"/>
  <c r="AM624" i="3"/>
  <c r="AO624" i="3"/>
  <c r="AQ624" i="3"/>
  <c r="AS624" i="3"/>
  <c r="AU624" i="3"/>
  <c r="AW624" i="3"/>
  <c r="AY624" i="3"/>
  <c r="BA624" i="3"/>
  <c r="BC624" i="3"/>
  <c r="BE624" i="3"/>
  <c r="BG624" i="3"/>
  <c r="BI624" i="3"/>
  <c r="N624" i="3"/>
  <c r="P624" i="3"/>
  <c r="R624" i="3"/>
  <c r="T624" i="3"/>
  <c r="V624" i="3"/>
  <c r="X624" i="3"/>
  <c r="Z624" i="3"/>
  <c r="AB624" i="3"/>
  <c r="AD624" i="3"/>
  <c r="AF624" i="3"/>
  <c r="AH624" i="3"/>
  <c r="AJ624" i="3"/>
  <c r="AL624" i="3"/>
  <c r="AN624" i="3"/>
  <c r="AP624" i="3"/>
  <c r="AR624" i="3"/>
  <c r="AT624" i="3"/>
  <c r="AV624" i="3"/>
  <c r="AX624" i="3"/>
  <c r="AZ624" i="3"/>
  <c r="BB624" i="3"/>
  <c r="BD624" i="3"/>
  <c r="BF624" i="3"/>
  <c r="BH624" i="3"/>
  <c r="M625" i="3"/>
  <c r="O625" i="3"/>
  <c r="Q625" i="3"/>
  <c r="S625" i="3"/>
  <c r="U625" i="3"/>
  <c r="W625" i="3"/>
  <c r="Y625" i="3"/>
  <c r="AA625" i="3"/>
  <c r="AC625" i="3"/>
  <c r="AE625" i="3"/>
  <c r="AG625" i="3"/>
  <c r="AI625" i="3"/>
  <c r="AK625" i="3"/>
  <c r="AM625" i="3"/>
  <c r="AO625" i="3"/>
  <c r="AQ625" i="3"/>
  <c r="AS625" i="3"/>
  <c r="AU625" i="3"/>
  <c r="AW625" i="3"/>
  <c r="AY625" i="3"/>
  <c r="BA625" i="3"/>
  <c r="BC625" i="3"/>
  <c r="BE625" i="3"/>
  <c r="BG625" i="3"/>
  <c r="BI625" i="3"/>
  <c r="N625" i="3"/>
  <c r="P625" i="3"/>
  <c r="R625" i="3"/>
  <c r="T625" i="3"/>
  <c r="V625" i="3"/>
  <c r="X625" i="3"/>
  <c r="Z625" i="3"/>
  <c r="AB625" i="3"/>
  <c r="AD625" i="3"/>
  <c r="AF625" i="3"/>
  <c r="AH625" i="3"/>
  <c r="AJ625" i="3"/>
  <c r="AL625" i="3"/>
  <c r="AN625" i="3"/>
  <c r="AP625" i="3"/>
  <c r="AR625" i="3"/>
  <c r="AT625" i="3"/>
  <c r="AV625" i="3"/>
  <c r="AX625" i="3"/>
  <c r="AZ625" i="3"/>
  <c r="BB625" i="3"/>
  <c r="BD625" i="3"/>
  <c r="BF625" i="3"/>
  <c r="BH625" i="3"/>
  <c r="N626" i="3"/>
  <c r="P626" i="3"/>
  <c r="R626" i="3"/>
  <c r="T626" i="3"/>
  <c r="V626" i="3"/>
  <c r="X626" i="3"/>
  <c r="Z626" i="3"/>
  <c r="AB626" i="3"/>
  <c r="AD626" i="3"/>
  <c r="AF626" i="3"/>
  <c r="AH626" i="3"/>
  <c r="AJ626" i="3"/>
  <c r="AL626" i="3"/>
  <c r="AN626" i="3"/>
  <c r="AP626" i="3"/>
  <c r="AR626" i="3"/>
  <c r="AT626" i="3"/>
  <c r="AV626" i="3"/>
  <c r="AX626" i="3"/>
  <c r="AZ626" i="3"/>
  <c r="BB626" i="3"/>
  <c r="BD626" i="3"/>
  <c r="BF626" i="3"/>
  <c r="BH626" i="3"/>
  <c r="M626" i="3"/>
  <c r="O626" i="3"/>
  <c r="Q626" i="3"/>
  <c r="S626" i="3"/>
  <c r="U626" i="3"/>
  <c r="W626" i="3"/>
  <c r="Y626" i="3"/>
  <c r="AA626" i="3"/>
  <c r="AC626" i="3"/>
  <c r="AE626" i="3"/>
  <c r="AG626" i="3"/>
  <c r="AI626" i="3"/>
  <c r="AK626" i="3"/>
  <c r="AM626" i="3"/>
  <c r="AO626" i="3"/>
  <c r="AQ626" i="3"/>
  <c r="AS626" i="3"/>
  <c r="AU626" i="3"/>
  <c r="AW626" i="3"/>
  <c r="AY626" i="3"/>
  <c r="BA626" i="3"/>
  <c r="BC626" i="3"/>
  <c r="BE626" i="3"/>
  <c r="BG626" i="3"/>
  <c r="BI626" i="3"/>
  <c r="BH564" i="3"/>
  <c r="BD564" i="3"/>
  <c r="AZ564" i="3"/>
  <c r="AV564" i="3"/>
  <c r="AR564" i="3"/>
  <c r="AN564" i="3"/>
  <c r="AJ564" i="3"/>
  <c r="AF564" i="3"/>
  <c r="AB564" i="3"/>
  <c r="X564" i="3"/>
  <c r="T564" i="3"/>
  <c r="P564" i="3"/>
  <c r="BI564" i="3"/>
  <c r="BE564" i="3"/>
  <c r="BA564" i="3"/>
  <c r="AW564" i="3"/>
  <c r="AS564" i="3"/>
  <c r="AO564" i="3"/>
  <c r="AK564" i="3"/>
  <c r="AG564" i="3"/>
  <c r="AC564" i="3"/>
  <c r="Y564" i="3"/>
  <c r="U564" i="3"/>
  <c r="Q564" i="3"/>
  <c r="M564" i="3"/>
  <c r="BL565" i="3"/>
  <c r="BM565" i="3"/>
  <c r="BF572" i="3"/>
  <c r="BB572" i="3"/>
  <c r="AX572" i="3"/>
  <c r="AT572" i="3"/>
  <c r="AP572" i="3"/>
  <c r="AL572" i="3"/>
  <c r="AH572" i="3"/>
  <c r="AD572" i="3"/>
  <c r="Z572" i="3"/>
  <c r="V572" i="3"/>
  <c r="R572" i="3"/>
  <c r="N572" i="3"/>
  <c r="BG572" i="3"/>
  <c r="BC572" i="3"/>
  <c r="AY572" i="3"/>
  <c r="AU572" i="3"/>
  <c r="AQ572" i="3"/>
  <c r="AM572" i="3"/>
  <c r="AI572" i="3"/>
  <c r="AE572" i="3"/>
  <c r="AA572" i="3"/>
  <c r="W572" i="3"/>
  <c r="S572" i="3"/>
  <c r="O572" i="3"/>
  <c r="BH573" i="3"/>
  <c r="BD573" i="3"/>
  <c r="AZ573" i="3"/>
  <c r="AV573" i="3"/>
  <c r="AR573" i="3"/>
  <c r="AN573" i="3"/>
  <c r="AJ573" i="3"/>
  <c r="AF573" i="3"/>
  <c r="AB573" i="3"/>
  <c r="X573" i="3"/>
  <c r="T573" i="3"/>
  <c r="P573" i="3"/>
  <c r="BI573" i="3"/>
  <c r="BE573" i="3"/>
  <c r="BA573" i="3"/>
  <c r="AW573" i="3"/>
  <c r="AS573" i="3"/>
  <c r="AO573" i="3"/>
  <c r="AK573" i="3"/>
  <c r="AG573" i="3"/>
  <c r="AC573" i="3"/>
  <c r="Y573" i="3"/>
  <c r="U573" i="3"/>
  <c r="Q573" i="3"/>
  <c r="M573" i="3"/>
  <c r="BH580" i="3"/>
  <c r="BD580" i="3"/>
  <c r="AZ580" i="3"/>
  <c r="AV580" i="3"/>
  <c r="AR580" i="3"/>
  <c r="AN580" i="3"/>
  <c r="AJ580" i="3"/>
  <c r="AF580" i="3"/>
  <c r="AB580" i="3"/>
  <c r="X580" i="3"/>
  <c r="T580" i="3"/>
  <c r="O580" i="3"/>
  <c r="BG580" i="3"/>
  <c r="BC580" i="3"/>
  <c r="AY580" i="3"/>
  <c r="AU580" i="3"/>
  <c r="AQ580" i="3"/>
  <c r="AM580" i="3"/>
  <c r="AI580" i="3"/>
  <c r="AE580" i="3"/>
  <c r="AA580" i="3"/>
  <c r="W580" i="3"/>
  <c r="S580" i="3"/>
  <c r="M580" i="3"/>
  <c r="N580" i="3"/>
  <c r="BF581" i="3"/>
  <c r="BB581" i="3"/>
  <c r="AX581" i="3"/>
  <c r="AT581" i="3"/>
  <c r="AP581" i="3"/>
  <c r="AL581" i="3"/>
  <c r="AH581" i="3"/>
  <c r="AD581" i="3"/>
  <c r="Z581" i="3"/>
  <c r="V581" i="3"/>
  <c r="R581" i="3"/>
  <c r="N581" i="3"/>
  <c r="BG581" i="3"/>
  <c r="BC581" i="3"/>
  <c r="AY581" i="3"/>
  <c r="AU581" i="3"/>
  <c r="AQ581" i="3"/>
  <c r="AM581" i="3"/>
  <c r="AI581" i="3"/>
  <c r="AE581" i="3"/>
  <c r="AA581" i="3"/>
  <c r="W581" i="3"/>
  <c r="S581" i="3"/>
  <c r="O581" i="3"/>
  <c r="BF588" i="3"/>
  <c r="BB588" i="3"/>
  <c r="AX588" i="3"/>
  <c r="AT588" i="3"/>
  <c r="AP588" i="3"/>
  <c r="AL588" i="3"/>
  <c r="AH588" i="3"/>
  <c r="AD588" i="3"/>
  <c r="Z588" i="3"/>
  <c r="V588" i="3"/>
  <c r="R588" i="3"/>
  <c r="N588" i="3"/>
  <c r="BG588" i="3"/>
  <c r="BC588" i="3"/>
  <c r="AY588" i="3"/>
  <c r="AU588" i="3"/>
  <c r="AQ588" i="3"/>
  <c r="AM588" i="3"/>
  <c r="AI588" i="3"/>
  <c r="AE588" i="3"/>
  <c r="AA588" i="3"/>
  <c r="W588" i="3"/>
  <c r="S588" i="3"/>
  <c r="O588" i="3"/>
  <c r="BH589" i="3"/>
  <c r="BD589" i="3"/>
  <c r="AZ589" i="3"/>
  <c r="AV589" i="3"/>
  <c r="AR589" i="3"/>
  <c r="AN589" i="3"/>
  <c r="AJ589" i="3"/>
  <c r="AF589" i="3"/>
  <c r="AB589" i="3"/>
  <c r="X589" i="3"/>
  <c r="T589" i="3"/>
  <c r="P589" i="3"/>
  <c r="BI589" i="3"/>
  <c r="BE589" i="3"/>
  <c r="BA589" i="3"/>
  <c r="AW589" i="3"/>
  <c r="AS589" i="3"/>
  <c r="AO589" i="3"/>
  <c r="AK589" i="3"/>
  <c r="AG589" i="3"/>
  <c r="AC589" i="3"/>
  <c r="Y589" i="3"/>
  <c r="U589" i="3"/>
  <c r="Q589" i="3"/>
  <c r="M589" i="3"/>
  <c r="L412" i="3"/>
  <c r="L368" i="3"/>
  <c r="L340" i="3"/>
  <c r="M563" i="3"/>
  <c r="O563" i="3"/>
  <c r="Q563" i="3"/>
  <c r="S563" i="3"/>
  <c r="U563" i="3"/>
  <c r="W563" i="3"/>
  <c r="Y563" i="3"/>
  <c r="AA563" i="3"/>
  <c r="AC563" i="3"/>
  <c r="AE563" i="3"/>
  <c r="AG563" i="3"/>
  <c r="AI563" i="3"/>
  <c r="AK563" i="3"/>
  <c r="AM563" i="3"/>
  <c r="AO563" i="3"/>
  <c r="AQ563" i="3"/>
  <c r="AS563" i="3"/>
  <c r="AU563" i="3"/>
  <c r="AW563" i="3"/>
  <c r="AY563" i="3"/>
  <c r="BA563" i="3"/>
  <c r="BC563" i="3"/>
  <c r="BE563" i="3"/>
  <c r="BG563" i="3"/>
  <c r="BI563" i="3"/>
  <c r="N563" i="3"/>
  <c r="P563" i="3"/>
  <c r="R563" i="3"/>
  <c r="T563" i="3"/>
  <c r="V563" i="3"/>
  <c r="X563" i="3"/>
  <c r="Z563" i="3"/>
  <c r="AB563" i="3"/>
  <c r="AD563" i="3"/>
  <c r="AF563" i="3"/>
  <c r="AH563" i="3"/>
  <c r="AJ563" i="3"/>
  <c r="AL563" i="3"/>
  <c r="AN563" i="3"/>
  <c r="AP563" i="3"/>
  <c r="AR563" i="3"/>
  <c r="AT563" i="3"/>
  <c r="AV563" i="3"/>
  <c r="AX563" i="3"/>
  <c r="AZ563" i="3"/>
  <c r="BB563" i="3"/>
  <c r="BD563" i="3"/>
  <c r="BF563" i="3"/>
  <c r="BH563" i="3"/>
  <c r="N571" i="3"/>
  <c r="P571" i="3"/>
  <c r="R571" i="3"/>
  <c r="T571" i="3"/>
  <c r="V571" i="3"/>
  <c r="X571" i="3"/>
  <c r="Z571" i="3"/>
  <c r="AB571" i="3"/>
  <c r="AD571" i="3"/>
  <c r="AF571" i="3"/>
  <c r="AH571" i="3"/>
  <c r="AJ571" i="3"/>
  <c r="AL571" i="3"/>
  <c r="AN571" i="3"/>
  <c r="AP571" i="3"/>
  <c r="AR571" i="3"/>
  <c r="AT571" i="3"/>
  <c r="AV571" i="3"/>
  <c r="AX571" i="3"/>
  <c r="AZ571" i="3"/>
  <c r="BB571" i="3"/>
  <c r="BD571" i="3"/>
  <c r="BF571" i="3"/>
  <c r="BH571" i="3"/>
  <c r="M571" i="3"/>
  <c r="O571" i="3"/>
  <c r="Q571" i="3"/>
  <c r="S571" i="3"/>
  <c r="U571" i="3"/>
  <c r="W571" i="3"/>
  <c r="Y571" i="3"/>
  <c r="AA571" i="3"/>
  <c r="AC571" i="3"/>
  <c r="AE571" i="3"/>
  <c r="AG571" i="3"/>
  <c r="AI571" i="3"/>
  <c r="AK571" i="3"/>
  <c r="AM571" i="3"/>
  <c r="AO571" i="3"/>
  <c r="AQ571" i="3"/>
  <c r="AS571" i="3"/>
  <c r="AU571" i="3"/>
  <c r="AW571" i="3"/>
  <c r="AY571" i="3"/>
  <c r="BA571" i="3"/>
  <c r="BC571" i="3"/>
  <c r="BE571" i="3"/>
  <c r="BG571" i="3"/>
  <c r="BI571" i="3"/>
  <c r="N579" i="3"/>
  <c r="P579" i="3"/>
  <c r="R579" i="3"/>
  <c r="T579" i="3"/>
  <c r="V579" i="3"/>
  <c r="X579" i="3"/>
  <c r="Z579" i="3"/>
  <c r="AB579" i="3"/>
  <c r="AD579" i="3"/>
  <c r="AF579" i="3"/>
  <c r="AH579" i="3"/>
  <c r="AJ579" i="3"/>
  <c r="AL579" i="3"/>
  <c r="AN579" i="3"/>
  <c r="AP579" i="3"/>
  <c r="AR579" i="3"/>
  <c r="AT579" i="3"/>
  <c r="AV579" i="3"/>
  <c r="AX579" i="3"/>
  <c r="AZ579" i="3"/>
  <c r="BB579" i="3"/>
  <c r="BD579" i="3"/>
  <c r="BF579" i="3"/>
  <c r="BH579" i="3"/>
  <c r="M579" i="3"/>
  <c r="O579" i="3"/>
  <c r="Q579" i="3"/>
  <c r="S579" i="3"/>
  <c r="U579" i="3"/>
  <c r="W579" i="3"/>
  <c r="Y579" i="3"/>
  <c r="AA579" i="3"/>
  <c r="AC579" i="3"/>
  <c r="AE579" i="3"/>
  <c r="AG579" i="3"/>
  <c r="AI579" i="3"/>
  <c r="AK579" i="3"/>
  <c r="AM579" i="3"/>
  <c r="AO579" i="3"/>
  <c r="AQ579" i="3"/>
  <c r="AS579" i="3"/>
  <c r="AU579" i="3"/>
  <c r="AW579" i="3"/>
  <c r="AY579" i="3"/>
  <c r="BA579" i="3"/>
  <c r="BC579" i="3"/>
  <c r="BE579" i="3"/>
  <c r="BG579" i="3"/>
  <c r="BI579" i="3"/>
  <c r="N587" i="3"/>
  <c r="P587" i="3"/>
  <c r="R587" i="3"/>
  <c r="T587" i="3"/>
  <c r="V587" i="3"/>
  <c r="X587" i="3"/>
  <c r="Z587" i="3"/>
  <c r="AB587" i="3"/>
  <c r="AD587" i="3"/>
  <c r="AF587" i="3"/>
  <c r="AH587" i="3"/>
  <c r="AJ587" i="3"/>
  <c r="AL587" i="3"/>
  <c r="AN587" i="3"/>
  <c r="AP587" i="3"/>
  <c r="AR587" i="3"/>
  <c r="AT587" i="3"/>
  <c r="AV587" i="3"/>
  <c r="AX587" i="3"/>
  <c r="AZ587" i="3"/>
  <c r="BB587" i="3"/>
  <c r="BD587" i="3"/>
  <c r="BF587" i="3"/>
  <c r="BH587" i="3"/>
  <c r="M587" i="3"/>
  <c r="O587" i="3"/>
  <c r="Q587" i="3"/>
  <c r="S587" i="3"/>
  <c r="U587" i="3"/>
  <c r="W587" i="3"/>
  <c r="Y587" i="3"/>
  <c r="AA587" i="3"/>
  <c r="AC587" i="3"/>
  <c r="AE587" i="3"/>
  <c r="AG587" i="3"/>
  <c r="AI587" i="3"/>
  <c r="AK587" i="3"/>
  <c r="AM587" i="3"/>
  <c r="AO587" i="3"/>
  <c r="AQ587" i="3"/>
  <c r="AS587" i="3"/>
  <c r="AU587" i="3"/>
  <c r="AW587" i="3"/>
  <c r="AY587" i="3"/>
  <c r="BA587" i="3"/>
  <c r="BC587" i="3"/>
  <c r="BE587" i="3"/>
  <c r="BG587" i="3"/>
  <c r="BI587" i="3"/>
  <c r="N562" i="3"/>
  <c r="P562" i="3"/>
  <c r="R562" i="3"/>
  <c r="T562" i="3"/>
  <c r="V562" i="3"/>
  <c r="X562" i="3"/>
  <c r="Z562" i="3"/>
  <c r="AB562" i="3"/>
  <c r="AD562" i="3"/>
  <c r="AF562" i="3"/>
  <c r="AH562" i="3"/>
  <c r="AJ562" i="3"/>
  <c r="AL562" i="3"/>
  <c r="AN562" i="3"/>
  <c r="AP562" i="3"/>
  <c r="AR562" i="3"/>
  <c r="AT562" i="3"/>
  <c r="AV562" i="3"/>
  <c r="AX562" i="3"/>
  <c r="AZ562" i="3"/>
  <c r="BB562" i="3"/>
  <c r="BD562" i="3"/>
  <c r="BF562" i="3"/>
  <c r="BH562" i="3"/>
  <c r="M562" i="3"/>
  <c r="O562" i="3"/>
  <c r="Q562" i="3"/>
  <c r="S562" i="3"/>
  <c r="U562" i="3"/>
  <c r="W562" i="3"/>
  <c r="Y562" i="3"/>
  <c r="AA562" i="3"/>
  <c r="AC562" i="3"/>
  <c r="AE562" i="3"/>
  <c r="AG562" i="3"/>
  <c r="AI562" i="3"/>
  <c r="AK562" i="3"/>
  <c r="AM562" i="3"/>
  <c r="AO562" i="3"/>
  <c r="AQ562" i="3"/>
  <c r="AS562" i="3"/>
  <c r="AU562" i="3"/>
  <c r="AW562" i="3"/>
  <c r="AY562" i="3"/>
  <c r="BA562" i="3"/>
  <c r="BC562" i="3"/>
  <c r="BE562" i="3"/>
  <c r="BG562" i="3"/>
  <c r="BI562" i="3"/>
  <c r="N570" i="3"/>
  <c r="P570" i="3"/>
  <c r="R570" i="3"/>
  <c r="T570" i="3"/>
  <c r="V570" i="3"/>
  <c r="X570" i="3"/>
  <c r="Z570" i="3"/>
  <c r="AB570" i="3"/>
  <c r="AD570" i="3"/>
  <c r="AF570" i="3"/>
  <c r="AH570" i="3"/>
  <c r="AJ570" i="3"/>
  <c r="AL570" i="3"/>
  <c r="AN570" i="3"/>
  <c r="AP570" i="3"/>
  <c r="AR570" i="3"/>
  <c r="AT570" i="3"/>
  <c r="AV570" i="3"/>
  <c r="AX570" i="3"/>
  <c r="AZ570" i="3"/>
  <c r="BB570" i="3"/>
  <c r="BD570" i="3"/>
  <c r="BF570" i="3"/>
  <c r="BH570" i="3"/>
  <c r="M570" i="3"/>
  <c r="O570" i="3"/>
  <c r="Q570" i="3"/>
  <c r="S570" i="3"/>
  <c r="U570" i="3"/>
  <c r="W570" i="3"/>
  <c r="Y570" i="3"/>
  <c r="AA570" i="3"/>
  <c r="AC570" i="3"/>
  <c r="AE570" i="3"/>
  <c r="AG570" i="3"/>
  <c r="AI570" i="3"/>
  <c r="AK570" i="3"/>
  <c r="AM570" i="3"/>
  <c r="AO570" i="3"/>
  <c r="AQ570" i="3"/>
  <c r="AS570" i="3"/>
  <c r="AU570" i="3"/>
  <c r="AW570" i="3"/>
  <c r="AY570" i="3"/>
  <c r="BA570" i="3"/>
  <c r="BC570" i="3"/>
  <c r="BE570" i="3"/>
  <c r="BG570" i="3"/>
  <c r="BI570" i="3"/>
  <c r="N578" i="3"/>
  <c r="P578" i="3"/>
  <c r="R578" i="3"/>
  <c r="T578" i="3"/>
  <c r="V578" i="3"/>
  <c r="X578" i="3"/>
  <c r="Z578" i="3"/>
  <c r="AB578" i="3"/>
  <c r="AD578" i="3"/>
  <c r="AF578" i="3"/>
  <c r="AH578" i="3"/>
  <c r="AJ578" i="3"/>
  <c r="AL578" i="3"/>
  <c r="AN578" i="3"/>
  <c r="AP578" i="3"/>
  <c r="AR578" i="3"/>
  <c r="AT578" i="3"/>
  <c r="AV578" i="3"/>
  <c r="AX578" i="3"/>
  <c r="AZ578" i="3"/>
  <c r="BB578" i="3"/>
  <c r="BD578" i="3"/>
  <c r="BF578" i="3"/>
  <c r="BH578" i="3"/>
  <c r="M578" i="3"/>
  <c r="O578" i="3"/>
  <c r="Q578" i="3"/>
  <c r="S578" i="3"/>
  <c r="U578" i="3"/>
  <c r="W578" i="3"/>
  <c r="Y578" i="3"/>
  <c r="AA578" i="3"/>
  <c r="AC578" i="3"/>
  <c r="AE578" i="3"/>
  <c r="AG578" i="3"/>
  <c r="AI578" i="3"/>
  <c r="AK578" i="3"/>
  <c r="AM578" i="3"/>
  <c r="AO578" i="3"/>
  <c r="AQ578" i="3"/>
  <c r="AS578" i="3"/>
  <c r="AU578" i="3"/>
  <c r="AW578" i="3"/>
  <c r="AY578" i="3"/>
  <c r="BA578" i="3"/>
  <c r="BC578" i="3"/>
  <c r="BE578" i="3"/>
  <c r="BG578" i="3"/>
  <c r="BI578" i="3"/>
  <c r="N586" i="3"/>
  <c r="P586" i="3"/>
  <c r="R586" i="3"/>
  <c r="T586" i="3"/>
  <c r="V586" i="3"/>
  <c r="X586" i="3"/>
  <c r="Z586" i="3"/>
  <c r="AB586" i="3"/>
  <c r="AD586" i="3"/>
  <c r="AF586" i="3"/>
  <c r="AH586" i="3"/>
  <c r="AJ586" i="3"/>
  <c r="AL586" i="3"/>
  <c r="AN586" i="3"/>
  <c r="AP586" i="3"/>
  <c r="AR586" i="3"/>
  <c r="AT586" i="3"/>
  <c r="AV586" i="3"/>
  <c r="AX586" i="3"/>
  <c r="AZ586" i="3"/>
  <c r="BB586" i="3"/>
  <c r="BD586" i="3"/>
  <c r="BF586" i="3"/>
  <c r="BH586" i="3"/>
  <c r="M586" i="3"/>
  <c r="O586" i="3"/>
  <c r="Q586" i="3"/>
  <c r="S586" i="3"/>
  <c r="U586" i="3"/>
  <c r="W586" i="3"/>
  <c r="Y586" i="3"/>
  <c r="AA586" i="3"/>
  <c r="AC586" i="3"/>
  <c r="AE586" i="3"/>
  <c r="AG586" i="3"/>
  <c r="AI586" i="3"/>
  <c r="AK586" i="3"/>
  <c r="AM586" i="3"/>
  <c r="AO586" i="3"/>
  <c r="AQ586" i="3"/>
  <c r="AS586" i="3"/>
  <c r="AU586" i="3"/>
  <c r="AW586" i="3"/>
  <c r="AY586" i="3"/>
  <c r="BA586" i="3"/>
  <c r="BC586" i="3"/>
  <c r="BE586" i="3"/>
  <c r="BG586" i="3"/>
  <c r="BI586" i="3"/>
  <c r="M627" i="3"/>
  <c r="O627" i="3"/>
  <c r="Q627" i="3"/>
  <c r="S627" i="3"/>
  <c r="U627" i="3"/>
  <c r="W627" i="3"/>
  <c r="Y627" i="3"/>
  <c r="AA627" i="3"/>
  <c r="AC627" i="3"/>
  <c r="AE627" i="3"/>
  <c r="AG627" i="3"/>
  <c r="AI627" i="3"/>
  <c r="AK627" i="3"/>
  <c r="AM627" i="3"/>
  <c r="AO627" i="3"/>
  <c r="AQ627" i="3"/>
  <c r="AS627" i="3"/>
  <c r="AU627" i="3"/>
  <c r="AW627" i="3"/>
  <c r="AY627" i="3"/>
  <c r="BA627" i="3"/>
  <c r="BC627" i="3"/>
  <c r="BE627" i="3"/>
  <c r="BG627" i="3"/>
  <c r="BI627" i="3"/>
  <c r="N627" i="3"/>
  <c r="P627" i="3"/>
  <c r="R627" i="3"/>
  <c r="T627" i="3"/>
  <c r="V627" i="3"/>
  <c r="X627" i="3"/>
  <c r="Z627" i="3"/>
  <c r="AB627" i="3"/>
  <c r="AD627" i="3"/>
  <c r="AF627" i="3"/>
  <c r="AH627" i="3"/>
  <c r="AJ627" i="3"/>
  <c r="AL627" i="3"/>
  <c r="AN627" i="3"/>
  <c r="AP627" i="3"/>
  <c r="AR627" i="3"/>
  <c r="AT627" i="3"/>
  <c r="AV627" i="3"/>
  <c r="AX627" i="3"/>
  <c r="AZ627" i="3"/>
  <c r="BB627" i="3"/>
  <c r="BD627" i="3"/>
  <c r="BF627" i="3"/>
  <c r="BH627" i="3"/>
  <c r="N635" i="3"/>
  <c r="P635" i="3"/>
  <c r="R635" i="3"/>
  <c r="T635" i="3"/>
  <c r="V635" i="3"/>
  <c r="X635" i="3"/>
  <c r="Z635" i="3"/>
  <c r="AB635" i="3"/>
  <c r="AD635" i="3"/>
  <c r="AF635" i="3"/>
  <c r="AH635" i="3"/>
  <c r="AJ635" i="3"/>
  <c r="AL635" i="3"/>
  <c r="AN635" i="3"/>
  <c r="AP635" i="3"/>
  <c r="AR635" i="3"/>
  <c r="AT635" i="3"/>
  <c r="AV635" i="3"/>
  <c r="AX635" i="3"/>
  <c r="AZ635" i="3"/>
  <c r="BB635" i="3"/>
  <c r="BD635" i="3"/>
  <c r="BF635" i="3"/>
  <c r="BH635" i="3"/>
  <c r="M635" i="3"/>
  <c r="O635" i="3"/>
  <c r="Q635" i="3"/>
  <c r="S635" i="3"/>
  <c r="U635" i="3"/>
  <c r="W635" i="3"/>
  <c r="Y635" i="3"/>
  <c r="AA635" i="3"/>
  <c r="AC635" i="3"/>
  <c r="AE635" i="3"/>
  <c r="AG635" i="3"/>
  <c r="AI635" i="3"/>
  <c r="AK635" i="3"/>
  <c r="AM635" i="3"/>
  <c r="AO635" i="3"/>
  <c r="AQ635" i="3"/>
  <c r="AS635" i="3"/>
  <c r="AU635" i="3"/>
  <c r="AW635" i="3"/>
  <c r="AY635" i="3"/>
  <c r="BA635" i="3"/>
  <c r="BC635" i="3"/>
  <c r="BE635" i="3"/>
  <c r="BG635" i="3"/>
  <c r="BI635" i="3"/>
  <c r="N629" i="3"/>
  <c r="P629" i="3"/>
  <c r="R629" i="3"/>
  <c r="T629" i="3"/>
  <c r="V629" i="3"/>
  <c r="X629" i="3"/>
  <c r="Z629" i="3"/>
  <c r="AB629" i="3"/>
  <c r="AD629" i="3"/>
  <c r="AF629" i="3"/>
  <c r="AH629" i="3"/>
  <c r="AJ629" i="3"/>
  <c r="AL629" i="3"/>
  <c r="AN629" i="3"/>
  <c r="AP629" i="3"/>
  <c r="AR629" i="3"/>
  <c r="AT629" i="3"/>
  <c r="AV629" i="3"/>
  <c r="AX629" i="3"/>
  <c r="AZ629" i="3"/>
  <c r="BB629" i="3"/>
  <c r="BD629" i="3"/>
  <c r="BF629" i="3"/>
  <c r="BH629" i="3"/>
  <c r="M629" i="3"/>
  <c r="O629" i="3"/>
  <c r="Q629" i="3"/>
  <c r="S629" i="3"/>
  <c r="U629" i="3"/>
  <c r="W629" i="3"/>
  <c r="Y629" i="3"/>
  <c r="AA629" i="3"/>
  <c r="AC629" i="3"/>
  <c r="AE629" i="3"/>
  <c r="AG629" i="3"/>
  <c r="AI629" i="3"/>
  <c r="AK629" i="3"/>
  <c r="AM629" i="3"/>
  <c r="AO629" i="3"/>
  <c r="AQ629" i="3"/>
  <c r="AS629" i="3"/>
  <c r="AU629" i="3"/>
  <c r="AW629" i="3"/>
  <c r="AY629" i="3"/>
  <c r="BA629" i="3"/>
  <c r="BC629" i="3"/>
  <c r="BE629" i="3"/>
  <c r="BG629" i="3"/>
  <c r="BI629" i="3"/>
  <c r="M637" i="3"/>
  <c r="O637" i="3"/>
  <c r="Q637" i="3"/>
  <c r="S637" i="3"/>
  <c r="U637" i="3"/>
  <c r="W637" i="3"/>
  <c r="Y637" i="3"/>
  <c r="AA637" i="3"/>
  <c r="AC637" i="3"/>
  <c r="AE637" i="3"/>
  <c r="AG637" i="3"/>
  <c r="AI637" i="3"/>
  <c r="AK637" i="3"/>
  <c r="AM637" i="3"/>
  <c r="AO637" i="3"/>
  <c r="AQ637" i="3"/>
  <c r="AS637" i="3"/>
  <c r="AU637" i="3"/>
  <c r="AW637" i="3"/>
  <c r="AY637" i="3"/>
  <c r="BA637" i="3"/>
  <c r="BC637" i="3"/>
  <c r="BE637" i="3"/>
  <c r="BG637" i="3"/>
  <c r="BI637" i="3"/>
  <c r="N637" i="3"/>
  <c r="P637" i="3"/>
  <c r="R637" i="3"/>
  <c r="T637" i="3"/>
  <c r="V637" i="3"/>
  <c r="X637" i="3"/>
  <c r="Z637" i="3"/>
  <c r="AB637" i="3"/>
  <c r="AD637" i="3"/>
  <c r="AF637" i="3"/>
  <c r="AH637" i="3"/>
  <c r="AJ637" i="3"/>
  <c r="AL637" i="3"/>
  <c r="AN637" i="3"/>
  <c r="AP637" i="3"/>
  <c r="AR637" i="3"/>
  <c r="AT637" i="3"/>
  <c r="AV637" i="3"/>
  <c r="AX637" i="3"/>
  <c r="AZ637" i="3"/>
  <c r="BB637" i="3"/>
  <c r="BD637" i="3"/>
  <c r="BF637" i="3"/>
  <c r="BH637" i="3"/>
  <c r="BJ507" i="3"/>
  <c r="BL507" i="3"/>
  <c r="BN507" i="3"/>
  <c r="N509" i="3"/>
  <c r="P509" i="3"/>
  <c r="R509" i="3"/>
  <c r="T509" i="3"/>
  <c r="V509" i="3"/>
  <c r="X509" i="3"/>
  <c r="Z509" i="3"/>
  <c r="AB509" i="3"/>
  <c r="AD509" i="3"/>
  <c r="AF509" i="3"/>
  <c r="AH509" i="3"/>
  <c r="AJ509" i="3"/>
  <c r="AL509" i="3"/>
  <c r="AN509" i="3"/>
  <c r="AP509" i="3"/>
  <c r="AR509" i="3"/>
  <c r="AT509" i="3"/>
  <c r="AV509" i="3"/>
  <c r="AX509" i="3"/>
  <c r="AZ509" i="3"/>
  <c r="BB509" i="3"/>
  <c r="BD509" i="3"/>
  <c r="BF509" i="3"/>
  <c r="BH509" i="3"/>
  <c r="M509" i="3"/>
  <c r="Q509" i="3"/>
  <c r="U509" i="3"/>
  <c r="Y509" i="3"/>
  <c r="AC509" i="3"/>
  <c r="AG509" i="3"/>
  <c r="AK509" i="3"/>
  <c r="AO509" i="3"/>
  <c r="AS509" i="3"/>
  <c r="AW509" i="3"/>
  <c r="BA509" i="3"/>
  <c r="BE509" i="3"/>
  <c r="BI509" i="3"/>
  <c r="O509" i="3"/>
  <c r="S509" i="3"/>
  <c r="W509" i="3"/>
  <c r="AA509" i="3"/>
  <c r="AE509" i="3"/>
  <c r="AI509" i="3"/>
  <c r="AM509" i="3"/>
  <c r="AQ509" i="3"/>
  <c r="AU509" i="3"/>
  <c r="AY509" i="3"/>
  <c r="BC509" i="3"/>
  <c r="BG509" i="3"/>
  <c r="M511" i="3"/>
  <c r="O511" i="3"/>
  <c r="Q511" i="3"/>
  <c r="S511" i="3"/>
  <c r="U511" i="3"/>
  <c r="W511" i="3"/>
  <c r="Y511" i="3"/>
  <c r="AA511" i="3"/>
  <c r="AC511" i="3"/>
  <c r="AE511" i="3"/>
  <c r="AG511" i="3"/>
  <c r="AI511" i="3"/>
  <c r="AK511" i="3"/>
  <c r="AM511" i="3"/>
  <c r="AO511" i="3"/>
  <c r="AQ511" i="3"/>
  <c r="AS511" i="3"/>
  <c r="AU511" i="3"/>
  <c r="AW511" i="3"/>
  <c r="AY511" i="3"/>
  <c r="BA511" i="3"/>
  <c r="BC511" i="3"/>
  <c r="BE511" i="3"/>
  <c r="BG511" i="3"/>
  <c r="BI511" i="3"/>
  <c r="N511" i="3"/>
  <c r="P511" i="3"/>
  <c r="R511" i="3"/>
  <c r="T511" i="3"/>
  <c r="V511" i="3"/>
  <c r="X511" i="3"/>
  <c r="Z511" i="3"/>
  <c r="AB511" i="3"/>
  <c r="AD511" i="3"/>
  <c r="AF511" i="3"/>
  <c r="AH511" i="3"/>
  <c r="AJ511" i="3"/>
  <c r="AL511" i="3"/>
  <c r="AN511" i="3"/>
  <c r="AP511" i="3"/>
  <c r="AR511" i="3"/>
  <c r="AT511" i="3"/>
  <c r="AV511" i="3"/>
  <c r="AX511" i="3"/>
  <c r="AZ511" i="3"/>
  <c r="BB511" i="3"/>
  <c r="BD511" i="3"/>
  <c r="BF511" i="3"/>
  <c r="BH511" i="3"/>
  <c r="BJ516" i="3"/>
  <c r="BN516" i="3"/>
  <c r="BK516" i="3"/>
  <c r="N518" i="3"/>
  <c r="P518" i="3"/>
  <c r="R518" i="3"/>
  <c r="T518" i="3"/>
  <c r="V518" i="3"/>
  <c r="X518" i="3"/>
  <c r="Z518" i="3"/>
  <c r="AB518" i="3"/>
  <c r="AD518" i="3"/>
  <c r="AF518" i="3"/>
  <c r="AH518" i="3"/>
  <c r="AJ518" i="3"/>
  <c r="AL518" i="3"/>
  <c r="AN518" i="3"/>
  <c r="AP518" i="3"/>
  <c r="AR518" i="3"/>
  <c r="AT518" i="3"/>
  <c r="AV518" i="3"/>
  <c r="AX518" i="3"/>
  <c r="AZ518" i="3"/>
  <c r="BB518" i="3"/>
  <c r="BD518" i="3"/>
  <c r="BF518" i="3"/>
  <c r="BH518" i="3"/>
  <c r="M518" i="3"/>
  <c r="O518" i="3"/>
  <c r="Q518" i="3"/>
  <c r="S518" i="3"/>
  <c r="U518" i="3"/>
  <c r="W518" i="3"/>
  <c r="Y518" i="3"/>
  <c r="AA518" i="3"/>
  <c r="AC518" i="3"/>
  <c r="AE518" i="3"/>
  <c r="AG518" i="3"/>
  <c r="AI518" i="3"/>
  <c r="AK518" i="3"/>
  <c r="AM518" i="3"/>
  <c r="AO518" i="3"/>
  <c r="AQ518" i="3"/>
  <c r="AS518" i="3"/>
  <c r="AU518" i="3"/>
  <c r="AW518" i="3"/>
  <c r="AY518" i="3"/>
  <c r="BA518" i="3"/>
  <c r="BC518" i="3"/>
  <c r="BE518" i="3"/>
  <c r="BG518" i="3"/>
  <c r="BI518" i="3"/>
  <c r="BJ525" i="3"/>
  <c r="BN525" i="3"/>
  <c r="N527" i="3"/>
  <c r="P527" i="3"/>
  <c r="R527" i="3"/>
  <c r="T527" i="3"/>
  <c r="V527" i="3"/>
  <c r="X527" i="3"/>
  <c r="Z527" i="3"/>
  <c r="AB527" i="3"/>
  <c r="AD527" i="3"/>
  <c r="AF527" i="3"/>
  <c r="AH527" i="3"/>
  <c r="AJ527" i="3"/>
  <c r="AL527" i="3"/>
  <c r="AN527" i="3"/>
  <c r="AP527" i="3"/>
  <c r="AR527" i="3"/>
  <c r="AT527" i="3"/>
  <c r="AV527" i="3"/>
  <c r="AX527" i="3"/>
  <c r="AZ527" i="3"/>
  <c r="BB527" i="3"/>
  <c r="BD527" i="3"/>
  <c r="BF527" i="3"/>
  <c r="BH527" i="3"/>
  <c r="M527" i="3"/>
  <c r="O527" i="3"/>
  <c r="Q527" i="3"/>
  <c r="S527" i="3"/>
  <c r="U527" i="3"/>
  <c r="W527" i="3"/>
  <c r="Y527" i="3"/>
  <c r="AA527" i="3"/>
  <c r="AC527" i="3"/>
  <c r="AE527" i="3"/>
  <c r="AG527" i="3"/>
  <c r="AI527" i="3"/>
  <c r="AK527" i="3"/>
  <c r="AM527" i="3"/>
  <c r="AO527" i="3"/>
  <c r="AQ527" i="3"/>
  <c r="AS527" i="3"/>
  <c r="AU527" i="3"/>
  <c r="AW527" i="3"/>
  <c r="AY527" i="3"/>
  <c r="BA527" i="3"/>
  <c r="BC527" i="3"/>
  <c r="BE527" i="3"/>
  <c r="BG527" i="3"/>
  <c r="BI527" i="3"/>
  <c r="BN532" i="3"/>
  <c r="N534" i="3"/>
  <c r="P534" i="3"/>
  <c r="R534" i="3"/>
  <c r="T534" i="3"/>
  <c r="V534" i="3"/>
  <c r="X534" i="3"/>
  <c r="Z534" i="3"/>
  <c r="AB534" i="3"/>
  <c r="AD534" i="3"/>
  <c r="AF534" i="3"/>
  <c r="AH534" i="3"/>
  <c r="AJ534" i="3"/>
  <c r="AL534" i="3"/>
  <c r="AN534" i="3"/>
  <c r="AP534" i="3"/>
  <c r="AR534" i="3"/>
  <c r="AT534" i="3"/>
  <c r="AV534" i="3"/>
  <c r="AX534" i="3"/>
  <c r="AZ534" i="3"/>
  <c r="BB534" i="3"/>
  <c r="BD534" i="3"/>
  <c r="BF534" i="3"/>
  <c r="BH534" i="3"/>
  <c r="M534" i="3"/>
  <c r="O534" i="3"/>
  <c r="Q534" i="3"/>
  <c r="S534" i="3"/>
  <c r="U534" i="3"/>
  <c r="W534" i="3"/>
  <c r="Y534" i="3"/>
  <c r="AA534" i="3"/>
  <c r="AC534" i="3"/>
  <c r="AE534" i="3"/>
  <c r="AG534" i="3"/>
  <c r="AI534" i="3"/>
  <c r="AK534" i="3"/>
  <c r="AM534" i="3"/>
  <c r="AO534" i="3"/>
  <c r="AQ534" i="3"/>
  <c r="AS534" i="3"/>
  <c r="AU534" i="3"/>
  <c r="AW534" i="3"/>
  <c r="AY534" i="3"/>
  <c r="BA534" i="3"/>
  <c r="BC534" i="3"/>
  <c r="BE534" i="3"/>
  <c r="BG534" i="3"/>
  <c r="BI534" i="3"/>
  <c r="N541" i="3"/>
  <c r="P541" i="3"/>
  <c r="R541" i="3"/>
  <c r="T541" i="3"/>
  <c r="V541" i="3"/>
  <c r="X541" i="3"/>
  <c r="Z541" i="3"/>
  <c r="AB541" i="3"/>
  <c r="AD541" i="3"/>
  <c r="AF541" i="3"/>
  <c r="AH541" i="3"/>
  <c r="AJ541" i="3"/>
  <c r="AL541" i="3"/>
  <c r="AN541" i="3"/>
  <c r="AP541" i="3"/>
  <c r="AR541" i="3"/>
  <c r="AT541" i="3"/>
  <c r="AV541" i="3"/>
  <c r="AX541" i="3"/>
  <c r="AZ541" i="3"/>
  <c r="BB541" i="3"/>
  <c r="BD541" i="3"/>
  <c r="BF541" i="3"/>
  <c r="BH541" i="3"/>
  <c r="M541" i="3"/>
  <c r="O541" i="3"/>
  <c r="Q541" i="3"/>
  <c r="S541" i="3"/>
  <c r="U541" i="3"/>
  <c r="W541" i="3"/>
  <c r="Y541" i="3"/>
  <c r="AA541" i="3"/>
  <c r="AC541" i="3"/>
  <c r="AE541" i="3"/>
  <c r="AG541" i="3"/>
  <c r="AI541" i="3"/>
  <c r="AK541" i="3"/>
  <c r="AM541" i="3"/>
  <c r="AO541" i="3"/>
  <c r="AQ541" i="3"/>
  <c r="AS541" i="3"/>
  <c r="AU541" i="3"/>
  <c r="AW541" i="3"/>
  <c r="AY541" i="3"/>
  <c r="BA541" i="3"/>
  <c r="BC541" i="3"/>
  <c r="BE541" i="3"/>
  <c r="BG541" i="3"/>
  <c r="BI541" i="3"/>
  <c r="N543" i="3"/>
  <c r="P543" i="3"/>
  <c r="R543" i="3"/>
  <c r="T543" i="3"/>
  <c r="V543" i="3"/>
  <c r="X543" i="3"/>
  <c r="Z543" i="3"/>
  <c r="AB543" i="3"/>
  <c r="AD543" i="3"/>
  <c r="AF543" i="3"/>
  <c r="AH543" i="3"/>
  <c r="AJ543" i="3"/>
  <c r="AL543" i="3"/>
  <c r="AN543" i="3"/>
  <c r="AP543" i="3"/>
  <c r="AR543" i="3"/>
  <c r="AT543" i="3"/>
  <c r="AV543" i="3"/>
  <c r="AX543" i="3"/>
  <c r="AZ543" i="3"/>
  <c r="BB543" i="3"/>
  <c r="BD543" i="3"/>
  <c r="BF543" i="3"/>
  <c r="BH543" i="3"/>
  <c r="M543" i="3"/>
  <c r="O543" i="3"/>
  <c r="Q543" i="3"/>
  <c r="S543" i="3"/>
  <c r="U543" i="3"/>
  <c r="W543" i="3"/>
  <c r="Y543" i="3"/>
  <c r="AA543" i="3"/>
  <c r="AC543" i="3"/>
  <c r="AE543" i="3"/>
  <c r="AG543" i="3"/>
  <c r="AI543" i="3"/>
  <c r="AK543" i="3"/>
  <c r="AM543" i="3"/>
  <c r="AO543" i="3"/>
  <c r="AQ543" i="3"/>
  <c r="AS543" i="3"/>
  <c r="AU543" i="3"/>
  <c r="AW543" i="3"/>
  <c r="AY543" i="3"/>
  <c r="BA543" i="3"/>
  <c r="BC543" i="3"/>
  <c r="BE543" i="3"/>
  <c r="BG543" i="3"/>
  <c r="BI543" i="3"/>
  <c r="N548" i="3"/>
  <c r="P548" i="3"/>
  <c r="R548" i="3"/>
  <c r="T548" i="3"/>
  <c r="V548" i="3"/>
  <c r="X548" i="3"/>
  <c r="Z548" i="3"/>
  <c r="AB548" i="3"/>
  <c r="AD548" i="3"/>
  <c r="AF548" i="3"/>
  <c r="AH548" i="3"/>
  <c r="AJ548" i="3"/>
  <c r="AL548" i="3"/>
  <c r="AN548" i="3"/>
  <c r="AP548" i="3"/>
  <c r="AR548" i="3"/>
  <c r="AT548" i="3"/>
  <c r="AV548" i="3"/>
  <c r="AX548" i="3"/>
  <c r="AZ548" i="3"/>
  <c r="BB548" i="3"/>
  <c r="BD548" i="3"/>
  <c r="BF548" i="3"/>
  <c r="BH548" i="3"/>
  <c r="M548" i="3"/>
  <c r="O548" i="3"/>
  <c r="Q548" i="3"/>
  <c r="S548" i="3"/>
  <c r="U548" i="3"/>
  <c r="W548" i="3"/>
  <c r="Y548" i="3"/>
  <c r="AA548" i="3"/>
  <c r="AC548" i="3"/>
  <c r="AE548" i="3"/>
  <c r="AG548" i="3"/>
  <c r="AI548" i="3"/>
  <c r="AK548" i="3"/>
  <c r="AM548" i="3"/>
  <c r="AO548" i="3"/>
  <c r="AQ548" i="3"/>
  <c r="AS548" i="3"/>
  <c r="AU548" i="3"/>
  <c r="AW548" i="3"/>
  <c r="AY548" i="3"/>
  <c r="BA548" i="3"/>
  <c r="BC548" i="3"/>
  <c r="BE548" i="3"/>
  <c r="BG548" i="3"/>
  <c r="BI548" i="3"/>
  <c r="N550" i="3"/>
  <c r="P550" i="3"/>
  <c r="R550" i="3"/>
  <c r="T550" i="3"/>
  <c r="V550" i="3"/>
  <c r="X550" i="3"/>
  <c r="Z550" i="3"/>
  <c r="AB550" i="3"/>
  <c r="AD550" i="3"/>
  <c r="AF550" i="3"/>
  <c r="AH550" i="3"/>
  <c r="AJ550" i="3"/>
  <c r="AL550" i="3"/>
  <c r="AN550" i="3"/>
  <c r="AP550" i="3"/>
  <c r="AR550" i="3"/>
  <c r="AT550" i="3"/>
  <c r="AV550" i="3"/>
  <c r="AX550" i="3"/>
  <c r="AZ550" i="3"/>
  <c r="BB550" i="3"/>
  <c r="BD550" i="3"/>
  <c r="BF550" i="3"/>
  <c r="BH550" i="3"/>
  <c r="M550" i="3"/>
  <c r="O550" i="3"/>
  <c r="Q550" i="3"/>
  <c r="S550" i="3"/>
  <c r="U550" i="3"/>
  <c r="W550" i="3"/>
  <c r="Y550" i="3"/>
  <c r="AA550" i="3"/>
  <c r="AC550" i="3"/>
  <c r="AE550" i="3"/>
  <c r="AG550" i="3"/>
  <c r="AI550" i="3"/>
  <c r="AK550" i="3"/>
  <c r="AM550" i="3"/>
  <c r="AO550" i="3"/>
  <c r="AQ550" i="3"/>
  <c r="AS550" i="3"/>
  <c r="AU550" i="3"/>
  <c r="AW550" i="3"/>
  <c r="AY550" i="3"/>
  <c r="BA550" i="3"/>
  <c r="BC550" i="3"/>
  <c r="BE550" i="3"/>
  <c r="BG550" i="3"/>
  <c r="BI550" i="3"/>
  <c r="N557" i="3"/>
  <c r="P557" i="3"/>
  <c r="R557" i="3"/>
  <c r="T557" i="3"/>
  <c r="V557" i="3"/>
  <c r="X557" i="3"/>
  <c r="Z557" i="3"/>
  <c r="AB557" i="3"/>
  <c r="AD557" i="3"/>
  <c r="AF557" i="3"/>
  <c r="AH557" i="3"/>
  <c r="AJ557" i="3"/>
  <c r="AL557" i="3"/>
  <c r="AN557" i="3"/>
  <c r="AP557" i="3"/>
  <c r="AR557" i="3"/>
  <c r="AT557" i="3"/>
  <c r="AV557" i="3"/>
  <c r="AX557" i="3"/>
  <c r="AZ557" i="3"/>
  <c r="BB557" i="3"/>
  <c r="BD557" i="3"/>
  <c r="BF557" i="3"/>
  <c r="BH557" i="3"/>
  <c r="M557" i="3"/>
  <c r="O557" i="3"/>
  <c r="Q557" i="3"/>
  <c r="S557" i="3"/>
  <c r="U557" i="3"/>
  <c r="W557" i="3"/>
  <c r="Y557" i="3"/>
  <c r="AA557" i="3"/>
  <c r="AC557" i="3"/>
  <c r="AE557" i="3"/>
  <c r="AG557" i="3"/>
  <c r="AI557" i="3"/>
  <c r="AK557" i="3"/>
  <c r="AM557" i="3"/>
  <c r="AO557" i="3"/>
  <c r="AQ557" i="3"/>
  <c r="AS557" i="3"/>
  <c r="AU557" i="3"/>
  <c r="AW557" i="3"/>
  <c r="AY557" i="3"/>
  <c r="BA557" i="3"/>
  <c r="BC557" i="3"/>
  <c r="BE557" i="3"/>
  <c r="BG557" i="3"/>
  <c r="BI557" i="3"/>
  <c r="N559" i="3"/>
  <c r="P559" i="3"/>
  <c r="R559" i="3"/>
  <c r="T559" i="3"/>
  <c r="V559" i="3"/>
  <c r="X559" i="3"/>
  <c r="Z559" i="3"/>
  <c r="AB559" i="3"/>
  <c r="AD559" i="3"/>
  <c r="AF559" i="3"/>
  <c r="AH559" i="3"/>
  <c r="AJ559" i="3"/>
  <c r="AL559" i="3"/>
  <c r="AN559" i="3"/>
  <c r="AP559" i="3"/>
  <c r="AR559" i="3"/>
  <c r="AT559" i="3"/>
  <c r="AV559" i="3"/>
  <c r="AX559" i="3"/>
  <c r="AZ559" i="3"/>
  <c r="BB559" i="3"/>
  <c r="BD559" i="3"/>
  <c r="BF559" i="3"/>
  <c r="BH559" i="3"/>
  <c r="M559" i="3"/>
  <c r="O559" i="3"/>
  <c r="Q559" i="3"/>
  <c r="S559" i="3"/>
  <c r="U559" i="3"/>
  <c r="W559" i="3"/>
  <c r="Y559" i="3"/>
  <c r="AA559" i="3"/>
  <c r="AC559" i="3"/>
  <c r="AE559" i="3"/>
  <c r="AG559" i="3"/>
  <c r="AI559" i="3"/>
  <c r="AK559" i="3"/>
  <c r="AM559" i="3"/>
  <c r="AO559" i="3"/>
  <c r="AQ559" i="3"/>
  <c r="AS559" i="3"/>
  <c r="AU559" i="3"/>
  <c r="AW559" i="3"/>
  <c r="AY559" i="3"/>
  <c r="BA559" i="3"/>
  <c r="BC559" i="3"/>
  <c r="BE559" i="3"/>
  <c r="BG559" i="3"/>
  <c r="BI559" i="3"/>
  <c r="BI513" i="3"/>
  <c r="BE513" i="3"/>
  <c r="BA513" i="3"/>
  <c r="AW513" i="3"/>
  <c r="AS513" i="3"/>
  <c r="AO513" i="3"/>
  <c r="AK513" i="3"/>
  <c r="AG513" i="3"/>
  <c r="AC513" i="3"/>
  <c r="Y513" i="3"/>
  <c r="U513" i="3"/>
  <c r="N513" i="3"/>
  <c r="BF513" i="3"/>
  <c r="BB513" i="3"/>
  <c r="AX513" i="3"/>
  <c r="AT513" i="3"/>
  <c r="AP513" i="3"/>
  <c r="AL513" i="3"/>
  <c r="AH513" i="3"/>
  <c r="AD513" i="3"/>
  <c r="Z513" i="3"/>
  <c r="V513" i="3"/>
  <c r="P513" i="3"/>
  <c r="Q513" i="3"/>
  <c r="M513" i="3"/>
  <c r="N515" i="3"/>
  <c r="P515" i="3"/>
  <c r="R515" i="3"/>
  <c r="T515" i="3"/>
  <c r="V515" i="3"/>
  <c r="X515" i="3"/>
  <c r="Z515" i="3"/>
  <c r="AB515" i="3"/>
  <c r="AD515" i="3"/>
  <c r="AF515" i="3"/>
  <c r="AH515" i="3"/>
  <c r="AJ515" i="3"/>
  <c r="AL515" i="3"/>
  <c r="AN515" i="3"/>
  <c r="AP515" i="3"/>
  <c r="AR515" i="3"/>
  <c r="AT515" i="3"/>
  <c r="AV515" i="3"/>
  <c r="AX515" i="3"/>
  <c r="AZ515" i="3"/>
  <c r="BB515" i="3"/>
  <c r="BD515" i="3"/>
  <c r="BF515" i="3"/>
  <c r="BH515" i="3"/>
  <c r="M515" i="3"/>
  <c r="O515" i="3"/>
  <c r="Q515" i="3"/>
  <c r="S515" i="3"/>
  <c r="U515" i="3"/>
  <c r="W515" i="3"/>
  <c r="Y515" i="3"/>
  <c r="AA515" i="3"/>
  <c r="AC515" i="3"/>
  <c r="AE515" i="3"/>
  <c r="AG515" i="3"/>
  <c r="AI515" i="3"/>
  <c r="AK515" i="3"/>
  <c r="AM515" i="3"/>
  <c r="AO515" i="3"/>
  <c r="AQ515" i="3"/>
  <c r="AS515" i="3"/>
  <c r="AU515" i="3"/>
  <c r="AW515" i="3"/>
  <c r="AY515" i="3"/>
  <c r="BA515" i="3"/>
  <c r="BC515" i="3"/>
  <c r="BE515" i="3"/>
  <c r="BG515" i="3"/>
  <c r="BI515" i="3"/>
  <c r="BI520" i="3"/>
  <c r="BE520" i="3"/>
  <c r="BA520" i="3"/>
  <c r="AW520" i="3"/>
  <c r="AS520" i="3"/>
  <c r="AO520" i="3"/>
  <c r="AK520" i="3"/>
  <c r="AG520" i="3"/>
  <c r="AC520" i="3"/>
  <c r="Y520" i="3"/>
  <c r="U520" i="3"/>
  <c r="Q520" i="3"/>
  <c r="M520" i="3"/>
  <c r="BF520" i="3"/>
  <c r="BB520" i="3"/>
  <c r="AX520" i="3"/>
  <c r="AT520" i="3"/>
  <c r="AP520" i="3"/>
  <c r="AL520" i="3"/>
  <c r="AH520" i="3"/>
  <c r="AD520" i="3"/>
  <c r="Z520" i="3"/>
  <c r="V520" i="3"/>
  <c r="R520" i="3"/>
  <c r="N520" i="3"/>
  <c r="L477" i="3"/>
  <c r="L419" i="3"/>
  <c r="L396" i="3"/>
  <c r="L376" i="3"/>
  <c r="L360" i="3"/>
  <c r="N567" i="3"/>
  <c r="P567" i="3"/>
  <c r="R567" i="3"/>
  <c r="T567" i="3"/>
  <c r="V567" i="3"/>
  <c r="X567" i="3"/>
  <c r="Z567" i="3"/>
  <c r="AB567" i="3"/>
  <c r="AD567" i="3"/>
  <c r="AF567" i="3"/>
  <c r="AH567" i="3"/>
  <c r="AJ567" i="3"/>
  <c r="AL567" i="3"/>
  <c r="AN567" i="3"/>
  <c r="AP567" i="3"/>
  <c r="AR567" i="3"/>
  <c r="AT567" i="3"/>
  <c r="AV567" i="3"/>
  <c r="AX567" i="3"/>
  <c r="AZ567" i="3"/>
  <c r="BB567" i="3"/>
  <c r="BD567" i="3"/>
  <c r="BF567" i="3"/>
  <c r="BH567" i="3"/>
  <c r="M567" i="3"/>
  <c r="O567" i="3"/>
  <c r="Q567" i="3"/>
  <c r="S567" i="3"/>
  <c r="U567" i="3"/>
  <c r="W567" i="3"/>
  <c r="Y567" i="3"/>
  <c r="AA567" i="3"/>
  <c r="AC567" i="3"/>
  <c r="AE567" i="3"/>
  <c r="AG567" i="3"/>
  <c r="AI567" i="3"/>
  <c r="AK567" i="3"/>
  <c r="AM567" i="3"/>
  <c r="AO567" i="3"/>
  <c r="AQ567" i="3"/>
  <c r="AS567" i="3"/>
  <c r="AU567" i="3"/>
  <c r="AW567" i="3"/>
  <c r="AY567" i="3"/>
  <c r="BA567" i="3"/>
  <c r="BC567" i="3"/>
  <c r="BE567" i="3"/>
  <c r="BG567" i="3"/>
  <c r="BI567" i="3"/>
  <c r="N575" i="3"/>
  <c r="P575" i="3"/>
  <c r="R575" i="3"/>
  <c r="T575" i="3"/>
  <c r="V575" i="3"/>
  <c r="X575" i="3"/>
  <c r="Z575" i="3"/>
  <c r="AB575" i="3"/>
  <c r="AD575" i="3"/>
  <c r="AF575" i="3"/>
  <c r="AH575" i="3"/>
  <c r="AJ575" i="3"/>
  <c r="AL575" i="3"/>
  <c r="AN575" i="3"/>
  <c r="AP575" i="3"/>
  <c r="AR575" i="3"/>
  <c r="AT575" i="3"/>
  <c r="AV575" i="3"/>
  <c r="AX575" i="3"/>
  <c r="AZ575" i="3"/>
  <c r="BB575" i="3"/>
  <c r="BD575" i="3"/>
  <c r="BF575" i="3"/>
  <c r="BH575" i="3"/>
  <c r="M575" i="3"/>
  <c r="O575" i="3"/>
  <c r="Q575" i="3"/>
  <c r="S575" i="3"/>
  <c r="U575" i="3"/>
  <c r="W575" i="3"/>
  <c r="Y575" i="3"/>
  <c r="AA575" i="3"/>
  <c r="AC575" i="3"/>
  <c r="AE575" i="3"/>
  <c r="AG575" i="3"/>
  <c r="AI575" i="3"/>
  <c r="AK575" i="3"/>
  <c r="AM575" i="3"/>
  <c r="AO575" i="3"/>
  <c r="AQ575" i="3"/>
  <c r="AS575" i="3"/>
  <c r="AU575" i="3"/>
  <c r="AW575" i="3"/>
  <c r="AY575" i="3"/>
  <c r="BA575" i="3"/>
  <c r="BC575" i="3"/>
  <c r="BE575" i="3"/>
  <c r="BG575" i="3"/>
  <c r="BI575" i="3"/>
  <c r="N583" i="3"/>
  <c r="P583" i="3"/>
  <c r="R583" i="3"/>
  <c r="T583" i="3"/>
  <c r="V583" i="3"/>
  <c r="X583" i="3"/>
  <c r="Z583" i="3"/>
  <c r="AB583" i="3"/>
  <c r="AD583" i="3"/>
  <c r="AF583" i="3"/>
  <c r="AH583" i="3"/>
  <c r="AJ583" i="3"/>
  <c r="AL583" i="3"/>
  <c r="AN583" i="3"/>
  <c r="AP583" i="3"/>
  <c r="AR583" i="3"/>
  <c r="AT583" i="3"/>
  <c r="AV583" i="3"/>
  <c r="AX583" i="3"/>
  <c r="AZ583" i="3"/>
  <c r="BB583" i="3"/>
  <c r="BD583" i="3"/>
  <c r="BF583" i="3"/>
  <c r="BH583" i="3"/>
  <c r="M583" i="3"/>
  <c r="O583" i="3"/>
  <c r="Q583" i="3"/>
  <c r="S583" i="3"/>
  <c r="U583" i="3"/>
  <c r="W583" i="3"/>
  <c r="Y583" i="3"/>
  <c r="AA583" i="3"/>
  <c r="AC583" i="3"/>
  <c r="AE583" i="3"/>
  <c r="AG583" i="3"/>
  <c r="AI583" i="3"/>
  <c r="AK583" i="3"/>
  <c r="AM583" i="3"/>
  <c r="AO583" i="3"/>
  <c r="AQ583" i="3"/>
  <c r="AS583" i="3"/>
  <c r="AU583" i="3"/>
  <c r="AW583" i="3"/>
  <c r="AY583" i="3"/>
  <c r="BA583" i="3"/>
  <c r="BC583" i="3"/>
  <c r="BE583" i="3"/>
  <c r="BG583" i="3"/>
  <c r="BI583" i="3"/>
  <c r="N591" i="3"/>
  <c r="P591" i="3"/>
  <c r="R591" i="3"/>
  <c r="T591" i="3"/>
  <c r="V591" i="3"/>
  <c r="X591" i="3"/>
  <c r="Z591" i="3"/>
  <c r="AB591" i="3"/>
  <c r="AD591" i="3"/>
  <c r="AF591" i="3"/>
  <c r="AH591" i="3"/>
  <c r="AJ591" i="3"/>
  <c r="AL591" i="3"/>
  <c r="AN591" i="3"/>
  <c r="AP591" i="3"/>
  <c r="AR591" i="3"/>
  <c r="AT591" i="3"/>
  <c r="AV591" i="3"/>
  <c r="AX591" i="3"/>
  <c r="AZ591" i="3"/>
  <c r="BB591" i="3"/>
  <c r="BD591" i="3"/>
  <c r="BF591" i="3"/>
  <c r="BH591" i="3"/>
  <c r="M591" i="3"/>
  <c r="O591" i="3"/>
  <c r="Q591" i="3"/>
  <c r="S591" i="3"/>
  <c r="U591" i="3"/>
  <c r="W591" i="3"/>
  <c r="Y591" i="3"/>
  <c r="AA591" i="3"/>
  <c r="AC591" i="3"/>
  <c r="AE591" i="3"/>
  <c r="AG591" i="3"/>
  <c r="AI591" i="3"/>
  <c r="AK591" i="3"/>
  <c r="AM591" i="3"/>
  <c r="AO591" i="3"/>
  <c r="AQ591" i="3"/>
  <c r="AS591" i="3"/>
  <c r="AU591" i="3"/>
  <c r="AW591" i="3"/>
  <c r="AY591" i="3"/>
  <c r="BA591" i="3"/>
  <c r="BC591" i="3"/>
  <c r="BE591" i="3"/>
  <c r="BG591" i="3"/>
  <c r="BI591" i="3"/>
  <c r="N566" i="3"/>
  <c r="P566" i="3"/>
  <c r="R566" i="3"/>
  <c r="T566" i="3"/>
  <c r="V566" i="3"/>
  <c r="X566" i="3"/>
  <c r="Z566" i="3"/>
  <c r="AB566" i="3"/>
  <c r="AD566" i="3"/>
  <c r="AF566" i="3"/>
  <c r="AH566" i="3"/>
  <c r="AJ566" i="3"/>
  <c r="AL566" i="3"/>
  <c r="AN566" i="3"/>
  <c r="AP566" i="3"/>
  <c r="AR566" i="3"/>
  <c r="AT566" i="3"/>
  <c r="AV566" i="3"/>
  <c r="AX566" i="3"/>
  <c r="AZ566" i="3"/>
  <c r="BB566" i="3"/>
  <c r="BD566" i="3"/>
  <c r="BF566" i="3"/>
  <c r="BH566" i="3"/>
  <c r="M566" i="3"/>
  <c r="O566" i="3"/>
  <c r="Q566" i="3"/>
  <c r="S566" i="3"/>
  <c r="U566" i="3"/>
  <c r="W566" i="3"/>
  <c r="Y566" i="3"/>
  <c r="AA566" i="3"/>
  <c r="AC566" i="3"/>
  <c r="AE566" i="3"/>
  <c r="AG566" i="3"/>
  <c r="AI566" i="3"/>
  <c r="AK566" i="3"/>
  <c r="AM566" i="3"/>
  <c r="AO566" i="3"/>
  <c r="AQ566" i="3"/>
  <c r="AS566" i="3"/>
  <c r="AU566" i="3"/>
  <c r="AW566" i="3"/>
  <c r="AY566" i="3"/>
  <c r="BA566" i="3"/>
  <c r="BC566" i="3"/>
  <c r="BE566" i="3"/>
  <c r="BG566" i="3"/>
  <c r="BI566" i="3"/>
  <c r="N574" i="3"/>
  <c r="P574" i="3"/>
  <c r="R574" i="3"/>
  <c r="T574" i="3"/>
  <c r="V574" i="3"/>
  <c r="X574" i="3"/>
  <c r="Z574" i="3"/>
  <c r="AB574" i="3"/>
  <c r="AD574" i="3"/>
  <c r="AF574" i="3"/>
  <c r="AH574" i="3"/>
  <c r="AJ574" i="3"/>
  <c r="AL574" i="3"/>
  <c r="AN574" i="3"/>
  <c r="AP574" i="3"/>
  <c r="AR574" i="3"/>
  <c r="AT574" i="3"/>
  <c r="AV574" i="3"/>
  <c r="AX574" i="3"/>
  <c r="AZ574" i="3"/>
  <c r="BB574" i="3"/>
  <c r="BD574" i="3"/>
  <c r="BF574" i="3"/>
  <c r="BH574" i="3"/>
  <c r="M574" i="3"/>
  <c r="O574" i="3"/>
  <c r="Q574" i="3"/>
  <c r="S574" i="3"/>
  <c r="U574" i="3"/>
  <c r="W574" i="3"/>
  <c r="Y574" i="3"/>
  <c r="AA574" i="3"/>
  <c r="AC574" i="3"/>
  <c r="AE574" i="3"/>
  <c r="AG574" i="3"/>
  <c r="AI574" i="3"/>
  <c r="AK574" i="3"/>
  <c r="AM574" i="3"/>
  <c r="AO574" i="3"/>
  <c r="AQ574" i="3"/>
  <c r="AS574" i="3"/>
  <c r="AU574" i="3"/>
  <c r="AW574" i="3"/>
  <c r="AY574" i="3"/>
  <c r="BA574" i="3"/>
  <c r="BC574" i="3"/>
  <c r="BE574" i="3"/>
  <c r="BG574" i="3"/>
  <c r="BI574" i="3"/>
  <c r="N582" i="3"/>
  <c r="P582" i="3"/>
  <c r="R582" i="3"/>
  <c r="T582" i="3"/>
  <c r="V582" i="3"/>
  <c r="X582" i="3"/>
  <c r="Z582" i="3"/>
  <c r="AB582" i="3"/>
  <c r="AD582" i="3"/>
  <c r="AF582" i="3"/>
  <c r="AH582" i="3"/>
  <c r="AJ582" i="3"/>
  <c r="AL582" i="3"/>
  <c r="AN582" i="3"/>
  <c r="AP582" i="3"/>
  <c r="AR582" i="3"/>
  <c r="AT582" i="3"/>
  <c r="AV582" i="3"/>
  <c r="AX582" i="3"/>
  <c r="AZ582" i="3"/>
  <c r="BB582" i="3"/>
  <c r="BD582" i="3"/>
  <c r="BF582" i="3"/>
  <c r="BH582" i="3"/>
  <c r="M582" i="3"/>
  <c r="O582" i="3"/>
  <c r="Q582" i="3"/>
  <c r="S582" i="3"/>
  <c r="U582" i="3"/>
  <c r="W582" i="3"/>
  <c r="Y582" i="3"/>
  <c r="AA582" i="3"/>
  <c r="AC582" i="3"/>
  <c r="AE582" i="3"/>
  <c r="AG582" i="3"/>
  <c r="AI582" i="3"/>
  <c r="AK582" i="3"/>
  <c r="AM582" i="3"/>
  <c r="AO582" i="3"/>
  <c r="AQ582" i="3"/>
  <c r="AS582" i="3"/>
  <c r="AU582" i="3"/>
  <c r="AW582" i="3"/>
  <c r="AY582" i="3"/>
  <c r="BA582" i="3"/>
  <c r="BC582" i="3"/>
  <c r="BE582" i="3"/>
  <c r="BG582" i="3"/>
  <c r="BI582" i="3"/>
  <c r="N590" i="3"/>
  <c r="P590" i="3"/>
  <c r="R590" i="3"/>
  <c r="T590" i="3"/>
  <c r="V590" i="3"/>
  <c r="X590" i="3"/>
  <c r="Z590" i="3"/>
  <c r="AB590" i="3"/>
  <c r="AD590" i="3"/>
  <c r="AF590" i="3"/>
  <c r="AH590" i="3"/>
  <c r="AJ590" i="3"/>
  <c r="AL590" i="3"/>
  <c r="AN590" i="3"/>
  <c r="AP590" i="3"/>
  <c r="AR590" i="3"/>
  <c r="AT590" i="3"/>
  <c r="AV590" i="3"/>
  <c r="AX590" i="3"/>
  <c r="AZ590" i="3"/>
  <c r="BB590" i="3"/>
  <c r="BD590" i="3"/>
  <c r="BF590" i="3"/>
  <c r="BH590" i="3"/>
  <c r="M590" i="3"/>
  <c r="O590" i="3"/>
  <c r="Q590" i="3"/>
  <c r="S590" i="3"/>
  <c r="U590" i="3"/>
  <c r="W590" i="3"/>
  <c r="Y590" i="3"/>
  <c r="AA590" i="3"/>
  <c r="AC590" i="3"/>
  <c r="AE590" i="3"/>
  <c r="AG590" i="3"/>
  <c r="AI590" i="3"/>
  <c r="AK590" i="3"/>
  <c r="AM590" i="3"/>
  <c r="AO590" i="3"/>
  <c r="AQ590" i="3"/>
  <c r="AS590" i="3"/>
  <c r="AU590" i="3"/>
  <c r="AW590" i="3"/>
  <c r="AY590" i="3"/>
  <c r="BA590" i="3"/>
  <c r="BC590" i="3"/>
  <c r="BE590" i="3"/>
  <c r="BG590" i="3"/>
  <c r="BI590" i="3"/>
  <c r="N631" i="3"/>
  <c r="P631" i="3"/>
  <c r="R631" i="3"/>
  <c r="T631" i="3"/>
  <c r="V631" i="3"/>
  <c r="X631" i="3"/>
  <c r="Z631" i="3"/>
  <c r="AB631" i="3"/>
  <c r="AD631" i="3"/>
  <c r="AF631" i="3"/>
  <c r="AH631" i="3"/>
  <c r="AJ631" i="3"/>
  <c r="AL631" i="3"/>
  <c r="AN631" i="3"/>
  <c r="AP631" i="3"/>
  <c r="AR631" i="3"/>
  <c r="AT631" i="3"/>
  <c r="AV631" i="3"/>
  <c r="AX631" i="3"/>
  <c r="AZ631" i="3"/>
  <c r="BB631" i="3"/>
  <c r="BD631" i="3"/>
  <c r="BF631" i="3"/>
  <c r="BH631" i="3"/>
  <c r="M631" i="3"/>
  <c r="O631" i="3"/>
  <c r="Q631" i="3"/>
  <c r="S631" i="3"/>
  <c r="U631" i="3"/>
  <c r="W631" i="3"/>
  <c r="Y631" i="3"/>
  <c r="AA631" i="3"/>
  <c r="AC631" i="3"/>
  <c r="AE631" i="3"/>
  <c r="AG631" i="3"/>
  <c r="AI631" i="3"/>
  <c r="AK631" i="3"/>
  <c r="AM631" i="3"/>
  <c r="AO631" i="3"/>
  <c r="AQ631" i="3"/>
  <c r="AS631" i="3"/>
  <c r="AU631" i="3"/>
  <c r="AW631" i="3"/>
  <c r="AY631" i="3"/>
  <c r="BA631" i="3"/>
  <c r="BC631" i="3"/>
  <c r="BE631" i="3"/>
  <c r="BG631" i="3"/>
  <c r="BI631" i="3"/>
  <c r="N633" i="3"/>
  <c r="P633" i="3"/>
  <c r="R633" i="3"/>
  <c r="T633" i="3"/>
  <c r="V633" i="3"/>
  <c r="X633" i="3"/>
  <c r="Z633" i="3"/>
  <c r="AB633" i="3"/>
  <c r="AD633" i="3"/>
  <c r="AF633" i="3"/>
  <c r="AH633" i="3"/>
  <c r="AJ633" i="3"/>
  <c r="AL633" i="3"/>
  <c r="AN633" i="3"/>
  <c r="AP633" i="3"/>
  <c r="AR633" i="3"/>
  <c r="AT633" i="3"/>
  <c r="AV633" i="3"/>
  <c r="AX633" i="3"/>
  <c r="AZ633" i="3"/>
  <c r="BB633" i="3"/>
  <c r="BD633" i="3"/>
  <c r="BF633" i="3"/>
  <c r="BH633" i="3"/>
  <c r="M633" i="3"/>
  <c r="O633" i="3"/>
  <c r="Q633" i="3"/>
  <c r="S633" i="3"/>
  <c r="U633" i="3"/>
  <c r="W633" i="3"/>
  <c r="Y633" i="3"/>
  <c r="AA633" i="3"/>
  <c r="AC633" i="3"/>
  <c r="AE633" i="3"/>
  <c r="AG633" i="3"/>
  <c r="AI633" i="3"/>
  <c r="AK633" i="3"/>
  <c r="AM633" i="3"/>
  <c r="AO633" i="3"/>
  <c r="AQ633" i="3"/>
  <c r="AS633" i="3"/>
  <c r="AU633" i="3"/>
  <c r="AW633" i="3"/>
  <c r="AY633" i="3"/>
  <c r="BA633" i="3"/>
  <c r="BC633" i="3"/>
  <c r="BE633" i="3"/>
  <c r="BG633" i="3"/>
  <c r="BI633" i="3"/>
  <c r="BK556" i="3"/>
  <c r="BM507" i="3"/>
  <c r="N508" i="3"/>
  <c r="P508" i="3"/>
  <c r="R508" i="3"/>
  <c r="T508" i="3"/>
  <c r="V508" i="3"/>
  <c r="X508" i="3"/>
  <c r="Z508" i="3"/>
  <c r="AB508" i="3"/>
  <c r="AD508" i="3"/>
  <c r="AF508" i="3"/>
  <c r="AH508" i="3"/>
  <c r="AJ508" i="3"/>
  <c r="AL508" i="3"/>
  <c r="AN508" i="3"/>
  <c r="AP508" i="3"/>
  <c r="AR508" i="3"/>
  <c r="AT508" i="3"/>
  <c r="AV508" i="3"/>
  <c r="AX508" i="3"/>
  <c r="AZ508" i="3"/>
  <c r="BB508" i="3"/>
  <c r="BD508" i="3"/>
  <c r="BF508" i="3"/>
  <c r="BH508" i="3"/>
  <c r="O508" i="3"/>
  <c r="S508" i="3"/>
  <c r="W508" i="3"/>
  <c r="AA508" i="3"/>
  <c r="AE508" i="3"/>
  <c r="AI508" i="3"/>
  <c r="AM508" i="3"/>
  <c r="AQ508" i="3"/>
  <c r="AU508" i="3"/>
  <c r="AY508" i="3"/>
  <c r="BC508" i="3"/>
  <c r="BG508" i="3"/>
  <c r="M508" i="3"/>
  <c r="Q508" i="3"/>
  <c r="U508" i="3"/>
  <c r="Y508" i="3"/>
  <c r="AC508" i="3"/>
  <c r="AG508" i="3"/>
  <c r="AK508" i="3"/>
  <c r="AO508" i="3"/>
  <c r="AS508" i="3"/>
  <c r="AW508" i="3"/>
  <c r="BA508" i="3"/>
  <c r="BE508" i="3"/>
  <c r="BI508" i="3"/>
  <c r="N510" i="3"/>
  <c r="P510" i="3"/>
  <c r="R510" i="3"/>
  <c r="T510" i="3"/>
  <c r="V510" i="3"/>
  <c r="X510" i="3"/>
  <c r="Z510" i="3"/>
  <c r="AB510" i="3"/>
  <c r="AD510" i="3"/>
  <c r="O510" i="3"/>
  <c r="S510" i="3"/>
  <c r="W510" i="3"/>
  <c r="AA510" i="3"/>
  <c r="AE510" i="3"/>
  <c r="AG510" i="3"/>
  <c r="AI510" i="3"/>
  <c r="AK510" i="3"/>
  <c r="AM510" i="3"/>
  <c r="AO510" i="3"/>
  <c r="AQ510" i="3"/>
  <c r="AS510" i="3"/>
  <c r="AU510" i="3"/>
  <c r="AW510" i="3"/>
  <c r="AY510" i="3"/>
  <c r="BA510" i="3"/>
  <c r="BC510" i="3"/>
  <c r="BE510" i="3"/>
  <c r="BG510" i="3"/>
  <c r="BI510" i="3"/>
  <c r="M510" i="3"/>
  <c r="Q510" i="3"/>
  <c r="U510" i="3"/>
  <c r="Y510" i="3"/>
  <c r="AC510" i="3"/>
  <c r="AF510" i="3"/>
  <c r="AH510" i="3"/>
  <c r="AJ510" i="3"/>
  <c r="AL510" i="3"/>
  <c r="AN510" i="3"/>
  <c r="AP510" i="3"/>
  <c r="AR510" i="3"/>
  <c r="AT510" i="3"/>
  <c r="AV510" i="3"/>
  <c r="AX510" i="3"/>
  <c r="AZ510" i="3"/>
  <c r="BB510" i="3"/>
  <c r="BD510" i="3"/>
  <c r="BF510" i="3"/>
  <c r="BH510" i="3"/>
  <c r="BM516" i="3"/>
  <c r="BL516" i="3"/>
  <c r="BI517" i="3"/>
  <c r="BE517" i="3"/>
  <c r="BA517" i="3"/>
  <c r="AW517" i="3"/>
  <c r="AS517" i="3"/>
  <c r="AO517" i="3"/>
  <c r="AK517" i="3"/>
  <c r="AG517" i="3"/>
  <c r="AC517" i="3"/>
  <c r="Y517" i="3"/>
  <c r="U517" i="3"/>
  <c r="Q517" i="3"/>
  <c r="M517" i="3"/>
  <c r="BF517" i="3"/>
  <c r="BB517" i="3"/>
  <c r="AX517" i="3"/>
  <c r="AT517" i="3"/>
  <c r="AP517" i="3"/>
  <c r="AL517" i="3"/>
  <c r="AH517" i="3"/>
  <c r="AD517" i="3"/>
  <c r="Z517" i="3"/>
  <c r="V517" i="3"/>
  <c r="R517" i="3"/>
  <c r="BL517" i="3" s="1"/>
  <c r="N519" i="3"/>
  <c r="P519" i="3"/>
  <c r="R519" i="3"/>
  <c r="T519" i="3"/>
  <c r="V519" i="3"/>
  <c r="X519" i="3"/>
  <c r="M519" i="3"/>
  <c r="O519" i="3"/>
  <c r="Q519" i="3"/>
  <c r="S519" i="3"/>
  <c r="U519" i="3"/>
  <c r="W519" i="3"/>
  <c r="Y519" i="3"/>
  <c r="AA519" i="3"/>
  <c r="AC519" i="3"/>
  <c r="AE519" i="3"/>
  <c r="AG519" i="3"/>
  <c r="Z519" i="3"/>
  <c r="AD519" i="3"/>
  <c r="AH519" i="3"/>
  <c r="AJ519" i="3"/>
  <c r="AL519" i="3"/>
  <c r="AN519" i="3"/>
  <c r="AP519" i="3"/>
  <c r="AR519" i="3"/>
  <c r="AT519" i="3"/>
  <c r="AV519" i="3"/>
  <c r="AX519" i="3"/>
  <c r="AZ519" i="3"/>
  <c r="BB519" i="3"/>
  <c r="BD519" i="3"/>
  <c r="BF519" i="3"/>
  <c r="BH519" i="3"/>
  <c r="AB519" i="3"/>
  <c r="AF519" i="3"/>
  <c r="AI519" i="3"/>
  <c r="AK519" i="3"/>
  <c r="AM519" i="3"/>
  <c r="AO519" i="3"/>
  <c r="AQ519" i="3"/>
  <c r="AS519" i="3"/>
  <c r="AU519" i="3"/>
  <c r="AW519" i="3"/>
  <c r="AY519" i="3"/>
  <c r="BA519" i="3"/>
  <c r="BC519" i="3"/>
  <c r="BE519" i="3"/>
  <c r="BG519" i="3"/>
  <c r="BI519" i="3"/>
  <c r="BI524" i="3"/>
  <c r="BE524" i="3"/>
  <c r="BA524" i="3"/>
  <c r="AW524" i="3"/>
  <c r="AS524" i="3"/>
  <c r="AO524" i="3"/>
  <c r="AK524" i="3"/>
  <c r="AG524" i="3"/>
  <c r="AC524" i="3"/>
  <c r="Y524" i="3"/>
  <c r="U524" i="3"/>
  <c r="Q524" i="3"/>
  <c r="M524" i="3"/>
  <c r="BF524" i="3"/>
  <c r="BB524" i="3"/>
  <c r="AX524" i="3"/>
  <c r="AT524" i="3"/>
  <c r="AP524" i="3"/>
  <c r="AL524" i="3"/>
  <c r="AH524" i="3"/>
  <c r="AD524" i="3"/>
  <c r="Z524" i="3"/>
  <c r="V524" i="3"/>
  <c r="R524" i="3"/>
  <c r="BM525" i="3"/>
  <c r="N526" i="3"/>
  <c r="P526" i="3"/>
  <c r="R526" i="3"/>
  <c r="M526" i="3"/>
  <c r="O526" i="3"/>
  <c r="Q526" i="3"/>
  <c r="S526" i="3"/>
  <c r="T526" i="3"/>
  <c r="V526" i="3"/>
  <c r="X526" i="3"/>
  <c r="Z526" i="3"/>
  <c r="AB526" i="3"/>
  <c r="AD526" i="3"/>
  <c r="AF526" i="3"/>
  <c r="AH526" i="3"/>
  <c r="AJ526" i="3"/>
  <c r="AL526" i="3"/>
  <c r="AN526" i="3"/>
  <c r="AP526" i="3"/>
  <c r="AR526" i="3"/>
  <c r="AT526" i="3"/>
  <c r="AV526" i="3"/>
  <c r="AX526" i="3"/>
  <c r="AZ526" i="3"/>
  <c r="BB526" i="3"/>
  <c r="BD526" i="3"/>
  <c r="BF526" i="3"/>
  <c r="BH526" i="3"/>
  <c r="U526" i="3"/>
  <c r="W526" i="3"/>
  <c r="Y526" i="3"/>
  <c r="AA526" i="3"/>
  <c r="AC526" i="3"/>
  <c r="AE526" i="3"/>
  <c r="AG526" i="3"/>
  <c r="AI526" i="3"/>
  <c r="AK526" i="3"/>
  <c r="AM526" i="3"/>
  <c r="AO526" i="3"/>
  <c r="AQ526" i="3"/>
  <c r="AS526" i="3"/>
  <c r="AU526" i="3"/>
  <c r="AW526" i="3"/>
  <c r="AY526" i="3"/>
  <c r="BA526" i="3"/>
  <c r="BC526" i="3"/>
  <c r="BE526" i="3"/>
  <c r="BG526" i="3"/>
  <c r="BI526" i="3"/>
  <c r="BL532" i="3"/>
  <c r="N533" i="3"/>
  <c r="P533" i="3"/>
  <c r="R533" i="3"/>
  <c r="T533" i="3"/>
  <c r="V533" i="3"/>
  <c r="X533" i="3"/>
  <c r="Z533" i="3"/>
  <c r="AB533" i="3"/>
  <c r="AD533" i="3"/>
  <c r="AF533" i="3"/>
  <c r="AH533" i="3"/>
  <c r="AJ533" i="3"/>
  <c r="AL533" i="3"/>
  <c r="AN533" i="3"/>
  <c r="AP533" i="3"/>
  <c r="AR533" i="3"/>
  <c r="AT533" i="3"/>
  <c r="AV533" i="3"/>
  <c r="AX533" i="3"/>
  <c r="AZ533" i="3"/>
  <c r="BB533" i="3"/>
  <c r="BD533" i="3"/>
  <c r="BF533" i="3"/>
  <c r="BH533" i="3"/>
  <c r="M533" i="3"/>
  <c r="O533" i="3"/>
  <c r="Q533" i="3"/>
  <c r="S533" i="3"/>
  <c r="U533" i="3"/>
  <c r="W533" i="3"/>
  <c r="Y533" i="3"/>
  <c r="AA533" i="3"/>
  <c r="AC533" i="3"/>
  <c r="AE533" i="3"/>
  <c r="AG533" i="3"/>
  <c r="AI533" i="3"/>
  <c r="AK533" i="3"/>
  <c r="AM533" i="3"/>
  <c r="AO533" i="3"/>
  <c r="AQ533" i="3"/>
  <c r="AS533" i="3"/>
  <c r="AU533" i="3"/>
  <c r="AW533" i="3"/>
  <c r="AY533" i="3"/>
  <c r="BA533" i="3"/>
  <c r="BC533" i="3"/>
  <c r="BE533" i="3"/>
  <c r="BG533" i="3"/>
  <c r="BI533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N540" i="3"/>
  <c r="P540" i="3"/>
  <c r="R540" i="3"/>
  <c r="T540" i="3"/>
  <c r="V540" i="3"/>
  <c r="X540" i="3"/>
  <c r="Z540" i="3"/>
  <c r="AB540" i="3"/>
  <c r="AD540" i="3"/>
  <c r="AF540" i="3"/>
  <c r="AH540" i="3"/>
  <c r="AJ540" i="3"/>
  <c r="AL540" i="3"/>
  <c r="AN540" i="3"/>
  <c r="AP540" i="3"/>
  <c r="AR540" i="3"/>
  <c r="AT540" i="3"/>
  <c r="AV540" i="3"/>
  <c r="AX540" i="3"/>
  <c r="AZ540" i="3"/>
  <c r="BB540" i="3"/>
  <c r="BD540" i="3"/>
  <c r="BF540" i="3"/>
  <c r="BH540" i="3"/>
  <c r="M540" i="3"/>
  <c r="O540" i="3"/>
  <c r="Q540" i="3"/>
  <c r="S540" i="3"/>
  <c r="U540" i="3"/>
  <c r="W540" i="3"/>
  <c r="Y540" i="3"/>
  <c r="AA540" i="3"/>
  <c r="AC540" i="3"/>
  <c r="AE540" i="3"/>
  <c r="AG540" i="3"/>
  <c r="AI540" i="3"/>
  <c r="AK540" i="3"/>
  <c r="AM540" i="3"/>
  <c r="AO540" i="3"/>
  <c r="AQ540" i="3"/>
  <c r="AS540" i="3"/>
  <c r="AU540" i="3"/>
  <c r="AW540" i="3"/>
  <c r="AY540" i="3"/>
  <c r="BA540" i="3"/>
  <c r="BC540" i="3"/>
  <c r="BE540" i="3"/>
  <c r="BG540" i="3"/>
  <c r="BI540" i="3"/>
  <c r="N542" i="3"/>
  <c r="P542" i="3"/>
  <c r="R542" i="3"/>
  <c r="T542" i="3"/>
  <c r="V542" i="3"/>
  <c r="X542" i="3"/>
  <c r="Z542" i="3"/>
  <c r="AB542" i="3"/>
  <c r="AD542" i="3"/>
  <c r="AF542" i="3"/>
  <c r="AH542" i="3"/>
  <c r="AJ542" i="3"/>
  <c r="AL542" i="3"/>
  <c r="AN542" i="3"/>
  <c r="AP542" i="3"/>
  <c r="AR542" i="3"/>
  <c r="AT542" i="3"/>
  <c r="AV542" i="3"/>
  <c r="AX542" i="3"/>
  <c r="AZ542" i="3"/>
  <c r="BB542" i="3"/>
  <c r="BD542" i="3"/>
  <c r="BF542" i="3"/>
  <c r="BH542" i="3"/>
  <c r="M542" i="3"/>
  <c r="O542" i="3"/>
  <c r="Q542" i="3"/>
  <c r="S542" i="3"/>
  <c r="U542" i="3"/>
  <c r="W542" i="3"/>
  <c r="Y542" i="3"/>
  <c r="AA542" i="3"/>
  <c r="AC542" i="3"/>
  <c r="AE542" i="3"/>
  <c r="AG542" i="3"/>
  <c r="AI542" i="3"/>
  <c r="AK542" i="3"/>
  <c r="AM542" i="3"/>
  <c r="AO542" i="3"/>
  <c r="AQ542" i="3"/>
  <c r="AS542" i="3"/>
  <c r="AU542" i="3"/>
  <c r="AW542" i="3"/>
  <c r="AY542" i="3"/>
  <c r="BA542" i="3"/>
  <c r="BC542" i="3"/>
  <c r="BE542" i="3"/>
  <c r="BG542" i="3"/>
  <c r="BI542" i="3"/>
  <c r="N549" i="3"/>
  <c r="P549" i="3"/>
  <c r="R549" i="3"/>
  <c r="T549" i="3"/>
  <c r="V549" i="3"/>
  <c r="X549" i="3"/>
  <c r="Z549" i="3"/>
  <c r="AB549" i="3"/>
  <c r="AD549" i="3"/>
  <c r="AF549" i="3"/>
  <c r="AH549" i="3"/>
  <c r="AJ549" i="3"/>
  <c r="AL549" i="3"/>
  <c r="AN549" i="3"/>
  <c r="AP549" i="3"/>
  <c r="AR549" i="3"/>
  <c r="AT549" i="3"/>
  <c r="AV549" i="3"/>
  <c r="AX549" i="3"/>
  <c r="AZ549" i="3"/>
  <c r="BB549" i="3"/>
  <c r="BD549" i="3"/>
  <c r="BF549" i="3"/>
  <c r="BH549" i="3"/>
  <c r="M549" i="3"/>
  <c r="O549" i="3"/>
  <c r="Q549" i="3"/>
  <c r="S549" i="3"/>
  <c r="U549" i="3"/>
  <c r="W549" i="3"/>
  <c r="Y549" i="3"/>
  <c r="AA549" i="3"/>
  <c r="AC549" i="3"/>
  <c r="AE549" i="3"/>
  <c r="AG549" i="3"/>
  <c r="AI549" i="3"/>
  <c r="AK549" i="3"/>
  <c r="AM549" i="3"/>
  <c r="AO549" i="3"/>
  <c r="AQ549" i="3"/>
  <c r="AS549" i="3"/>
  <c r="AU549" i="3"/>
  <c r="AW549" i="3"/>
  <c r="AY549" i="3"/>
  <c r="BA549" i="3"/>
  <c r="BC549" i="3"/>
  <c r="BE549" i="3"/>
  <c r="BG549" i="3"/>
  <c r="BI549" i="3"/>
  <c r="N551" i="3"/>
  <c r="P551" i="3"/>
  <c r="R551" i="3"/>
  <c r="T551" i="3"/>
  <c r="V551" i="3"/>
  <c r="X551" i="3"/>
  <c r="Z551" i="3"/>
  <c r="AB551" i="3"/>
  <c r="AD551" i="3"/>
  <c r="AF551" i="3"/>
  <c r="AH551" i="3"/>
  <c r="AJ551" i="3"/>
  <c r="AL551" i="3"/>
  <c r="AN551" i="3"/>
  <c r="AP551" i="3"/>
  <c r="AR551" i="3"/>
  <c r="AT551" i="3"/>
  <c r="AV551" i="3"/>
  <c r="AX551" i="3"/>
  <c r="AZ551" i="3"/>
  <c r="BB551" i="3"/>
  <c r="BD551" i="3"/>
  <c r="BF551" i="3"/>
  <c r="BH551" i="3"/>
  <c r="M551" i="3"/>
  <c r="O551" i="3"/>
  <c r="Q551" i="3"/>
  <c r="S551" i="3"/>
  <c r="U551" i="3"/>
  <c r="W551" i="3"/>
  <c r="Y551" i="3"/>
  <c r="AA551" i="3"/>
  <c r="AC551" i="3"/>
  <c r="AE551" i="3"/>
  <c r="AG551" i="3"/>
  <c r="AI551" i="3"/>
  <c r="AK551" i="3"/>
  <c r="AM551" i="3"/>
  <c r="AO551" i="3"/>
  <c r="AQ551" i="3"/>
  <c r="AS551" i="3"/>
  <c r="AU551" i="3"/>
  <c r="AW551" i="3"/>
  <c r="AY551" i="3"/>
  <c r="BA551" i="3"/>
  <c r="BC551" i="3"/>
  <c r="BE551" i="3"/>
  <c r="BG551" i="3"/>
  <c r="BI551" i="3"/>
  <c r="M558" i="3"/>
  <c r="O558" i="3"/>
  <c r="Q558" i="3"/>
  <c r="S558" i="3"/>
  <c r="U558" i="3"/>
  <c r="W558" i="3"/>
  <c r="Y558" i="3"/>
  <c r="AA558" i="3"/>
  <c r="AC558" i="3"/>
  <c r="AE558" i="3"/>
  <c r="AG558" i="3"/>
  <c r="AI558" i="3"/>
  <c r="AK558" i="3"/>
  <c r="AM558" i="3"/>
  <c r="AO558" i="3"/>
  <c r="AQ558" i="3"/>
  <c r="AS558" i="3"/>
  <c r="AU558" i="3"/>
  <c r="AW558" i="3"/>
  <c r="AY558" i="3"/>
  <c r="BA558" i="3"/>
  <c r="BC558" i="3"/>
  <c r="BE558" i="3"/>
  <c r="BG558" i="3"/>
  <c r="BI558" i="3"/>
  <c r="N558" i="3"/>
  <c r="P558" i="3"/>
  <c r="R558" i="3"/>
  <c r="T558" i="3"/>
  <c r="V558" i="3"/>
  <c r="X558" i="3"/>
  <c r="Z558" i="3"/>
  <c r="AB558" i="3"/>
  <c r="AD558" i="3"/>
  <c r="AF558" i="3"/>
  <c r="AH558" i="3"/>
  <c r="AJ558" i="3"/>
  <c r="AL558" i="3"/>
  <c r="AN558" i="3"/>
  <c r="AP558" i="3"/>
  <c r="AR558" i="3"/>
  <c r="AT558" i="3"/>
  <c r="AV558" i="3"/>
  <c r="AX558" i="3"/>
  <c r="AZ558" i="3"/>
  <c r="BB558" i="3"/>
  <c r="BD558" i="3"/>
  <c r="BF558" i="3"/>
  <c r="BH558" i="3"/>
  <c r="BL628" i="3"/>
  <c r="BL636" i="3"/>
  <c r="BN638" i="3"/>
  <c r="BH512" i="3"/>
  <c r="AZ512" i="3"/>
  <c r="AR512" i="3"/>
  <c r="AJ512" i="3"/>
  <c r="AB512" i="3"/>
  <c r="T512" i="3"/>
  <c r="BB512" i="3"/>
  <c r="AT512" i="3"/>
  <c r="AL512" i="3"/>
  <c r="AD512" i="3"/>
  <c r="V512" i="3"/>
  <c r="P512" i="3"/>
  <c r="BI512" i="3"/>
  <c r="BE512" i="3"/>
  <c r="BA512" i="3"/>
  <c r="AW512" i="3"/>
  <c r="AS512" i="3"/>
  <c r="AO512" i="3"/>
  <c r="AK512" i="3"/>
  <c r="AG512" i="3"/>
  <c r="AC512" i="3"/>
  <c r="Y512" i="3"/>
  <c r="U512" i="3"/>
  <c r="BL512" i="3" s="1"/>
  <c r="Q512" i="3"/>
  <c r="BG513" i="3"/>
  <c r="BC513" i="3"/>
  <c r="AY513" i="3"/>
  <c r="AU513" i="3"/>
  <c r="AQ513" i="3"/>
  <c r="AM513" i="3"/>
  <c r="AI513" i="3"/>
  <c r="AE513" i="3"/>
  <c r="AA513" i="3"/>
  <c r="W513" i="3"/>
  <c r="R513" i="3"/>
  <c r="BH513" i="3"/>
  <c r="BD513" i="3"/>
  <c r="AZ513" i="3"/>
  <c r="AV513" i="3"/>
  <c r="AR513" i="3"/>
  <c r="AN513" i="3"/>
  <c r="AJ513" i="3"/>
  <c r="AF513" i="3"/>
  <c r="AB513" i="3"/>
  <c r="X513" i="3"/>
  <c r="T513" i="3"/>
  <c r="S513" i="3"/>
  <c r="N514" i="3"/>
  <c r="P514" i="3"/>
  <c r="R514" i="3"/>
  <c r="T514" i="3"/>
  <c r="V514" i="3"/>
  <c r="X514" i="3"/>
  <c r="Z514" i="3"/>
  <c r="AB514" i="3"/>
  <c r="AD514" i="3"/>
  <c r="AF514" i="3"/>
  <c r="AH514" i="3"/>
  <c r="AJ514" i="3"/>
  <c r="AL514" i="3"/>
  <c r="AN514" i="3"/>
  <c r="AP514" i="3"/>
  <c r="AR514" i="3"/>
  <c r="AT514" i="3"/>
  <c r="AV514" i="3"/>
  <c r="AX514" i="3"/>
  <c r="AZ514" i="3"/>
  <c r="BB514" i="3"/>
  <c r="BD514" i="3"/>
  <c r="BF514" i="3"/>
  <c r="BH514" i="3"/>
  <c r="M514" i="3"/>
  <c r="O514" i="3"/>
  <c r="Q514" i="3"/>
  <c r="S514" i="3"/>
  <c r="U514" i="3"/>
  <c r="W514" i="3"/>
  <c r="Y514" i="3"/>
  <c r="AA514" i="3"/>
  <c r="AC514" i="3"/>
  <c r="AE514" i="3"/>
  <c r="AG514" i="3"/>
  <c r="AI514" i="3"/>
  <c r="AK514" i="3"/>
  <c r="AM514" i="3"/>
  <c r="AO514" i="3"/>
  <c r="AQ514" i="3"/>
  <c r="AS514" i="3"/>
  <c r="AU514" i="3"/>
  <c r="AW514" i="3"/>
  <c r="AY514" i="3"/>
  <c r="BA514" i="3"/>
  <c r="BC514" i="3"/>
  <c r="BE514" i="3"/>
  <c r="BG514" i="3"/>
  <c r="BI514" i="3"/>
  <c r="BG520" i="3"/>
  <c r="BC520" i="3"/>
  <c r="AY520" i="3"/>
  <c r="AU520" i="3"/>
  <c r="AQ520" i="3"/>
  <c r="AM520" i="3"/>
  <c r="AI520" i="3"/>
  <c r="AE520" i="3"/>
  <c r="AA520" i="3"/>
  <c r="W520" i="3"/>
  <c r="S520" i="3"/>
  <c r="O520" i="3"/>
  <c r="BH520" i="3"/>
  <c r="BD520" i="3"/>
  <c r="AZ520" i="3"/>
  <c r="AV520" i="3"/>
  <c r="AR520" i="3"/>
  <c r="AN520" i="3"/>
  <c r="AJ520" i="3"/>
  <c r="AF520" i="3"/>
  <c r="AB520" i="3"/>
  <c r="X520" i="3"/>
  <c r="T520" i="3"/>
  <c r="BI521" i="3"/>
  <c r="BE521" i="3"/>
  <c r="BA521" i="3"/>
  <c r="AW521" i="3"/>
  <c r="AS521" i="3"/>
  <c r="AO521" i="3"/>
  <c r="AK521" i="3"/>
  <c r="AG521" i="3"/>
  <c r="AC521" i="3"/>
  <c r="Y521" i="3"/>
  <c r="U521" i="3"/>
  <c r="Q521" i="3"/>
  <c r="M521" i="3"/>
  <c r="BF521" i="3"/>
  <c r="BB521" i="3"/>
  <c r="AX521" i="3"/>
  <c r="AT521" i="3"/>
  <c r="AP521" i="3"/>
  <c r="AL521" i="3"/>
  <c r="AH521" i="3"/>
  <c r="AD521" i="3"/>
  <c r="Z521" i="3"/>
  <c r="V521" i="3"/>
  <c r="R521" i="3"/>
  <c r="BL521" i="3" s="1"/>
  <c r="N523" i="3"/>
  <c r="P523" i="3"/>
  <c r="R523" i="3"/>
  <c r="T523" i="3"/>
  <c r="V523" i="3"/>
  <c r="X523" i="3"/>
  <c r="Z523" i="3"/>
  <c r="AB523" i="3"/>
  <c r="AD523" i="3"/>
  <c r="AF523" i="3"/>
  <c r="AH523" i="3"/>
  <c r="AJ523" i="3"/>
  <c r="AL523" i="3"/>
  <c r="AN523" i="3"/>
  <c r="AP523" i="3"/>
  <c r="AR523" i="3"/>
  <c r="AT523" i="3"/>
  <c r="AV523" i="3"/>
  <c r="AX523" i="3"/>
  <c r="AZ523" i="3"/>
  <c r="BB523" i="3"/>
  <c r="BD523" i="3"/>
  <c r="BF523" i="3"/>
  <c r="BH523" i="3"/>
  <c r="M523" i="3"/>
  <c r="O523" i="3"/>
  <c r="Q523" i="3"/>
  <c r="S523" i="3"/>
  <c r="U523" i="3"/>
  <c r="W523" i="3"/>
  <c r="Y523" i="3"/>
  <c r="AA523" i="3"/>
  <c r="AC523" i="3"/>
  <c r="AE523" i="3"/>
  <c r="AG523" i="3"/>
  <c r="AI523" i="3"/>
  <c r="AK523" i="3"/>
  <c r="AM523" i="3"/>
  <c r="AO523" i="3"/>
  <c r="AQ523" i="3"/>
  <c r="AS523" i="3"/>
  <c r="AU523" i="3"/>
  <c r="AW523" i="3"/>
  <c r="AY523" i="3"/>
  <c r="BA523" i="3"/>
  <c r="BC523" i="3"/>
  <c r="BE523" i="3"/>
  <c r="BG523" i="3"/>
  <c r="BI523" i="3"/>
  <c r="BI528" i="3"/>
  <c r="BE528" i="3"/>
  <c r="BA528" i="3"/>
  <c r="AW528" i="3"/>
  <c r="AS528" i="3"/>
  <c r="AO528" i="3"/>
  <c r="AK528" i="3"/>
  <c r="AG528" i="3"/>
  <c r="AC528" i="3"/>
  <c r="Y528" i="3"/>
  <c r="U528" i="3"/>
  <c r="Q528" i="3"/>
  <c r="M528" i="3"/>
  <c r="BF528" i="3"/>
  <c r="BB528" i="3"/>
  <c r="AX528" i="3"/>
  <c r="AT528" i="3"/>
  <c r="AP528" i="3"/>
  <c r="AL528" i="3"/>
  <c r="AH528" i="3"/>
  <c r="AD528" i="3"/>
  <c r="Z528" i="3"/>
  <c r="V528" i="3"/>
  <c r="R528" i="3"/>
  <c r="BG529" i="3"/>
  <c r="BC529" i="3"/>
  <c r="AY529" i="3"/>
  <c r="AU529" i="3"/>
  <c r="AQ529" i="3"/>
  <c r="AM529" i="3"/>
  <c r="AI529" i="3"/>
  <c r="AE529" i="3"/>
  <c r="AA529" i="3"/>
  <c r="W529" i="3"/>
  <c r="S529" i="3"/>
  <c r="O529" i="3"/>
  <c r="BH529" i="3"/>
  <c r="BD529" i="3"/>
  <c r="AZ529" i="3"/>
  <c r="AV529" i="3"/>
  <c r="AR529" i="3"/>
  <c r="AN529" i="3"/>
  <c r="AJ529" i="3"/>
  <c r="AF529" i="3"/>
  <c r="AB529" i="3"/>
  <c r="X529" i="3"/>
  <c r="T529" i="3"/>
  <c r="BI530" i="3"/>
  <c r="BE530" i="3"/>
  <c r="BA530" i="3"/>
  <c r="AW530" i="3"/>
  <c r="AS530" i="3"/>
  <c r="AO530" i="3"/>
  <c r="AK530" i="3"/>
  <c r="AG530" i="3"/>
  <c r="AC530" i="3"/>
  <c r="Y530" i="3"/>
  <c r="U530" i="3"/>
  <c r="Q530" i="3"/>
  <c r="M530" i="3"/>
  <c r="BF530" i="3"/>
  <c r="BB530" i="3"/>
  <c r="AX530" i="3"/>
  <c r="AT530" i="3"/>
  <c r="AP530" i="3"/>
  <c r="AL530" i="3"/>
  <c r="AH530" i="3"/>
  <c r="AD530" i="3"/>
  <c r="Z530" i="3"/>
  <c r="V530" i="3"/>
  <c r="R530" i="3"/>
  <c r="BL530" i="3" s="1"/>
  <c r="BG536" i="3"/>
  <c r="BC536" i="3"/>
  <c r="AY536" i="3"/>
  <c r="AU536" i="3"/>
  <c r="AQ536" i="3"/>
  <c r="AM536" i="3"/>
  <c r="AI536" i="3"/>
  <c r="AE536" i="3"/>
  <c r="AA536" i="3"/>
  <c r="W536" i="3"/>
  <c r="S536" i="3"/>
  <c r="O536" i="3"/>
  <c r="BH536" i="3"/>
  <c r="BD536" i="3"/>
  <c r="AZ536" i="3"/>
  <c r="AV536" i="3"/>
  <c r="AR536" i="3"/>
  <c r="AN536" i="3"/>
  <c r="AJ536" i="3"/>
  <c r="AF536" i="3"/>
  <c r="AB536" i="3"/>
  <c r="X536" i="3"/>
  <c r="T536" i="3"/>
  <c r="BI537" i="3"/>
  <c r="BE537" i="3"/>
  <c r="BA537" i="3"/>
  <c r="AW537" i="3"/>
  <c r="AS537" i="3"/>
  <c r="AO537" i="3"/>
  <c r="AK537" i="3"/>
  <c r="AG537" i="3"/>
  <c r="AC537" i="3"/>
  <c r="Y537" i="3"/>
  <c r="U537" i="3"/>
  <c r="Q537" i="3"/>
  <c r="M537" i="3"/>
  <c r="BF537" i="3"/>
  <c r="BB537" i="3"/>
  <c r="AX537" i="3"/>
  <c r="AT537" i="3"/>
  <c r="AP537" i="3"/>
  <c r="AL537" i="3"/>
  <c r="AH537" i="3"/>
  <c r="AD537" i="3"/>
  <c r="Z537" i="3"/>
  <c r="V537" i="3"/>
  <c r="R537" i="3"/>
  <c r="BG538" i="3"/>
  <c r="BC538" i="3"/>
  <c r="AY538" i="3"/>
  <c r="AU538" i="3"/>
  <c r="AQ538" i="3"/>
  <c r="AM538" i="3"/>
  <c r="AI538" i="3"/>
  <c r="AE538" i="3"/>
  <c r="AA538" i="3"/>
  <c r="W538" i="3"/>
  <c r="S538" i="3"/>
  <c r="O538" i="3"/>
  <c r="BH538" i="3"/>
  <c r="BD538" i="3"/>
  <c r="AZ538" i="3"/>
  <c r="AV538" i="3"/>
  <c r="AR538" i="3"/>
  <c r="AN538" i="3"/>
  <c r="AJ538" i="3"/>
  <c r="AF538" i="3"/>
  <c r="AB538" i="3"/>
  <c r="X538" i="3"/>
  <c r="T538" i="3"/>
  <c r="BL539" i="3"/>
  <c r="BI544" i="3"/>
  <c r="BE544" i="3"/>
  <c r="BA544" i="3"/>
  <c r="AW544" i="3"/>
  <c r="AS544" i="3"/>
  <c r="AO544" i="3"/>
  <c r="AK544" i="3"/>
  <c r="AG544" i="3"/>
  <c r="AC544" i="3"/>
  <c r="Y544" i="3"/>
  <c r="U544" i="3"/>
  <c r="Q544" i="3"/>
  <c r="M544" i="3"/>
  <c r="BF544" i="3"/>
  <c r="BB544" i="3"/>
  <c r="AX544" i="3"/>
  <c r="AT544" i="3"/>
  <c r="AP544" i="3"/>
  <c r="AL544" i="3"/>
  <c r="AH544" i="3"/>
  <c r="AD544" i="3"/>
  <c r="Z544" i="3"/>
  <c r="V544" i="3"/>
  <c r="R544" i="3"/>
  <c r="BG545" i="3"/>
  <c r="BC545" i="3"/>
  <c r="AY545" i="3"/>
  <c r="AU545" i="3"/>
  <c r="AQ545" i="3"/>
  <c r="AM545" i="3"/>
  <c r="AI545" i="3"/>
  <c r="AE545" i="3"/>
  <c r="AA545" i="3"/>
  <c r="W545" i="3"/>
  <c r="S545" i="3"/>
  <c r="O545" i="3"/>
  <c r="BH545" i="3"/>
  <c r="BD545" i="3"/>
  <c r="AZ545" i="3"/>
  <c r="AV545" i="3"/>
  <c r="AR545" i="3"/>
  <c r="AN545" i="3"/>
  <c r="AJ545" i="3"/>
  <c r="AF545" i="3"/>
  <c r="AB545" i="3"/>
  <c r="X545" i="3"/>
  <c r="T545" i="3"/>
  <c r="BI546" i="3"/>
  <c r="BE546" i="3"/>
  <c r="BA546" i="3"/>
  <c r="AW546" i="3"/>
  <c r="AS546" i="3"/>
  <c r="AO546" i="3"/>
  <c r="AK546" i="3"/>
  <c r="AG546" i="3"/>
  <c r="AC546" i="3"/>
  <c r="Y546" i="3"/>
  <c r="U546" i="3"/>
  <c r="Q546" i="3"/>
  <c r="M546" i="3"/>
  <c r="BF546" i="3"/>
  <c r="BB546" i="3"/>
  <c r="AX546" i="3"/>
  <c r="AT546" i="3"/>
  <c r="AP546" i="3"/>
  <c r="AL546" i="3"/>
  <c r="AH546" i="3"/>
  <c r="AD546" i="3"/>
  <c r="Z546" i="3"/>
  <c r="V546" i="3"/>
  <c r="R546" i="3"/>
  <c r="BM547" i="3"/>
  <c r="BL547" i="3"/>
  <c r="BB552" i="3"/>
  <c r="AT552" i="3"/>
  <c r="AL552" i="3"/>
  <c r="AD552" i="3"/>
  <c r="BD552" i="3"/>
  <c r="AV552" i="3"/>
  <c r="AN552" i="3"/>
  <c r="AF552" i="3"/>
  <c r="BI552" i="3"/>
  <c r="BE552" i="3"/>
  <c r="BA552" i="3"/>
  <c r="AW552" i="3"/>
  <c r="AS552" i="3"/>
  <c r="AO552" i="3"/>
  <c r="AK552" i="3"/>
  <c r="AG552" i="3"/>
  <c r="AC552" i="3"/>
  <c r="Y552" i="3"/>
  <c r="U552" i="3"/>
  <c r="Q552" i="3"/>
  <c r="M552" i="3"/>
  <c r="X552" i="3"/>
  <c r="T552" i="3"/>
  <c r="BI553" i="3"/>
  <c r="BE553" i="3"/>
  <c r="BA553" i="3"/>
  <c r="AW553" i="3"/>
  <c r="AS553" i="3"/>
  <c r="AO553" i="3"/>
  <c r="AK553" i="3"/>
  <c r="AF553" i="3"/>
  <c r="X553" i="3"/>
  <c r="P553" i="3"/>
  <c r="BF553" i="3"/>
  <c r="BB553" i="3"/>
  <c r="AX553" i="3"/>
  <c r="AT553" i="3"/>
  <c r="AP553" i="3"/>
  <c r="AL553" i="3"/>
  <c r="AH553" i="3"/>
  <c r="Z553" i="3"/>
  <c r="R553" i="3"/>
  <c r="AG553" i="3"/>
  <c r="AC553" i="3"/>
  <c r="Y553" i="3"/>
  <c r="U553" i="3"/>
  <c r="Q553" i="3"/>
  <c r="BG554" i="3"/>
  <c r="BC554" i="3"/>
  <c r="AY554" i="3"/>
  <c r="AU554" i="3"/>
  <c r="AQ554" i="3"/>
  <c r="AM554" i="3"/>
  <c r="AI554" i="3"/>
  <c r="AE554" i="3"/>
  <c r="AA554" i="3"/>
  <c r="W554" i="3"/>
  <c r="S554" i="3"/>
  <c r="O554" i="3"/>
  <c r="BH554" i="3"/>
  <c r="BD554" i="3"/>
  <c r="AZ554" i="3"/>
  <c r="AV554" i="3"/>
  <c r="AR554" i="3"/>
  <c r="AN554" i="3"/>
  <c r="AJ554" i="3"/>
  <c r="AF554" i="3"/>
  <c r="AB554" i="3"/>
  <c r="X554" i="3"/>
  <c r="T554" i="3"/>
  <c r="BM555" i="3"/>
  <c r="BH560" i="3"/>
  <c r="BD560" i="3"/>
  <c r="AZ560" i="3"/>
  <c r="AV560" i="3"/>
  <c r="AR560" i="3"/>
  <c r="AN560" i="3"/>
  <c r="AJ560" i="3"/>
  <c r="AF560" i="3"/>
  <c r="AB560" i="3"/>
  <c r="X560" i="3"/>
  <c r="T560" i="3"/>
  <c r="P560" i="3"/>
  <c r="BI560" i="3"/>
  <c r="BE560" i="3"/>
  <c r="BA560" i="3"/>
  <c r="AW560" i="3"/>
  <c r="AS560" i="3"/>
  <c r="AO560" i="3"/>
  <c r="AK560" i="3"/>
  <c r="AG560" i="3"/>
  <c r="AC560" i="3"/>
  <c r="Y560" i="3"/>
  <c r="U560" i="3"/>
  <c r="Q560" i="3"/>
  <c r="BG561" i="3"/>
  <c r="BC561" i="3"/>
  <c r="AY561" i="3"/>
  <c r="AU561" i="3"/>
  <c r="AQ561" i="3"/>
  <c r="AM561" i="3"/>
  <c r="AI561" i="3"/>
  <c r="AE561" i="3"/>
  <c r="AA561" i="3"/>
  <c r="W561" i="3"/>
  <c r="S561" i="3"/>
  <c r="O561" i="3"/>
  <c r="BH561" i="3"/>
  <c r="BD561" i="3"/>
  <c r="AZ561" i="3"/>
  <c r="AV561" i="3"/>
  <c r="AR561" i="3"/>
  <c r="AN561" i="3"/>
  <c r="AJ561" i="3"/>
  <c r="AF561" i="3"/>
  <c r="AB561" i="3"/>
  <c r="X561" i="3"/>
  <c r="T561" i="3"/>
  <c r="M569" i="3"/>
  <c r="O569" i="3"/>
  <c r="Q569" i="3"/>
  <c r="S569" i="3"/>
  <c r="U569" i="3"/>
  <c r="W569" i="3"/>
  <c r="Y569" i="3"/>
  <c r="AA569" i="3"/>
  <c r="AC569" i="3"/>
  <c r="AE569" i="3"/>
  <c r="AG569" i="3"/>
  <c r="AI569" i="3"/>
  <c r="AK569" i="3"/>
  <c r="AM569" i="3"/>
  <c r="AO569" i="3"/>
  <c r="AQ569" i="3"/>
  <c r="AS569" i="3"/>
  <c r="AU569" i="3"/>
  <c r="AW569" i="3"/>
  <c r="AY569" i="3"/>
  <c r="BA569" i="3"/>
  <c r="BC569" i="3"/>
  <c r="BE569" i="3"/>
  <c r="BG569" i="3"/>
  <c r="BI569" i="3"/>
  <c r="N569" i="3"/>
  <c r="P569" i="3"/>
  <c r="R569" i="3"/>
  <c r="T569" i="3"/>
  <c r="V569" i="3"/>
  <c r="X569" i="3"/>
  <c r="Z569" i="3"/>
  <c r="AB569" i="3"/>
  <c r="AD569" i="3"/>
  <c r="AF569" i="3"/>
  <c r="AH569" i="3"/>
  <c r="AJ569" i="3"/>
  <c r="AL569" i="3"/>
  <c r="AN569" i="3"/>
  <c r="AP569" i="3"/>
  <c r="AR569" i="3"/>
  <c r="AT569" i="3"/>
  <c r="AV569" i="3"/>
  <c r="AX569" i="3"/>
  <c r="AZ569" i="3"/>
  <c r="BB569" i="3"/>
  <c r="BD569" i="3"/>
  <c r="BF569" i="3"/>
  <c r="BH569" i="3"/>
  <c r="M576" i="3"/>
  <c r="O576" i="3"/>
  <c r="Q576" i="3"/>
  <c r="S576" i="3"/>
  <c r="U576" i="3"/>
  <c r="W576" i="3"/>
  <c r="Y576" i="3"/>
  <c r="AA576" i="3"/>
  <c r="AC576" i="3"/>
  <c r="AE576" i="3"/>
  <c r="AG576" i="3"/>
  <c r="AI576" i="3"/>
  <c r="AK576" i="3"/>
  <c r="AM576" i="3"/>
  <c r="AO576" i="3"/>
  <c r="AQ576" i="3"/>
  <c r="AS576" i="3"/>
  <c r="AU576" i="3"/>
  <c r="AW576" i="3"/>
  <c r="AY576" i="3"/>
  <c r="BA576" i="3"/>
  <c r="BC576" i="3"/>
  <c r="BE576" i="3"/>
  <c r="BG576" i="3"/>
  <c r="BI576" i="3"/>
  <c r="N576" i="3"/>
  <c r="P576" i="3"/>
  <c r="R576" i="3"/>
  <c r="T576" i="3"/>
  <c r="V576" i="3"/>
  <c r="X576" i="3"/>
  <c r="Z576" i="3"/>
  <c r="AB576" i="3"/>
  <c r="AD576" i="3"/>
  <c r="AF576" i="3"/>
  <c r="AH576" i="3"/>
  <c r="AJ576" i="3"/>
  <c r="AL576" i="3"/>
  <c r="AN576" i="3"/>
  <c r="AP576" i="3"/>
  <c r="AR576" i="3"/>
  <c r="AT576" i="3"/>
  <c r="AV576" i="3"/>
  <c r="AX576" i="3"/>
  <c r="AZ576" i="3"/>
  <c r="BB576" i="3"/>
  <c r="BD576" i="3"/>
  <c r="BF576" i="3"/>
  <c r="BH576" i="3"/>
  <c r="M585" i="3"/>
  <c r="O585" i="3"/>
  <c r="Q585" i="3"/>
  <c r="S585" i="3"/>
  <c r="U585" i="3"/>
  <c r="W585" i="3"/>
  <c r="Y585" i="3"/>
  <c r="AA585" i="3"/>
  <c r="AC585" i="3"/>
  <c r="AE585" i="3"/>
  <c r="AG585" i="3"/>
  <c r="AI585" i="3"/>
  <c r="AK585" i="3"/>
  <c r="AM585" i="3"/>
  <c r="AO585" i="3"/>
  <c r="AQ585" i="3"/>
  <c r="AS585" i="3"/>
  <c r="AU585" i="3"/>
  <c r="AW585" i="3"/>
  <c r="AY585" i="3"/>
  <c r="BA585" i="3"/>
  <c r="BC585" i="3"/>
  <c r="BE585" i="3"/>
  <c r="BG585" i="3"/>
  <c r="BI585" i="3"/>
  <c r="N585" i="3"/>
  <c r="P585" i="3"/>
  <c r="R585" i="3"/>
  <c r="T585" i="3"/>
  <c r="V585" i="3"/>
  <c r="X585" i="3"/>
  <c r="Z585" i="3"/>
  <c r="AB585" i="3"/>
  <c r="AD585" i="3"/>
  <c r="AF585" i="3"/>
  <c r="AH585" i="3"/>
  <c r="AJ585" i="3"/>
  <c r="AL585" i="3"/>
  <c r="AN585" i="3"/>
  <c r="AP585" i="3"/>
  <c r="AR585" i="3"/>
  <c r="AT585" i="3"/>
  <c r="AV585" i="3"/>
  <c r="AX585" i="3"/>
  <c r="AZ585" i="3"/>
  <c r="BB585" i="3"/>
  <c r="BD585" i="3"/>
  <c r="BF585" i="3"/>
  <c r="BH585" i="3"/>
  <c r="M593" i="3"/>
  <c r="O593" i="3"/>
  <c r="Q593" i="3"/>
  <c r="S593" i="3"/>
  <c r="U593" i="3"/>
  <c r="W593" i="3"/>
  <c r="Y593" i="3"/>
  <c r="AA593" i="3"/>
  <c r="AC593" i="3"/>
  <c r="AE593" i="3"/>
  <c r="AG593" i="3"/>
  <c r="AI593" i="3"/>
  <c r="AK593" i="3"/>
  <c r="AM593" i="3"/>
  <c r="AO593" i="3"/>
  <c r="AQ593" i="3"/>
  <c r="AS593" i="3"/>
  <c r="AU593" i="3"/>
  <c r="AW593" i="3"/>
  <c r="AY593" i="3"/>
  <c r="BA593" i="3"/>
  <c r="BC593" i="3"/>
  <c r="BE593" i="3"/>
  <c r="BG593" i="3"/>
  <c r="BI593" i="3"/>
  <c r="N593" i="3"/>
  <c r="P593" i="3"/>
  <c r="R593" i="3"/>
  <c r="T593" i="3"/>
  <c r="V593" i="3"/>
  <c r="X593" i="3"/>
  <c r="Z593" i="3"/>
  <c r="AB593" i="3"/>
  <c r="AD593" i="3"/>
  <c r="AF593" i="3"/>
  <c r="AH593" i="3"/>
  <c r="AJ593" i="3"/>
  <c r="AL593" i="3"/>
  <c r="AN593" i="3"/>
  <c r="AP593" i="3"/>
  <c r="AR593" i="3"/>
  <c r="AT593" i="3"/>
  <c r="AV593" i="3"/>
  <c r="AX593" i="3"/>
  <c r="AZ593" i="3"/>
  <c r="BB593" i="3"/>
  <c r="BD593" i="3"/>
  <c r="BF593" i="3"/>
  <c r="BH593" i="3"/>
  <c r="N594" i="3"/>
  <c r="P594" i="3"/>
  <c r="R594" i="3"/>
  <c r="T594" i="3"/>
  <c r="V594" i="3"/>
  <c r="X594" i="3"/>
  <c r="Z594" i="3"/>
  <c r="AB594" i="3"/>
  <c r="AD594" i="3"/>
  <c r="AF594" i="3"/>
  <c r="AH594" i="3"/>
  <c r="AJ594" i="3"/>
  <c r="AL594" i="3"/>
  <c r="AN594" i="3"/>
  <c r="AP594" i="3"/>
  <c r="AR594" i="3"/>
  <c r="AT594" i="3"/>
  <c r="AV594" i="3"/>
  <c r="AX594" i="3"/>
  <c r="AZ594" i="3"/>
  <c r="BB594" i="3"/>
  <c r="BD594" i="3"/>
  <c r="BF594" i="3"/>
  <c r="BH594" i="3"/>
  <c r="M594" i="3"/>
  <c r="O594" i="3"/>
  <c r="Q594" i="3"/>
  <c r="S594" i="3"/>
  <c r="U594" i="3"/>
  <c r="W594" i="3"/>
  <c r="Y594" i="3"/>
  <c r="AA594" i="3"/>
  <c r="AC594" i="3"/>
  <c r="AE594" i="3"/>
  <c r="AG594" i="3"/>
  <c r="AI594" i="3"/>
  <c r="AK594" i="3"/>
  <c r="AM594" i="3"/>
  <c r="AO594" i="3"/>
  <c r="AQ594" i="3"/>
  <c r="AS594" i="3"/>
  <c r="AU594" i="3"/>
  <c r="AW594" i="3"/>
  <c r="AY594" i="3"/>
  <c r="BA594" i="3"/>
  <c r="BC594" i="3"/>
  <c r="BE594" i="3"/>
  <c r="BG594" i="3"/>
  <c r="BI594" i="3"/>
  <c r="N595" i="3"/>
  <c r="P595" i="3"/>
  <c r="R595" i="3"/>
  <c r="T595" i="3"/>
  <c r="V595" i="3"/>
  <c r="X595" i="3"/>
  <c r="Z595" i="3"/>
  <c r="AB595" i="3"/>
  <c r="AD595" i="3"/>
  <c r="AF595" i="3"/>
  <c r="AH595" i="3"/>
  <c r="AJ595" i="3"/>
  <c r="AL595" i="3"/>
  <c r="AN595" i="3"/>
  <c r="AP595" i="3"/>
  <c r="AR595" i="3"/>
  <c r="AT595" i="3"/>
  <c r="AV595" i="3"/>
  <c r="AX595" i="3"/>
  <c r="AZ595" i="3"/>
  <c r="BB595" i="3"/>
  <c r="BD595" i="3"/>
  <c r="BF595" i="3"/>
  <c r="BH595" i="3"/>
  <c r="M595" i="3"/>
  <c r="O595" i="3"/>
  <c r="Q595" i="3"/>
  <c r="S595" i="3"/>
  <c r="U595" i="3"/>
  <c r="W595" i="3"/>
  <c r="Y595" i="3"/>
  <c r="AA595" i="3"/>
  <c r="AC595" i="3"/>
  <c r="AE595" i="3"/>
  <c r="AG595" i="3"/>
  <c r="AI595" i="3"/>
  <c r="AK595" i="3"/>
  <c r="AM595" i="3"/>
  <c r="AO595" i="3"/>
  <c r="AQ595" i="3"/>
  <c r="AS595" i="3"/>
  <c r="AU595" i="3"/>
  <c r="AW595" i="3"/>
  <c r="AY595" i="3"/>
  <c r="BA595" i="3"/>
  <c r="BC595" i="3"/>
  <c r="BE595" i="3"/>
  <c r="BG595" i="3"/>
  <c r="BI595" i="3"/>
  <c r="M596" i="3"/>
  <c r="O596" i="3"/>
  <c r="Q596" i="3"/>
  <c r="S596" i="3"/>
  <c r="U596" i="3"/>
  <c r="W596" i="3"/>
  <c r="Y596" i="3"/>
  <c r="AA596" i="3"/>
  <c r="AC596" i="3"/>
  <c r="AE596" i="3"/>
  <c r="AG596" i="3"/>
  <c r="AI596" i="3"/>
  <c r="AK596" i="3"/>
  <c r="AM596" i="3"/>
  <c r="AO596" i="3"/>
  <c r="AQ596" i="3"/>
  <c r="AS596" i="3"/>
  <c r="AU596" i="3"/>
  <c r="AW596" i="3"/>
  <c r="AY596" i="3"/>
  <c r="BA596" i="3"/>
  <c r="BC596" i="3"/>
  <c r="BE596" i="3"/>
  <c r="BG596" i="3"/>
  <c r="BI596" i="3"/>
  <c r="N596" i="3"/>
  <c r="P596" i="3"/>
  <c r="R596" i="3"/>
  <c r="T596" i="3"/>
  <c r="V596" i="3"/>
  <c r="X596" i="3"/>
  <c r="Z596" i="3"/>
  <c r="AB596" i="3"/>
  <c r="AD596" i="3"/>
  <c r="AF596" i="3"/>
  <c r="AH596" i="3"/>
  <c r="AJ596" i="3"/>
  <c r="AL596" i="3"/>
  <c r="AN596" i="3"/>
  <c r="AP596" i="3"/>
  <c r="AR596" i="3"/>
  <c r="AT596" i="3"/>
  <c r="AV596" i="3"/>
  <c r="AX596" i="3"/>
  <c r="AZ596" i="3"/>
  <c r="BB596" i="3"/>
  <c r="BD596" i="3"/>
  <c r="BF596" i="3"/>
  <c r="BH596" i="3"/>
  <c r="M597" i="3"/>
  <c r="O597" i="3"/>
  <c r="Q597" i="3"/>
  <c r="S597" i="3"/>
  <c r="U597" i="3"/>
  <c r="W597" i="3"/>
  <c r="Y597" i="3"/>
  <c r="AA597" i="3"/>
  <c r="AC597" i="3"/>
  <c r="AE597" i="3"/>
  <c r="AG597" i="3"/>
  <c r="AI597" i="3"/>
  <c r="AK597" i="3"/>
  <c r="AM597" i="3"/>
  <c r="AO597" i="3"/>
  <c r="AQ597" i="3"/>
  <c r="AS597" i="3"/>
  <c r="AU597" i="3"/>
  <c r="AW597" i="3"/>
  <c r="AY597" i="3"/>
  <c r="BA597" i="3"/>
  <c r="BC597" i="3"/>
  <c r="BE597" i="3"/>
  <c r="BG597" i="3"/>
  <c r="BI597" i="3"/>
  <c r="N597" i="3"/>
  <c r="P597" i="3"/>
  <c r="R597" i="3"/>
  <c r="T597" i="3"/>
  <c r="V597" i="3"/>
  <c r="X597" i="3"/>
  <c r="Z597" i="3"/>
  <c r="AB597" i="3"/>
  <c r="AD597" i="3"/>
  <c r="AF597" i="3"/>
  <c r="AH597" i="3"/>
  <c r="AJ597" i="3"/>
  <c r="AL597" i="3"/>
  <c r="AN597" i="3"/>
  <c r="AP597" i="3"/>
  <c r="AR597" i="3"/>
  <c r="AT597" i="3"/>
  <c r="AV597" i="3"/>
  <c r="AX597" i="3"/>
  <c r="AZ597" i="3"/>
  <c r="BB597" i="3"/>
  <c r="BD597" i="3"/>
  <c r="BF597" i="3"/>
  <c r="BH597" i="3"/>
  <c r="N598" i="3"/>
  <c r="P598" i="3"/>
  <c r="R598" i="3"/>
  <c r="T598" i="3"/>
  <c r="V598" i="3"/>
  <c r="X598" i="3"/>
  <c r="Z598" i="3"/>
  <c r="AB598" i="3"/>
  <c r="AD598" i="3"/>
  <c r="AF598" i="3"/>
  <c r="AH598" i="3"/>
  <c r="AJ598" i="3"/>
  <c r="AL598" i="3"/>
  <c r="AN598" i="3"/>
  <c r="AP598" i="3"/>
  <c r="AR598" i="3"/>
  <c r="AT598" i="3"/>
  <c r="AV598" i="3"/>
  <c r="AX598" i="3"/>
  <c r="AZ598" i="3"/>
  <c r="BB598" i="3"/>
  <c r="BD598" i="3"/>
  <c r="BF598" i="3"/>
  <c r="BH598" i="3"/>
  <c r="M598" i="3"/>
  <c r="O598" i="3"/>
  <c r="Q598" i="3"/>
  <c r="S598" i="3"/>
  <c r="U598" i="3"/>
  <c r="W598" i="3"/>
  <c r="Y598" i="3"/>
  <c r="AA598" i="3"/>
  <c r="AC598" i="3"/>
  <c r="AE598" i="3"/>
  <c r="AG598" i="3"/>
  <c r="AI598" i="3"/>
  <c r="AK598" i="3"/>
  <c r="AM598" i="3"/>
  <c r="AO598" i="3"/>
  <c r="AQ598" i="3"/>
  <c r="AS598" i="3"/>
  <c r="AU598" i="3"/>
  <c r="AW598" i="3"/>
  <c r="AY598" i="3"/>
  <c r="BA598" i="3"/>
  <c r="BC598" i="3"/>
  <c r="BE598" i="3"/>
  <c r="BG598" i="3"/>
  <c r="BI598" i="3"/>
  <c r="N599" i="3"/>
  <c r="P599" i="3"/>
  <c r="R599" i="3"/>
  <c r="T599" i="3"/>
  <c r="V599" i="3"/>
  <c r="X599" i="3"/>
  <c r="Z599" i="3"/>
  <c r="AB599" i="3"/>
  <c r="AD599" i="3"/>
  <c r="AF599" i="3"/>
  <c r="AH599" i="3"/>
  <c r="AJ599" i="3"/>
  <c r="AL599" i="3"/>
  <c r="AN599" i="3"/>
  <c r="AP599" i="3"/>
  <c r="AR599" i="3"/>
  <c r="AT599" i="3"/>
  <c r="AV599" i="3"/>
  <c r="AX599" i="3"/>
  <c r="AZ599" i="3"/>
  <c r="BB599" i="3"/>
  <c r="BD599" i="3"/>
  <c r="BF599" i="3"/>
  <c r="BH599" i="3"/>
  <c r="M599" i="3"/>
  <c r="O599" i="3"/>
  <c r="Q599" i="3"/>
  <c r="S599" i="3"/>
  <c r="U599" i="3"/>
  <c r="W599" i="3"/>
  <c r="Y599" i="3"/>
  <c r="AA599" i="3"/>
  <c r="AC599" i="3"/>
  <c r="AE599" i="3"/>
  <c r="AG599" i="3"/>
  <c r="AI599" i="3"/>
  <c r="AK599" i="3"/>
  <c r="AM599" i="3"/>
  <c r="AO599" i="3"/>
  <c r="AQ599" i="3"/>
  <c r="AS599" i="3"/>
  <c r="AU599" i="3"/>
  <c r="AW599" i="3"/>
  <c r="AY599" i="3"/>
  <c r="BA599" i="3"/>
  <c r="BC599" i="3"/>
  <c r="BE599" i="3"/>
  <c r="BG599" i="3"/>
  <c r="BI599" i="3"/>
  <c r="M600" i="3"/>
  <c r="O600" i="3"/>
  <c r="Q600" i="3"/>
  <c r="S600" i="3"/>
  <c r="U600" i="3"/>
  <c r="W600" i="3"/>
  <c r="Y600" i="3"/>
  <c r="AA600" i="3"/>
  <c r="AC600" i="3"/>
  <c r="AE600" i="3"/>
  <c r="AG600" i="3"/>
  <c r="AI600" i="3"/>
  <c r="AK600" i="3"/>
  <c r="AM600" i="3"/>
  <c r="AO600" i="3"/>
  <c r="AQ600" i="3"/>
  <c r="AS600" i="3"/>
  <c r="AU600" i="3"/>
  <c r="AW600" i="3"/>
  <c r="AY600" i="3"/>
  <c r="BA600" i="3"/>
  <c r="BC600" i="3"/>
  <c r="BE600" i="3"/>
  <c r="BG600" i="3"/>
  <c r="BI600" i="3"/>
  <c r="N600" i="3"/>
  <c r="P600" i="3"/>
  <c r="R600" i="3"/>
  <c r="T600" i="3"/>
  <c r="V600" i="3"/>
  <c r="X600" i="3"/>
  <c r="Z600" i="3"/>
  <c r="AB600" i="3"/>
  <c r="AD600" i="3"/>
  <c r="AF600" i="3"/>
  <c r="AH600" i="3"/>
  <c r="AJ600" i="3"/>
  <c r="AL600" i="3"/>
  <c r="AN600" i="3"/>
  <c r="AP600" i="3"/>
  <c r="AR600" i="3"/>
  <c r="AT600" i="3"/>
  <c r="AV600" i="3"/>
  <c r="AX600" i="3"/>
  <c r="AZ600" i="3"/>
  <c r="BB600" i="3"/>
  <c r="BD600" i="3"/>
  <c r="BF600" i="3"/>
  <c r="BH600" i="3"/>
  <c r="M601" i="3"/>
  <c r="O601" i="3"/>
  <c r="Q601" i="3"/>
  <c r="S601" i="3"/>
  <c r="U601" i="3"/>
  <c r="W601" i="3"/>
  <c r="Y601" i="3"/>
  <c r="AA601" i="3"/>
  <c r="AC601" i="3"/>
  <c r="AE601" i="3"/>
  <c r="AG601" i="3"/>
  <c r="AI601" i="3"/>
  <c r="AK601" i="3"/>
  <c r="AM601" i="3"/>
  <c r="AO601" i="3"/>
  <c r="AQ601" i="3"/>
  <c r="AS601" i="3"/>
  <c r="AU601" i="3"/>
  <c r="AW601" i="3"/>
  <c r="AY601" i="3"/>
  <c r="BA601" i="3"/>
  <c r="BC601" i="3"/>
  <c r="BE601" i="3"/>
  <c r="BG601" i="3"/>
  <c r="BI601" i="3"/>
  <c r="N601" i="3"/>
  <c r="P601" i="3"/>
  <c r="R601" i="3"/>
  <c r="T601" i="3"/>
  <c r="V601" i="3"/>
  <c r="X601" i="3"/>
  <c r="Z601" i="3"/>
  <c r="AB601" i="3"/>
  <c r="AD601" i="3"/>
  <c r="AF601" i="3"/>
  <c r="AH601" i="3"/>
  <c r="AJ601" i="3"/>
  <c r="AL601" i="3"/>
  <c r="AN601" i="3"/>
  <c r="AP601" i="3"/>
  <c r="AR601" i="3"/>
  <c r="AT601" i="3"/>
  <c r="AV601" i="3"/>
  <c r="AX601" i="3"/>
  <c r="AZ601" i="3"/>
  <c r="BB601" i="3"/>
  <c r="BD601" i="3"/>
  <c r="BF601" i="3"/>
  <c r="BH601" i="3"/>
  <c r="N602" i="3"/>
  <c r="P602" i="3"/>
  <c r="R602" i="3"/>
  <c r="T602" i="3"/>
  <c r="V602" i="3"/>
  <c r="X602" i="3"/>
  <c r="Z602" i="3"/>
  <c r="AB602" i="3"/>
  <c r="AD602" i="3"/>
  <c r="AF602" i="3"/>
  <c r="AH602" i="3"/>
  <c r="AJ602" i="3"/>
  <c r="AL602" i="3"/>
  <c r="AN602" i="3"/>
  <c r="AP602" i="3"/>
  <c r="AR602" i="3"/>
  <c r="AT602" i="3"/>
  <c r="AV602" i="3"/>
  <c r="AX602" i="3"/>
  <c r="AZ602" i="3"/>
  <c r="BB602" i="3"/>
  <c r="BD602" i="3"/>
  <c r="BF602" i="3"/>
  <c r="BH602" i="3"/>
  <c r="M602" i="3"/>
  <c r="O602" i="3"/>
  <c r="Q602" i="3"/>
  <c r="S602" i="3"/>
  <c r="U602" i="3"/>
  <c r="W602" i="3"/>
  <c r="Y602" i="3"/>
  <c r="AA602" i="3"/>
  <c r="AC602" i="3"/>
  <c r="AE602" i="3"/>
  <c r="AG602" i="3"/>
  <c r="AI602" i="3"/>
  <c r="AK602" i="3"/>
  <c r="AM602" i="3"/>
  <c r="AO602" i="3"/>
  <c r="AQ602" i="3"/>
  <c r="AS602" i="3"/>
  <c r="AU602" i="3"/>
  <c r="AW602" i="3"/>
  <c r="AY602" i="3"/>
  <c r="BA602" i="3"/>
  <c r="BC602" i="3"/>
  <c r="BE602" i="3"/>
  <c r="BG602" i="3"/>
  <c r="BI602" i="3"/>
  <c r="N603" i="3"/>
  <c r="P603" i="3"/>
  <c r="R603" i="3"/>
  <c r="T603" i="3"/>
  <c r="V603" i="3"/>
  <c r="X603" i="3"/>
  <c r="Z603" i="3"/>
  <c r="AB603" i="3"/>
  <c r="AD603" i="3"/>
  <c r="AF603" i="3"/>
  <c r="AH603" i="3"/>
  <c r="AJ603" i="3"/>
  <c r="AL603" i="3"/>
  <c r="AN603" i="3"/>
  <c r="AP603" i="3"/>
  <c r="AR603" i="3"/>
  <c r="AT603" i="3"/>
  <c r="AV603" i="3"/>
  <c r="AX603" i="3"/>
  <c r="AZ603" i="3"/>
  <c r="BB603" i="3"/>
  <c r="BD603" i="3"/>
  <c r="BF603" i="3"/>
  <c r="BH603" i="3"/>
  <c r="M603" i="3"/>
  <c r="O603" i="3"/>
  <c r="Q603" i="3"/>
  <c r="S603" i="3"/>
  <c r="U603" i="3"/>
  <c r="W603" i="3"/>
  <c r="Y603" i="3"/>
  <c r="AA603" i="3"/>
  <c r="AC603" i="3"/>
  <c r="AE603" i="3"/>
  <c r="AG603" i="3"/>
  <c r="AI603" i="3"/>
  <c r="AK603" i="3"/>
  <c r="AM603" i="3"/>
  <c r="AO603" i="3"/>
  <c r="AQ603" i="3"/>
  <c r="AS603" i="3"/>
  <c r="AU603" i="3"/>
  <c r="AW603" i="3"/>
  <c r="AY603" i="3"/>
  <c r="BA603" i="3"/>
  <c r="BC603" i="3"/>
  <c r="BE603" i="3"/>
  <c r="BG603" i="3"/>
  <c r="BI603" i="3"/>
  <c r="M604" i="3"/>
  <c r="O604" i="3"/>
  <c r="Q604" i="3"/>
  <c r="S604" i="3"/>
  <c r="U604" i="3"/>
  <c r="W604" i="3"/>
  <c r="Y604" i="3"/>
  <c r="AA604" i="3"/>
  <c r="AC604" i="3"/>
  <c r="AE604" i="3"/>
  <c r="AG604" i="3"/>
  <c r="AI604" i="3"/>
  <c r="AK604" i="3"/>
  <c r="AM604" i="3"/>
  <c r="AO604" i="3"/>
  <c r="AQ604" i="3"/>
  <c r="AS604" i="3"/>
  <c r="AU604" i="3"/>
  <c r="AW604" i="3"/>
  <c r="AY604" i="3"/>
  <c r="BA604" i="3"/>
  <c r="BC604" i="3"/>
  <c r="BE604" i="3"/>
  <c r="BG604" i="3"/>
  <c r="BI604" i="3"/>
  <c r="N604" i="3"/>
  <c r="P604" i="3"/>
  <c r="R604" i="3"/>
  <c r="T604" i="3"/>
  <c r="V604" i="3"/>
  <c r="X604" i="3"/>
  <c r="Z604" i="3"/>
  <c r="AB604" i="3"/>
  <c r="AD604" i="3"/>
  <c r="AF604" i="3"/>
  <c r="AH604" i="3"/>
  <c r="AJ604" i="3"/>
  <c r="AL604" i="3"/>
  <c r="AN604" i="3"/>
  <c r="AP604" i="3"/>
  <c r="AR604" i="3"/>
  <c r="AT604" i="3"/>
  <c r="AV604" i="3"/>
  <c r="AX604" i="3"/>
  <c r="AZ604" i="3"/>
  <c r="BB604" i="3"/>
  <c r="BD604" i="3"/>
  <c r="BF604" i="3"/>
  <c r="BH604" i="3"/>
  <c r="M605" i="3"/>
  <c r="O605" i="3"/>
  <c r="Q605" i="3"/>
  <c r="S605" i="3"/>
  <c r="U605" i="3"/>
  <c r="W605" i="3"/>
  <c r="Y605" i="3"/>
  <c r="AA605" i="3"/>
  <c r="AC605" i="3"/>
  <c r="AE605" i="3"/>
  <c r="AG605" i="3"/>
  <c r="AI605" i="3"/>
  <c r="AK605" i="3"/>
  <c r="AM605" i="3"/>
  <c r="AO605" i="3"/>
  <c r="AQ605" i="3"/>
  <c r="AS605" i="3"/>
  <c r="AU605" i="3"/>
  <c r="AW605" i="3"/>
  <c r="AY605" i="3"/>
  <c r="BA605" i="3"/>
  <c r="BC605" i="3"/>
  <c r="BE605" i="3"/>
  <c r="BG605" i="3"/>
  <c r="BI605" i="3"/>
  <c r="N605" i="3"/>
  <c r="P605" i="3"/>
  <c r="R605" i="3"/>
  <c r="T605" i="3"/>
  <c r="V605" i="3"/>
  <c r="X605" i="3"/>
  <c r="Z605" i="3"/>
  <c r="AB605" i="3"/>
  <c r="AD605" i="3"/>
  <c r="AF605" i="3"/>
  <c r="AH605" i="3"/>
  <c r="AJ605" i="3"/>
  <c r="AL605" i="3"/>
  <c r="AN605" i="3"/>
  <c r="AP605" i="3"/>
  <c r="AR605" i="3"/>
  <c r="AT605" i="3"/>
  <c r="AV605" i="3"/>
  <c r="AX605" i="3"/>
  <c r="AZ605" i="3"/>
  <c r="BB605" i="3"/>
  <c r="BD605" i="3"/>
  <c r="BF605" i="3"/>
  <c r="BH605" i="3"/>
  <c r="N606" i="3"/>
  <c r="P606" i="3"/>
  <c r="R606" i="3"/>
  <c r="T606" i="3"/>
  <c r="V606" i="3"/>
  <c r="X606" i="3"/>
  <c r="Z606" i="3"/>
  <c r="AB606" i="3"/>
  <c r="AD606" i="3"/>
  <c r="AF606" i="3"/>
  <c r="AH606" i="3"/>
  <c r="AJ606" i="3"/>
  <c r="AL606" i="3"/>
  <c r="AN606" i="3"/>
  <c r="AP606" i="3"/>
  <c r="AR606" i="3"/>
  <c r="AT606" i="3"/>
  <c r="AV606" i="3"/>
  <c r="AX606" i="3"/>
  <c r="AZ606" i="3"/>
  <c r="BB606" i="3"/>
  <c r="BD606" i="3"/>
  <c r="BF606" i="3"/>
  <c r="BH606" i="3"/>
  <c r="M606" i="3"/>
  <c r="O606" i="3"/>
  <c r="Q606" i="3"/>
  <c r="S606" i="3"/>
  <c r="U606" i="3"/>
  <c r="W606" i="3"/>
  <c r="Y606" i="3"/>
  <c r="AA606" i="3"/>
  <c r="AC606" i="3"/>
  <c r="AE606" i="3"/>
  <c r="AG606" i="3"/>
  <c r="AI606" i="3"/>
  <c r="AK606" i="3"/>
  <c r="AM606" i="3"/>
  <c r="AO606" i="3"/>
  <c r="AQ606" i="3"/>
  <c r="AS606" i="3"/>
  <c r="AU606" i="3"/>
  <c r="AW606" i="3"/>
  <c r="AY606" i="3"/>
  <c r="BA606" i="3"/>
  <c r="BC606" i="3"/>
  <c r="BE606" i="3"/>
  <c r="BG606" i="3"/>
  <c r="BI606" i="3"/>
  <c r="N607" i="3"/>
  <c r="M607" i="3"/>
  <c r="O607" i="3"/>
  <c r="Q607" i="3"/>
  <c r="S607" i="3"/>
  <c r="P607" i="3"/>
  <c r="T607" i="3"/>
  <c r="V607" i="3"/>
  <c r="X607" i="3"/>
  <c r="Z607" i="3"/>
  <c r="AB607" i="3"/>
  <c r="AD607" i="3"/>
  <c r="AF607" i="3"/>
  <c r="AH607" i="3"/>
  <c r="AJ607" i="3"/>
  <c r="AL607" i="3"/>
  <c r="AN607" i="3"/>
  <c r="AP607" i="3"/>
  <c r="AR607" i="3"/>
  <c r="AT607" i="3"/>
  <c r="AV607" i="3"/>
  <c r="AX607" i="3"/>
  <c r="AZ607" i="3"/>
  <c r="BB607" i="3"/>
  <c r="BD607" i="3"/>
  <c r="BF607" i="3"/>
  <c r="BH607" i="3"/>
  <c r="R607" i="3"/>
  <c r="U607" i="3"/>
  <c r="W607" i="3"/>
  <c r="Y607" i="3"/>
  <c r="AA607" i="3"/>
  <c r="AC607" i="3"/>
  <c r="AE607" i="3"/>
  <c r="AG607" i="3"/>
  <c r="AI607" i="3"/>
  <c r="AK607" i="3"/>
  <c r="AM607" i="3"/>
  <c r="AO607" i="3"/>
  <c r="AQ607" i="3"/>
  <c r="AS607" i="3"/>
  <c r="AU607" i="3"/>
  <c r="AW607" i="3"/>
  <c r="AY607" i="3"/>
  <c r="BA607" i="3"/>
  <c r="BC607" i="3"/>
  <c r="BE607" i="3"/>
  <c r="BG607" i="3"/>
  <c r="BI607" i="3"/>
  <c r="M608" i="3"/>
  <c r="O608" i="3"/>
  <c r="Q608" i="3"/>
  <c r="S608" i="3"/>
  <c r="U608" i="3"/>
  <c r="W608" i="3"/>
  <c r="Y608" i="3"/>
  <c r="AA608" i="3"/>
  <c r="AC608" i="3"/>
  <c r="AE608" i="3"/>
  <c r="AG608" i="3"/>
  <c r="AI608" i="3"/>
  <c r="AK608" i="3"/>
  <c r="AM608" i="3"/>
  <c r="AO608" i="3"/>
  <c r="AQ608" i="3"/>
  <c r="AS608" i="3"/>
  <c r="AU608" i="3"/>
  <c r="AW608" i="3"/>
  <c r="AY608" i="3"/>
  <c r="BA608" i="3"/>
  <c r="BC608" i="3"/>
  <c r="BE608" i="3"/>
  <c r="BG608" i="3"/>
  <c r="BI608" i="3"/>
  <c r="N608" i="3"/>
  <c r="P608" i="3"/>
  <c r="R608" i="3"/>
  <c r="T608" i="3"/>
  <c r="V608" i="3"/>
  <c r="X608" i="3"/>
  <c r="Z608" i="3"/>
  <c r="AB608" i="3"/>
  <c r="AD608" i="3"/>
  <c r="AF608" i="3"/>
  <c r="AH608" i="3"/>
  <c r="AJ608" i="3"/>
  <c r="AL608" i="3"/>
  <c r="AN608" i="3"/>
  <c r="AP608" i="3"/>
  <c r="AR608" i="3"/>
  <c r="AT608" i="3"/>
  <c r="AV608" i="3"/>
  <c r="AX608" i="3"/>
  <c r="AZ608" i="3"/>
  <c r="BB608" i="3"/>
  <c r="BD608" i="3"/>
  <c r="BF608" i="3"/>
  <c r="BH608" i="3"/>
  <c r="M609" i="3"/>
  <c r="O609" i="3"/>
  <c r="Q609" i="3"/>
  <c r="S609" i="3"/>
  <c r="U609" i="3"/>
  <c r="W609" i="3"/>
  <c r="Y609" i="3"/>
  <c r="AA609" i="3"/>
  <c r="AC609" i="3"/>
  <c r="AE609" i="3"/>
  <c r="AG609" i="3"/>
  <c r="AI609" i="3"/>
  <c r="AK609" i="3"/>
  <c r="AM609" i="3"/>
  <c r="AO609" i="3"/>
  <c r="AQ609" i="3"/>
  <c r="AS609" i="3"/>
  <c r="AU609" i="3"/>
  <c r="AW609" i="3"/>
  <c r="AY609" i="3"/>
  <c r="BA609" i="3"/>
  <c r="BC609" i="3"/>
  <c r="BE609" i="3"/>
  <c r="BG609" i="3"/>
  <c r="BI609" i="3"/>
  <c r="N609" i="3"/>
  <c r="P609" i="3"/>
  <c r="R609" i="3"/>
  <c r="T609" i="3"/>
  <c r="V609" i="3"/>
  <c r="X609" i="3"/>
  <c r="Z609" i="3"/>
  <c r="AB609" i="3"/>
  <c r="AD609" i="3"/>
  <c r="AF609" i="3"/>
  <c r="AH609" i="3"/>
  <c r="AJ609" i="3"/>
  <c r="AL609" i="3"/>
  <c r="AN609" i="3"/>
  <c r="AP609" i="3"/>
  <c r="AR609" i="3"/>
  <c r="AT609" i="3"/>
  <c r="AV609" i="3"/>
  <c r="AX609" i="3"/>
  <c r="AZ609" i="3"/>
  <c r="BB609" i="3"/>
  <c r="BD609" i="3"/>
  <c r="BF609" i="3"/>
  <c r="BH609" i="3"/>
  <c r="N611" i="3"/>
  <c r="P611" i="3"/>
  <c r="R611" i="3"/>
  <c r="T611" i="3"/>
  <c r="V611" i="3"/>
  <c r="X611" i="3"/>
  <c r="Z611" i="3"/>
  <c r="AB611" i="3"/>
  <c r="AD611" i="3"/>
  <c r="AF611" i="3"/>
  <c r="AH611" i="3"/>
  <c r="AJ611" i="3"/>
  <c r="AL611" i="3"/>
  <c r="AN611" i="3"/>
  <c r="AP611" i="3"/>
  <c r="AR611" i="3"/>
  <c r="AT611" i="3"/>
  <c r="AV611" i="3"/>
  <c r="AX611" i="3"/>
  <c r="AZ611" i="3"/>
  <c r="BB611" i="3"/>
  <c r="BD611" i="3"/>
  <c r="BF611" i="3"/>
  <c r="BH611" i="3"/>
  <c r="M611" i="3"/>
  <c r="O611" i="3"/>
  <c r="Q611" i="3"/>
  <c r="S611" i="3"/>
  <c r="U611" i="3"/>
  <c r="W611" i="3"/>
  <c r="Y611" i="3"/>
  <c r="AA611" i="3"/>
  <c r="AC611" i="3"/>
  <c r="AE611" i="3"/>
  <c r="AG611" i="3"/>
  <c r="AI611" i="3"/>
  <c r="AK611" i="3"/>
  <c r="AM611" i="3"/>
  <c r="AO611" i="3"/>
  <c r="AQ611" i="3"/>
  <c r="AS611" i="3"/>
  <c r="AU611" i="3"/>
  <c r="AW611" i="3"/>
  <c r="AY611" i="3"/>
  <c r="BA611" i="3"/>
  <c r="BC611" i="3"/>
  <c r="BE611" i="3"/>
  <c r="BG611" i="3"/>
  <c r="BI611" i="3"/>
  <c r="M613" i="3"/>
  <c r="O613" i="3"/>
  <c r="Q613" i="3"/>
  <c r="S613" i="3"/>
  <c r="U613" i="3"/>
  <c r="W613" i="3"/>
  <c r="Y613" i="3"/>
  <c r="AA613" i="3"/>
  <c r="AC613" i="3"/>
  <c r="AE613" i="3"/>
  <c r="AG613" i="3"/>
  <c r="AI613" i="3"/>
  <c r="AK613" i="3"/>
  <c r="AM613" i="3"/>
  <c r="AO613" i="3"/>
  <c r="AQ613" i="3"/>
  <c r="AS613" i="3"/>
  <c r="AU613" i="3"/>
  <c r="AW613" i="3"/>
  <c r="AY613" i="3"/>
  <c r="BA613" i="3"/>
  <c r="BC613" i="3"/>
  <c r="BE613" i="3"/>
  <c r="BG613" i="3"/>
  <c r="BI613" i="3"/>
  <c r="N613" i="3"/>
  <c r="P613" i="3"/>
  <c r="R613" i="3"/>
  <c r="T613" i="3"/>
  <c r="V613" i="3"/>
  <c r="X613" i="3"/>
  <c r="Z613" i="3"/>
  <c r="AB613" i="3"/>
  <c r="AD613" i="3"/>
  <c r="AF613" i="3"/>
  <c r="AH613" i="3"/>
  <c r="AJ613" i="3"/>
  <c r="AL613" i="3"/>
  <c r="AN613" i="3"/>
  <c r="AP613" i="3"/>
  <c r="AR613" i="3"/>
  <c r="AT613" i="3"/>
  <c r="AV613" i="3"/>
  <c r="AX613" i="3"/>
  <c r="AZ613" i="3"/>
  <c r="BB613" i="3"/>
  <c r="BD613" i="3"/>
  <c r="BF613" i="3"/>
  <c r="BH613" i="3"/>
  <c r="N615" i="3"/>
  <c r="P615" i="3"/>
  <c r="R615" i="3"/>
  <c r="T615" i="3"/>
  <c r="V615" i="3"/>
  <c r="X615" i="3"/>
  <c r="Z615" i="3"/>
  <c r="AB615" i="3"/>
  <c r="AD615" i="3"/>
  <c r="AF615" i="3"/>
  <c r="AH615" i="3"/>
  <c r="AJ615" i="3"/>
  <c r="AL615" i="3"/>
  <c r="AN615" i="3"/>
  <c r="AP615" i="3"/>
  <c r="AR615" i="3"/>
  <c r="AT615" i="3"/>
  <c r="AV615" i="3"/>
  <c r="AX615" i="3"/>
  <c r="AZ615" i="3"/>
  <c r="BB615" i="3"/>
  <c r="BD615" i="3"/>
  <c r="BF615" i="3"/>
  <c r="BH615" i="3"/>
  <c r="M615" i="3"/>
  <c r="O615" i="3"/>
  <c r="Q615" i="3"/>
  <c r="S615" i="3"/>
  <c r="U615" i="3"/>
  <c r="W615" i="3"/>
  <c r="Y615" i="3"/>
  <c r="AA615" i="3"/>
  <c r="AC615" i="3"/>
  <c r="AE615" i="3"/>
  <c r="AG615" i="3"/>
  <c r="AI615" i="3"/>
  <c r="AK615" i="3"/>
  <c r="AM615" i="3"/>
  <c r="AO615" i="3"/>
  <c r="AQ615" i="3"/>
  <c r="AS615" i="3"/>
  <c r="AU615" i="3"/>
  <c r="AW615" i="3"/>
  <c r="AY615" i="3"/>
  <c r="BA615" i="3"/>
  <c r="BC615" i="3"/>
  <c r="BE615" i="3"/>
  <c r="BG615" i="3"/>
  <c r="BI615" i="3"/>
  <c r="M617" i="3"/>
  <c r="O617" i="3"/>
  <c r="Q617" i="3"/>
  <c r="S617" i="3"/>
  <c r="U617" i="3"/>
  <c r="W617" i="3"/>
  <c r="Y617" i="3"/>
  <c r="AA617" i="3"/>
  <c r="AC617" i="3"/>
  <c r="AE617" i="3"/>
  <c r="AG617" i="3"/>
  <c r="AI617" i="3"/>
  <c r="AK617" i="3"/>
  <c r="AM617" i="3"/>
  <c r="AO617" i="3"/>
  <c r="AQ617" i="3"/>
  <c r="AS617" i="3"/>
  <c r="AU617" i="3"/>
  <c r="AW617" i="3"/>
  <c r="AY617" i="3"/>
  <c r="BA617" i="3"/>
  <c r="BC617" i="3"/>
  <c r="BE617" i="3"/>
  <c r="BG617" i="3"/>
  <c r="BI617" i="3"/>
  <c r="N617" i="3"/>
  <c r="P617" i="3"/>
  <c r="R617" i="3"/>
  <c r="T617" i="3"/>
  <c r="V617" i="3"/>
  <c r="X617" i="3"/>
  <c r="Z617" i="3"/>
  <c r="AB617" i="3"/>
  <c r="AD617" i="3"/>
  <c r="AF617" i="3"/>
  <c r="AH617" i="3"/>
  <c r="AJ617" i="3"/>
  <c r="AL617" i="3"/>
  <c r="AN617" i="3"/>
  <c r="AP617" i="3"/>
  <c r="AR617" i="3"/>
  <c r="AT617" i="3"/>
  <c r="AV617" i="3"/>
  <c r="AX617" i="3"/>
  <c r="AZ617" i="3"/>
  <c r="BB617" i="3"/>
  <c r="BD617" i="3"/>
  <c r="BF617" i="3"/>
  <c r="BH617" i="3"/>
  <c r="N619" i="3"/>
  <c r="P619" i="3"/>
  <c r="R619" i="3"/>
  <c r="T619" i="3"/>
  <c r="V619" i="3"/>
  <c r="X619" i="3"/>
  <c r="Z619" i="3"/>
  <c r="AB619" i="3"/>
  <c r="AD619" i="3"/>
  <c r="AF619" i="3"/>
  <c r="AH619" i="3"/>
  <c r="AJ619" i="3"/>
  <c r="AL619" i="3"/>
  <c r="AN619" i="3"/>
  <c r="AP619" i="3"/>
  <c r="AR619" i="3"/>
  <c r="AT619" i="3"/>
  <c r="AV619" i="3"/>
  <c r="AX619" i="3"/>
  <c r="AZ619" i="3"/>
  <c r="BB619" i="3"/>
  <c r="BD619" i="3"/>
  <c r="BF619" i="3"/>
  <c r="BH619" i="3"/>
  <c r="M619" i="3"/>
  <c r="O619" i="3"/>
  <c r="Q619" i="3"/>
  <c r="S619" i="3"/>
  <c r="U619" i="3"/>
  <c r="W619" i="3"/>
  <c r="Y619" i="3"/>
  <c r="AA619" i="3"/>
  <c r="AC619" i="3"/>
  <c r="AE619" i="3"/>
  <c r="AG619" i="3"/>
  <c r="AI619" i="3"/>
  <c r="AK619" i="3"/>
  <c r="AM619" i="3"/>
  <c r="AO619" i="3"/>
  <c r="AQ619" i="3"/>
  <c r="AS619" i="3"/>
  <c r="AU619" i="3"/>
  <c r="AW619" i="3"/>
  <c r="AY619" i="3"/>
  <c r="BA619" i="3"/>
  <c r="BC619" i="3"/>
  <c r="BE619" i="3"/>
  <c r="BG619" i="3"/>
  <c r="BI619" i="3"/>
  <c r="M621" i="3"/>
  <c r="O621" i="3"/>
  <c r="Q621" i="3"/>
  <c r="S621" i="3"/>
  <c r="U621" i="3"/>
  <c r="W621" i="3"/>
  <c r="Y621" i="3"/>
  <c r="AA621" i="3"/>
  <c r="AC621" i="3"/>
  <c r="AE621" i="3"/>
  <c r="AG621" i="3"/>
  <c r="AI621" i="3"/>
  <c r="AK621" i="3"/>
  <c r="AM621" i="3"/>
  <c r="AO621" i="3"/>
  <c r="AQ621" i="3"/>
  <c r="AS621" i="3"/>
  <c r="AU621" i="3"/>
  <c r="AW621" i="3"/>
  <c r="AY621" i="3"/>
  <c r="BA621" i="3"/>
  <c r="BC621" i="3"/>
  <c r="BE621" i="3"/>
  <c r="BG621" i="3"/>
  <c r="BI621" i="3"/>
  <c r="N621" i="3"/>
  <c r="P621" i="3"/>
  <c r="R621" i="3"/>
  <c r="T621" i="3"/>
  <c r="V621" i="3"/>
  <c r="X621" i="3"/>
  <c r="Z621" i="3"/>
  <c r="AB621" i="3"/>
  <c r="AD621" i="3"/>
  <c r="AF621" i="3"/>
  <c r="AH621" i="3"/>
  <c r="AJ621" i="3"/>
  <c r="AL621" i="3"/>
  <c r="AN621" i="3"/>
  <c r="AP621" i="3"/>
  <c r="AR621" i="3"/>
  <c r="AT621" i="3"/>
  <c r="AV621" i="3"/>
  <c r="AX621" i="3"/>
  <c r="AZ621" i="3"/>
  <c r="BB621" i="3"/>
  <c r="BD621" i="3"/>
  <c r="BF621" i="3"/>
  <c r="BH621" i="3"/>
  <c r="N623" i="3"/>
  <c r="P623" i="3"/>
  <c r="R623" i="3"/>
  <c r="T623" i="3"/>
  <c r="V623" i="3"/>
  <c r="X623" i="3"/>
  <c r="Z623" i="3"/>
  <c r="AB623" i="3"/>
  <c r="AD623" i="3"/>
  <c r="AF623" i="3"/>
  <c r="AH623" i="3"/>
  <c r="AJ623" i="3"/>
  <c r="AL623" i="3"/>
  <c r="AN623" i="3"/>
  <c r="AP623" i="3"/>
  <c r="AR623" i="3"/>
  <c r="AT623" i="3"/>
  <c r="AV623" i="3"/>
  <c r="AX623" i="3"/>
  <c r="AZ623" i="3"/>
  <c r="BB623" i="3"/>
  <c r="BD623" i="3"/>
  <c r="BF623" i="3"/>
  <c r="BH623" i="3"/>
  <c r="M623" i="3"/>
  <c r="O623" i="3"/>
  <c r="Q623" i="3"/>
  <c r="S623" i="3"/>
  <c r="U623" i="3"/>
  <c r="W623" i="3"/>
  <c r="Y623" i="3"/>
  <c r="AA623" i="3"/>
  <c r="AC623" i="3"/>
  <c r="AE623" i="3"/>
  <c r="AG623" i="3"/>
  <c r="AI623" i="3"/>
  <c r="AK623" i="3"/>
  <c r="AM623" i="3"/>
  <c r="AO623" i="3"/>
  <c r="AQ623" i="3"/>
  <c r="AS623" i="3"/>
  <c r="AU623" i="3"/>
  <c r="AW623" i="3"/>
  <c r="AY623" i="3"/>
  <c r="BA623" i="3"/>
  <c r="BC623" i="3"/>
  <c r="BE623" i="3"/>
  <c r="BG623" i="3"/>
  <c r="BI623" i="3"/>
  <c r="N632" i="3"/>
  <c r="P632" i="3"/>
  <c r="R632" i="3"/>
  <c r="T632" i="3"/>
  <c r="V632" i="3"/>
  <c r="X632" i="3"/>
  <c r="Z632" i="3"/>
  <c r="AB632" i="3"/>
  <c r="AD632" i="3"/>
  <c r="AF632" i="3"/>
  <c r="AH632" i="3"/>
  <c r="AJ632" i="3"/>
  <c r="AL632" i="3"/>
  <c r="AN632" i="3"/>
  <c r="AP632" i="3"/>
  <c r="AR632" i="3"/>
  <c r="AT632" i="3"/>
  <c r="AV632" i="3"/>
  <c r="AX632" i="3"/>
  <c r="AZ632" i="3"/>
  <c r="BB632" i="3"/>
  <c r="BD632" i="3"/>
  <c r="BF632" i="3"/>
  <c r="BH632" i="3"/>
  <c r="M632" i="3"/>
  <c r="O632" i="3"/>
  <c r="Q632" i="3"/>
  <c r="S632" i="3"/>
  <c r="U632" i="3"/>
  <c r="W632" i="3"/>
  <c r="Y632" i="3"/>
  <c r="AA632" i="3"/>
  <c r="AC632" i="3"/>
  <c r="AE632" i="3"/>
  <c r="AG632" i="3"/>
  <c r="AI632" i="3"/>
  <c r="AK632" i="3"/>
  <c r="AM632" i="3"/>
  <c r="AO632" i="3"/>
  <c r="AQ632" i="3"/>
  <c r="AS632" i="3"/>
  <c r="AU632" i="3"/>
  <c r="AW632" i="3"/>
  <c r="AY632" i="3"/>
  <c r="BA632" i="3"/>
  <c r="BC632" i="3"/>
  <c r="BE632" i="3"/>
  <c r="BG632" i="3"/>
  <c r="BI632" i="3"/>
  <c r="N634" i="3"/>
  <c r="P634" i="3"/>
  <c r="R634" i="3"/>
  <c r="T634" i="3"/>
  <c r="V634" i="3"/>
  <c r="X634" i="3"/>
  <c r="Z634" i="3"/>
  <c r="AB634" i="3"/>
  <c r="AD634" i="3"/>
  <c r="AF634" i="3"/>
  <c r="AH634" i="3"/>
  <c r="AJ634" i="3"/>
  <c r="AL634" i="3"/>
  <c r="AN634" i="3"/>
  <c r="AP634" i="3"/>
  <c r="AR634" i="3"/>
  <c r="AT634" i="3"/>
  <c r="AV634" i="3"/>
  <c r="AX634" i="3"/>
  <c r="AZ634" i="3"/>
  <c r="BB634" i="3"/>
  <c r="BD634" i="3"/>
  <c r="BF634" i="3"/>
  <c r="BH634" i="3"/>
  <c r="M634" i="3"/>
  <c r="O634" i="3"/>
  <c r="Q634" i="3"/>
  <c r="S634" i="3"/>
  <c r="U634" i="3"/>
  <c r="W634" i="3"/>
  <c r="Y634" i="3"/>
  <c r="AA634" i="3"/>
  <c r="AC634" i="3"/>
  <c r="AE634" i="3"/>
  <c r="AG634" i="3"/>
  <c r="AI634" i="3"/>
  <c r="AK634" i="3"/>
  <c r="AM634" i="3"/>
  <c r="AO634" i="3"/>
  <c r="AQ634" i="3"/>
  <c r="AS634" i="3"/>
  <c r="AU634" i="3"/>
  <c r="AW634" i="3"/>
  <c r="AY634" i="3"/>
  <c r="BA634" i="3"/>
  <c r="BC634" i="3"/>
  <c r="BE634" i="3"/>
  <c r="BG634" i="3"/>
  <c r="BI634" i="3"/>
  <c r="BF564" i="3"/>
  <c r="BB564" i="3"/>
  <c r="AX564" i="3"/>
  <c r="AT564" i="3"/>
  <c r="AP564" i="3"/>
  <c r="AL564" i="3"/>
  <c r="AH564" i="3"/>
  <c r="AD564" i="3"/>
  <c r="Z564" i="3"/>
  <c r="V564" i="3"/>
  <c r="R564" i="3"/>
  <c r="N564" i="3"/>
  <c r="BG564" i="3"/>
  <c r="BC564" i="3"/>
  <c r="AY564" i="3"/>
  <c r="AU564" i="3"/>
  <c r="AQ564" i="3"/>
  <c r="AM564" i="3"/>
  <c r="AI564" i="3"/>
  <c r="AE564" i="3"/>
  <c r="AA564" i="3"/>
  <c r="W564" i="3"/>
  <c r="S564" i="3"/>
  <c r="BK565" i="3"/>
  <c r="BH572" i="3"/>
  <c r="BD572" i="3"/>
  <c r="AZ572" i="3"/>
  <c r="AV572" i="3"/>
  <c r="AR572" i="3"/>
  <c r="AN572" i="3"/>
  <c r="AJ572" i="3"/>
  <c r="AF572" i="3"/>
  <c r="AB572" i="3"/>
  <c r="X572" i="3"/>
  <c r="T572" i="3"/>
  <c r="P572" i="3"/>
  <c r="BI572" i="3"/>
  <c r="BE572" i="3"/>
  <c r="BA572" i="3"/>
  <c r="AW572" i="3"/>
  <c r="AS572" i="3"/>
  <c r="AO572" i="3"/>
  <c r="AK572" i="3"/>
  <c r="AG572" i="3"/>
  <c r="AC572" i="3"/>
  <c r="Y572" i="3"/>
  <c r="U572" i="3"/>
  <c r="Q572" i="3"/>
  <c r="BF573" i="3"/>
  <c r="BB573" i="3"/>
  <c r="AX573" i="3"/>
  <c r="AT573" i="3"/>
  <c r="AP573" i="3"/>
  <c r="AL573" i="3"/>
  <c r="AH573" i="3"/>
  <c r="AD573" i="3"/>
  <c r="Z573" i="3"/>
  <c r="V573" i="3"/>
  <c r="R573" i="3"/>
  <c r="N573" i="3"/>
  <c r="BG573" i="3"/>
  <c r="BC573" i="3"/>
  <c r="AY573" i="3"/>
  <c r="AU573" i="3"/>
  <c r="AQ573" i="3"/>
  <c r="AM573" i="3"/>
  <c r="AI573" i="3"/>
  <c r="AE573" i="3"/>
  <c r="AA573" i="3"/>
  <c r="W573" i="3"/>
  <c r="S573" i="3"/>
  <c r="BF580" i="3"/>
  <c r="BB580" i="3"/>
  <c r="AX580" i="3"/>
  <c r="AT580" i="3"/>
  <c r="AP580" i="3"/>
  <c r="AL580" i="3"/>
  <c r="AH580" i="3"/>
  <c r="AD580" i="3"/>
  <c r="Z580" i="3"/>
  <c r="V580" i="3"/>
  <c r="R580" i="3"/>
  <c r="BI580" i="3"/>
  <c r="BE580" i="3"/>
  <c r="BA580" i="3"/>
  <c r="AW580" i="3"/>
  <c r="AS580" i="3"/>
  <c r="AO580" i="3"/>
  <c r="AK580" i="3"/>
  <c r="AG580" i="3"/>
  <c r="AC580" i="3"/>
  <c r="Y580" i="3"/>
  <c r="U580" i="3"/>
  <c r="Q580" i="3"/>
  <c r="BH581" i="3"/>
  <c r="BD581" i="3"/>
  <c r="AZ581" i="3"/>
  <c r="AV581" i="3"/>
  <c r="AR581" i="3"/>
  <c r="AN581" i="3"/>
  <c r="AJ581" i="3"/>
  <c r="AF581" i="3"/>
  <c r="AB581" i="3"/>
  <c r="X581" i="3"/>
  <c r="T581" i="3"/>
  <c r="P581" i="3"/>
  <c r="BI581" i="3"/>
  <c r="BE581" i="3"/>
  <c r="BA581" i="3"/>
  <c r="AW581" i="3"/>
  <c r="AS581" i="3"/>
  <c r="AO581" i="3"/>
  <c r="AK581" i="3"/>
  <c r="AG581" i="3"/>
  <c r="AC581" i="3"/>
  <c r="Y581" i="3"/>
  <c r="U581" i="3"/>
  <c r="Q581" i="3"/>
  <c r="BH588" i="3"/>
  <c r="BD588" i="3"/>
  <c r="AZ588" i="3"/>
  <c r="AV588" i="3"/>
  <c r="AR588" i="3"/>
  <c r="AN588" i="3"/>
  <c r="AJ588" i="3"/>
  <c r="AF588" i="3"/>
  <c r="AB588" i="3"/>
  <c r="X588" i="3"/>
  <c r="T588" i="3"/>
  <c r="P588" i="3"/>
  <c r="BI588" i="3"/>
  <c r="BE588" i="3"/>
  <c r="BA588" i="3"/>
  <c r="AW588" i="3"/>
  <c r="AS588" i="3"/>
  <c r="AO588" i="3"/>
  <c r="AK588" i="3"/>
  <c r="AG588" i="3"/>
  <c r="AC588" i="3"/>
  <c r="Y588" i="3"/>
  <c r="U588" i="3"/>
  <c r="Q588" i="3"/>
  <c r="BF589" i="3"/>
  <c r="BB589" i="3"/>
  <c r="AX589" i="3"/>
  <c r="AT589" i="3"/>
  <c r="AP589" i="3"/>
  <c r="AL589" i="3"/>
  <c r="AH589" i="3"/>
  <c r="AD589" i="3"/>
  <c r="Z589" i="3"/>
  <c r="V589" i="3"/>
  <c r="R589" i="3"/>
  <c r="N589" i="3"/>
  <c r="BG589" i="3"/>
  <c r="BC589" i="3"/>
  <c r="AY589" i="3"/>
  <c r="AU589" i="3"/>
  <c r="AQ589" i="3"/>
  <c r="AM589" i="3"/>
  <c r="AI589" i="3"/>
  <c r="AE589" i="3"/>
  <c r="AA589" i="3"/>
  <c r="W589" i="3"/>
  <c r="S589" i="3"/>
  <c r="K503" i="3"/>
  <c r="K477" i="3"/>
  <c r="L476" i="3"/>
  <c r="K476" i="3"/>
  <c r="L475" i="3"/>
  <c r="K475" i="3"/>
  <c r="S475" i="3" s="1"/>
  <c r="L474" i="3"/>
  <c r="K474" i="3"/>
  <c r="L473" i="3"/>
  <c r="K473" i="3"/>
  <c r="N473" i="3" s="1"/>
  <c r="L472" i="3"/>
  <c r="K472" i="3"/>
  <c r="L471" i="3"/>
  <c r="K471" i="3"/>
  <c r="BH471" i="3" s="1"/>
  <c r="L470" i="3"/>
  <c r="K470" i="3"/>
  <c r="L469" i="3"/>
  <c r="K469" i="3"/>
  <c r="BC469" i="3" s="1"/>
  <c r="L468" i="3"/>
  <c r="K468" i="3"/>
  <c r="L467" i="3"/>
  <c r="K467" i="3"/>
  <c r="AZ467" i="3" s="1"/>
  <c r="L466" i="3"/>
  <c r="K466" i="3"/>
  <c r="L465" i="3"/>
  <c r="K465" i="3"/>
  <c r="AU465" i="3" s="1"/>
  <c r="L464" i="3"/>
  <c r="K464" i="3"/>
  <c r="L463" i="3"/>
  <c r="K463" i="3"/>
  <c r="L462" i="3"/>
  <c r="K462" i="3"/>
  <c r="Y462" i="3" s="1"/>
  <c r="L461" i="3"/>
  <c r="K461" i="3"/>
  <c r="L460" i="3"/>
  <c r="K460" i="3"/>
  <c r="T460" i="3" s="1"/>
  <c r="L459" i="3"/>
  <c r="K459" i="3"/>
  <c r="L458" i="3"/>
  <c r="K458" i="3"/>
  <c r="L457" i="3"/>
  <c r="K457" i="3"/>
  <c r="L456" i="3"/>
  <c r="K456" i="3"/>
  <c r="K402" i="3"/>
  <c r="K380" i="3"/>
  <c r="K364" i="3"/>
  <c r="K418" i="3"/>
  <c r="K388" i="3"/>
  <c r="K372" i="3"/>
  <c r="K356" i="3"/>
  <c r="K355" i="3"/>
  <c r="K354" i="3"/>
  <c r="K353" i="3"/>
  <c r="K350" i="3"/>
  <c r="K349" i="3"/>
  <c r="K346" i="3"/>
  <c r="K345" i="3"/>
  <c r="L455" i="3"/>
  <c r="K455" i="3"/>
  <c r="L454" i="3"/>
  <c r="K454" i="3"/>
  <c r="L453" i="3"/>
  <c r="K453" i="3"/>
  <c r="L452" i="3"/>
  <c r="K452" i="3"/>
  <c r="L451" i="3"/>
  <c r="K451" i="3"/>
  <c r="L450" i="3"/>
  <c r="K450" i="3"/>
  <c r="L449" i="3"/>
  <c r="K449" i="3"/>
  <c r="L448" i="3"/>
  <c r="K448" i="3"/>
  <c r="L447" i="3"/>
  <c r="K447" i="3"/>
  <c r="L446" i="3"/>
  <c r="K446" i="3"/>
  <c r="L445" i="3"/>
  <c r="K445" i="3"/>
  <c r="L444" i="3"/>
  <c r="K444" i="3"/>
  <c r="L443" i="3"/>
  <c r="K443" i="3"/>
  <c r="L442" i="3"/>
  <c r="K442" i="3"/>
  <c r="L441" i="3"/>
  <c r="K441" i="3"/>
  <c r="L440" i="3"/>
  <c r="K440" i="3"/>
  <c r="L439" i="3"/>
  <c r="K439" i="3"/>
  <c r="L438" i="3"/>
  <c r="K438" i="3"/>
  <c r="L437" i="3"/>
  <c r="K437" i="3"/>
  <c r="L436" i="3"/>
  <c r="K436" i="3"/>
  <c r="L435" i="3"/>
  <c r="K435" i="3"/>
  <c r="L434" i="3"/>
  <c r="K434" i="3"/>
  <c r="L433" i="3"/>
  <c r="K433" i="3"/>
  <c r="L432" i="3"/>
  <c r="K432" i="3"/>
  <c r="L431" i="3"/>
  <c r="K431" i="3"/>
  <c r="L430" i="3"/>
  <c r="K430" i="3"/>
  <c r="L429" i="3"/>
  <c r="K429" i="3"/>
  <c r="L428" i="3"/>
  <c r="K428" i="3"/>
  <c r="L427" i="3"/>
  <c r="K427" i="3"/>
  <c r="L426" i="3"/>
  <c r="K426" i="3"/>
  <c r="K425" i="3"/>
  <c r="L416" i="3"/>
  <c r="L411" i="3"/>
  <c r="K410" i="3"/>
  <c r="L400" i="3"/>
  <c r="L395" i="3"/>
  <c r="K394" i="3"/>
  <c r="L387" i="3"/>
  <c r="K384" i="3"/>
  <c r="L379" i="3"/>
  <c r="K376" i="3"/>
  <c r="L371" i="3"/>
  <c r="K368" i="3"/>
  <c r="L363" i="3"/>
  <c r="K360" i="3"/>
  <c r="L352" i="3"/>
  <c r="L348" i="3"/>
  <c r="L344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N340" i="3"/>
  <c r="V340" i="3"/>
  <c r="AD340" i="3"/>
  <c r="AL340" i="3"/>
  <c r="AT340" i="3"/>
  <c r="BB340" i="3"/>
  <c r="P340" i="3"/>
  <c r="X340" i="3"/>
  <c r="AF340" i="3"/>
  <c r="AN340" i="3"/>
  <c r="AV340" i="3"/>
  <c r="BD340" i="3"/>
  <c r="K506" i="3"/>
  <c r="K504" i="3"/>
  <c r="L503" i="3"/>
  <c r="P503" i="3" s="1"/>
  <c r="L502" i="3"/>
  <c r="K502" i="3"/>
  <c r="L501" i="3"/>
  <c r="K501" i="3"/>
  <c r="L500" i="3"/>
  <c r="K500" i="3"/>
  <c r="L499" i="3"/>
  <c r="K499" i="3"/>
  <c r="L498" i="3"/>
  <c r="K498" i="3"/>
  <c r="L497" i="3"/>
  <c r="K497" i="3"/>
  <c r="L496" i="3"/>
  <c r="K496" i="3"/>
  <c r="L495" i="3"/>
  <c r="K495" i="3"/>
  <c r="L494" i="3"/>
  <c r="K494" i="3"/>
  <c r="L493" i="3"/>
  <c r="K493" i="3"/>
  <c r="L492" i="3"/>
  <c r="K492" i="3"/>
  <c r="L491" i="3"/>
  <c r="K491" i="3"/>
  <c r="L490" i="3"/>
  <c r="K490" i="3"/>
  <c r="L489" i="3"/>
  <c r="K489" i="3"/>
  <c r="L488" i="3"/>
  <c r="K488" i="3"/>
  <c r="L487" i="3"/>
  <c r="K487" i="3"/>
  <c r="L486" i="3"/>
  <c r="K486" i="3"/>
  <c r="L485" i="3"/>
  <c r="K485" i="3"/>
  <c r="L484" i="3"/>
  <c r="K484" i="3"/>
  <c r="L483" i="3"/>
  <c r="K483" i="3"/>
  <c r="L482" i="3"/>
  <c r="K482" i="3"/>
  <c r="L481" i="3"/>
  <c r="K481" i="3"/>
  <c r="L479" i="3"/>
  <c r="K479" i="3"/>
  <c r="L425" i="3"/>
  <c r="K422" i="3"/>
  <c r="K421" i="3"/>
  <c r="L417" i="3"/>
  <c r="K414" i="3"/>
  <c r="L409" i="3"/>
  <c r="K406" i="3"/>
  <c r="L401" i="3"/>
  <c r="K398" i="3"/>
  <c r="L393" i="3"/>
  <c r="K390" i="3"/>
  <c r="K389" i="3"/>
  <c r="K387" i="3"/>
  <c r="K386" i="3"/>
  <c r="K385" i="3"/>
  <c r="K383" i="3"/>
  <c r="K382" i="3"/>
  <c r="K381" i="3"/>
  <c r="K379" i="3"/>
  <c r="K378" i="3"/>
  <c r="K377" i="3"/>
  <c r="K375" i="3"/>
  <c r="K374" i="3"/>
  <c r="K373" i="3"/>
  <c r="K371" i="3"/>
  <c r="K370" i="3"/>
  <c r="K369" i="3"/>
  <c r="K367" i="3"/>
  <c r="K366" i="3"/>
  <c r="K365" i="3"/>
  <c r="K363" i="3"/>
  <c r="K362" i="3"/>
  <c r="K361" i="3"/>
  <c r="K359" i="3"/>
  <c r="K358" i="3"/>
  <c r="K357" i="3"/>
  <c r="L355" i="3"/>
  <c r="L354" i="3"/>
  <c r="L353" i="3"/>
  <c r="K352" i="3"/>
  <c r="K351" i="3"/>
  <c r="L347" i="3"/>
  <c r="L346" i="3"/>
  <c r="L345" i="3"/>
  <c r="K344" i="3"/>
  <c r="K343" i="3"/>
  <c r="K342" i="3"/>
  <c r="K341" i="3"/>
  <c r="O339" i="3"/>
  <c r="S339" i="3"/>
  <c r="W339" i="3"/>
  <c r="AA339" i="3"/>
  <c r="AE339" i="3"/>
  <c r="AI339" i="3"/>
  <c r="AM339" i="3"/>
  <c r="AQ339" i="3"/>
  <c r="AU339" i="3"/>
  <c r="AY339" i="3"/>
  <c r="BC339" i="3"/>
  <c r="BG339" i="3"/>
  <c r="N339" i="3"/>
  <c r="V339" i="3"/>
  <c r="AD339" i="3"/>
  <c r="AL339" i="3"/>
  <c r="AT339" i="3"/>
  <c r="BB339" i="3"/>
  <c r="P339" i="3"/>
  <c r="X339" i="3"/>
  <c r="AF339" i="3"/>
  <c r="AN339" i="3"/>
  <c r="AV339" i="3"/>
  <c r="BD339" i="3"/>
  <c r="K505" i="3"/>
  <c r="L480" i="3"/>
  <c r="L478" i="3"/>
  <c r="AQ477" i="3"/>
  <c r="Z477" i="3"/>
  <c r="BF477" i="3"/>
  <c r="T476" i="3"/>
  <c r="AJ475" i="3"/>
  <c r="AY475" i="3"/>
  <c r="Q474" i="3"/>
  <c r="AE473" i="3"/>
  <c r="AT473" i="3"/>
  <c r="BI472" i="3"/>
  <c r="AB471" i="3"/>
  <c r="AQ471" i="3"/>
  <c r="BF470" i="3"/>
  <c r="W469" i="3"/>
  <c r="AL469" i="3"/>
  <c r="BA468" i="3"/>
  <c r="T467" i="3"/>
  <c r="AI467" i="3"/>
  <c r="AX466" i="3"/>
  <c r="O465" i="3"/>
  <c r="AD465" i="3"/>
  <c r="AS464" i="3"/>
  <c r="BH464" i="3"/>
  <c r="AA463" i="3"/>
  <c r="AP462" i="3"/>
  <c r="BE462" i="3"/>
  <c r="V461" i="3"/>
  <c r="AK460" i="3"/>
  <c r="AZ460" i="3"/>
  <c r="S459" i="3"/>
  <c r="AH458" i="3"/>
  <c r="AO458" i="3"/>
  <c r="W457" i="3"/>
  <c r="BC457" i="3"/>
  <c r="AL457" i="3"/>
  <c r="U456" i="3"/>
  <c r="BA456" i="3"/>
  <c r="AJ456" i="3"/>
  <c r="T455" i="3"/>
  <c r="AZ455" i="3"/>
  <c r="AI455" i="3"/>
  <c r="R454" i="3"/>
  <c r="AX454" i="3"/>
  <c r="AG454" i="3"/>
  <c r="P453" i="3"/>
  <c r="AV453" i="3"/>
  <c r="AE453" i="3"/>
  <c r="M452" i="3"/>
  <c r="AS452" i="3"/>
  <c r="AB452" i="3"/>
  <c r="BH452" i="3"/>
  <c r="AQ451" i="3"/>
  <c r="Z451" i="3"/>
  <c r="BF451" i="3"/>
  <c r="AP450" i="3"/>
  <c r="Y450" i="3"/>
  <c r="BE450" i="3"/>
  <c r="AM449" i="3"/>
  <c r="V449" i="3"/>
  <c r="BB449" i="3"/>
  <c r="AL448" i="3"/>
  <c r="U448" i="3"/>
  <c r="BA448" i="3"/>
  <c r="AJ447" i="3"/>
  <c r="S447" i="3"/>
  <c r="AY447" i="3"/>
  <c r="AH446" i="3"/>
  <c r="Q446" i="3"/>
  <c r="AW446" i="3"/>
  <c r="AF445" i="3"/>
  <c r="O445" i="3"/>
  <c r="AU445" i="3"/>
  <c r="AD444" i="3"/>
  <c r="M444" i="3"/>
  <c r="AS444" i="3"/>
  <c r="AB443" i="3"/>
  <c r="BH443" i="3"/>
  <c r="AQ443" i="3"/>
  <c r="Z442" i="3"/>
  <c r="BF442" i="3"/>
  <c r="AO442" i="3"/>
  <c r="X441" i="3"/>
  <c r="BD441" i="3"/>
  <c r="AM441" i="3"/>
  <c r="V440" i="3"/>
  <c r="AL440" i="3"/>
  <c r="BB440" i="3"/>
  <c r="U440" i="3"/>
  <c r="AK440" i="3"/>
  <c r="BA440" i="3"/>
  <c r="T439" i="3"/>
  <c r="AJ439" i="3"/>
  <c r="AZ439" i="3"/>
  <c r="S439" i="3"/>
  <c r="AI439" i="3"/>
  <c r="AY439" i="3"/>
  <c r="Q438" i="3"/>
  <c r="AG438" i="3"/>
  <c r="AW438" i="3"/>
  <c r="P438" i="3"/>
  <c r="AF438" i="3"/>
  <c r="AV438" i="3"/>
  <c r="O437" i="3"/>
  <c r="AE437" i="3"/>
  <c r="AU437" i="3"/>
  <c r="N437" i="3"/>
  <c r="AD437" i="3"/>
  <c r="AT437" i="3"/>
  <c r="M436" i="3"/>
  <c r="AC436" i="3"/>
  <c r="AS436" i="3"/>
  <c r="T436" i="3"/>
  <c r="AJ436" i="3"/>
  <c r="BC436" i="3"/>
  <c r="BH436" i="3"/>
  <c r="AA435" i="3"/>
  <c r="AQ435" i="3"/>
  <c r="BG435" i="3"/>
  <c r="Z435" i="3"/>
  <c r="AP435" i="3"/>
  <c r="BF435" i="3"/>
  <c r="Y434" i="3"/>
  <c r="AO434" i="3"/>
  <c r="BE434" i="3"/>
  <c r="X434" i="3"/>
  <c r="AN434" i="3"/>
  <c r="BD434" i="3"/>
  <c r="W433" i="3"/>
  <c r="AM433" i="3"/>
  <c r="BC433" i="3"/>
  <c r="V433" i="3"/>
  <c r="AL433" i="3"/>
  <c r="BB433" i="3"/>
  <c r="U432" i="3"/>
  <c r="AK432" i="3"/>
  <c r="BA432" i="3"/>
  <c r="T432" i="3"/>
  <c r="AJ432" i="3"/>
  <c r="AZ432" i="3"/>
  <c r="S431" i="3"/>
  <c r="AE431" i="3"/>
  <c r="AM431" i="3"/>
  <c r="AU431" i="3"/>
  <c r="BC431" i="3"/>
  <c r="N431" i="3"/>
  <c r="V431" i="3"/>
  <c r="AD431" i="3"/>
  <c r="AL431" i="3"/>
  <c r="AT431" i="3"/>
  <c r="BB431" i="3"/>
  <c r="M430" i="3"/>
  <c r="U430" i="3"/>
  <c r="AC430" i="3"/>
  <c r="AK430" i="3"/>
  <c r="AS430" i="3"/>
  <c r="BA430" i="3"/>
  <c r="BI430" i="3"/>
  <c r="T430" i="3"/>
  <c r="AB430" i="3"/>
  <c r="AJ430" i="3"/>
  <c r="AR430" i="3"/>
  <c r="AZ430" i="3"/>
  <c r="BH430" i="3"/>
  <c r="S429" i="3"/>
  <c r="AA429" i="3"/>
  <c r="AI429" i="3"/>
  <c r="AQ429" i="3"/>
  <c r="AY429" i="3"/>
  <c r="BG429" i="3"/>
  <c r="R429" i="3"/>
  <c r="Z429" i="3"/>
  <c r="AH429" i="3"/>
  <c r="AP429" i="3"/>
  <c r="AX429" i="3"/>
  <c r="BF429" i="3"/>
  <c r="Q428" i="3"/>
  <c r="Y428" i="3"/>
  <c r="AG428" i="3"/>
  <c r="AO428" i="3"/>
  <c r="AW428" i="3"/>
  <c r="BE428" i="3"/>
  <c r="P428" i="3"/>
  <c r="X428" i="3"/>
  <c r="AF428" i="3"/>
  <c r="AN428" i="3"/>
  <c r="AV428" i="3"/>
  <c r="BD428" i="3"/>
  <c r="O427" i="3"/>
  <c r="W427" i="3"/>
  <c r="AE427" i="3"/>
  <c r="AM427" i="3"/>
  <c r="AU427" i="3"/>
  <c r="BC427" i="3"/>
  <c r="N427" i="3"/>
  <c r="V427" i="3"/>
  <c r="AD427" i="3"/>
  <c r="AL427" i="3"/>
  <c r="AT427" i="3"/>
  <c r="BB427" i="3"/>
  <c r="M426" i="3"/>
  <c r="U426" i="3"/>
  <c r="AC426" i="3"/>
  <c r="AK426" i="3"/>
  <c r="AS426" i="3"/>
  <c r="BA426" i="3"/>
  <c r="BI426" i="3"/>
  <c r="T426" i="3"/>
  <c r="AB426" i="3"/>
  <c r="AJ426" i="3"/>
  <c r="AR426" i="3"/>
  <c r="AZ426" i="3"/>
  <c r="BH426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P425" i="3"/>
  <c r="R425" i="3"/>
  <c r="T425" i="3"/>
  <c r="V425" i="3"/>
  <c r="X425" i="3"/>
  <c r="Z425" i="3"/>
  <c r="AB425" i="3"/>
  <c r="AD425" i="3"/>
  <c r="AF425" i="3"/>
  <c r="AH425" i="3"/>
  <c r="AJ425" i="3"/>
  <c r="AL425" i="3"/>
  <c r="AN425" i="3"/>
  <c r="AP425" i="3"/>
  <c r="AR425" i="3"/>
  <c r="AT425" i="3"/>
  <c r="AV425" i="3"/>
  <c r="AX425" i="3"/>
  <c r="AZ425" i="3"/>
  <c r="BB425" i="3"/>
  <c r="BD425" i="3"/>
  <c r="BF425" i="3"/>
  <c r="BH425" i="3"/>
  <c r="L422" i="3"/>
  <c r="L421" i="3"/>
  <c r="L414" i="3"/>
  <c r="L413" i="3"/>
  <c r="L406" i="3"/>
  <c r="L405" i="3"/>
  <c r="L398" i="3"/>
  <c r="L397" i="3"/>
  <c r="L390" i="3"/>
  <c r="L389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L386" i="3"/>
  <c r="L385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N384" i="3"/>
  <c r="R384" i="3"/>
  <c r="V384" i="3"/>
  <c r="Z384" i="3"/>
  <c r="AD384" i="3"/>
  <c r="AH384" i="3"/>
  <c r="AL384" i="3"/>
  <c r="AP384" i="3"/>
  <c r="AT384" i="3"/>
  <c r="AX384" i="3"/>
  <c r="BB384" i="3"/>
  <c r="BD384" i="3"/>
  <c r="BF384" i="3"/>
  <c r="BH384" i="3"/>
  <c r="P384" i="3"/>
  <c r="T384" i="3"/>
  <c r="X384" i="3"/>
  <c r="AB384" i="3"/>
  <c r="AF384" i="3"/>
  <c r="AJ384" i="3"/>
  <c r="AN384" i="3"/>
  <c r="AR384" i="3"/>
  <c r="AV384" i="3"/>
  <c r="AZ384" i="3"/>
  <c r="BC384" i="3"/>
  <c r="BE384" i="3"/>
  <c r="BG384" i="3"/>
  <c r="BI384" i="3"/>
  <c r="L382" i="3"/>
  <c r="L381" i="3"/>
  <c r="N380" i="3"/>
  <c r="M380" i="3"/>
  <c r="U380" i="3"/>
  <c r="AC380" i="3"/>
  <c r="AK380" i="3"/>
  <c r="AS380" i="3"/>
  <c r="BA380" i="3"/>
  <c r="BI380" i="3"/>
  <c r="AH380" i="3"/>
  <c r="AX380" i="3"/>
  <c r="AB380" i="3"/>
  <c r="AR380" i="3"/>
  <c r="BH380" i="3"/>
  <c r="L378" i="3"/>
  <c r="L377" i="3"/>
  <c r="T376" i="3"/>
  <c r="AB376" i="3"/>
  <c r="AJ376" i="3"/>
  <c r="AR376" i="3"/>
  <c r="AZ376" i="3"/>
  <c r="BH376" i="3"/>
  <c r="S376" i="3"/>
  <c r="AA376" i="3"/>
  <c r="AI376" i="3"/>
  <c r="AQ376" i="3"/>
  <c r="AY376" i="3"/>
  <c r="BG376" i="3"/>
  <c r="L374" i="3"/>
  <c r="L373" i="3"/>
  <c r="R372" i="3"/>
  <c r="Z372" i="3"/>
  <c r="AH372" i="3"/>
  <c r="AP372" i="3"/>
  <c r="AX372" i="3"/>
  <c r="BF372" i="3"/>
  <c r="Q372" i="3"/>
  <c r="Y372" i="3"/>
  <c r="AG372" i="3"/>
  <c r="AO372" i="3"/>
  <c r="AW372" i="3"/>
  <c r="BE372" i="3"/>
  <c r="L370" i="3"/>
  <c r="L369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L366" i="3"/>
  <c r="L365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M364" i="3"/>
  <c r="O364" i="3"/>
  <c r="Q364" i="3"/>
  <c r="S364" i="3"/>
  <c r="U364" i="3"/>
  <c r="W364" i="3"/>
  <c r="Y364" i="3"/>
  <c r="AA364" i="3"/>
  <c r="AC364" i="3"/>
  <c r="AE364" i="3"/>
  <c r="AG364" i="3"/>
  <c r="AI364" i="3"/>
  <c r="AK364" i="3"/>
  <c r="AM364" i="3"/>
  <c r="AO364" i="3"/>
  <c r="AQ364" i="3"/>
  <c r="AS364" i="3"/>
  <c r="AU364" i="3"/>
  <c r="AW364" i="3"/>
  <c r="AY364" i="3"/>
  <c r="BA364" i="3"/>
  <c r="BC364" i="3"/>
  <c r="BE364" i="3"/>
  <c r="BG364" i="3"/>
  <c r="BI364" i="3"/>
  <c r="L362" i="3"/>
  <c r="L361" i="3"/>
  <c r="N360" i="3"/>
  <c r="P360" i="3"/>
  <c r="R360" i="3"/>
  <c r="T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M360" i="3"/>
  <c r="O360" i="3"/>
  <c r="Q360" i="3"/>
  <c r="S360" i="3"/>
  <c r="U360" i="3"/>
  <c r="W360" i="3"/>
  <c r="Y360" i="3"/>
  <c r="AA360" i="3"/>
  <c r="AC360" i="3"/>
  <c r="AE360" i="3"/>
  <c r="AG360" i="3"/>
  <c r="AI360" i="3"/>
  <c r="AK360" i="3"/>
  <c r="AM360" i="3"/>
  <c r="AO360" i="3"/>
  <c r="AQ360" i="3"/>
  <c r="AS360" i="3"/>
  <c r="AU360" i="3"/>
  <c r="AW360" i="3"/>
  <c r="AY360" i="3"/>
  <c r="BA360" i="3"/>
  <c r="BC360" i="3"/>
  <c r="BE360" i="3"/>
  <c r="BG360" i="3"/>
  <c r="BI360" i="3"/>
  <c r="L358" i="3"/>
  <c r="L357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M356" i="3"/>
  <c r="O356" i="3"/>
  <c r="Q356" i="3"/>
  <c r="S356" i="3"/>
  <c r="U356" i="3"/>
  <c r="W356" i="3"/>
  <c r="Y356" i="3"/>
  <c r="AA356" i="3"/>
  <c r="AC356" i="3"/>
  <c r="AE356" i="3"/>
  <c r="AG356" i="3"/>
  <c r="AI356" i="3"/>
  <c r="AK356" i="3"/>
  <c r="AM356" i="3"/>
  <c r="AO356" i="3"/>
  <c r="AQ356" i="3"/>
  <c r="AS356" i="3"/>
  <c r="AU356" i="3"/>
  <c r="AW356" i="3"/>
  <c r="AY356" i="3"/>
  <c r="BA356" i="3"/>
  <c r="BC356" i="3"/>
  <c r="BE356" i="3"/>
  <c r="BG356" i="3"/>
  <c r="BI356" i="3"/>
  <c r="P355" i="3"/>
  <c r="X355" i="3"/>
  <c r="AF355" i="3"/>
  <c r="AJ355" i="3"/>
  <c r="AN355" i="3"/>
  <c r="AR355" i="3"/>
  <c r="AV355" i="3"/>
  <c r="AZ355" i="3"/>
  <c r="BD355" i="3"/>
  <c r="BH355" i="3"/>
  <c r="O355" i="3"/>
  <c r="S355" i="3"/>
  <c r="W355" i="3"/>
  <c r="AA355" i="3"/>
  <c r="AE355" i="3"/>
  <c r="AI355" i="3"/>
  <c r="AM355" i="3"/>
  <c r="AQ355" i="3"/>
  <c r="AU355" i="3"/>
  <c r="AY355" i="3"/>
  <c r="BC355" i="3"/>
  <c r="BG355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M354" i="3"/>
  <c r="O354" i="3"/>
  <c r="Q354" i="3"/>
  <c r="S354" i="3"/>
  <c r="U354" i="3"/>
  <c r="W354" i="3"/>
  <c r="Y354" i="3"/>
  <c r="AA354" i="3"/>
  <c r="AC354" i="3"/>
  <c r="AE354" i="3"/>
  <c r="AG354" i="3"/>
  <c r="AI354" i="3"/>
  <c r="AK354" i="3"/>
  <c r="AM354" i="3"/>
  <c r="AO354" i="3"/>
  <c r="AQ354" i="3"/>
  <c r="AS354" i="3"/>
  <c r="AU354" i="3"/>
  <c r="AW354" i="3"/>
  <c r="AY354" i="3"/>
  <c r="BA354" i="3"/>
  <c r="BC354" i="3"/>
  <c r="BE354" i="3"/>
  <c r="BG354" i="3"/>
  <c r="BI354" i="3"/>
  <c r="P353" i="3"/>
  <c r="T353" i="3"/>
  <c r="X353" i="3"/>
  <c r="AB353" i="3"/>
  <c r="AF353" i="3"/>
  <c r="AJ353" i="3"/>
  <c r="AN353" i="3"/>
  <c r="AR353" i="3"/>
  <c r="AV353" i="3"/>
  <c r="AZ353" i="3"/>
  <c r="BD353" i="3"/>
  <c r="BH353" i="3"/>
  <c r="O353" i="3"/>
  <c r="S353" i="3"/>
  <c r="W353" i="3"/>
  <c r="AA353" i="3"/>
  <c r="AE353" i="3"/>
  <c r="AI353" i="3"/>
  <c r="AM353" i="3"/>
  <c r="AQ353" i="3"/>
  <c r="AU353" i="3"/>
  <c r="AY353" i="3"/>
  <c r="BC353" i="3"/>
  <c r="BG353" i="3"/>
  <c r="L351" i="3"/>
  <c r="L350" i="3"/>
  <c r="N350" i="3" s="1"/>
  <c r="L349" i="3"/>
  <c r="P349" i="3" s="1"/>
  <c r="K348" i="3"/>
  <c r="K347" i="3"/>
  <c r="M346" i="3"/>
  <c r="O346" i="3"/>
  <c r="Q346" i="3"/>
  <c r="S346" i="3"/>
  <c r="U346" i="3"/>
  <c r="W346" i="3"/>
  <c r="Y346" i="3"/>
  <c r="AA346" i="3"/>
  <c r="AC346" i="3"/>
  <c r="AE346" i="3"/>
  <c r="AG346" i="3"/>
  <c r="AI346" i="3"/>
  <c r="AK346" i="3"/>
  <c r="AM346" i="3"/>
  <c r="AO346" i="3"/>
  <c r="AQ346" i="3"/>
  <c r="AS346" i="3"/>
  <c r="AU346" i="3"/>
  <c r="AW346" i="3"/>
  <c r="AY346" i="3"/>
  <c r="BA346" i="3"/>
  <c r="BC346" i="3"/>
  <c r="BE346" i="3"/>
  <c r="BG346" i="3"/>
  <c r="BI346" i="3"/>
  <c r="N346" i="3"/>
  <c r="P346" i="3"/>
  <c r="R346" i="3"/>
  <c r="T346" i="3"/>
  <c r="V346" i="3"/>
  <c r="X346" i="3"/>
  <c r="Z346" i="3"/>
  <c r="AB346" i="3"/>
  <c r="AD346" i="3"/>
  <c r="AF346" i="3"/>
  <c r="AH346" i="3"/>
  <c r="AJ346" i="3"/>
  <c r="AL346" i="3"/>
  <c r="AN346" i="3"/>
  <c r="AP346" i="3"/>
  <c r="AR346" i="3"/>
  <c r="AT346" i="3"/>
  <c r="AV346" i="3"/>
  <c r="AX346" i="3"/>
  <c r="AZ346" i="3"/>
  <c r="BB346" i="3"/>
  <c r="BD346" i="3"/>
  <c r="BF346" i="3"/>
  <c r="BH346" i="3"/>
  <c r="N345" i="3"/>
  <c r="R345" i="3"/>
  <c r="V345" i="3"/>
  <c r="Z345" i="3"/>
  <c r="AD345" i="3"/>
  <c r="AH345" i="3"/>
  <c r="AL345" i="3"/>
  <c r="AP345" i="3"/>
  <c r="AT345" i="3"/>
  <c r="AX345" i="3"/>
  <c r="BB345" i="3"/>
  <c r="BF345" i="3"/>
  <c r="M345" i="3"/>
  <c r="Q345" i="3"/>
  <c r="U345" i="3"/>
  <c r="Y345" i="3"/>
  <c r="AC345" i="3"/>
  <c r="AG345" i="3"/>
  <c r="AK345" i="3"/>
  <c r="AO345" i="3"/>
  <c r="AS345" i="3"/>
  <c r="AW345" i="3"/>
  <c r="BA345" i="3"/>
  <c r="BE345" i="3"/>
  <c r="BI345" i="3"/>
  <c r="L343" i="3"/>
  <c r="L342" i="3"/>
  <c r="L341" i="3"/>
  <c r="K480" i="3"/>
  <c r="L415" i="3"/>
  <c r="L410" i="3"/>
  <c r="L399" i="3"/>
  <c r="L394" i="3"/>
  <c r="O394" i="3" s="1"/>
  <c r="K478" i="3"/>
  <c r="L423" i="3"/>
  <c r="L418" i="3"/>
  <c r="M418" i="3" s="1"/>
  <c r="L407" i="3"/>
  <c r="L402" i="3"/>
  <c r="N402" i="3" s="1"/>
  <c r="L391" i="3"/>
  <c r="K423" i="3"/>
  <c r="K419" i="3"/>
  <c r="K415" i="3"/>
  <c r="K411" i="3"/>
  <c r="K407" i="3"/>
  <c r="K403" i="3"/>
  <c r="K399" i="3"/>
  <c r="K395" i="3"/>
  <c r="K391" i="3"/>
  <c r="K424" i="3"/>
  <c r="K420" i="3"/>
  <c r="K416" i="3"/>
  <c r="K412" i="3"/>
  <c r="K408" i="3"/>
  <c r="K404" i="3"/>
  <c r="K400" i="3"/>
  <c r="K396" i="3"/>
  <c r="K392" i="3"/>
  <c r="K417" i="3"/>
  <c r="K413" i="3"/>
  <c r="K409" i="3"/>
  <c r="K405" i="3"/>
  <c r="K401" i="3"/>
  <c r="K397" i="3"/>
  <c r="K393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BN555" i="3" l="1"/>
  <c r="BK547" i="3"/>
  <c r="BN425" i="3"/>
  <c r="BJ565" i="3"/>
  <c r="BN628" i="3"/>
  <c r="BN565" i="3"/>
  <c r="BJ539" i="3"/>
  <c r="AN441" i="3"/>
  <c r="W441" i="3"/>
  <c r="BC441" i="3"/>
  <c r="AP442" i="3"/>
  <c r="Y442" i="3"/>
  <c r="BE442" i="3"/>
  <c r="AR443" i="3"/>
  <c r="AA443" i="3"/>
  <c r="BG443" i="3"/>
  <c r="N444" i="3"/>
  <c r="AT444" i="3"/>
  <c r="AC444" i="3"/>
  <c r="BI444" i="3"/>
  <c r="P445" i="3"/>
  <c r="AV445" i="3"/>
  <c r="AE445" i="3"/>
  <c r="R446" i="3"/>
  <c r="AX446" i="3"/>
  <c r="AG446" i="3"/>
  <c r="T447" i="3"/>
  <c r="AZ447" i="3"/>
  <c r="AI447" i="3"/>
  <c r="V448" i="3"/>
  <c r="BB448" i="3"/>
  <c r="AK448" i="3"/>
  <c r="W449" i="3"/>
  <c r="BC449" i="3"/>
  <c r="AL449" i="3"/>
  <c r="Z450" i="3"/>
  <c r="BF450" i="3"/>
  <c r="AO450" i="3"/>
  <c r="AA451" i="3"/>
  <c r="BG451" i="3"/>
  <c r="AP451" i="3"/>
  <c r="AC452" i="3"/>
  <c r="BI452" i="3"/>
  <c r="AR452" i="3"/>
  <c r="AF453" i="3"/>
  <c r="O453" i="3"/>
  <c r="AU453" i="3"/>
  <c r="AH454" i="3"/>
  <c r="Q454" i="3"/>
  <c r="AW454" i="3"/>
  <c r="AJ455" i="3"/>
  <c r="S455" i="3"/>
  <c r="AY455" i="3"/>
  <c r="AK456" i="3"/>
  <c r="T456" i="3"/>
  <c r="AZ456" i="3"/>
  <c r="AM457" i="3"/>
  <c r="V457" i="3"/>
  <c r="BB457" i="3"/>
  <c r="Q458" i="3"/>
  <c r="BE458" i="3"/>
  <c r="AJ459" i="3"/>
  <c r="AY459" i="3"/>
  <c r="AM461" i="3"/>
  <c r="BB461" i="3"/>
  <c r="AR463" i="3"/>
  <c r="BG463" i="3"/>
  <c r="M464" i="3"/>
  <c r="AB464" i="3"/>
  <c r="R466" i="3"/>
  <c r="AG466" i="3"/>
  <c r="U468" i="3"/>
  <c r="AJ468" i="3"/>
  <c r="Z470" i="3"/>
  <c r="AO470" i="3"/>
  <c r="AC472" i="3"/>
  <c r="AR472" i="3"/>
  <c r="AH474" i="3"/>
  <c r="AW474" i="3"/>
  <c r="AK476" i="3"/>
  <c r="AZ476" i="3"/>
  <c r="AA477" i="3"/>
  <c r="BG477" i="3"/>
  <c r="AP477" i="3"/>
  <c r="BN384" i="3"/>
  <c r="BL630" i="3"/>
  <c r="P345" i="3"/>
  <c r="N353" i="3"/>
  <c r="O426" i="3"/>
  <c r="S426" i="3"/>
  <c r="W426" i="3"/>
  <c r="AA426" i="3"/>
  <c r="AE426" i="3"/>
  <c r="AI426" i="3"/>
  <c r="AM426" i="3"/>
  <c r="AQ426" i="3"/>
  <c r="AU426" i="3"/>
  <c r="AY426" i="3"/>
  <c r="BC426" i="3"/>
  <c r="BG426" i="3"/>
  <c r="N426" i="3"/>
  <c r="R426" i="3"/>
  <c r="V426" i="3"/>
  <c r="Z426" i="3"/>
  <c r="AD426" i="3"/>
  <c r="AH426" i="3"/>
  <c r="AL426" i="3"/>
  <c r="AP426" i="3"/>
  <c r="AT426" i="3"/>
  <c r="AX426" i="3"/>
  <c r="BB426" i="3"/>
  <c r="BF426" i="3"/>
  <c r="M427" i="3"/>
  <c r="Q427" i="3"/>
  <c r="U427" i="3"/>
  <c r="Y427" i="3"/>
  <c r="AC427" i="3"/>
  <c r="AG427" i="3"/>
  <c r="AK427" i="3"/>
  <c r="AO427" i="3"/>
  <c r="AS427" i="3"/>
  <c r="AW427" i="3"/>
  <c r="BA427" i="3"/>
  <c r="BE427" i="3"/>
  <c r="BI427" i="3"/>
  <c r="P427" i="3"/>
  <c r="T427" i="3"/>
  <c r="X427" i="3"/>
  <c r="AB427" i="3"/>
  <c r="AF427" i="3"/>
  <c r="AJ427" i="3"/>
  <c r="AN427" i="3"/>
  <c r="AR427" i="3"/>
  <c r="AV427" i="3"/>
  <c r="AZ427" i="3"/>
  <c r="BD427" i="3"/>
  <c r="BH427" i="3"/>
  <c r="O428" i="3"/>
  <c r="S428" i="3"/>
  <c r="W428" i="3"/>
  <c r="AA428" i="3"/>
  <c r="AE428" i="3"/>
  <c r="AI428" i="3"/>
  <c r="AM428" i="3"/>
  <c r="AQ428" i="3"/>
  <c r="AU428" i="3"/>
  <c r="AY428" i="3"/>
  <c r="BC428" i="3"/>
  <c r="BG428" i="3"/>
  <c r="N428" i="3"/>
  <c r="R428" i="3"/>
  <c r="V428" i="3"/>
  <c r="Z428" i="3"/>
  <c r="AD428" i="3"/>
  <c r="AH428" i="3"/>
  <c r="AL428" i="3"/>
  <c r="AP428" i="3"/>
  <c r="AT428" i="3"/>
  <c r="AX428" i="3"/>
  <c r="BB428" i="3"/>
  <c r="BF428" i="3"/>
  <c r="M429" i="3"/>
  <c r="Q429" i="3"/>
  <c r="U429" i="3"/>
  <c r="Y429" i="3"/>
  <c r="AC429" i="3"/>
  <c r="AG429" i="3"/>
  <c r="AK429" i="3"/>
  <c r="AO429" i="3"/>
  <c r="AS429" i="3"/>
  <c r="AW429" i="3"/>
  <c r="BA429" i="3"/>
  <c r="BE429" i="3"/>
  <c r="BI429" i="3"/>
  <c r="P429" i="3"/>
  <c r="T429" i="3"/>
  <c r="X429" i="3"/>
  <c r="AB429" i="3"/>
  <c r="AF429" i="3"/>
  <c r="AJ429" i="3"/>
  <c r="AN429" i="3"/>
  <c r="AR429" i="3"/>
  <c r="AV429" i="3"/>
  <c r="AZ429" i="3"/>
  <c r="BD429" i="3"/>
  <c r="BH429" i="3"/>
  <c r="O430" i="3"/>
  <c r="S430" i="3"/>
  <c r="W430" i="3"/>
  <c r="AA430" i="3"/>
  <c r="AE430" i="3"/>
  <c r="AI430" i="3"/>
  <c r="AM430" i="3"/>
  <c r="AQ430" i="3"/>
  <c r="AU430" i="3"/>
  <c r="AY430" i="3"/>
  <c r="BC430" i="3"/>
  <c r="BG430" i="3"/>
  <c r="N430" i="3"/>
  <c r="R430" i="3"/>
  <c r="V430" i="3"/>
  <c r="Z430" i="3"/>
  <c r="AD430" i="3"/>
  <c r="AH430" i="3"/>
  <c r="AL430" i="3"/>
  <c r="AP430" i="3"/>
  <c r="AT430" i="3"/>
  <c r="AX430" i="3"/>
  <c r="BB430" i="3"/>
  <c r="BF430" i="3"/>
  <c r="O431" i="3"/>
  <c r="W431" i="3"/>
  <c r="AC431" i="3"/>
  <c r="AG431" i="3"/>
  <c r="AK431" i="3"/>
  <c r="AO431" i="3"/>
  <c r="AS431" i="3"/>
  <c r="AW431" i="3"/>
  <c r="BA431" i="3"/>
  <c r="BE431" i="3"/>
  <c r="BI431" i="3"/>
  <c r="P431" i="3"/>
  <c r="T431" i="3"/>
  <c r="X431" i="3"/>
  <c r="AB431" i="3"/>
  <c r="AF431" i="3"/>
  <c r="AJ431" i="3"/>
  <c r="AN431" i="3"/>
  <c r="AR431" i="3"/>
  <c r="AV431" i="3"/>
  <c r="AZ431" i="3"/>
  <c r="BD431" i="3"/>
  <c r="BH431" i="3"/>
  <c r="Q432" i="3"/>
  <c r="Y432" i="3"/>
  <c r="AG432" i="3"/>
  <c r="AO432" i="3"/>
  <c r="AW432" i="3"/>
  <c r="BE432" i="3"/>
  <c r="P432" i="3"/>
  <c r="X432" i="3"/>
  <c r="AF432" i="3"/>
  <c r="AN432" i="3"/>
  <c r="AV432" i="3"/>
  <c r="BD432" i="3"/>
  <c r="S433" i="3"/>
  <c r="AA433" i="3"/>
  <c r="AI433" i="3"/>
  <c r="AQ433" i="3"/>
  <c r="AY433" i="3"/>
  <c r="BG433" i="3"/>
  <c r="R433" i="3"/>
  <c r="Z433" i="3"/>
  <c r="AH433" i="3"/>
  <c r="AP433" i="3"/>
  <c r="AX433" i="3"/>
  <c r="BF433" i="3"/>
  <c r="M434" i="3"/>
  <c r="U434" i="3"/>
  <c r="AC434" i="3"/>
  <c r="AK434" i="3"/>
  <c r="AS434" i="3"/>
  <c r="BA434" i="3"/>
  <c r="BI434" i="3"/>
  <c r="T434" i="3"/>
  <c r="AB434" i="3"/>
  <c r="AJ434" i="3"/>
  <c r="AR434" i="3"/>
  <c r="AZ434" i="3"/>
  <c r="BH434" i="3"/>
  <c r="O435" i="3"/>
  <c r="W435" i="3"/>
  <c r="AE435" i="3"/>
  <c r="AM435" i="3"/>
  <c r="AU435" i="3"/>
  <c r="BC435" i="3"/>
  <c r="N435" i="3"/>
  <c r="V435" i="3"/>
  <c r="AD435" i="3"/>
  <c r="AL435" i="3"/>
  <c r="AT435" i="3"/>
  <c r="BB435" i="3"/>
  <c r="Q436" i="3"/>
  <c r="Y436" i="3"/>
  <c r="AG436" i="3"/>
  <c r="AO436" i="3"/>
  <c r="AW436" i="3"/>
  <c r="P436" i="3"/>
  <c r="X436" i="3"/>
  <c r="AF436" i="3"/>
  <c r="AN436" i="3"/>
  <c r="AV436" i="3"/>
  <c r="BG436" i="3"/>
  <c r="BD436" i="3"/>
  <c r="S437" i="3"/>
  <c r="AA437" i="3"/>
  <c r="AI437" i="3"/>
  <c r="AQ437" i="3"/>
  <c r="AY437" i="3"/>
  <c r="BG437" i="3"/>
  <c r="R437" i="3"/>
  <c r="Z437" i="3"/>
  <c r="AH437" i="3"/>
  <c r="AP437" i="3"/>
  <c r="AX437" i="3"/>
  <c r="BF437" i="3"/>
  <c r="M438" i="3"/>
  <c r="U438" i="3"/>
  <c r="AC438" i="3"/>
  <c r="AK438" i="3"/>
  <c r="AS438" i="3"/>
  <c r="BA438" i="3"/>
  <c r="BI438" i="3"/>
  <c r="T438" i="3"/>
  <c r="AB438" i="3"/>
  <c r="AJ438" i="3"/>
  <c r="AR438" i="3"/>
  <c r="AZ438" i="3"/>
  <c r="BH438" i="3"/>
  <c r="P439" i="3"/>
  <c r="X439" i="3"/>
  <c r="AF439" i="3"/>
  <c r="AN439" i="3"/>
  <c r="AV439" i="3"/>
  <c r="BD439" i="3"/>
  <c r="O439" i="3"/>
  <c r="W439" i="3"/>
  <c r="AE439" i="3"/>
  <c r="AM439" i="3"/>
  <c r="AU439" i="3"/>
  <c r="BC439" i="3"/>
  <c r="R440" i="3"/>
  <c r="Z440" i="3"/>
  <c r="AH440" i="3"/>
  <c r="AP440" i="3"/>
  <c r="AX440" i="3"/>
  <c r="BF440" i="3"/>
  <c r="Q440" i="3"/>
  <c r="Y440" i="3"/>
  <c r="AG440" i="3"/>
  <c r="AO440" i="3"/>
  <c r="AW440" i="3"/>
  <c r="BE440" i="3"/>
  <c r="T441" i="3"/>
  <c r="AB441" i="3"/>
  <c r="AJ441" i="3"/>
  <c r="AR441" i="3"/>
  <c r="AZ441" i="3"/>
  <c r="BH441" i="3"/>
  <c r="S441" i="3"/>
  <c r="AA441" i="3"/>
  <c r="AI441" i="3"/>
  <c r="AQ441" i="3"/>
  <c r="AY441" i="3"/>
  <c r="BG441" i="3"/>
  <c r="N442" i="3"/>
  <c r="V442" i="3"/>
  <c r="AD442" i="3"/>
  <c r="AL442" i="3"/>
  <c r="AT442" i="3"/>
  <c r="BB442" i="3"/>
  <c r="M442" i="3"/>
  <c r="U442" i="3"/>
  <c r="AC442" i="3"/>
  <c r="AK442" i="3"/>
  <c r="AS442" i="3"/>
  <c r="BA442" i="3"/>
  <c r="BI442" i="3"/>
  <c r="P443" i="3"/>
  <c r="X443" i="3"/>
  <c r="AF443" i="3"/>
  <c r="AN443" i="3"/>
  <c r="AV443" i="3"/>
  <c r="BD443" i="3"/>
  <c r="O443" i="3"/>
  <c r="W443" i="3"/>
  <c r="AE443" i="3"/>
  <c r="AM443" i="3"/>
  <c r="AU443" i="3"/>
  <c r="BC443" i="3"/>
  <c r="R444" i="3"/>
  <c r="Z444" i="3"/>
  <c r="AH444" i="3"/>
  <c r="AP444" i="3"/>
  <c r="AX444" i="3"/>
  <c r="BF444" i="3"/>
  <c r="Q444" i="3"/>
  <c r="Y444" i="3"/>
  <c r="AG444" i="3"/>
  <c r="AO444" i="3"/>
  <c r="AW444" i="3"/>
  <c r="BE444" i="3"/>
  <c r="T445" i="3"/>
  <c r="AB445" i="3"/>
  <c r="AJ445" i="3"/>
  <c r="AR445" i="3"/>
  <c r="AZ445" i="3"/>
  <c r="BH445" i="3"/>
  <c r="S445" i="3"/>
  <c r="AA445" i="3"/>
  <c r="AI445" i="3"/>
  <c r="AQ445" i="3"/>
  <c r="AY445" i="3"/>
  <c r="BG445" i="3"/>
  <c r="N446" i="3"/>
  <c r="V446" i="3"/>
  <c r="AD446" i="3"/>
  <c r="AL446" i="3"/>
  <c r="AT446" i="3"/>
  <c r="BB446" i="3"/>
  <c r="M446" i="3"/>
  <c r="U446" i="3"/>
  <c r="AC446" i="3"/>
  <c r="AK446" i="3"/>
  <c r="AS446" i="3"/>
  <c r="BA446" i="3"/>
  <c r="BI446" i="3"/>
  <c r="P447" i="3"/>
  <c r="X447" i="3"/>
  <c r="AF447" i="3"/>
  <c r="AN447" i="3"/>
  <c r="AV447" i="3"/>
  <c r="BD447" i="3"/>
  <c r="O447" i="3"/>
  <c r="W447" i="3"/>
  <c r="AE447" i="3"/>
  <c r="AM447" i="3"/>
  <c r="AU447" i="3"/>
  <c r="BC447" i="3"/>
  <c r="R448" i="3"/>
  <c r="Z448" i="3"/>
  <c r="AH448" i="3"/>
  <c r="AP448" i="3"/>
  <c r="AX448" i="3"/>
  <c r="BF448" i="3"/>
  <c r="Q448" i="3"/>
  <c r="Y448" i="3"/>
  <c r="AG448" i="3"/>
  <c r="AO448" i="3"/>
  <c r="AW448" i="3"/>
  <c r="BE448" i="3"/>
  <c r="S449" i="3"/>
  <c r="AA449" i="3"/>
  <c r="AI449" i="3"/>
  <c r="AQ449" i="3"/>
  <c r="AY449" i="3"/>
  <c r="BG449" i="3"/>
  <c r="R449" i="3"/>
  <c r="Z449" i="3"/>
  <c r="AH449" i="3"/>
  <c r="AP449" i="3"/>
  <c r="AX449" i="3"/>
  <c r="BF449" i="3"/>
  <c r="N450" i="3"/>
  <c r="V450" i="3"/>
  <c r="AD450" i="3"/>
  <c r="AL450" i="3"/>
  <c r="AT450" i="3"/>
  <c r="BB450" i="3"/>
  <c r="M450" i="3"/>
  <c r="U450" i="3"/>
  <c r="AC450" i="3"/>
  <c r="AK450" i="3"/>
  <c r="AS450" i="3"/>
  <c r="BA450" i="3"/>
  <c r="BI450" i="3"/>
  <c r="O451" i="3"/>
  <c r="W451" i="3"/>
  <c r="AE451" i="3"/>
  <c r="AM451" i="3"/>
  <c r="AU451" i="3"/>
  <c r="BC451" i="3"/>
  <c r="N451" i="3"/>
  <c r="V451" i="3"/>
  <c r="AD451" i="3"/>
  <c r="AL451" i="3"/>
  <c r="AT451" i="3"/>
  <c r="BB451" i="3"/>
  <c r="Q452" i="3"/>
  <c r="Y452" i="3"/>
  <c r="AG452" i="3"/>
  <c r="AO452" i="3"/>
  <c r="AW452" i="3"/>
  <c r="BE452" i="3"/>
  <c r="P452" i="3"/>
  <c r="X452" i="3"/>
  <c r="AF452" i="3"/>
  <c r="AN452" i="3"/>
  <c r="AV452" i="3"/>
  <c r="BD452" i="3"/>
  <c r="T453" i="3"/>
  <c r="AB453" i="3"/>
  <c r="AJ453" i="3"/>
  <c r="AR453" i="3"/>
  <c r="AZ453" i="3"/>
  <c r="BH453" i="3"/>
  <c r="S453" i="3"/>
  <c r="AA453" i="3"/>
  <c r="AI453" i="3"/>
  <c r="AQ453" i="3"/>
  <c r="AY453" i="3"/>
  <c r="BG453" i="3"/>
  <c r="N454" i="3"/>
  <c r="V454" i="3"/>
  <c r="AD454" i="3"/>
  <c r="AL454" i="3"/>
  <c r="AT454" i="3"/>
  <c r="BB454" i="3"/>
  <c r="M454" i="3"/>
  <c r="U454" i="3"/>
  <c r="AC454" i="3"/>
  <c r="AK454" i="3"/>
  <c r="AS454" i="3"/>
  <c r="BA454" i="3"/>
  <c r="BI454" i="3"/>
  <c r="P455" i="3"/>
  <c r="X455" i="3"/>
  <c r="AF455" i="3"/>
  <c r="AN455" i="3"/>
  <c r="AV455" i="3"/>
  <c r="BD455" i="3"/>
  <c r="O455" i="3"/>
  <c r="W455" i="3"/>
  <c r="AE455" i="3"/>
  <c r="AM455" i="3"/>
  <c r="AU455" i="3"/>
  <c r="BC455" i="3"/>
  <c r="N355" i="3"/>
  <c r="R355" i="3"/>
  <c r="V355" i="3"/>
  <c r="Z355" i="3"/>
  <c r="AD355" i="3"/>
  <c r="P372" i="3"/>
  <c r="T372" i="3"/>
  <c r="X372" i="3"/>
  <c r="AB372" i="3"/>
  <c r="AF372" i="3"/>
  <c r="AJ372" i="3"/>
  <c r="AN372" i="3"/>
  <c r="AR372" i="3"/>
  <c r="AV372" i="3"/>
  <c r="AZ372" i="3"/>
  <c r="BD372" i="3"/>
  <c r="BH372" i="3"/>
  <c r="O372" i="3"/>
  <c r="S372" i="3"/>
  <c r="W372" i="3"/>
  <c r="AA372" i="3"/>
  <c r="AE372" i="3"/>
  <c r="AI372" i="3"/>
  <c r="AM372" i="3"/>
  <c r="AQ372" i="3"/>
  <c r="AU372" i="3"/>
  <c r="AY372" i="3"/>
  <c r="BC372" i="3"/>
  <c r="BG372" i="3"/>
  <c r="P380" i="3"/>
  <c r="T380" i="3"/>
  <c r="O380" i="3"/>
  <c r="S380" i="3"/>
  <c r="W380" i="3"/>
  <c r="AA380" i="3"/>
  <c r="AE380" i="3"/>
  <c r="AI380" i="3"/>
  <c r="AM380" i="3"/>
  <c r="AQ380" i="3"/>
  <c r="AU380" i="3"/>
  <c r="AY380" i="3"/>
  <c r="BC380" i="3"/>
  <c r="BG380" i="3"/>
  <c r="V380" i="3"/>
  <c r="AD380" i="3"/>
  <c r="AL380" i="3"/>
  <c r="AT380" i="3"/>
  <c r="BB380" i="3"/>
  <c r="X380" i="3"/>
  <c r="AF380" i="3"/>
  <c r="AN380" i="3"/>
  <c r="AV380" i="3"/>
  <c r="BD380" i="3"/>
  <c r="Q456" i="3"/>
  <c r="Y456" i="3"/>
  <c r="AG456" i="3"/>
  <c r="AO456" i="3"/>
  <c r="AW456" i="3"/>
  <c r="BE456" i="3"/>
  <c r="P456" i="3"/>
  <c r="X456" i="3"/>
  <c r="AF456" i="3"/>
  <c r="AN456" i="3"/>
  <c r="AV456" i="3"/>
  <c r="BD456" i="3"/>
  <c r="S457" i="3"/>
  <c r="AA457" i="3"/>
  <c r="AI457" i="3"/>
  <c r="AQ457" i="3"/>
  <c r="AY457" i="3"/>
  <c r="BG457" i="3"/>
  <c r="R457" i="3"/>
  <c r="Z457" i="3"/>
  <c r="AH457" i="3"/>
  <c r="AP457" i="3"/>
  <c r="AX457" i="3"/>
  <c r="BF457" i="3"/>
  <c r="N458" i="3"/>
  <c r="V458" i="3"/>
  <c r="AD458" i="3"/>
  <c r="AL458" i="3"/>
  <c r="AT458" i="3"/>
  <c r="BB458" i="3"/>
  <c r="M458" i="3"/>
  <c r="U458" i="3"/>
  <c r="AC458" i="3"/>
  <c r="Z458" i="3"/>
  <c r="AP458" i="3"/>
  <c r="BF458" i="3"/>
  <c r="Y458" i="3"/>
  <c r="AK458" i="3"/>
  <c r="AS458" i="3"/>
  <c r="BA458" i="3"/>
  <c r="BI458" i="3"/>
  <c r="P459" i="3"/>
  <c r="X459" i="3"/>
  <c r="AF459" i="3"/>
  <c r="AN459" i="3"/>
  <c r="AV459" i="3"/>
  <c r="BD459" i="3"/>
  <c r="O459" i="3"/>
  <c r="W459" i="3"/>
  <c r="AE459" i="3"/>
  <c r="AM459" i="3"/>
  <c r="AU459" i="3"/>
  <c r="BC459" i="3"/>
  <c r="AB459" i="3"/>
  <c r="AR459" i="3"/>
  <c r="BH459" i="3"/>
  <c r="AA459" i="3"/>
  <c r="AQ459" i="3"/>
  <c r="BG459" i="3"/>
  <c r="Q460" i="3"/>
  <c r="Y460" i="3"/>
  <c r="AG460" i="3"/>
  <c r="AO460" i="3"/>
  <c r="AW460" i="3"/>
  <c r="BE460" i="3"/>
  <c r="P460" i="3"/>
  <c r="X460" i="3"/>
  <c r="AF460" i="3"/>
  <c r="AN460" i="3"/>
  <c r="AV460" i="3"/>
  <c r="BD460" i="3"/>
  <c r="M460" i="3"/>
  <c r="AC460" i="3"/>
  <c r="AS460" i="3"/>
  <c r="BI460" i="3"/>
  <c r="AB460" i="3"/>
  <c r="AR460" i="3"/>
  <c r="BH460" i="3"/>
  <c r="S461" i="3"/>
  <c r="AA461" i="3"/>
  <c r="AI461" i="3"/>
  <c r="AQ461" i="3"/>
  <c r="AY461" i="3"/>
  <c r="BG461" i="3"/>
  <c r="R461" i="3"/>
  <c r="Z461" i="3"/>
  <c r="AH461" i="3"/>
  <c r="AP461" i="3"/>
  <c r="AX461" i="3"/>
  <c r="BF461" i="3"/>
  <c r="O461" i="3"/>
  <c r="AE461" i="3"/>
  <c r="AU461" i="3"/>
  <c r="N461" i="3"/>
  <c r="AD461" i="3"/>
  <c r="AT461" i="3"/>
  <c r="N462" i="3"/>
  <c r="V462" i="3"/>
  <c r="AD462" i="3"/>
  <c r="AL462" i="3"/>
  <c r="AT462" i="3"/>
  <c r="BB462" i="3"/>
  <c r="M462" i="3"/>
  <c r="U462" i="3"/>
  <c r="AC462" i="3"/>
  <c r="AK462" i="3"/>
  <c r="AS462" i="3"/>
  <c r="BA462" i="3"/>
  <c r="BI462" i="3"/>
  <c r="R462" i="3"/>
  <c r="AH462" i="3"/>
  <c r="AX462" i="3"/>
  <c r="Q462" i="3"/>
  <c r="AG462" i="3"/>
  <c r="AW462" i="3"/>
  <c r="P463" i="3"/>
  <c r="X463" i="3"/>
  <c r="AF463" i="3"/>
  <c r="AN463" i="3"/>
  <c r="AV463" i="3"/>
  <c r="BD463" i="3"/>
  <c r="O463" i="3"/>
  <c r="W463" i="3"/>
  <c r="AE463" i="3"/>
  <c r="AM463" i="3"/>
  <c r="AU463" i="3"/>
  <c r="BC463" i="3"/>
  <c r="T463" i="3"/>
  <c r="AJ463" i="3"/>
  <c r="AZ463" i="3"/>
  <c r="S463" i="3"/>
  <c r="AI463" i="3"/>
  <c r="AY463" i="3"/>
  <c r="Q464" i="3"/>
  <c r="Y464" i="3"/>
  <c r="AG464" i="3"/>
  <c r="AO464" i="3"/>
  <c r="AW464" i="3"/>
  <c r="BE464" i="3"/>
  <c r="P464" i="3"/>
  <c r="X464" i="3"/>
  <c r="AF464" i="3"/>
  <c r="AN464" i="3"/>
  <c r="AV464" i="3"/>
  <c r="BD464" i="3"/>
  <c r="U464" i="3"/>
  <c r="AK464" i="3"/>
  <c r="BA464" i="3"/>
  <c r="T464" i="3"/>
  <c r="AJ464" i="3"/>
  <c r="AZ464" i="3"/>
  <c r="S465" i="3"/>
  <c r="AA465" i="3"/>
  <c r="AI465" i="3"/>
  <c r="AQ465" i="3"/>
  <c r="AY465" i="3"/>
  <c r="BG465" i="3"/>
  <c r="R465" i="3"/>
  <c r="Z465" i="3"/>
  <c r="AH465" i="3"/>
  <c r="AP465" i="3"/>
  <c r="AX465" i="3"/>
  <c r="BF465" i="3"/>
  <c r="W465" i="3"/>
  <c r="AM465" i="3"/>
  <c r="BC465" i="3"/>
  <c r="V465" i="3"/>
  <c r="AL465" i="3"/>
  <c r="BB465" i="3"/>
  <c r="N466" i="3"/>
  <c r="V466" i="3"/>
  <c r="AD466" i="3"/>
  <c r="AL466" i="3"/>
  <c r="AT466" i="3"/>
  <c r="BB466" i="3"/>
  <c r="M466" i="3"/>
  <c r="U466" i="3"/>
  <c r="AC466" i="3"/>
  <c r="AK466" i="3"/>
  <c r="AS466" i="3"/>
  <c r="BA466" i="3"/>
  <c r="BI466" i="3"/>
  <c r="Z466" i="3"/>
  <c r="AP466" i="3"/>
  <c r="BF466" i="3"/>
  <c r="Y466" i="3"/>
  <c r="AO466" i="3"/>
  <c r="BE466" i="3"/>
  <c r="P467" i="3"/>
  <c r="X467" i="3"/>
  <c r="AF467" i="3"/>
  <c r="AN467" i="3"/>
  <c r="AV467" i="3"/>
  <c r="BD467" i="3"/>
  <c r="O467" i="3"/>
  <c r="W467" i="3"/>
  <c r="AE467" i="3"/>
  <c r="AM467" i="3"/>
  <c r="AU467" i="3"/>
  <c r="BC467" i="3"/>
  <c r="AB467" i="3"/>
  <c r="AR467" i="3"/>
  <c r="BH467" i="3"/>
  <c r="AA467" i="3"/>
  <c r="AQ467" i="3"/>
  <c r="BG467" i="3"/>
  <c r="Q468" i="3"/>
  <c r="Y468" i="3"/>
  <c r="AG468" i="3"/>
  <c r="AO468" i="3"/>
  <c r="AW468" i="3"/>
  <c r="BE468" i="3"/>
  <c r="P468" i="3"/>
  <c r="X468" i="3"/>
  <c r="AF468" i="3"/>
  <c r="AN468" i="3"/>
  <c r="AV468" i="3"/>
  <c r="BD468" i="3"/>
  <c r="M468" i="3"/>
  <c r="AC468" i="3"/>
  <c r="AS468" i="3"/>
  <c r="BI468" i="3"/>
  <c r="AB468" i="3"/>
  <c r="AR468" i="3"/>
  <c r="BH468" i="3"/>
  <c r="S469" i="3"/>
  <c r="AA469" i="3"/>
  <c r="AI469" i="3"/>
  <c r="AQ469" i="3"/>
  <c r="AY469" i="3"/>
  <c r="BG469" i="3"/>
  <c r="R469" i="3"/>
  <c r="Z469" i="3"/>
  <c r="AH469" i="3"/>
  <c r="AP469" i="3"/>
  <c r="AX469" i="3"/>
  <c r="BF469" i="3"/>
  <c r="O469" i="3"/>
  <c r="AE469" i="3"/>
  <c r="AU469" i="3"/>
  <c r="N469" i="3"/>
  <c r="AD469" i="3"/>
  <c r="AT469" i="3"/>
  <c r="N470" i="3"/>
  <c r="V470" i="3"/>
  <c r="AD470" i="3"/>
  <c r="AL470" i="3"/>
  <c r="AT470" i="3"/>
  <c r="BB470" i="3"/>
  <c r="M470" i="3"/>
  <c r="U470" i="3"/>
  <c r="AC470" i="3"/>
  <c r="AK470" i="3"/>
  <c r="AS470" i="3"/>
  <c r="BA470" i="3"/>
  <c r="BI470" i="3"/>
  <c r="R470" i="3"/>
  <c r="AH470" i="3"/>
  <c r="AX470" i="3"/>
  <c r="Q470" i="3"/>
  <c r="AG470" i="3"/>
  <c r="AW470" i="3"/>
  <c r="P471" i="3"/>
  <c r="X471" i="3"/>
  <c r="AF471" i="3"/>
  <c r="AN471" i="3"/>
  <c r="AV471" i="3"/>
  <c r="BD471" i="3"/>
  <c r="O471" i="3"/>
  <c r="W471" i="3"/>
  <c r="AE471" i="3"/>
  <c r="AM471" i="3"/>
  <c r="AU471" i="3"/>
  <c r="BC471" i="3"/>
  <c r="T471" i="3"/>
  <c r="AJ471" i="3"/>
  <c r="AZ471" i="3"/>
  <c r="S471" i="3"/>
  <c r="AI471" i="3"/>
  <c r="AY471" i="3"/>
  <c r="Q472" i="3"/>
  <c r="Y472" i="3"/>
  <c r="AG472" i="3"/>
  <c r="AO472" i="3"/>
  <c r="AW472" i="3"/>
  <c r="BE472" i="3"/>
  <c r="P472" i="3"/>
  <c r="X472" i="3"/>
  <c r="AF472" i="3"/>
  <c r="AN472" i="3"/>
  <c r="AV472" i="3"/>
  <c r="BD472" i="3"/>
  <c r="U472" i="3"/>
  <c r="AK472" i="3"/>
  <c r="BA472" i="3"/>
  <c r="T472" i="3"/>
  <c r="AJ472" i="3"/>
  <c r="AZ472" i="3"/>
  <c r="S473" i="3"/>
  <c r="AA473" i="3"/>
  <c r="AI473" i="3"/>
  <c r="AQ473" i="3"/>
  <c r="AY473" i="3"/>
  <c r="BG473" i="3"/>
  <c r="R473" i="3"/>
  <c r="Z473" i="3"/>
  <c r="AH473" i="3"/>
  <c r="AP473" i="3"/>
  <c r="AX473" i="3"/>
  <c r="BF473" i="3"/>
  <c r="W473" i="3"/>
  <c r="AM473" i="3"/>
  <c r="BC473" i="3"/>
  <c r="V473" i="3"/>
  <c r="AL473" i="3"/>
  <c r="BB473" i="3"/>
  <c r="N474" i="3"/>
  <c r="V474" i="3"/>
  <c r="AD474" i="3"/>
  <c r="AL474" i="3"/>
  <c r="AT474" i="3"/>
  <c r="BB474" i="3"/>
  <c r="M474" i="3"/>
  <c r="U474" i="3"/>
  <c r="AC474" i="3"/>
  <c r="AK474" i="3"/>
  <c r="AS474" i="3"/>
  <c r="BA474" i="3"/>
  <c r="BI474" i="3"/>
  <c r="Z474" i="3"/>
  <c r="AP474" i="3"/>
  <c r="BF474" i="3"/>
  <c r="Y474" i="3"/>
  <c r="AO474" i="3"/>
  <c r="BE474" i="3"/>
  <c r="P475" i="3"/>
  <c r="X475" i="3"/>
  <c r="AF475" i="3"/>
  <c r="AN475" i="3"/>
  <c r="AV475" i="3"/>
  <c r="BD475" i="3"/>
  <c r="O475" i="3"/>
  <c r="W475" i="3"/>
  <c r="AE475" i="3"/>
  <c r="AM475" i="3"/>
  <c r="AU475" i="3"/>
  <c r="BC475" i="3"/>
  <c r="AB475" i="3"/>
  <c r="AR475" i="3"/>
  <c r="BH475" i="3"/>
  <c r="AA475" i="3"/>
  <c r="AQ475" i="3"/>
  <c r="BG475" i="3"/>
  <c r="Q476" i="3"/>
  <c r="Y476" i="3"/>
  <c r="AG476" i="3"/>
  <c r="AO476" i="3"/>
  <c r="AW476" i="3"/>
  <c r="BE476" i="3"/>
  <c r="P476" i="3"/>
  <c r="X476" i="3"/>
  <c r="AF476" i="3"/>
  <c r="AN476" i="3"/>
  <c r="AV476" i="3"/>
  <c r="BD476" i="3"/>
  <c r="M476" i="3"/>
  <c r="AC476" i="3"/>
  <c r="AS476" i="3"/>
  <c r="BI476" i="3"/>
  <c r="AB476" i="3"/>
  <c r="AR476" i="3"/>
  <c r="BH476" i="3"/>
  <c r="M477" i="3"/>
  <c r="Q477" i="3"/>
  <c r="U477" i="3"/>
  <c r="Y477" i="3"/>
  <c r="AC477" i="3"/>
  <c r="AG477" i="3"/>
  <c r="AK477" i="3"/>
  <c r="AO477" i="3"/>
  <c r="AS477" i="3"/>
  <c r="AW477" i="3"/>
  <c r="BA477" i="3"/>
  <c r="BE477" i="3"/>
  <c r="BI477" i="3"/>
  <c r="P477" i="3"/>
  <c r="T477" i="3"/>
  <c r="X477" i="3"/>
  <c r="AB477" i="3"/>
  <c r="AF477" i="3"/>
  <c r="AJ477" i="3"/>
  <c r="AN477" i="3"/>
  <c r="AR477" i="3"/>
  <c r="AV477" i="3"/>
  <c r="AZ477" i="3"/>
  <c r="BD477" i="3"/>
  <c r="BH477" i="3"/>
  <c r="O477" i="3"/>
  <c r="W477" i="3"/>
  <c r="AE477" i="3"/>
  <c r="AM477" i="3"/>
  <c r="AU477" i="3"/>
  <c r="BC477" i="3"/>
  <c r="N477" i="3"/>
  <c r="V477" i="3"/>
  <c r="AD477" i="3"/>
  <c r="AL477" i="3"/>
  <c r="AT477" i="3"/>
  <c r="BB477" i="3"/>
  <c r="BM537" i="3"/>
  <c r="BM528" i="3"/>
  <c r="BL513" i="3"/>
  <c r="N376" i="3"/>
  <c r="R376" i="3"/>
  <c r="V376" i="3"/>
  <c r="Z376" i="3"/>
  <c r="AD376" i="3"/>
  <c r="AH376" i="3"/>
  <c r="AL376" i="3"/>
  <c r="AP376" i="3"/>
  <c r="AT376" i="3"/>
  <c r="AX376" i="3"/>
  <c r="BB376" i="3"/>
  <c r="BF376" i="3"/>
  <c r="M376" i="3"/>
  <c r="Q376" i="3"/>
  <c r="U376" i="3"/>
  <c r="Y376" i="3"/>
  <c r="AC376" i="3"/>
  <c r="AG376" i="3"/>
  <c r="AK376" i="3"/>
  <c r="AO376" i="3"/>
  <c r="AS376" i="3"/>
  <c r="AW376" i="3"/>
  <c r="BA376" i="3"/>
  <c r="BE376" i="3"/>
  <c r="BI376" i="3"/>
  <c r="O410" i="3"/>
  <c r="BG345" i="3"/>
  <c r="BC345" i="3"/>
  <c r="AY345" i="3"/>
  <c r="AU345" i="3"/>
  <c r="AQ345" i="3"/>
  <c r="AM345" i="3"/>
  <c r="AI345" i="3"/>
  <c r="AE345" i="3"/>
  <c r="AA345" i="3"/>
  <c r="W345" i="3"/>
  <c r="S345" i="3"/>
  <c r="O345" i="3"/>
  <c r="BH345" i="3"/>
  <c r="BD345" i="3"/>
  <c r="AZ345" i="3"/>
  <c r="AV345" i="3"/>
  <c r="AR345" i="3"/>
  <c r="AN345" i="3"/>
  <c r="AJ345" i="3"/>
  <c r="AF345" i="3"/>
  <c r="AB345" i="3"/>
  <c r="X345" i="3"/>
  <c r="T345" i="3"/>
  <c r="BI353" i="3"/>
  <c r="BE353" i="3"/>
  <c r="BA353" i="3"/>
  <c r="AW353" i="3"/>
  <c r="AS353" i="3"/>
  <c r="AO353" i="3"/>
  <c r="AK353" i="3"/>
  <c r="AG353" i="3"/>
  <c r="AC353" i="3"/>
  <c r="Y353" i="3"/>
  <c r="U353" i="3"/>
  <c r="Q353" i="3"/>
  <c r="M353" i="3"/>
  <c r="BF353" i="3"/>
  <c r="BB353" i="3"/>
  <c r="AX353" i="3"/>
  <c r="AT353" i="3"/>
  <c r="AP353" i="3"/>
  <c r="AL353" i="3"/>
  <c r="AH353" i="3"/>
  <c r="AD353" i="3"/>
  <c r="Z353" i="3"/>
  <c r="V353" i="3"/>
  <c r="R353" i="3"/>
  <c r="BI355" i="3"/>
  <c r="BE355" i="3"/>
  <c r="BA355" i="3"/>
  <c r="AW355" i="3"/>
  <c r="AS355" i="3"/>
  <c r="AO355" i="3"/>
  <c r="AK355" i="3"/>
  <c r="AG355" i="3"/>
  <c r="AC355" i="3"/>
  <c r="Y355" i="3"/>
  <c r="U355" i="3"/>
  <c r="Q355" i="3"/>
  <c r="M355" i="3"/>
  <c r="BF355" i="3"/>
  <c r="BB355" i="3"/>
  <c r="AX355" i="3"/>
  <c r="AT355" i="3"/>
  <c r="AP355" i="3"/>
  <c r="AL355" i="3"/>
  <c r="AH355" i="3"/>
  <c r="AB355" i="3"/>
  <c r="T355" i="3"/>
  <c r="BI372" i="3"/>
  <c r="BA372" i="3"/>
  <c r="AS372" i="3"/>
  <c r="AK372" i="3"/>
  <c r="AC372" i="3"/>
  <c r="U372" i="3"/>
  <c r="M372" i="3"/>
  <c r="BB372" i="3"/>
  <c r="AT372" i="3"/>
  <c r="AL372" i="3"/>
  <c r="AD372" i="3"/>
  <c r="V372" i="3"/>
  <c r="N372" i="3"/>
  <c r="BC376" i="3"/>
  <c r="AU376" i="3"/>
  <c r="AM376" i="3"/>
  <c r="AE376" i="3"/>
  <c r="W376" i="3"/>
  <c r="O376" i="3"/>
  <c r="BD376" i="3"/>
  <c r="AV376" i="3"/>
  <c r="AN376" i="3"/>
  <c r="AF376" i="3"/>
  <c r="X376" i="3"/>
  <c r="P376" i="3"/>
  <c r="AZ380" i="3"/>
  <c r="AJ380" i="3"/>
  <c r="BF380" i="3"/>
  <c r="AP380" i="3"/>
  <c r="Z380" i="3"/>
  <c r="BE380" i="3"/>
  <c r="AW380" i="3"/>
  <c r="AO380" i="3"/>
  <c r="AG380" i="3"/>
  <c r="Y380" i="3"/>
  <c r="Q380" i="3"/>
  <c r="R380" i="3"/>
  <c r="BD426" i="3"/>
  <c r="AV426" i="3"/>
  <c r="AN426" i="3"/>
  <c r="AF426" i="3"/>
  <c r="X426" i="3"/>
  <c r="P426" i="3"/>
  <c r="BE426" i="3"/>
  <c r="AW426" i="3"/>
  <c r="AO426" i="3"/>
  <c r="AG426" i="3"/>
  <c r="Y426" i="3"/>
  <c r="Q426" i="3"/>
  <c r="BF427" i="3"/>
  <c r="AX427" i="3"/>
  <c r="AP427" i="3"/>
  <c r="AH427" i="3"/>
  <c r="Z427" i="3"/>
  <c r="R427" i="3"/>
  <c r="BG427" i="3"/>
  <c r="AY427" i="3"/>
  <c r="AQ427" i="3"/>
  <c r="AI427" i="3"/>
  <c r="AA427" i="3"/>
  <c r="S427" i="3"/>
  <c r="BH428" i="3"/>
  <c r="AZ428" i="3"/>
  <c r="AR428" i="3"/>
  <c r="AJ428" i="3"/>
  <c r="AB428" i="3"/>
  <c r="T428" i="3"/>
  <c r="BI428" i="3"/>
  <c r="BA428" i="3"/>
  <c r="AS428" i="3"/>
  <c r="AK428" i="3"/>
  <c r="AC428" i="3"/>
  <c r="U428" i="3"/>
  <c r="M428" i="3"/>
  <c r="BB429" i="3"/>
  <c r="AT429" i="3"/>
  <c r="AL429" i="3"/>
  <c r="AD429" i="3"/>
  <c r="V429" i="3"/>
  <c r="N429" i="3"/>
  <c r="BC429" i="3"/>
  <c r="AU429" i="3"/>
  <c r="AM429" i="3"/>
  <c r="AE429" i="3"/>
  <c r="W429" i="3"/>
  <c r="O429" i="3"/>
  <c r="BD430" i="3"/>
  <c r="AV430" i="3"/>
  <c r="AN430" i="3"/>
  <c r="AF430" i="3"/>
  <c r="X430" i="3"/>
  <c r="P430" i="3"/>
  <c r="BE430" i="3"/>
  <c r="AW430" i="3"/>
  <c r="AO430" i="3"/>
  <c r="AG430" i="3"/>
  <c r="Y430" i="3"/>
  <c r="Q430" i="3"/>
  <c r="BF431" i="3"/>
  <c r="AX431" i="3"/>
  <c r="AP431" i="3"/>
  <c r="AH431" i="3"/>
  <c r="Z431" i="3"/>
  <c r="R431" i="3"/>
  <c r="BG431" i="3"/>
  <c r="AY431" i="3"/>
  <c r="AQ431" i="3"/>
  <c r="AI431" i="3"/>
  <c r="AA431" i="3"/>
  <c r="BH432" i="3"/>
  <c r="AR432" i="3"/>
  <c r="AB432" i="3"/>
  <c r="BI432" i="3"/>
  <c r="AS432" i="3"/>
  <c r="AC432" i="3"/>
  <c r="M432" i="3"/>
  <c r="AT433" i="3"/>
  <c r="AD433" i="3"/>
  <c r="N433" i="3"/>
  <c r="AU433" i="3"/>
  <c r="AE433" i="3"/>
  <c r="O433" i="3"/>
  <c r="AV434" i="3"/>
  <c r="AF434" i="3"/>
  <c r="P434" i="3"/>
  <c r="AW434" i="3"/>
  <c r="AG434" i="3"/>
  <c r="Q434" i="3"/>
  <c r="AX435" i="3"/>
  <c r="AH435" i="3"/>
  <c r="R435" i="3"/>
  <c r="AY435" i="3"/>
  <c r="AI435" i="3"/>
  <c r="S435" i="3"/>
  <c r="AX436" i="3"/>
  <c r="AR436" i="3"/>
  <c r="AB436" i="3"/>
  <c r="BA436" i="3"/>
  <c r="AK436" i="3"/>
  <c r="U436" i="3"/>
  <c r="BB437" i="3"/>
  <c r="AL437" i="3"/>
  <c r="V437" i="3"/>
  <c r="BC437" i="3"/>
  <c r="AM437" i="3"/>
  <c r="W437" i="3"/>
  <c r="BD438" i="3"/>
  <c r="AN438" i="3"/>
  <c r="X438" i="3"/>
  <c r="BE438" i="3"/>
  <c r="AO438" i="3"/>
  <c r="Y438" i="3"/>
  <c r="BG439" i="3"/>
  <c r="AQ439" i="3"/>
  <c r="AA439" i="3"/>
  <c r="BH439" i="3"/>
  <c r="AR439" i="3"/>
  <c r="AB439" i="3"/>
  <c r="BI440" i="3"/>
  <c r="AS440" i="3"/>
  <c r="AC440" i="3"/>
  <c r="M440" i="3"/>
  <c r="AT440" i="3"/>
  <c r="AD440" i="3"/>
  <c r="N440" i="3"/>
  <c r="AU441" i="3"/>
  <c r="AE441" i="3"/>
  <c r="O441" i="3"/>
  <c r="AV441" i="3"/>
  <c r="AF441" i="3"/>
  <c r="P441" i="3"/>
  <c r="AW442" i="3"/>
  <c r="AG442" i="3"/>
  <c r="Q442" i="3"/>
  <c r="AX442" i="3"/>
  <c r="AH442" i="3"/>
  <c r="R442" i="3"/>
  <c r="AY443" i="3"/>
  <c r="AI443" i="3"/>
  <c r="S443" i="3"/>
  <c r="AZ443" i="3"/>
  <c r="AJ443" i="3"/>
  <c r="T443" i="3"/>
  <c r="BA444" i="3"/>
  <c r="AK444" i="3"/>
  <c r="U444" i="3"/>
  <c r="BB444" i="3"/>
  <c r="AL444" i="3"/>
  <c r="V444" i="3"/>
  <c r="BC445" i="3"/>
  <c r="AM445" i="3"/>
  <c r="W445" i="3"/>
  <c r="BD445" i="3"/>
  <c r="AN445" i="3"/>
  <c r="X445" i="3"/>
  <c r="BE446" i="3"/>
  <c r="AO446" i="3"/>
  <c r="Y446" i="3"/>
  <c r="BF446" i="3"/>
  <c r="AP446" i="3"/>
  <c r="Z446" i="3"/>
  <c r="BG447" i="3"/>
  <c r="AQ447" i="3"/>
  <c r="AA447" i="3"/>
  <c r="BH447" i="3"/>
  <c r="AR447" i="3"/>
  <c r="AB447" i="3"/>
  <c r="BI448" i="3"/>
  <c r="AS448" i="3"/>
  <c r="AC448" i="3"/>
  <c r="M448" i="3"/>
  <c r="AT448" i="3"/>
  <c r="AD448" i="3"/>
  <c r="N448" i="3"/>
  <c r="AT449" i="3"/>
  <c r="AD449" i="3"/>
  <c r="N449" i="3"/>
  <c r="AU449" i="3"/>
  <c r="AE449" i="3"/>
  <c r="O449" i="3"/>
  <c r="AW450" i="3"/>
  <c r="AG450" i="3"/>
  <c r="Q450" i="3"/>
  <c r="AX450" i="3"/>
  <c r="AH450" i="3"/>
  <c r="R450" i="3"/>
  <c r="AX451" i="3"/>
  <c r="AH451" i="3"/>
  <c r="R451" i="3"/>
  <c r="AY451" i="3"/>
  <c r="AI451" i="3"/>
  <c r="S451" i="3"/>
  <c r="AZ452" i="3"/>
  <c r="AJ452" i="3"/>
  <c r="T452" i="3"/>
  <c r="BA452" i="3"/>
  <c r="AK452" i="3"/>
  <c r="U452" i="3"/>
  <c r="BC453" i="3"/>
  <c r="AM453" i="3"/>
  <c r="W453" i="3"/>
  <c r="BD453" i="3"/>
  <c r="AN453" i="3"/>
  <c r="X453" i="3"/>
  <c r="BE454" i="3"/>
  <c r="AO454" i="3"/>
  <c r="Y454" i="3"/>
  <c r="BF454" i="3"/>
  <c r="AP454" i="3"/>
  <c r="Z454" i="3"/>
  <c r="BG455" i="3"/>
  <c r="AQ455" i="3"/>
  <c r="AA455" i="3"/>
  <c r="BH455" i="3"/>
  <c r="AR455" i="3"/>
  <c r="AB455" i="3"/>
  <c r="BH456" i="3"/>
  <c r="AR456" i="3"/>
  <c r="AB456" i="3"/>
  <c r="BI456" i="3"/>
  <c r="AS456" i="3"/>
  <c r="AC456" i="3"/>
  <c r="M456" i="3"/>
  <c r="AT457" i="3"/>
  <c r="AD457" i="3"/>
  <c r="N457" i="3"/>
  <c r="AU457" i="3"/>
  <c r="AE457" i="3"/>
  <c r="O457" i="3"/>
  <c r="AW458" i="3"/>
  <c r="AG458" i="3"/>
  <c r="AX458" i="3"/>
  <c r="R458" i="3"/>
  <c r="AI459" i="3"/>
  <c r="AZ459" i="3"/>
  <c r="T459" i="3"/>
  <c r="AJ460" i="3"/>
  <c r="BA460" i="3"/>
  <c r="U460" i="3"/>
  <c r="AL461" i="3"/>
  <c r="BC461" i="3"/>
  <c r="W461" i="3"/>
  <c r="AO462" i="3"/>
  <c r="BF462" i="3"/>
  <c r="Z462" i="3"/>
  <c r="AQ463" i="3"/>
  <c r="BH463" i="3"/>
  <c r="AB463" i="3"/>
  <c r="AR464" i="3"/>
  <c r="BI464" i="3"/>
  <c r="AC464" i="3"/>
  <c r="AT465" i="3"/>
  <c r="N465" i="3"/>
  <c r="AE465" i="3"/>
  <c r="AW466" i="3"/>
  <c r="Q466" i="3"/>
  <c r="AH466" i="3"/>
  <c r="AY467" i="3"/>
  <c r="S467" i="3"/>
  <c r="AJ467" i="3"/>
  <c r="AZ468" i="3"/>
  <c r="T468" i="3"/>
  <c r="AK468" i="3"/>
  <c r="BB469" i="3"/>
  <c r="V469" i="3"/>
  <c r="AM469" i="3"/>
  <c r="BE470" i="3"/>
  <c r="Y470" i="3"/>
  <c r="AP470" i="3"/>
  <c r="BG471" i="3"/>
  <c r="AA471" i="3"/>
  <c r="AR471" i="3"/>
  <c r="BH472" i="3"/>
  <c r="AB472" i="3"/>
  <c r="AS472" i="3"/>
  <c r="M472" i="3"/>
  <c r="AD473" i="3"/>
  <c r="AU473" i="3"/>
  <c r="O473" i="3"/>
  <c r="AG474" i="3"/>
  <c r="AX474" i="3"/>
  <c r="R474" i="3"/>
  <c r="AI475" i="3"/>
  <c r="AZ475" i="3"/>
  <c r="T475" i="3"/>
  <c r="AJ476" i="3"/>
  <c r="BA476" i="3"/>
  <c r="U476" i="3"/>
  <c r="AX477" i="3"/>
  <c r="AH477" i="3"/>
  <c r="R477" i="3"/>
  <c r="AY477" i="3"/>
  <c r="AI477" i="3"/>
  <c r="S477" i="3"/>
  <c r="BK560" i="3"/>
  <c r="BK553" i="3"/>
  <c r="BM524" i="3"/>
  <c r="M340" i="3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R340" i="3"/>
  <c r="Z340" i="3"/>
  <c r="AH340" i="3"/>
  <c r="AP340" i="3"/>
  <c r="AX340" i="3"/>
  <c r="BF340" i="3"/>
  <c r="T340" i="3"/>
  <c r="AB340" i="3"/>
  <c r="AJ340" i="3"/>
  <c r="AR340" i="3"/>
  <c r="AZ340" i="3"/>
  <c r="BH340" i="3"/>
  <c r="BM539" i="3"/>
  <c r="BJ532" i="3"/>
  <c r="BM532" i="3"/>
  <c r="BL525" i="3"/>
  <c r="BM630" i="3"/>
  <c r="BM628" i="3"/>
  <c r="M339" i="3"/>
  <c r="Q339" i="3"/>
  <c r="U339" i="3"/>
  <c r="Y339" i="3"/>
  <c r="AC339" i="3"/>
  <c r="AG339" i="3"/>
  <c r="AK339" i="3"/>
  <c r="AO339" i="3"/>
  <c r="AS339" i="3"/>
  <c r="AW339" i="3"/>
  <c r="BA339" i="3"/>
  <c r="BE339" i="3"/>
  <c r="BI339" i="3"/>
  <c r="R339" i="3"/>
  <c r="Z339" i="3"/>
  <c r="AH339" i="3"/>
  <c r="AP339" i="3"/>
  <c r="AX339" i="3"/>
  <c r="BF339" i="3"/>
  <c r="T339" i="3"/>
  <c r="AB339" i="3"/>
  <c r="AJ339" i="3"/>
  <c r="AR339" i="3"/>
  <c r="AZ339" i="3"/>
  <c r="BH339" i="3"/>
  <c r="BK636" i="3"/>
  <c r="BJ630" i="3"/>
  <c r="BM556" i="3"/>
  <c r="BK581" i="3"/>
  <c r="BK621" i="3"/>
  <c r="BK617" i="3"/>
  <c r="BK613" i="3"/>
  <c r="BK609" i="3"/>
  <c r="BK605" i="3"/>
  <c r="BK601" i="3"/>
  <c r="BK597" i="3"/>
  <c r="BK593" i="3"/>
  <c r="BN576" i="3"/>
  <c r="BL537" i="3"/>
  <c r="BL528" i="3"/>
  <c r="BJ512" i="3"/>
  <c r="BL524" i="3"/>
  <c r="BM517" i="3"/>
  <c r="BN568" i="3"/>
  <c r="BN560" i="3"/>
  <c r="BK539" i="3"/>
  <c r="BN636" i="3"/>
  <c r="BM636" i="3"/>
  <c r="BK630" i="3"/>
  <c r="BN630" i="3"/>
  <c r="BJ628" i="3"/>
  <c r="BK628" i="3"/>
  <c r="BJ556" i="3"/>
  <c r="BN556" i="3"/>
  <c r="BL556" i="3"/>
  <c r="BJ636" i="3"/>
  <c r="K335" i="3"/>
  <c r="M431" i="3"/>
  <c r="Q431" i="3"/>
  <c r="U431" i="3"/>
  <c r="Y431" i="3"/>
  <c r="O432" i="3"/>
  <c r="S432" i="3"/>
  <c r="W432" i="3"/>
  <c r="AA432" i="3"/>
  <c r="AE432" i="3"/>
  <c r="AI432" i="3"/>
  <c r="AM432" i="3"/>
  <c r="AQ432" i="3"/>
  <c r="AU432" i="3"/>
  <c r="AY432" i="3"/>
  <c r="BC432" i="3"/>
  <c r="BG432" i="3"/>
  <c r="N432" i="3"/>
  <c r="R432" i="3"/>
  <c r="V432" i="3"/>
  <c r="Z432" i="3"/>
  <c r="AD432" i="3"/>
  <c r="AH432" i="3"/>
  <c r="AL432" i="3"/>
  <c r="AP432" i="3"/>
  <c r="AT432" i="3"/>
  <c r="AX432" i="3"/>
  <c r="BB432" i="3"/>
  <c r="BF432" i="3"/>
  <c r="M433" i="3"/>
  <c r="Q433" i="3"/>
  <c r="U433" i="3"/>
  <c r="Y433" i="3"/>
  <c r="AC433" i="3"/>
  <c r="AG433" i="3"/>
  <c r="AK433" i="3"/>
  <c r="AO433" i="3"/>
  <c r="AS433" i="3"/>
  <c r="AW433" i="3"/>
  <c r="BA433" i="3"/>
  <c r="BE433" i="3"/>
  <c r="BI433" i="3"/>
  <c r="P433" i="3"/>
  <c r="BK433" i="3" s="1"/>
  <c r="T433" i="3"/>
  <c r="X433" i="3"/>
  <c r="AB433" i="3"/>
  <c r="AF433" i="3"/>
  <c r="AJ433" i="3"/>
  <c r="AN433" i="3"/>
  <c r="AR433" i="3"/>
  <c r="AV433" i="3"/>
  <c r="AZ433" i="3"/>
  <c r="BD433" i="3"/>
  <c r="BH433" i="3"/>
  <c r="O434" i="3"/>
  <c r="S434" i="3"/>
  <c r="W434" i="3"/>
  <c r="AA434" i="3"/>
  <c r="AE434" i="3"/>
  <c r="AI434" i="3"/>
  <c r="AM434" i="3"/>
  <c r="AQ434" i="3"/>
  <c r="AU434" i="3"/>
  <c r="AY434" i="3"/>
  <c r="BC434" i="3"/>
  <c r="BG434" i="3"/>
  <c r="N434" i="3"/>
  <c r="R434" i="3"/>
  <c r="V434" i="3"/>
  <c r="Z434" i="3"/>
  <c r="AD434" i="3"/>
  <c r="AH434" i="3"/>
  <c r="AL434" i="3"/>
  <c r="AP434" i="3"/>
  <c r="AT434" i="3"/>
  <c r="AX434" i="3"/>
  <c r="BB434" i="3"/>
  <c r="BF434" i="3"/>
  <c r="M435" i="3"/>
  <c r="Q435" i="3"/>
  <c r="U435" i="3"/>
  <c r="Y435" i="3"/>
  <c r="AC435" i="3"/>
  <c r="AG435" i="3"/>
  <c r="AK435" i="3"/>
  <c r="AO435" i="3"/>
  <c r="AS435" i="3"/>
  <c r="AW435" i="3"/>
  <c r="BA435" i="3"/>
  <c r="BE435" i="3"/>
  <c r="BI435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O436" i="3"/>
  <c r="S436" i="3"/>
  <c r="W436" i="3"/>
  <c r="AA436" i="3"/>
  <c r="AE436" i="3"/>
  <c r="AI436" i="3"/>
  <c r="AM436" i="3"/>
  <c r="AQ436" i="3"/>
  <c r="AU436" i="3"/>
  <c r="AY436" i="3"/>
  <c r="N436" i="3"/>
  <c r="R436" i="3"/>
  <c r="V436" i="3"/>
  <c r="Z436" i="3"/>
  <c r="AD436" i="3"/>
  <c r="AH436" i="3"/>
  <c r="AL436" i="3"/>
  <c r="AP436" i="3"/>
  <c r="AT436" i="3"/>
  <c r="AZ436" i="3"/>
  <c r="BE436" i="3"/>
  <c r="BI436" i="3"/>
  <c r="BB436" i="3"/>
  <c r="BF436" i="3"/>
  <c r="M437" i="3"/>
  <c r="Q437" i="3"/>
  <c r="U437" i="3"/>
  <c r="Y437" i="3"/>
  <c r="AC437" i="3"/>
  <c r="AG437" i="3"/>
  <c r="AK437" i="3"/>
  <c r="AO437" i="3"/>
  <c r="AS437" i="3"/>
  <c r="AW437" i="3"/>
  <c r="BA437" i="3"/>
  <c r="BE437" i="3"/>
  <c r="BI437" i="3"/>
  <c r="P437" i="3"/>
  <c r="T437" i="3"/>
  <c r="X437" i="3"/>
  <c r="AB437" i="3"/>
  <c r="AF437" i="3"/>
  <c r="AJ437" i="3"/>
  <c r="AN437" i="3"/>
  <c r="AR437" i="3"/>
  <c r="AV437" i="3"/>
  <c r="AZ437" i="3"/>
  <c r="BD437" i="3"/>
  <c r="BH437" i="3"/>
  <c r="O438" i="3"/>
  <c r="S438" i="3"/>
  <c r="W438" i="3"/>
  <c r="AA438" i="3"/>
  <c r="AE438" i="3"/>
  <c r="AI438" i="3"/>
  <c r="AM438" i="3"/>
  <c r="AQ438" i="3"/>
  <c r="AU438" i="3"/>
  <c r="AY438" i="3"/>
  <c r="BC438" i="3"/>
  <c r="BG438" i="3"/>
  <c r="N438" i="3"/>
  <c r="R438" i="3"/>
  <c r="V438" i="3"/>
  <c r="Z438" i="3"/>
  <c r="AD438" i="3"/>
  <c r="AH438" i="3"/>
  <c r="AL438" i="3"/>
  <c r="AP438" i="3"/>
  <c r="AT438" i="3"/>
  <c r="AX438" i="3"/>
  <c r="BB438" i="3"/>
  <c r="BF438" i="3"/>
  <c r="N439" i="3"/>
  <c r="R439" i="3"/>
  <c r="V439" i="3"/>
  <c r="Z439" i="3"/>
  <c r="AD439" i="3"/>
  <c r="AH439" i="3"/>
  <c r="AL439" i="3"/>
  <c r="AP439" i="3"/>
  <c r="AT439" i="3"/>
  <c r="AX439" i="3"/>
  <c r="BB439" i="3"/>
  <c r="BF439" i="3"/>
  <c r="M439" i="3"/>
  <c r="Q439" i="3"/>
  <c r="U439" i="3"/>
  <c r="Y439" i="3"/>
  <c r="AC439" i="3"/>
  <c r="AG439" i="3"/>
  <c r="AK439" i="3"/>
  <c r="AO439" i="3"/>
  <c r="AS439" i="3"/>
  <c r="AW439" i="3"/>
  <c r="BA439" i="3"/>
  <c r="BE439" i="3"/>
  <c r="BI439" i="3"/>
  <c r="P440" i="3"/>
  <c r="T440" i="3"/>
  <c r="X440" i="3"/>
  <c r="AB440" i="3"/>
  <c r="AF440" i="3"/>
  <c r="AJ440" i="3"/>
  <c r="AN440" i="3"/>
  <c r="AR440" i="3"/>
  <c r="AV440" i="3"/>
  <c r="AZ440" i="3"/>
  <c r="BD440" i="3"/>
  <c r="BH440" i="3"/>
  <c r="O440" i="3"/>
  <c r="S440" i="3"/>
  <c r="W440" i="3"/>
  <c r="AA440" i="3"/>
  <c r="AE440" i="3"/>
  <c r="AI440" i="3"/>
  <c r="AM440" i="3"/>
  <c r="AQ440" i="3"/>
  <c r="AU440" i="3"/>
  <c r="AY440" i="3"/>
  <c r="BC440" i="3"/>
  <c r="BG440" i="3"/>
  <c r="N441" i="3"/>
  <c r="R441" i="3"/>
  <c r="V441" i="3"/>
  <c r="Z441" i="3"/>
  <c r="AD441" i="3"/>
  <c r="AH441" i="3"/>
  <c r="AL441" i="3"/>
  <c r="AP441" i="3"/>
  <c r="AT441" i="3"/>
  <c r="AX441" i="3"/>
  <c r="BB441" i="3"/>
  <c r="BF441" i="3"/>
  <c r="M441" i="3"/>
  <c r="Q441" i="3"/>
  <c r="U441" i="3"/>
  <c r="Y441" i="3"/>
  <c r="AC441" i="3"/>
  <c r="AG441" i="3"/>
  <c r="AK441" i="3"/>
  <c r="AO441" i="3"/>
  <c r="AS441" i="3"/>
  <c r="AW441" i="3"/>
  <c r="BA441" i="3"/>
  <c r="BE441" i="3"/>
  <c r="BI441" i="3"/>
  <c r="P442" i="3"/>
  <c r="T442" i="3"/>
  <c r="X442" i="3"/>
  <c r="AB442" i="3"/>
  <c r="AF442" i="3"/>
  <c r="AJ442" i="3"/>
  <c r="AN442" i="3"/>
  <c r="AR442" i="3"/>
  <c r="AV442" i="3"/>
  <c r="AZ442" i="3"/>
  <c r="BD442" i="3"/>
  <c r="BH442" i="3"/>
  <c r="O442" i="3"/>
  <c r="S442" i="3"/>
  <c r="W442" i="3"/>
  <c r="AA442" i="3"/>
  <c r="AE442" i="3"/>
  <c r="AI442" i="3"/>
  <c r="AM442" i="3"/>
  <c r="AQ442" i="3"/>
  <c r="AU442" i="3"/>
  <c r="AY442" i="3"/>
  <c r="BC442" i="3"/>
  <c r="BG442" i="3"/>
  <c r="N443" i="3"/>
  <c r="R443" i="3"/>
  <c r="V443" i="3"/>
  <c r="Z443" i="3"/>
  <c r="AD443" i="3"/>
  <c r="AH443" i="3"/>
  <c r="AL443" i="3"/>
  <c r="AP443" i="3"/>
  <c r="AT443" i="3"/>
  <c r="AX443" i="3"/>
  <c r="BB443" i="3"/>
  <c r="BF443" i="3"/>
  <c r="M443" i="3"/>
  <c r="Q443" i="3"/>
  <c r="U443" i="3"/>
  <c r="Y443" i="3"/>
  <c r="AC443" i="3"/>
  <c r="AG443" i="3"/>
  <c r="AK443" i="3"/>
  <c r="AO443" i="3"/>
  <c r="AS443" i="3"/>
  <c r="AW443" i="3"/>
  <c r="BA443" i="3"/>
  <c r="BE443" i="3"/>
  <c r="BI443" i="3"/>
  <c r="P444" i="3"/>
  <c r="T444" i="3"/>
  <c r="X444" i="3"/>
  <c r="AB444" i="3"/>
  <c r="AF444" i="3"/>
  <c r="AJ444" i="3"/>
  <c r="AN444" i="3"/>
  <c r="AR444" i="3"/>
  <c r="AV444" i="3"/>
  <c r="AZ444" i="3"/>
  <c r="BD444" i="3"/>
  <c r="BH444" i="3"/>
  <c r="O444" i="3"/>
  <c r="S444" i="3"/>
  <c r="W444" i="3"/>
  <c r="AA444" i="3"/>
  <c r="AE444" i="3"/>
  <c r="AI444" i="3"/>
  <c r="AM444" i="3"/>
  <c r="AQ444" i="3"/>
  <c r="AU444" i="3"/>
  <c r="AY444" i="3"/>
  <c r="BC444" i="3"/>
  <c r="BG444" i="3"/>
  <c r="N445" i="3"/>
  <c r="R445" i="3"/>
  <c r="V445" i="3"/>
  <c r="Z445" i="3"/>
  <c r="AD445" i="3"/>
  <c r="AH445" i="3"/>
  <c r="AL445" i="3"/>
  <c r="AP445" i="3"/>
  <c r="AT445" i="3"/>
  <c r="AX445" i="3"/>
  <c r="BB445" i="3"/>
  <c r="BF445" i="3"/>
  <c r="M445" i="3"/>
  <c r="Q445" i="3"/>
  <c r="U445" i="3"/>
  <c r="Y445" i="3"/>
  <c r="AC445" i="3"/>
  <c r="AG445" i="3"/>
  <c r="AK445" i="3"/>
  <c r="AO445" i="3"/>
  <c r="AS445" i="3"/>
  <c r="AW445" i="3"/>
  <c r="BA445" i="3"/>
  <c r="BE445" i="3"/>
  <c r="BI445" i="3"/>
  <c r="P446" i="3"/>
  <c r="T446" i="3"/>
  <c r="X446" i="3"/>
  <c r="AB446" i="3"/>
  <c r="AF446" i="3"/>
  <c r="AJ446" i="3"/>
  <c r="AN446" i="3"/>
  <c r="AR446" i="3"/>
  <c r="AV446" i="3"/>
  <c r="AZ446" i="3"/>
  <c r="BD446" i="3"/>
  <c r="BH446" i="3"/>
  <c r="O446" i="3"/>
  <c r="S446" i="3"/>
  <c r="W446" i="3"/>
  <c r="AA446" i="3"/>
  <c r="AE446" i="3"/>
  <c r="AI446" i="3"/>
  <c r="AM446" i="3"/>
  <c r="AQ446" i="3"/>
  <c r="AU446" i="3"/>
  <c r="AY446" i="3"/>
  <c r="BC446" i="3"/>
  <c r="BG446" i="3"/>
  <c r="N447" i="3"/>
  <c r="R447" i="3"/>
  <c r="V447" i="3"/>
  <c r="Z447" i="3"/>
  <c r="AD447" i="3"/>
  <c r="AH447" i="3"/>
  <c r="AL447" i="3"/>
  <c r="AP447" i="3"/>
  <c r="AT447" i="3"/>
  <c r="AX447" i="3"/>
  <c r="BB447" i="3"/>
  <c r="BF447" i="3"/>
  <c r="M447" i="3"/>
  <c r="Q447" i="3"/>
  <c r="U447" i="3"/>
  <c r="Y447" i="3"/>
  <c r="AC447" i="3"/>
  <c r="AG447" i="3"/>
  <c r="AK447" i="3"/>
  <c r="AO447" i="3"/>
  <c r="AS447" i="3"/>
  <c r="AW447" i="3"/>
  <c r="BA447" i="3"/>
  <c r="BE447" i="3"/>
  <c r="BI447" i="3"/>
  <c r="P448" i="3"/>
  <c r="T448" i="3"/>
  <c r="X448" i="3"/>
  <c r="AB448" i="3"/>
  <c r="AF448" i="3"/>
  <c r="AJ448" i="3"/>
  <c r="AN448" i="3"/>
  <c r="AR448" i="3"/>
  <c r="AV448" i="3"/>
  <c r="AZ448" i="3"/>
  <c r="BD448" i="3"/>
  <c r="BH448" i="3"/>
  <c r="O448" i="3"/>
  <c r="S448" i="3"/>
  <c r="W448" i="3"/>
  <c r="AA448" i="3"/>
  <c r="AE448" i="3"/>
  <c r="AI448" i="3"/>
  <c r="AM448" i="3"/>
  <c r="AQ448" i="3"/>
  <c r="AU448" i="3"/>
  <c r="AY448" i="3"/>
  <c r="BC448" i="3"/>
  <c r="BG448" i="3"/>
  <c r="M449" i="3"/>
  <c r="Q449" i="3"/>
  <c r="U449" i="3"/>
  <c r="Y449" i="3"/>
  <c r="AC449" i="3"/>
  <c r="AG449" i="3"/>
  <c r="AK449" i="3"/>
  <c r="AO449" i="3"/>
  <c r="AS449" i="3"/>
  <c r="AW449" i="3"/>
  <c r="BA449" i="3"/>
  <c r="BE449" i="3"/>
  <c r="BI449" i="3"/>
  <c r="P449" i="3"/>
  <c r="T449" i="3"/>
  <c r="X449" i="3"/>
  <c r="AB449" i="3"/>
  <c r="AF449" i="3"/>
  <c r="AJ449" i="3"/>
  <c r="AN449" i="3"/>
  <c r="AR449" i="3"/>
  <c r="AV449" i="3"/>
  <c r="AZ449" i="3"/>
  <c r="BD449" i="3"/>
  <c r="BH449" i="3"/>
  <c r="P450" i="3"/>
  <c r="T450" i="3"/>
  <c r="X450" i="3"/>
  <c r="AB450" i="3"/>
  <c r="AF450" i="3"/>
  <c r="AJ450" i="3"/>
  <c r="AN450" i="3"/>
  <c r="AR450" i="3"/>
  <c r="AV450" i="3"/>
  <c r="AZ450" i="3"/>
  <c r="BD450" i="3"/>
  <c r="BH450" i="3"/>
  <c r="O450" i="3"/>
  <c r="BN450" i="3" s="1"/>
  <c r="S450" i="3"/>
  <c r="W450" i="3"/>
  <c r="AA450" i="3"/>
  <c r="AE450" i="3"/>
  <c r="AI450" i="3"/>
  <c r="AM450" i="3"/>
  <c r="AQ450" i="3"/>
  <c r="AU450" i="3"/>
  <c r="AY450" i="3"/>
  <c r="BC450" i="3"/>
  <c r="BG450" i="3"/>
  <c r="M451" i="3"/>
  <c r="Q451" i="3"/>
  <c r="U451" i="3"/>
  <c r="Y451" i="3"/>
  <c r="AC451" i="3"/>
  <c r="AG451" i="3"/>
  <c r="AK451" i="3"/>
  <c r="AO451" i="3"/>
  <c r="AS451" i="3"/>
  <c r="AW451" i="3"/>
  <c r="BA451" i="3"/>
  <c r="BE451" i="3"/>
  <c r="BI451" i="3"/>
  <c r="P451" i="3"/>
  <c r="T451" i="3"/>
  <c r="X451" i="3"/>
  <c r="AB451" i="3"/>
  <c r="AF451" i="3"/>
  <c r="AJ451" i="3"/>
  <c r="AN451" i="3"/>
  <c r="AR451" i="3"/>
  <c r="AV451" i="3"/>
  <c r="AZ451" i="3"/>
  <c r="BD451" i="3"/>
  <c r="BH451" i="3"/>
  <c r="O452" i="3"/>
  <c r="S452" i="3"/>
  <c r="W452" i="3"/>
  <c r="AA452" i="3"/>
  <c r="AE452" i="3"/>
  <c r="AI452" i="3"/>
  <c r="AM452" i="3"/>
  <c r="AQ452" i="3"/>
  <c r="AU452" i="3"/>
  <c r="AY452" i="3"/>
  <c r="BC452" i="3"/>
  <c r="BG452" i="3"/>
  <c r="N452" i="3"/>
  <c r="R452" i="3"/>
  <c r="V452" i="3"/>
  <c r="Z452" i="3"/>
  <c r="AD452" i="3"/>
  <c r="AH452" i="3"/>
  <c r="AL452" i="3"/>
  <c r="AP452" i="3"/>
  <c r="AT452" i="3"/>
  <c r="AX452" i="3"/>
  <c r="BB452" i="3"/>
  <c r="BF452" i="3"/>
  <c r="N453" i="3"/>
  <c r="R453" i="3"/>
  <c r="V453" i="3"/>
  <c r="Z453" i="3"/>
  <c r="AD453" i="3"/>
  <c r="AH453" i="3"/>
  <c r="AL453" i="3"/>
  <c r="AP453" i="3"/>
  <c r="AT453" i="3"/>
  <c r="AX453" i="3"/>
  <c r="BB453" i="3"/>
  <c r="BF453" i="3"/>
  <c r="M453" i="3"/>
  <c r="Q453" i="3"/>
  <c r="U453" i="3"/>
  <c r="Y453" i="3"/>
  <c r="AC453" i="3"/>
  <c r="AG453" i="3"/>
  <c r="AK453" i="3"/>
  <c r="AO453" i="3"/>
  <c r="AS453" i="3"/>
  <c r="AW453" i="3"/>
  <c r="BA453" i="3"/>
  <c r="BE453" i="3"/>
  <c r="BI453" i="3"/>
  <c r="P454" i="3"/>
  <c r="T454" i="3"/>
  <c r="X454" i="3"/>
  <c r="AB454" i="3"/>
  <c r="AF454" i="3"/>
  <c r="AJ454" i="3"/>
  <c r="AN454" i="3"/>
  <c r="AR454" i="3"/>
  <c r="AV454" i="3"/>
  <c r="AZ454" i="3"/>
  <c r="BD454" i="3"/>
  <c r="BH454" i="3"/>
  <c r="O454" i="3"/>
  <c r="S454" i="3"/>
  <c r="W454" i="3"/>
  <c r="AA454" i="3"/>
  <c r="AE454" i="3"/>
  <c r="AI454" i="3"/>
  <c r="AM454" i="3"/>
  <c r="AQ454" i="3"/>
  <c r="AU454" i="3"/>
  <c r="AY454" i="3"/>
  <c r="BC454" i="3"/>
  <c r="BG454" i="3"/>
  <c r="N455" i="3"/>
  <c r="R455" i="3"/>
  <c r="V455" i="3"/>
  <c r="Z455" i="3"/>
  <c r="AD455" i="3"/>
  <c r="AH455" i="3"/>
  <c r="AL455" i="3"/>
  <c r="AP455" i="3"/>
  <c r="AT455" i="3"/>
  <c r="AX455" i="3"/>
  <c r="BB455" i="3"/>
  <c r="BF455" i="3"/>
  <c r="M455" i="3"/>
  <c r="Q455" i="3"/>
  <c r="U455" i="3"/>
  <c r="Y455" i="3"/>
  <c r="AC455" i="3"/>
  <c r="AG455" i="3"/>
  <c r="AK455" i="3"/>
  <c r="AO455" i="3"/>
  <c r="AS455" i="3"/>
  <c r="AW455" i="3"/>
  <c r="BA455" i="3"/>
  <c r="BE455" i="3"/>
  <c r="BI455" i="3"/>
  <c r="O456" i="3"/>
  <c r="S456" i="3"/>
  <c r="W456" i="3"/>
  <c r="AA456" i="3"/>
  <c r="AE456" i="3"/>
  <c r="AI456" i="3"/>
  <c r="AM456" i="3"/>
  <c r="AQ456" i="3"/>
  <c r="AU456" i="3"/>
  <c r="AY456" i="3"/>
  <c r="BC456" i="3"/>
  <c r="BG456" i="3"/>
  <c r="N456" i="3"/>
  <c r="R456" i="3"/>
  <c r="V456" i="3"/>
  <c r="Z456" i="3"/>
  <c r="AD456" i="3"/>
  <c r="AH456" i="3"/>
  <c r="AL456" i="3"/>
  <c r="AP456" i="3"/>
  <c r="AT456" i="3"/>
  <c r="AX456" i="3"/>
  <c r="BB456" i="3"/>
  <c r="BF456" i="3"/>
  <c r="M457" i="3"/>
  <c r="Q457" i="3"/>
  <c r="U457" i="3"/>
  <c r="Y457" i="3"/>
  <c r="AC457" i="3"/>
  <c r="AG457" i="3"/>
  <c r="AK457" i="3"/>
  <c r="AO457" i="3"/>
  <c r="AS457" i="3"/>
  <c r="AW457" i="3"/>
  <c r="BA457" i="3"/>
  <c r="BE457" i="3"/>
  <c r="BI457" i="3"/>
  <c r="P457" i="3"/>
  <c r="T457" i="3"/>
  <c r="X457" i="3"/>
  <c r="AB457" i="3"/>
  <c r="AF457" i="3"/>
  <c r="AJ457" i="3"/>
  <c r="AN457" i="3"/>
  <c r="AR457" i="3"/>
  <c r="AV457" i="3"/>
  <c r="AZ457" i="3"/>
  <c r="BD457" i="3"/>
  <c r="BH457" i="3"/>
  <c r="P458" i="3"/>
  <c r="T458" i="3"/>
  <c r="X458" i="3"/>
  <c r="AB458" i="3"/>
  <c r="AF458" i="3"/>
  <c r="AJ458" i="3"/>
  <c r="AN458" i="3"/>
  <c r="AR458" i="3"/>
  <c r="AV458" i="3"/>
  <c r="AZ458" i="3"/>
  <c r="BD458" i="3"/>
  <c r="BH458" i="3"/>
  <c r="O458" i="3"/>
  <c r="S458" i="3"/>
  <c r="W458" i="3"/>
  <c r="AA458" i="3"/>
  <c r="AE458" i="3"/>
  <c r="AI458" i="3"/>
  <c r="AM458" i="3"/>
  <c r="AQ458" i="3"/>
  <c r="AU458" i="3"/>
  <c r="AY458" i="3"/>
  <c r="BC458" i="3"/>
  <c r="BG458" i="3"/>
  <c r="N459" i="3"/>
  <c r="R459" i="3"/>
  <c r="V459" i="3"/>
  <c r="Z459" i="3"/>
  <c r="AD459" i="3"/>
  <c r="AH459" i="3"/>
  <c r="AL459" i="3"/>
  <c r="AP459" i="3"/>
  <c r="AT459" i="3"/>
  <c r="AX459" i="3"/>
  <c r="BB459" i="3"/>
  <c r="BF459" i="3"/>
  <c r="M459" i="3"/>
  <c r="Q459" i="3"/>
  <c r="U459" i="3"/>
  <c r="Y459" i="3"/>
  <c r="AC459" i="3"/>
  <c r="AG459" i="3"/>
  <c r="AK459" i="3"/>
  <c r="AO459" i="3"/>
  <c r="AS459" i="3"/>
  <c r="AW459" i="3"/>
  <c r="BA459" i="3"/>
  <c r="BE459" i="3"/>
  <c r="BI459" i="3"/>
  <c r="O460" i="3"/>
  <c r="S460" i="3"/>
  <c r="W460" i="3"/>
  <c r="AA460" i="3"/>
  <c r="AE460" i="3"/>
  <c r="AI460" i="3"/>
  <c r="AM460" i="3"/>
  <c r="AQ460" i="3"/>
  <c r="AU460" i="3"/>
  <c r="AY460" i="3"/>
  <c r="BC460" i="3"/>
  <c r="BG460" i="3"/>
  <c r="N460" i="3"/>
  <c r="R460" i="3"/>
  <c r="V460" i="3"/>
  <c r="Z460" i="3"/>
  <c r="AD460" i="3"/>
  <c r="AH460" i="3"/>
  <c r="AL460" i="3"/>
  <c r="AP460" i="3"/>
  <c r="AT460" i="3"/>
  <c r="AX460" i="3"/>
  <c r="BB460" i="3"/>
  <c r="BF460" i="3"/>
  <c r="M461" i="3"/>
  <c r="Q461" i="3"/>
  <c r="U461" i="3"/>
  <c r="Y461" i="3"/>
  <c r="AC461" i="3"/>
  <c r="AG461" i="3"/>
  <c r="AK461" i="3"/>
  <c r="AO461" i="3"/>
  <c r="AS461" i="3"/>
  <c r="AW461" i="3"/>
  <c r="BA461" i="3"/>
  <c r="BE461" i="3"/>
  <c r="BI461" i="3"/>
  <c r="P461" i="3"/>
  <c r="T461" i="3"/>
  <c r="X461" i="3"/>
  <c r="AB461" i="3"/>
  <c r="AF461" i="3"/>
  <c r="AJ461" i="3"/>
  <c r="AN461" i="3"/>
  <c r="AR461" i="3"/>
  <c r="AV461" i="3"/>
  <c r="AZ461" i="3"/>
  <c r="BD461" i="3"/>
  <c r="BH461" i="3"/>
  <c r="P462" i="3"/>
  <c r="T462" i="3"/>
  <c r="X462" i="3"/>
  <c r="AB462" i="3"/>
  <c r="AF462" i="3"/>
  <c r="AJ462" i="3"/>
  <c r="AN462" i="3"/>
  <c r="AR462" i="3"/>
  <c r="AV462" i="3"/>
  <c r="AZ462" i="3"/>
  <c r="BD462" i="3"/>
  <c r="BH462" i="3"/>
  <c r="O462" i="3"/>
  <c r="S462" i="3"/>
  <c r="W462" i="3"/>
  <c r="AA462" i="3"/>
  <c r="AE462" i="3"/>
  <c r="AI462" i="3"/>
  <c r="AM462" i="3"/>
  <c r="AQ462" i="3"/>
  <c r="AU462" i="3"/>
  <c r="AY462" i="3"/>
  <c r="BC462" i="3"/>
  <c r="BG462" i="3"/>
  <c r="N463" i="3"/>
  <c r="R463" i="3"/>
  <c r="V463" i="3"/>
  <c r="Z463" i="3"/>
  <c r="AD463" i="3"/>
  <c r="AH463" i="3"/>
  <c r="AL463" i="3"/>
  <c r="AP463" i="3"/>
  <c r="AT463" i="3"/>
  <c r="AX463" i="3"/>
  <c r="BB463" i="3"/>
  <c r="BF463" i="3"/>
  <c r="M463" i="3"/>
  <c r="Q463" i="3"/>
  <c r="U463" i="3"/>
  <c r="Y463" i="3"/>
  <c r="AC463" i="3"/>
  <c r="AG463" i="3"/>
  <c r="AK463" i="3"/>
  <c r="AO463" i="3"/>
  <c r="AS463" i="3"/>
  <c r="AW463" i="3"/>
  <c r="BA463" i="3"/>
  <c r="BE463" i="3"/>
  <c r="BI463" i="3"/>
  <c r="O464" i="3"/>
  <c r="S464" i="3"/>
  <c r="W464" i="3"/>
  <c r="AA464" i="3"/>
  <c r="AE464" i="3"/>
  <c r="AI464" i="3"/>
  <c r="AM464" i="3"/>
  <c r="AQ464" i="3"/>
  <c r="AU464" i="3"/>
  <c r="AY464" i="3"/>
  <c r="BC464" i="3"/>
  <c r="BG464" i="3"/>
  <c r="N464" i="3"/>
  <c r="R464" i="3"/>
  <c r="V464" i="3"/>
  <c r="Z464" i="3"/>
  <c r="AD464" i="3"/>
  <c r="AH464" i="3"/>
  <c r="AL464" i="3"/>
  <c r="AP464" i="3"/>
  <c r="AT464" i="3"/>
  <c r="AX464" i="3"/>
  <c r="BB464" i="3"/>
  <c r="BF464" i="3"/>
  <c r="M465" i="3"/>
  <c r="Q465" i="3"/>
  <c r="U465" i="3"/>
  <c r="Y465" i="3"/>
  <c r="AC465" i="3"/>
  <c r="AG465" i="3"/>
  <c r="AK465" i="3"/>
  <c r="AO465" i="3"/>
  <c r="AS465" i="3"/>
  <c r="AW465" i="3"/>
  <c r="BA465" i="3"/>
  <c r="BE465" i="3"/>
  <c r="BI465" i="3"/>
  <c r="P465" i="3"/>
  <c r="T465" i="3"/>
  <c r="X465" i="3"/>
  <c r="AB465" i="3"/>
  <c r="AF465" i="3"/>
  <c r="AJ465" i="3"/>
  <c r="AN465" i="3"/>
  <c r="AR465" i="3"/>
  <c r="AV465" i="3"/>
  <c r="AZ465" i="3"/>
  <c r="BD465" i="3"/>
  <c r="BH465" i="3"/>
  <c r="P466" i="3"/>
  <c r="T466" i="3"/>
  <c r="X466" i="3"/>
  <c r="AB466" i="3"/>
  <c r="AF466" i="3"/>
  <c r="AJ466" i="3"/>
  <c r="AN466" i="3"/>
  <c r="AR466" i="3"/>
  <c r="AV466" i="3"/>
  <c r="AZ466" i="3"/>
  <c r="BD466" i="3"/>
  <c r="BH466" i="3"/>
  <c r="O466" i="3"/>
  <c r="S466" i="3"/>
  <c r="W466" i="3"/>
  <c r="AA466" i="3"/>
  <c r="AE466" i="3"/>
  <c r="AI466" i="3"/>
  <c r="AM466" i="3"/>
  <c r="AQ466" i="3"/>
  <c r="AU466" i="3"/>
  <c r="AY466" i="3"/>
  <c r="BC466" i="3"/>
  <c r="BG466" i="3"/>
  <c r="N467" i="3"/>
  <c r="R467" i="3"/>
  <c r="V467" i="3"/>
  <c r="Z467" i="3"/>
  <c r="AD467" i="3"/>
  <c r="AH467" i="3"/>
  <c r="AL467" i="3"/>
  <c r="AP467" i="3"/>
  <c r="AT467" i="3"/>
  <c r="AX467" i="3"/>
  <c r="BB467" i="3"/>
  <c r="BF467" i="3"/>
  <c r="M467" i="3"/>
  <c r="Q467" i="3"/>
  <c r="U467" i="3"/>
  <c r="Y467" i="3"/>
  <c r="AC467" i="3"/>
  <c r="AG467" i="3"/>
  <c r="AK467" i="3"/>
  <c r="AO467" i="3"/>
  <c r="AS467" i="3"/>
  <c r="AW467" i="3"/>
  <c r="BA467" i="3"/>
  <c r="BE467" i="3"/>
  <c r="BI467" i="3"/>
  <c r="O468" i="3"/>
  <c r="S468" i="3"/>
  <c r="W468" i="3"/>
  <c r="AA468" i="3"/>
  <c r="AE468" i="3"/>
  <c r="AI468" i="3"/>
  <c r="AM468" i="3"/>
  <c r="AQ468" i="3"/>
  <c r="AU468" i="3"/>
  <c r="AY468" i="3"/>
  <c r="BC468" i="3"/>
  <c r="BG468" i="3"/>
  <c r="N468" i="3"/>
  <c r="R468" i="3"/>
  <c r="V468" i="3"/>
  <c r="Z468" i="3"/>
  <c r="AD468" i="3"/>
  <c r="AH468" i="3"/>
  <c r="AL468" i="3"/>
  <c r="AP468" i="3"/>
  <c r="AT468" i="3"/>
  <c r="AX468" i="3"/>
  <c r="BB468" i="3"/>
  <c r="BF468" i="3"/>
  <c r="M469" i="3"/>
  <c r="Q469" i="3"/>
  <c r="U469" i="3"/>
  <c r="Y469" i="3"/>
  <c r="AC469" i="3"/>
  <c r="AG469" i="3"/>
  <c r="AK469" i="3"/>
  <c r="AO469" i="3"/>
  <c r="AS469" i="3"/>
  <c r="AW469" i="3"/>
  <c r="BA469" i="3"/>
  <c r="BE469" i="3"/>
  <c r="BI469" i="3"/>
  <c r="P469" i="3"/>
  <c r="T469" i="3"/>
  <c r="X469" i="3"/>
  <c r="AB469" i="3"/>
  <c r="AF469" i="3"/>
  <c r="AJ469" i="3"/>
  <c r="AN469" i="3"/>
  <c r="AR469" i="3"/>
  <c r="AV469" i="3"/>
  <c r="AZ469" i="3"/>
  <c r="BD469" i="3"/>
  <c r="BH469" i="3"/>
  <c r="P470" i="3"/>
  <c r="T470" i="3"/>
  <c r="X470" i="3"/>
  <c r="AB470" i="3"/>
  <c r="AF470" i="3"/>
  <c r="AJ470" i="3"/>
  <c r="AN470" i="3"/>
  <c r="AR470" i="3"/>
  <c r="AV470" i="3"/>
  <c r="AZ470" i="3"/>
  <c r="BD470" i="3"/>
  <c r="BH470" i="3"/>
  <c r="O470" i="3"/>
  <c r="S470" i="3"/>
  <c r="W470" i="3"/>
  <c r="AA470" i="3"/>
  <c r="AE470" i="3"/>
  <c r="AI470" i="3"/>
  <c r="AM470" i="3"/>
  <c r="AQ470" i="3"/>
  <c r="AU470" i="3"/>
  <c r="AY470" i="3"/>
  <c r="BC470" i="3"/>
  <c r="BG470" i="3"/>
  <c r="N471" i="3"/>
  <c r="R471" i="3"/>
  <c r="V471" i="3"/>
  <c r="Z471" i="3"/>
  <c r="AD471" i="3"/>
  <c r="AH471" i="3"/>
  <c r="AL471" i="3"/>
  <c r="AP471" i="3"/>
  <c r="AT471" i="3"/>
  <c r="AX471" i="3"/>
  <c r="BB471" i="3"/>
  <c r="BF471" i="3"/>
  <c r="M471" i="3"/>
  <c r="Q471" i="3"/>
  <c r="U471" i="3"/>
  <c r="Y471" i="3"/>
  <c r="AC471" i="3"/>
  <c r="AG471" i="3"/>
  <c r="AK471" i="3"/>
  <c r="AO471" i="3"/>
  <c r="AS471" i="3"/>
  <c r="AW471" i="3"/>
  <c r="BA471" i="3"/>
  <c r="BE471" i="3"/>
  <c r="BI471" i="3"/>
  <c r="O472" i="3"/>
  <c r="S472" i="3"/>
  <c r="W472" i="3"/>
  <c r="AA472" i="3"/>
  <c r="AE472" i="3"/>
  <c r="AI472" i="3"/>
  <c r="AM472" i="3"/>
  <c r="AQ472" i="3"/>
  <c r="AU472" i="3"/>
  <c r="AY472" i="3"/>
  <c r="BC472" i="3"/>
  <c r="BG472" i="3"/>
  <c r="N472" i="3"/>
  <c r="R472" i="3"/>
  <c r="V472" i="3"/>
  <c r="Z472" i="3"/>
  <c r="AD472" i="3"/>
  <c r="AH472" i="3"/>
  <c r="AL472" i="3"/>
  <c r="AP472" i="3"/>
  <c r="AT472" i="3"/>
  <c r="AX472" i="3"/>
  <c r="BB472" i="3"/>
  <c r="BF472" i="3"/>
  <c r="M473" i="3"/>
  <c r="Q473" i="3"/>
  <c r="U473" i="3"/>
  <c r="Y473" i="3"/>
  <c r="AC473" i="3"/>
  <c r="AG473" i="3"/>
  <c r="AK473" i="3"/>
  <c r="AO473" i="3"/>
  <c r="AS473" i="3"/>
  <c r="AW473" i="3"/>
  <c r="BA473" i="3"/>
  <c r="BE473" i="3"/>
  <c r="BI473" i="3"/>
  <c r="P473" i="3"/>
  <c r="T473" i="3"/>
  <c r="X473" i="3"/>
  <c r="AB473" i="3"/>
  <c r="AF473" i="3"/>
  <c r="AJ473" i="3"/>
  <c r="AN473" i="3"/>
  <c r="AR473" i="3"/>
  <c r="AV473" i="3"/>
  <c r="AZ473" i="3"/>
  <c r="BD473" i="3"/>
  <c r="BH473" i="3"/>
  <c r="P474" i="3"/>
  <c r="T474" i="3"/>
  <c r="X474" i="3"/>
  <c r="AB474" i="3"/>
  <c r="AF474" i="3"/>
  <c r="AJ474" i="3"/>
  <c r="AN474" i="3"/>
  <c r="AR474" i="3"/>
  <c r="AV474" i="3"/>
  <c r="AZ474" i="3"/>
  <c r="BD474" i="3"/>
  <c r="BH474" i="3"/>
  <c r="O474" i="3"/>
  <c r="S474" i="3"/>
  <c r="W474" i="3"/>
  <c r="AA474" i="3"/>
  <c r="AE474" i="3"/>
  <c r="AI474" i="3"/>
  <c r="AM474" i="3"/>
  <c r="AQ474" i="3"/>
  <c r="AU474" i="3"/>
  <c r="AY474" i="3"/>
  <c r="BC474" i="3"/>
  <c r="BG474" i="3"/>
  <c r="N475" i="3"/>
  <c r="R475" i="3"/>
  <c r="V475" i="3"/>
  <c r="Z475" i="3"/>
  <c r="AD475" i="3"/>
  <c r="AH475" i="3"/>
  <c r="AL475" i="3"/>
  <c r="AP475" i="3"/>
  <c r="AT475" i="3"/>
  <c r="AX475" i="3"/>
  <c r="BB475" i="3"/>
  <c r="BF475" i="3"/>
  <c r="M475" i="3"/>
  <c r="Q475" i="3"/>
  <c r="U475" i="3"/>
  <c r="Y475" i="3"/>
  <c r="AC475" i="3"/>
  <c r="AG475" i="3"/>
  <c r="AK475" i="3"/>
  <c r="AO475" i="3"/>
  <c r="AS475" i="3"/>
  <c r="AW475" i="3"/>
  <c r="BA475" i="3"/>
  <c r="BE475" i="3"/>
  <c r="BI475" i="3"/>
  <c r="O476" i="3"/>
  <c r="S476" i="3"/>
  <c r="W476" i="3"/>
  <c r="AA476" i="3"/>
  <c r="AE476" i="3"/>
  <c r="AI476" i="3"/>
  <c r="AM476" i="3"/>
  <c r="AQ476" i="3"/>
  <c r="AU476" i="3"/>
  <c r="AY476" i="3"/>
  <c r="BC476" i="3"/>
  <c r="BG476" i="3"/>
  <c r="N476" i="3"/>
  <c r="R476" i="3"/>
  <c r="V476" i="3"/>
  <c r="Z476" i="3"/>
  <c r="AD476" i="3"/>
  <c r="AH476" i="3"/>
  <c r="AL476" i="3"/>
  <c r="AP476" i="3"/>
  <c r="AT476" i="3"/>
  <c r="AX476" i="3"/>
  <c r="BB476" i="3"/>
  <c r="BF476" i="3"/>
  <c r="BI503" i="3"/>
  <c r="BJ589" i="3"/>
  <c r="BN588" i="3"/>
  <c r="BK588" i="3"/>
  <c r="BJ573" i="3"/>
  <c r="BN572" i="3"/>
  <c r="BK572" i="3"/>
  <c r="BL564" i="3"/>
  <c r="BM634" i="3"/>
  <c r="BJ634" i="3"/>
  <c r="BK634" i="3"/>
  <c r="BN632" i="3"/>
  <c r="BL632" i="3"/>
  <c r="BJ632" i="3"/>
  <c r="BM623" i="3"/>
  <c r="BK623" i="3"/>
  <c r="BM621" i="3"/>
  <c r="BN621" i="3"/>
  <c r="BM619" i="3"/>
  <c r="BK619" i="3"/>
  <c r="BM617" i="3"/>
  <c r="BN617" i="3"/>
  <c r="BM615" i="3"/>
  <c r="BK615" i="3"/>
  <c r="BM613" i="3"/>
  <c r="BN613" i="3"/>
  <c r="BM611" i="3"/>
  <c r="BK611" i="3"/>
  <c r="BM609" i="3"/>
  <c r="BN609" i="3"/>
  <c r="BJ608" i="3"/>
  <c r="BL608" i="3"/>
  <c r="BM607" i="3"/>
  <c r="BJ607" i="3"/>
  <c r="BL606" i="3"/>
  <c r="BM606" i="3"/>
  <c r="BK606" i="3"/>
  <c r="BM605" i="3"/>
  <c r="BN605" i="3"/>
  <c r="BJ604" i="3"/>
  <c r="BL604" i="3"/>
  <c r="BN603" i="3"/>
  <c r="BL603" i="3"/>
  <c r="BJ603" i="3"/>
  <c r="BL602" i="3"/>
  <c r="BM602" i="3"/>
  <c r="BK602" i="3"/>
  <c r="BM601" i="3"/>
  <c r="BN601" i="3"/>
  <c r="BJ600" i="3"/>
  <c r="BL600" i="3"/>
  <c r="BN599" i="3"/>
  <c r="BL599" i="3"/>
  <c r="BJ599" i="3"/>
  <c r="BL598" i="3"/>
  <c r="BM598" i="3"/>
  <c r="BK598" i="3"/>
  <c r="BM597" i="3"/>
  <c r="BN597" i="3"/>
  <c r="BJ596" i="3"/>
  <c r="BL596" i="3"/>
  <c r="BN595" i="3"/>
  <c r="BL595" i="3"/>
  <c r="BJ595" i="3"/>
  <c r="BL594" i="3"/>
  <c r="BM594" i="3"/>
  <c r="BK594" i="3"/>
  <c r="BM593" i="3"/>
  <c r="BN593" i="3"/>
  <c r="BL585" i="3"/>
  <c r="BJ585" i="3"/>
  <c r="BM576" i="3"/>
  <c r="BK576" i="3"/>
  <c r="BL569" i="3"/>
  <c r="BJ569" i="3"/>
  <c r="BM569" i="3"/>
  <c r="BM561" i="3"/>
  <c r="BL560" i="3"/>
  <c r="BM554" i="3"/>
  <c r="BJ552" i="3"/>
  <c r="BJ546" i="3"/>
  <c r="BM545" i="3"/>
  <c r="BN544" i="3"/>
  <c r="BK544" i="3"/>
  <c r="BL538" i="3"/>
  <c r="BJ537" i="3"/>
  <c r="BM536" i="3"/>
  <c r="BN530" i="3"/>
  <c r="BK530" i="3"/>
  <c r="BM530" i="3"/>
  <c r="BL529" i="3"/>
  <c r="BJ528" i="3"/>
  <c r="BJ523" i="3"/>
  <c r="BN523" i="3"/>
  <c r="BK523" i="3"/>
  <c r="BN521" i="3"/>
  <c r="BK521" i="3"/>
  <c r="BM521" i="3"/>
  <c r="BL520" i="3"/>
  <c r="BJ514" i="3"/>
  <c r="BN514" i="3"/>
  <c r="BK514" i="3"/>
  <c r="BN512" i="3"/>
  <c r="BK512" i="3"/>
  <c r="BM512" i="3"/>
  <c r="BN558" i="3"/>
  <c r="BK558" i="3"/>
  <c r="BM551" i="3"/>
  <c r="BL551" i="3"/>
  <c r="BN580" i="3"/>
  <c r="BN553" i="3"/>
  <c r="BL589" i="3"/>
  <c r="BM588" i="3"/>
  <c r="BM573" i="3"/>
  <c r="BL573" i="3"/>
  <c r="BM572" i="3"/>
  <c r="BJ564" i="3"/>
  <c r="BN634" i="3"/>
  <c r="BL634" i="3"/>
  <c r="BM632" i="3"/>
  <c r="BK632" i="3"/>
  <c r="BN623" i="3"/>
  <c r="BL623" i="3"/>
  <c r="BJ623" i="3"/>
  <c r="BL621" i="3"/>
  <c r="BJ621" i="3"/>
  <c r="BN619" i="3"/>
  <c r="BL619" i="3"/>
  <c r="BJ619" i="3"/>
  <c r="BL617" i="3"/>
  <c r="BJ617" i="3"/>
  <c r="BN615" i="3"/>
  <c r="BL615" i="3"/>
  <c r="BJ615" i="3"/>
  <c r="BL613" i="3"/>
  <c r="BJ613" i="3"/>
  <c r="BN611" i="3"/>
  <c r="BL611" i="3"/>
  <c r="BJ611" i="3"/>
  <c r="BL609" i="3"/>
  <c r="BJ609" i="3"/>
  <c r="BM608" i="3"/>
  <c r="BK608" i="3"/>
  <c r="BN608" i="3"/>
  <c r="BL607" i="3"/>
  <c r="BK607" i="3"/>
  <c r="BN607" i="3"/>
  <c r="BN606" i="3"/>
  <c r="BJ606" i="3"/>
  <c r="BL605" i="3"/>
  <c r="BJ605" i="3"/>
  <c r="BM604" i="3"/>
  <c r="BK604" i="3"/>
  <c r="BN604" i="3"/>
  <c r="BM603" i="3"/>
  <c r="BK603" i="3"/>
  <c r="BN602" i="3"/>
  <c r="BJ602" i="3"/>
  <c r="BL601" i="3"/>
  <c r="BJ601" i="3"/>
  <c r="BM600" i="3"/>
  <c r="BK600" i="3"/>
  <c r="BN600" i="3"/>
  <c r="BM599" i="3"/>
  <c r="BK599" i="3"/>
  <c r="BN598" i="3"/>
  <c r="BJ598" i="3"/>
  <c r="BL597" i="3"/>
  <c r="BJ597" i="3"/>
  <c r="BM596" i="3"/>
  <c r="BK596" i="3"/>
  <c r="BN596" i="3"/>
  <c r="BM595" i="3"/>
  <c r="BK595" i="3"/>
  <c r="BN594" i="3"/>
  <c r="BJ594" i="3"/>
  <c r="BL593" i="3"/>
  <c r="BJ593" i="3"/>
  <c r="BM585" i="3"/>
  <c r="BK585" i="3"/>
  <c r="BN585" i="3"/>
  <c r="BJ576" i="3"/>
  <c r="BL576" i="3"/>
  <c r="BK569" i="3"/>
  <c r="BN569" i="3"/>
  <c r="BL561" i="3"/>
  <c r="BL554" i="3"/>
  <c r="BJ553" i="3"/>
  <c r="BN552" i="3"/>
  <c r="BK552" i="3"/>
  <c r="BN546" i="3"/>
  <c r="BK546" i="3"/>
  <c r="BL545" i="3"/>
  <c r="BJ544" i="3"/>
  <c r="BM538" i="3"/>
  <c r="BN537" i="3"/>
  <c r="BK537" i="3"/>
  <c r="BL536" i="3"/>
  <c r="BJ530" i="3"/>
  <c r="BM529" i="3"/>
  <c r="BN528" i="3"/>
  <c r="BK528" i="3"/>
  <c r="BM523" i="3"/>
  <c r="BL523" i="3"/>
  <c r="BJ521" i="3"/>
  <c r="BM520" i="3"/>
  <c r="BM514" i="3"/>
  <c r="BL514" i="3"/>
  <c r="BM513" i="3"/>
  <c r="BJ558" i="3"/>
  <c r="BM558" i="3"/>
  <c r="BL558" i="3"/>
  <c r="BJ551" i="3"/>
  <c r="BN551" i="3"/>
  <c r="BK551" i="3"/>
  <c r="BM549" i="3"/>
  <c r="BL549" i="3"/>
  <c r="BJ542" i="3"/>
  <c r="BN542" i="3"/>
  <c r="BK542" i="3"/>
  <c r="BM540" i="3"/>
  <c r="BL540" i="3"/>
  <c r="BJ535" i="3"/>
  <c r="BN535" i="3"/>
  <c r="BK535" i="3"/>
  <c r="BM533" i="3"/>
  <c r="BL533" i="3"/>
  <c r="BM526" i="3"/>
  <c r="BL526" i="3"/>
  <c r="BN524" i="3"/>
  <c r="BK524" i="3"/>
  <c r="BM519" i="3"/>
  <c r="BL519" i="3"/>
  <c r="BJ517" i="3"/>
  <c r="BJ510" i="3"/>
  <c r="BM510" i="3"/>
  <c r="BJ508" i="3"/>
  <c r="BM633" i="3"/>
  <c r="BJ633" i="3"/>
  <c r="BK633" i="3"/>
  <c r="BN631" i="3"/>
  <c r="BL590" i="3"/>
  <c r="BM590" i="3"/>
  <c r="BK590" i="3"/>
  <c r="BN582" i="3"/>
  <c r="BJ582" i="3"/>
  <c r="BL574" i="3"/>
  <c r="BM574" i="3"/>
  <c r="BN574" i="3"/>
  <c r="BK566" i="3"/>
  <c r="BJ566" i="3"/>
  <c r="BM591" i="3"/>
  <c r="BK591" i="3"/>
  <c r="BN583" i="3"/>
  <c r="BL583" i="3"/>
  <c r="BJ583" i="3"/>
  <c r="BM575" i="3"/>
  <c r="BK575" i="3"/>
  <c r="BN567" i="3"/>
  <c r="BL567" i="3"/>
  <c r="BJ567" i="3"/>
  <c r="BN520" i="3"/>
  <c r="BK520" i="3"/>
  <c r="BM515" i="3"/>
  <c r="BL515" i="3"/>
  <c r="BN513" i="3"/>
  <c r="BK513" i="3"/>
  <c r="BM559" i="3"/>
  <c r="BK559" i="3"/>
  <c r="BN559" i="3"/>
  <c r="BJ559" i="3"/>
  <c r="BL557" i="3"/>
  <c r="BJ550" i="3"/>
  <c r="BN550" i="3"/>
  <c r="BK550" i="3"/>
  <c r="BM548" i="3"/>
  <c r="BL548" i="3"/>
  <c r="BJ543" i="3"/>
  <c r="BN543" i="3"/>
  <c r="BK543" i="3"/>
  <c r="BM541" i="3"/>
  <c r="BL541" i="3"/>
  <c r="BJ534" i="3"/>
  <c r="BN534" i="3"/>
  <c r="BK534" i="3"/>
  <c r="BJ527" i="3"/>
  <c r="BN527" i="3"/>
  <c r="BK527" i="3"/>
  <c r="BM518" i="3"/>
  <c r="BL518" i="3"/>
  <c r="BM511" i="3"/>
  <c r="BL511" i="3"/>
  <c r="BM509" i="3"/>
  <c r="BK509" i="3"/>
  <c r="BN509" i="3"/>
  <c r="BK637" i="3"/>
  <c r="BN637" i="3"/>
  <c r="BM629" i="3"/>
  <c r="BL629" i="3"/>
  <c r="BN635" i="3"/>
  <c r="BL635" i="3"/>
  <c r="BJ635" i="3"/>
  <c r="BN627" i="3"/>
  <c r="BJ627" i="3"/>
  <c r="BM627" i="3"/>
  <c r="BL627" i="3"/>
  <c r="BN586" i="3"/>
  <c r="BJ586" i="3"/>
  <c r="BL578" i="3"/>
  <c r="BM578" i="3"/>
  <c r="BN578" i="3"/>
  <c r="BK570" i="3"/>
  <c r="BJ570" i="3"/>
  <c r="BM562" i="3"/>
  <c r="BN587" i="3"/>
  <c r="BL587" i="3"/>
  <c r="BJ587" i="3"/>
  <c r="BM579" i="3"/>
  <c r="BK579" i="3"/>
  <c r="BN571" i="3"/>
  <c r="BL571" i="3"/>
  <c r="BJ571" i="3"/>
  <c r="BM563" i="3"/>
  <c r="BL563" i="3"/>
  <c r="BK589" i="3"/>
  <c r="BL588" i="3"/>
  <c r="BJ588" i="3"/>
  <c r="BJ581" i="3"/>
  <c r="BJ580" i="3"/>
  <c r="BM580" i="3"/>
  <c r="BK573" i="3"/>
  <c r="BL572" i="3"/>
  <c r="BJ572" i="3"/>
  <c r="BN564" i="3"/>
  <c r="BK626" i="3"/>
  <c r="BN626" i="3"/>
  <c r="BJ626" i="3"/>
  <c r="BJ625" i="3"/>
  <c r="BM625" i="3"/>
  <c r="BL625" i="3"/>
  <c r="BK624" i="3"/>
  <c r="BN624" i="3"/>
  <c r="BL622" i="3"/>
  <c r="BM622" i="3"/>
  <c r="BK622" i="3"/>
  <c r="BM620" i="3"/>
  <c r="BK620" i="3"/>
  <c r="BN620" i="3"/>
  <c r="BL618" i="3"/>
  <c r="BM618" i="3"/>
  <c r="BK618" i="3"/>
  <c r="BM616" i="3"/>
  <c r="BK616" i="3"/>
  <c r="BN616" i="3"/>
  <c r="BL614" i="3"/>
  <c r="BM614" i="3"/>
  <c r="BK614" i="3"/>
  <c r="BM612" i="3"/>
  <c r="BK612" i="3"/>
  <c r="BN612" i="3"/>
  <c r="BL610" i="3"/>
  <c r="BM610" i="3"/>
  <c r="BK610" i="3"/>
  <c r="BM592" i="3"/>
  <c r="BK592" i="3"/>
  <c r="BN592" i="3"/>
  <c r="BJ584" i="3"/>
  <c r="BL584" i="3"/>
  <c r="BK577" i="3"/>
  <c r="BN577" i="3"/>
  <c r="BJ568" i="3"/>
  <c r="BL568" i="3"/>
  <c r="BN561" i="3"/>
  <c r="BJ561" i="3"/>
  <c r="BK561" i="3"/>
  <c r="BM560" i="3"/>
  <c r="BL553" i="3"/>
  <c r="BL552" i="3"/>
  <c r="BM546" i="3"/>
  <c r="BJ545" i="3"/>
  <c r="BL544" i="3"/>
  <c r="BN538" i="3"/>
  <c r="BK538" i="3"/>
  <c r="BJ536" i="3"/>
  <c r="BJ531" i="3"/>
  <c r="BN531" i="3"/>
  <c r="BK531" i="3"/>
  <c r="BJ529" i="3"/>
  <c r="BJ522" i="3"/>
  <c r="BN522" i="3"/>
  <c r="BK522" i="3"/>
  <c r="BN581" i="3"/>
  <c r="BJ549" i="3"/>
  <c r="BN549" i="3"/>
  <c r="BK549" i="3"/>
  <c r="BM542" i="3"/>
  <c r="BL542" i="3"/>
  <c r="BJ540" i="3"/>
  <c r="BN540" i="3"/>
  <c r="BK540" i="3"/>
  <c r="BM535" i="3"/>
  <c r="BL535" i="3"/>
  <c r="BJ533" i="3"/>
  <c r="BN533" i="3"/>
  <c r="BK533" i="3"/>
  <c r="BJ526" i="3"/>
  <c r="BN526" i="3"/>
  <c r="BK526" i="3"/>
  <c r="BJ524" i="3"/>
  <c r="BJ519" i="3"/>
  <c r="BN519" i="3"/>
  <c r="BK519" i="3"/>
  <c r="BN517" i="3"/>
  <c r="BK517" i="3"/>
  <c r="BN510" i="3"/>
  <c r="BK510" i="3"/>
  <c r="BL510" i="3"/>
  <c r="BN508" i="3"/>
  <c r="BK508" i="3"/>
  <c r="BM508" i="3"/>
  <c r="BL508" i="3"/>
  <c r="BN633" i="3"/>
  <c r="BL633" i="3"/>
  <c r="BM631" i="3"/>
  <c r="BL631" i="3"/>
  <c r="BJ631" i="3"/>
  <c r="BK631" i="3"/>
  <c r="BN590" i="3"/>
  <c r="BJ590" i="3"/>
  <c r="BL582" i="3"/>
  <c r="BM582" i="3"/>
  <c r="BK582" i="3"/>
  <c r="BK574" i="3"/>
  <c r="BJ574" i="3"/>
  <c r="BL566" i="3"/>
  <c r="BM566" i="3"/>
  <c r="BN566" i="3"/>
  <c r="BN591" i="3"/>
  <c r="BL591" i="3"/>
  <c r="BJ591" i="3"/>
  <c r="BM583" i="3"/>
  <c r="BK583" i="3"/>
  <c r="BN575" i="3"/>
  <c r="BL575" i="3"/>
  <c r="BJ575" i="3"/>
  <c r="BM567" i="3"/>
  <c r="BK567" i="3"/>
  <c r="BJ520" i="3"/>
  <c r="BJ515" i="3"/>
  <c r="BN515" i="3"/>
  <c r="BK515" i="3"/>
  <c r="BJ513" i="3"/>
  <c r="BL559" i="3"/>
  <c r="BM557" i="3"/>
  <c r="BN557" i="3"/>
  <c r="BK557" i="3"/>
  <c r="BJ557" i="3"/>
  <c r="BM550" i="3"/>
  <c r="BL550" i="3"/>
  <c r="BJ548" i="3"/>
  <c r="BN548" i="3"/>
  <c r="BK548" i="3"/>
  <c r="BM543" i="3"/>
  <c r="BL543" i="3"/>
  <c r="BJ541" i="3"/>
  <c r="BN541" i="3"/>
  <c r="BK541" i="3"/>
  <c r="BM534" i="3"/>
  <c r="BL534" i="3"/>
  <c r="BM527" i="3"/>
  <c r="BL527" i="3"/>
  <c r="BJ518" i="3"/>
  <c r="BN518" i="3"/>
  <c r="BK518" i="3"/>
  <c r="BJ511" i="3"/>
  <c r="BN511" i="3"/>
  <c r="BK511" i="3"/>
  <c r="BL509" i="3"/>
  <c r="BJ509" i="3"/>
  <c r="BL637" i="3"/>
  <c r="BJ637" i="3"/>
  <c r="BM637" i="3"/>
  <c r="BK629" i="3"/>
  <c r="BN629" i="3"/>
  <c r="BJ629" i="3"/>
  <c r="BM635" i="3"/>
  <c r="BK635" i="3"/>
  <c r="BK627" i="3"/>
  <c r="BL586" i="3"/>
  <c r="BM586" i="3"/>
  <c r="BK586" i="3"/>
  <c r="BK578" i="3"/>
  <c r="BJ578" i="3"/>
  <c r="BL570" i="3"/>
  <c r="BM570" i="3"/>
  <c r="BN570" i="3"/>
  <c r="BL562" i="3"/>
  <c r="BK562" i="3"/>
  <c r="BN562" i="3"/>
  <c r="BJ562" i="3"/>
  <c r="BM587" i="3"/>
  <c r="BK587" i="3"/>
  <c r="BN579" i="3"/>
  <c r="BL579" i="3"/>
  <c r="BJ579" i="3"/>
  <c r="BM571" i="3"/>
  <c r="BK571" i="3"/>
  <c r="BJ563" i="3"/>
  <c r="BK563" i="3"/>
  <c r="BN563" i="3"/>
  <c r="BN589" i="3"/>
  <c r="BM589" i="3"/>
  <c r="BM581" i="3"/>
  <c r="BL581" i="3"/>
  <c r="BK580" i="3"/>
  <c r="BL580" i="3"/>
  <c r="BN573" i="3"/>
  <c r="BK564" i="3"/>
  <c r="BM564" i="3"/>
  <c r="BM626" i="3"/>
  <c r="BL626" i="3"/>
  <c r="BN625" i="3"/>
  <c r="BK625" i="3"/>
  <c r="BJ624" i="3"/>
  <c r="BM624" i="3"/>
  <c r="BL624" i="3"/>
  <c r="BN622" i="3"/>
  <c r="BJ622" i="3"/>
  <c r="BJ620" i="3"/>
  <c r="BL620" i="3"/>
  <c r="BN618" i="3"/>
  <c r="BJ618" i="3"/>
  <c r="BJ616" i="3"/>
  <c r="BL616" i="3"/>
  <c r="BN614" i="3"/>
  <c r="BJ614" i="3"/>
  <c r="BJ612" i="3"/>
  <c r="BL612" i="3"/>
  <c r="BN610" i="3"/>
  <c r="BJ610" i="3"/>
  <c r="BJ592" i="3"/>
  <c r="BL592" i="3"/>
  <c r="BM584" i="3"/>
  <c r="BK584" i="3"/>
  <c r="BN584" i="3"/>
  <c r="BL577" i="3"/>
  <c r="BJ577" i="3"/>
  <c r="BM577" i="3"/>
  <c r="BM568" i="3"/>
  <c r="BK568" i="3"/>
  <c r="BJ560" i="3"/>
  <c r="BJ554" i="3"/>
  <c r="BN554" i="3"/>
  <c r="BK554" i="3"/>
  <c r="BM553" i="3"/>
  <c r="BM552" i="3"/>
  <c r="BL546" i="3"/>
  <c r="BN545" i="3"/>
  <c r="BK545" i="3"/>
  <c r="BM544" i="3"/>
  <c r="BJ538" i="3"/>
  <c r="BN536" i="3"/>
  <c r="BK536" i="3"/>
  <c r="BM531" i="3"/>
  <c r="BL531" i="3"/>
  <c r="BN529" i="3"/>
  <c r="BK529" i="3"/>
  <c r="BM522" i="3"/>
  <c r="BL522" i="3"/>
  <c r="BK465" i="3"/>
  <c r="BK477" i="3"/>
  <c r="BA503" i="3"/>
  <c r="AS503" i="3"/>
  <c r="AK503" i="3"/>
  <c r="AC503" i="3"/>
  <c r="U503" i="3"/>
  <c r="M503" i="3"/>
  <c r="BB503" i="3"/>
  <c r="AT503" i="3"/>
  <c r="AL503" i="3"/>
  <c r="AD503" i="3"/>
  <c r="V503" i="3"/>
  <c r="N503" i="3"/>
  <c r="BE503" i="3"/>
  <c r="AW503" i="3"/>
  <c r="AO503" i="3"/>
  <c r="AG503" i="3"/>
  <c r="Y503" i="3"/>
  <c r="Q503" i="3"/>
  <c r="BF503" i="3"/>
  <c r="AX503" i="3"/>
  <c r="AP503" i="3"/>
  <c r="AH503" i="3"/>
  <c r="Z503" i="3"/>
  <c r="R503" i="3"/>
  <c r="K333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401" i="3"/>
  <c r="P401" i="3"/>
  <c r="R401" i="3"/>
  <c r="T401" i="3"/>
  <c r="V401" i="3"/>
  <c r="X401" i="3"/>
  <c r="Z401" i="3"/>
  <c r="AB401" i="3"/>
  <c r="AD401" i="3"/>
  <c r="AF401" i="3"/>
  <c r="AH401" i="3"/>
  <c r="AJ401" i="3"/>
  <c r="AL401" i="3"/>
  <c r="AN401" i="3"/>
  <c r="AP401" i="3"/>
  <c r="AR401" i="3"/>
  <c r="AT401" i="3"/>
  <c r="AV401" i="3"/>
  <c r="AX401" i="3"/>
  <c r="AZ401" i="3"/>
  <c r="BB401" i="3"/>
  <c r="BD401" i="3"/>
  <c r="BF401" i="3"/>
  <c r="BH401" i="3"/>
  <c r="M401" i="3"/>
  <c r="O401" i="3"/>
  <c r="Q401" i="3"/>
  <c r="S401" i="3"/>
  <c r="U401" i="3"/>
  <c r="W401" i="3"/>
  <c r="Y401" i="3"/>
  <c r="AA401" i="3"/>
  <c r="AC401" i="3"/>
  <c r="AE401" i="3"/>
  <c r="AG401" i="3"/>
  <c r="AI401" i="3"/>
  <c r="AK401" i="3"/>
  <c r="AM401" i="3"/>
  <c r="AO401" i="3"/>
  <c r="AQ401" i="3"/>
  <c r="AS401" i="3"/>
  <c r="AU401" i="3"/>
  <c r="AW401" i="3"/>
  <c r="AY401" i="3"/>
  <c r="BA401" i="3"/>
  <c r="BC401" i="3"/>
  <c r="BE401" i="3"/>
  <c r="BG401" i="3"/>
  <c r="BI401" i="3"/>
  <c r="N409" i="3"/>
  <c r="P409" i="3"/>
  <c r="R409" i="3"/>
  <c r="T409" i="3"/>
  <c r="V409" i="3"/>
  <c r="X409" i="3"/>
  <c r="Z409" i="3"/>
  <c r="AB409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AD409" i="3"/>
  <c r="AH409" i="3"/>
  <c r="AL409" i="3"/>
  <c r="AP409" i="3"/>
  <c r="AT409" i="3"/>
  <c r="AX409" i="3"/>
  <c r="BA409" i="3"/>
  <c r="BC409" i="3"/>
  <c r="BE409" i="3"/>
  <c r="BG409" i="3"/>
  <c r="BI409" i="3"/>
  <c r="AF409" i="3"/>
  <c r="AJ409" i="3"/>
  <c r="AN409" i="3"/>
  <c r="AR409" i="3"/>
  <c r="AV409" i="3"/>
  <c r="AZ409" i="3"/>
  <c r="BB409" i="3"/>
  <c r="BD409" i="3"/>
  <c r="BF409" i="3"/>
  <c r="BH409" i="3"/>
  <c r="M417" i="3"/>
  <c r="O417" i="3"/>
  <c r="Q417" i="3"/>
  <c r="S417" i="3"/>
  <c r="U417" i="3"/>
  <c r="W417" i="3"/>
  <c r="Y417" i="3"/>
  <c r="AA417" i="3"/>
  <c r="AC417" i="3"/>
  <c r="AE417" i="3"/>
  <c r="AG417" i="3"/>
  <c r="AI417" i="3"/>
  <c r="AK417" i="3"/>
  <c r="AM417" i="3"/>
  <c r="AO417" i="3"/>
  <c r="AQ417" i="3"/>
  <c r="AS417" i="3"/>
  <c r="AU417" i="3"/>
  <c r="AW417" i="3"/>
  <c r="AY417" i="3"/>
  <c r="BA417" i="3"/>
  <c r="BC417" i="3"/>
  <c r="BE417" i="3"/>
  <c r="BG417" i="3"/>
  <c r="BI417" i="3"/>
  <c r="N417" i="3"/>
  <c r="P417" i="3"/>
  <c r="R417" i="3"/>
  <c r="T417" i="3"/>
  <c r="V417" i="3"/>
  <c r="X417" i="3"/>
  <c r="Z417" i="3"/>
  <c r="AB417" i="3"/>
  <c r="AD417" i="3"/>
  <c r="AF417" i="3"/>
  <c r="AH417" i="3"/>
  <c r="AJ417" i="3"/>
  <c r="AL417" i="3"/>
  <c r="AN417" i="3"/>
  <c r="AP417" i="3"/>
  <c r="AR417" i="3"/>
  <c r="AT417" i="3"/>
  <c r="AV417" i="3"/>
  <c r="AX417" i="3"/>
  <c r="AZ417" i="3"/>
  <c r="BB417" i="3"/>
  <c r="BD417" i="3"/>
  <c r="BF417" i="3"/>
  <c r="BH417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AX396" i="3"/>
  <c r="AZ396" i="3"/>
  <c r="BB396" i="3"/>
  <c r="BD396" i="3"/>
  <c r="BF396" i="3"/>
  <c r="BH396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404" i="3"/>
  <c r="P404" i="3"/>
  <c r="R404" i="3"/>
  <c r="T404" i="3"/>
  <c r="V404" i="3"/>
  <c r="X404" i="3"/>
  <c r="Z404" i="3"/>
  <c r="AB404" i="3"/>
  <c r="AD404" i="3"/>
  <c r="AF404" i="3"/>
  <c r="AH404" i="3"/>
  <c r="AJ404" i="3"/>
  <c r="AL404" i="3"/>
  <c r="AN404" i="3"/>
  <c r="AP404" i="3"/>
  <c r="AR404" i="3"/>
  <c r="AT404" i="3"/>
  <c r="AV404" i="3"/>
  <c r="AX404" i="3"/>
  <c r="AZ404" i="3"/>
  <c r="BB404" i="3"/>
  <c r="BD404" i="3"/>
  <c r="BF404" i="3"/>
  <c r="BH404" i="3"/>
  <c r="M404" i="3"/>
  <c r="O404" i="3"/>
  <c r="Q404" i="3"/>
  <c r="S404" i="3"/>
  <c r="U404" i="3"/>
  <c r="W404" i="3"/>
  <c r="Y404" i="3"/>
  <c r="AA404" i="3"/>
  <c r="AC404" i="3"/>
  <c r="AE404" i="3"/>
  <c r="AG404" i="3"/>
  <c r="AI404" i="3"/>
  <c r="AK404" i="3"/>
  <c r="AM404" i="3"/>
  <c r="AO404" i="3"/>
  <c r="AQ404" i="3"/>
  <c r="AS404" i="3"/>
  <c r="AU404" i="3"/>
  <c r="AW404" i="3"/>
  <c r="AY404" i="3"/>
  <c r="BA404" i="3"/>
  <c r="BC404" i="3"/>
  <c r="BE404" i="3"/>
  <c r="BG404" i="3"/>
  <c r="BI404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N412" i="3"/>
  <c r="P412" i="3"/>
  <c r="R412" i="3"/>
  <c r="T412" i="3"/>
  <c r="V412" i="3"/>
  <c r="X412" i="3"/>
  <c r="Z412" i="3"/>
  <c r="AB412" i="3"/>
  <c r="AD412" i="3"/>
  <c r="AF412" i="3"/>
  <c r="AH412" i="3"/>
  <c r="AJ412" i="3"/>
  <c r="AL412" i="3"/>
  <c r="AN412" i="3"/>
  <c r="AP412" i="3"/>
  <c r="AR412" i="3"/>
  <c r="AT412" i="3"/>
  <c r="AV412" i="3"/>
  <c r="AX412" i="3"/>
  <c r="AZ412" i="3"/>
  <c r="BB412" i="3"/>
  <c r="BD412" i="3"/>
  <c r="BF412" i="3"/>
  <c r="BH412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M391" i="3"/>
  <c r="O391" i="3"/>
  <c r="Q391" i="3"/>
  <c r="S391" i="3"/>
  <c r="U391" i="3"/>
  <c r="W391" i="3"/>
  <c r="Y391" i="3"/>
  <c r="AA391" i="3"/>
  <c r="AC391" i="3"/>
  <c r="AE391" i="3"/>
  <c r="AG391" i="3"/>
  <c r="AI391" i="3"/>
  <c r="AK391" i="3"/>
  <c r="AM391" i="3"/>
  <c r="AO391" i="3"/>
  <c r="AQ391" i="3"/>
  <c r="AS391" i="3"/>
  <c r="AU391" i="3"/>
  <c r="AW391" i="3"/>
  <c r="AY391" i="3"/>
  <c r="BA391" i="3"/>
  <c r="BC391" i="3"/>
  <c r="BE391" i="3"/>
  <c r="BG391" i="3"/>
  <c r="BI391" i="3"/>
  <c r="N399" i="3"/>
  <c r="P399" i="3"/>
  <c r="R399" i="3"/>
  <c r="T399" i="3"/>
  <c r="V399" i="3"/>
  <c r="X399" i="3"/>
  <c r="Z399" i="3"/>
  <c r="AB399" i="3"/>
  <c r="AD399" i="3"/>
  <c r="AF399" i="3"/>
  <c r="AH399" i="3"/>
  <c r="AJ399" i="3"/>
  <c r="AL399" i="3"/>
  <c r="AN399" i="3"/>
  <c r="AP399" i="3"/>
  <c r="AR399" i="3"/>
  <c r="AT399" i="3"/>
  <c r="AV399" i="3"/>
  <c r="AX399" i="3"/>
  <c r="AZ399" i="3"/>
  <c r="BB399" i="3"/>
  <c r="BD399" i="3"/>
  <c r="BF399" i="3"/>
  <c r="BH399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N407" i="3"/>
  <c r="P407" i="3"/>
  <c r="R407" i="3"/>
  <c r="T407" i="3"/>
  <c r="V407" i="3"/>
  <c r="X407" i="3"/>
  <c r="Z407" i="3"/>
  <c r="AB407" i="3"/>
  <c r="AD407" i="3"/>
  <c r="AF407" i="3"/>
  <c r="AH407" i="3"/>
  <c r="AJ407" i="3"/>
  <c r="AL407" i="3"/>
  <c r="AN407" i="3"/>
  <c r="AP407" i="3"/>
  <c r="AR407" i="3"/>
  <c r="AT407" i="3"/>
  <c r="AV407" i="3"/>
  <c r="AX407" i="3"/>
  <c r="AZ407" i="3"/>
  <c r="BB407" i="3"/>
  <c r="BD407" i="3"/>
  <c r="BF407" i="3"/>
  <c r="BH407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N415" i="3"/>
  <c r="P415" i="3"/>
  <c r="R415" i="3"/>
  <c r="T415" i="3"/>
  <c r="V415" i="3"/>
  <c r="X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M423" i="3"/>
  <c r="O423" i="3"/>
  <c r="Q423" i="3"/>
  <c r="S423" i="3"/>
  <c r="U423" i="3"/>
  <c r="W423" i="3"/>
  <c r="Y423" i="3"/>
  <c r="AA423" i="3"/>
  <c r="AC423" i="3"/>
  <c r="AE423" i="3"/>
  <c r="AG423" i="3"/>
  <c r="AI423" i="3"/>
  <c r="AK423" i="3"/>
  <c r="AM423" i="3"/>
  <c r="AO423" i="3"/>
  <c r="AQ423" i="3"/>
  <c r="AS423" i="3"/>
  <c r="AU423" i="3"/>
  <c r="AW423" i="3"/>
  <c r="AY423" i="3"/>
  <c r="BA423" i="3"/>
  <c r="BC423" i="3"/>
  <c r="BE423" i="3"/>
  <c r="BG423" i="3"/>
  <c r="BI423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N478" i="3"/>
  <c r="P478" i="3"/>
  <c r="R478" i="3"/>
  <c r="T478" i="3"/>
  <c r="V478" i="3"/>
  <c r="X478" i="3"/>
  <c r="Z478" i="3"/>
  <c r="AB478" i="3"/>
  <c r="AD478" i="3"/>
  <c r="AF478" i="3"/>
  <c r="AH478" i="3"/>
  <c r="AJ478" i="3"/>
  <c r="AL478" i="3"/>
  <c r="AN478" i="3"/>
  <c r="AP478" i="3"/>
  <c r="AR478" i="3"/>
  <c r="AT478" i="3"/>
  <c r="AV478" i="3"/>
  <c r="AX478" i="3"/>
  <c r="AZ478" i="3"/>
  <c r="BB478" i="3"/>
  <c r="BD478" i="3"/>
  <c r="BF478" i="3"/>
  <c r="BH478" i="3"/>
  <c r="M478" i="3"/>
  <c r="O478" i="3"/>
  <c r="Q478" i="3"/>
  <c r="S478" i="3"/>
  <c r="U478" i="3"/>
  <c r="W478" i="3"/>
  <c r="Y478" i="3"/>
  <c r="AA478" i="3"/>
  <c r="AC478" i="3"/>
  <c r="AE478" i="3"/>
  <c r="AG478" i="3"/>
  <c r="AI478" i="3"/>
  <c r="AK478" i="3"/>
  <c r="AM478" i="3"/>
  <c r="AO478" i="3"/>
  <c r="AQ478" i="3"/>
  <c r="AS478" i="3"/>
  <c r="AU478" i="3"/>
  <c r="AW478" i="3"/>
  <c r="AY478" i="3"/>
  <c r="BA478" i="3"/>
  <c r="BC478" i="3"/>
  <c r="BE478" i="3"/>
  <c r="BG478" i="3"/>
  <c r="BI478" i="3"/>
  <c r="BM345" i="3"/>
  <c r="BJ346" i="3"/>
  <c r="BN346" i="3"/>
  <c r="BK346" i="3"/>
  <c r="N348" i="3"/>
  <c r="P348" i="3"/>
  <c r="R348" i="3"/>
  <c r="T348" i="3"/>
  <c r="V348" i="3"/>
  <c r="X348" i="3"/>
  <c r="Z348" i="3"/>
  <c r="AB348" i="3"/>
  <c r="AD348" i="3"/>
  <c r="AF348" i="3"/>
  <c r="AH348" i="3"/>
  <c r="AJ348" i="3"/>
  <c r="AL348" i="3"/>
  <c r="AN348" i="3"/>
  <c r="AP348" i="3"/>
  <c r="AR348" i="3"/>
  <c r="AT348" i="3"/>
  <c r="AV348" i="3"/>
  <c r="AX348" i="3"/>
  <c r="AZ348" i="3"/>
  <c r="BB348" i="3"/>
  <c r="BD348" i="3"/>
  <c r="BF348" i="3"/>
  <c r="BH348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BJ353" i="3"/>
  <c r="BM354" i="3"/>
  <c r="BL354" i="3"/>
  <c r="BJ355" i="3"/>
  <c r="BM356" i="3"/>
  <c r="BL356" i="3"/>
  <c r="BJ360" i="3"/>
  <c r="BN360" i="3"/>
  <c r="BK360" i="3"/>
  <c r="BM364" i="3"/>
  <c r="BL364" i="3"/>
  <c r="BJ368" i="3"/>
  <c r="BN368" i="3"/>
  <c r="BK368" i="3"/>
  <c r="BM372" i="3"/>
  <c r="BJ376" i="3"/>
  <c r="BK376" i="3"/>
  <c r="BL380" i="3"/>
  <c r="BK384" i="3"/>
  <c r="BM388" i="3"/>
  <c r="BL388" i="3"/>
  <c r="BH394" i="3"/>
  <c r="BD394" i="3"/>
  <c r="AZ394" i="3"/>
  <c r="AV394" i="3"/>
  <c r="AR394" i="3"/>
  <c r="AN394" i="3"/>
  <c r="AJ394" i="3"/>
  <c r="AF394" i="3"/>
  <c r="AB394" i="3"/>
  <c r="X394" i="3"/>
  <c r="T394" i="3"/>
  <c r="P394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M394" i="3"/>
  <c r="BG402" i="3"/>
  <c r="BC402" i="3"/>
  <c r="AY402" i="3"/>
  <c r="AU402" i="3"/>
  <c r="AQ402" i="3"/>
  <c r="AM402" i="3"/>
  <c r="AI402" i="3"/>
  <c r="AE402" i="3"/>
  <c r="AA402" i="3"/>
  <c r="W402" i="3"/>
  <c r="S402" i="3"/>
  <c r="O402" i="3"/>
  <c r="BH402" i="3"/>
  <c r="BD402" i="3"/>
  <c r="AZ402" i="3"/>
  <c r="AV402" i="3"/>
  <c r="AR402" i="3"/>
  <c r="AN402" i="3"/>
  <c r="AJ402" i="3"/>
  <c r="AF402" i="3"/>
  <c r="AB402" i="3"/>
  <c r="X402" i="3"/>
  <c r="T402" i="3"/>
  <c r="P402" i="3"/>
  <c r="BH410" i="3"/>
  <c r="BD410" i="3"/>
  <c r="AZ410" i="3"/>
  <c r="AV410" i="3"/>
  <c r="AR410" i="3"/>
  <c r="AN410" i="3"/>
  <c r="AJ410" i="3"/>
  <c r="AF410" i="3"/>
  <c r="AB410" i="3"/>
  <c r="X410" i="3"/>
  <c r="T410" i="3"/>
  <c r="P410" i="3"/>
  <c r="BI410" i="3"/>
  <c r="BE410" i="3"/>
  <c r="BA410" i="3"/>
  <c r="AW410" i="3"/>
  <c r="AS410" i="3"/>
  <c r="AO410" i="3"/>
  <c r="AK410" i="3"/>
  <c r="AG410" i="3"/>
  <c r="AC410" i="3"/>
  <c r="Y410" i="3"/>
  <c r="U410" i="3"/>
  <c r="Q410" i="3"/>
  <c r="M410" i="3"/>
  <c r="BF418" i="3"/>
  <c r="BB418" i="3"/>
  <c r="AX418" i="3"/>
  <c r="AT418" i="3"/>
  <c r="AP418" i="3"/>
  <c r="AL418" i="3"/>
  <c r="AH418" i="3"/>
  <c r="AD418" i="3"/>
  <c r="Z418" i="3"/>
  <c r="V418" i="3"/>
  <c r="R418" i="3"/>
  <c r="N418" i="3"/>
  <c r="BG418" i="3"/>
  <c r="BC418" i="3"/>
  <c r="AY418" i="3"/>
  <c r="AU418" i="3"/>
  <c r="AQ418" i="3"/>
  <c r="AM418" i="3"/>
  <c r="AI418" i="3"/>
  <c r="AE418" i="3"/>
  <c r="AA418" i="3"/>
  <c r="W418" i="3"/>
  <c r="S418" i="3"/>
  <c r="O418" i="3"/>
  <c r="BJ425" i="3"/>
  <c r="BK425" i="3"/>
  <c r="BM426" i="3"/>
  <c r="BJ427" i="3"/>
  <c r="BM428" i="3"/>
  <c r="BJ429" i="3"/>
  <c r="BM430" i="3"/>
  <c r="BJ431" i="3"/>
  <c r="BM432" i="3"/>
  <c r="BJ433" i="3"/>
  <c r="BM434" i="3"/>
  <c r="BJ435" i="3"/>
  <c r="BM436" i="3"/>
  <c r="BJ437" i="3"/>
  <c r="BM438" i="3"/>
  <c r="BJ439" i="3"/>
  <c r="BK439" i="3"/>
  <c r="BL440" i="3"/>
  <c r="BN441" i="3"/>
  <c r="BM442" i="3"/>
  <c r="BK443" i="3"/>
  <c r="BL444" i="3"/>
  <c r="BK445" i="3"/>
  <c r="BK449" i="3"/>
  <c r="BK453" i="3"/>
  <c r="BM454" i="3"/>
  <c r="BJ454" i="3"/>
  <c r="BJ455" i="3"/>
  <c r="BL456" i="3"/>
  <c r="BN457" i="3"/>
  <c r="BN458" i="3"/>
  <c r="BL459" i="3"/>
  <c r="BM460" i="3"/>
  <c r="BM461" i="3"/>
  <c r="BN461" i="3"/>
  <c r="BN462" i="3"/>
  <c r="BL463" i="3"/>
  <c r="BM464" i="3"/>
  <c r="BM465" i="3"/>
  <c r="BM466" i="3"/>
  <c r="BJ466" i="3"/>
  <c r="BN467" i="3"/>
  <c r="BM469" i="3"/>
  <c r="BN470" i="3"/>
  <c r="BM471" i="3"/>
  <c r="BJ471" i="3"/>
  <c r="BM473" i="3"/>
  <c r="BN473" i="3"/>
  <c r="BJ474" i="3"/>
  <c r="BK475" i="3"/>
  <c r="BL475" i="3"/>
  <c r="BL476" i="3"/>
  <c r="BJ339" i="3"/>
  <c r="BK339" i="3"/>
  <c r="N342" i="3"/>
  <c r="P342" i="3"/>
  <c r="R342" i="3"/>
  <c r="T342" i="3"/>
  <c r="V342" i="3"/>
  <c r="X342" i="3"/>
  <c r="Z342" i="3"/>
  <c r="AB342" i="3"/>
  <c r="M342" i="3"/>
  <c r="Q342" i="3"/>
  <c r="U342" i="3"/>
  <c r="Y342" i="3"/>
  <c r="AC342" i="3"/>
  <c r="AE342" i="3"/>
  <c r="AG342" i="3"/>
  <c r="AI342" i="3"/>
  <c r="AK342" i="3"/>
  <c r="AM342" i="3"/>
  <c r="AO342" i="3"/>
  <c r="AQ342" i="3"/>
  <c r="AS342" i="3"/>
  <c r="AU342" i="3"/>
  <c r="AW342" i="3"/>
  <c r="AY342" i="3"/>
  <c r="BA342" i="3"/>
  <c r="BC342" i="3"/>
  <c r="BE342" i="3"/>
  <c r="BG342" i="3"/>
  <c r="BI342" i="3"/>
  <c r="O342" i="3"/>
  <c r="S342" i="3"/>
  <c r="W342" i="3"/>
  <c r="AA342" i="3"/>
  <c r="AD342" i="3"/>
  <c r="AF342" i="3"/>
  <c r="AH342" i="3"/>
  <c r="AJ342" i="3"/>
  <c r="AL342" i="3"/>
  <c r="AN342" i="3"/>
  <c r="AP342" i="3"/>
  <c r="AR342" i="3"/>
  <c r="AT342" i="3"/>
  <c r="AV342" i="3"/>
  <c r="AX342" i="3"/>
  <c r="AZ342" i="3"/>
  <c r="BB342" i="3"/>
  <c r="BD342" i="3"/>
  <c r="BF342" i="3"/>
  <c r="BH342" i="3"/>
  <c r="M344" i="3"/>
  <c r="N344" i="3"/>
  <c r="P344" i="3"/>
  <c r="R344" i="3"/>
  <c r="T344" i="3"/>
  <c r="V344" i="3"/>
  <c r="X344" i="3"/>
  <c r="Z344" i="3"/>
  <c r="AB344" i="3"/>
  <c r="AD344" i="3"/>
  <c r="AF344" i="3"/>
  <c r="AH344" i="3"/>
  <c r="AJ344" i="3"/>
  <c r="AL344" i="3"/>
  <c r="AN344" i="3"/>
  <c r="AP344" i="3"/>
  <c r="AR344" i="3"/>
  <c r="AT344" i="3"/>
  <c r="AV344" i="3"/>
  <c r="AX344" i="3"/>
  <c r="AZ344" i="3"/>
  <c r="BB344" i="3"/>
  <c r="BD344" i="3"/>
  <c r="BF344" i="3"/>
  <c r="BH344" i="3"/>
  <c r="O344" i="3"/>
  <c r="Q344" i="3"/>
  <c r="S344" i="3"/>
  <c r="U344" i="3"/>
  <c r="W344" i="3"/>
  <c r="Y344" i="3"/>
  <c r="AA344" i="3"/>
  <c r="AC344" i="3"/>
  <c r="AE344" i="3"/>
  <c r="AG344" i="3"/>
  <c r="AI344" i="3"/>
  <c r="AK344" i="3"/>
  <c r="AM344" i="3"/>
  <c r="AO344" i="3"/>
  <c r="AQ344" i="3"/>
  <c r="AS344" i="3"/>
  <c r="AU344" i="3"/>
  <c r="AW344" i="3"/>
  <c r="AY344" i="3"/>
  <c r="BA344" i="3"/>
  <c r="BC344" i="3"/>
  <c r="BE344" i="3"/>
  <c r="BG344" i="3"/>
  <c r="BI344" i="3"/>
  <c r="BI349" i="3"/>
  <c r="BE349" i="3"/>
  <c r="BA349" i="3"/>
  <c r="AW349" i="3"/>
  <c r="AS349" i="3"/>
  <c r="AO349" i="3"/>
  <c r="AK349" i="3"/>
  <c r="AG349" i="3"/>
  <c r="AC349" i="3"/>
  <c r="Y349" i="3"/>
  <c r="U349" i="3"/>
  <c r="Q349" i="3"/>
  <c r="M349" i="3"/>
  <c r="BF349" i="3"/>
  <c r="BB349" i="3"/>
  <c r="AX349" i="3"/>
  <c r="AT349" i="3"/>
  <c r="AP349" i="3"/>
  <c r="AL349" i="3"/>
  <c r="AH349" i="3"/>
  <c r="AD349" i="3"/>
  <c r="Z349" i="3"/>
  <c r="V349" i="3"/>
  <c r="R349" i="3"/>
  <c r="N349" i="3"/>
  <c r="BG350" i="3"/>
  <c r="BC350" i="3"/>
  <c r="AY350" i="3"/>
  <c r="BF350" i="3"/>
  <c r="BB350" i="3"/>
  <c r="AW350" i="3"/>
  <c r="AS350" i="3"/>
  <c r="AO350" i="3"/>
  <c r="AK350" i="3"/>
  <c r="AG350" i="3"/>
  <c r="AC350" i="3"/>
  <c r="Y350" i="3"/>
  <c r="U350" i="3"/>
  <c r="Q350" i="3"/>
  <c r="M350" i="3"/>
  <c r="AV350" i="3"/>
  <c r="AR350" i="3"/>
  <c r="AN350" i="3"/>
  <c r="AJ350" i="3"/>
  <c r="AF350" i="3"/>
  <c r="AB350" i="3"/>
  <c r="X350" i="3"/>
  <c r="T350" i="3"/>
  <c r="P350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M351" i="3"/>
  <c r="O351" i="3"/>
  <c r="Q351" i="3"/>
  <c r="S351" i="3"/>
  <c r="U351" i="3"/>
  <c r="W351" i="3"/>
  <c r="Y351" i="3"/>
  <c r="AA351" i="3"/>
  <c r="AC351" i="3"/>
  <c r="AE351" i="3"/>
  <c r="AG351" i="3"/>
  <c r="AI351" i="3"/>
  <c r="AK351" i="3"/>
  <c r="AM351" i="3"/>
  <c r="AO351" i="3"/>
  <c r="AQ351" i="3"/>
  <c r="AS351" i="3"/>
  <c r="AU351" i="3"/>
  <c r="AW351" i="3"/>
  <c r="AY351" i="3"/>
  <c r="BA351" i="3"/>
  <c r="BC351" i="3"/>
  <c r="BE351" i="3"/>
  <c r="BG351" i="3"/>
  <c r="BI351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M363" i="3"/>
  <c r="O363" i="3"/>
  <c r="Q363" i="3"/>
  <c r="S363" i="3"/>
  <c r="U363" i="3"/>
  <c r="W363" i="3"/>
  <c r="Y363" i="3"/>
  <c r="AA363" i="3"/>
  <c r="AC363" i="3"/>
  <c r="AE363" i="3"/>
  <c r="AG363" i="3"/>
  <c r="AI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N366" i="3"/>
  <c r="P366" i="3"/>
  <c r="R366" i="3"/>
  <c r="T366" i="3"/>
  <c r="V366" i="3"/>
  <c r="X366" i="3"/>
  <c r="Z366" i="3"/>
  <c r="AB366" i="3"/>
  <c r="AD366" i="3"/>
  <c r="AF366" i="3"/>
  <c r="AH366" i="3"/>
  <c r="AJ366" i="3"/>
  <c r="AL366" i="3"/>
  <c r="AN366" i="3"/>
  <c r="AP366" i="3"/>
  <c r="AR366" i="3"/>
  <c r="AT366" i="3"/>
  <c r="AV366" i="3"/>
  <c r="AX366" i="3"/>
  <c r="AZ366" i="3"/>
  <c r="BB366" i="3"/>
  <c r="BD366" i="3"/>
  <c r="BF366" i="3"/>
  <c r="BH366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N369" i="3"/>
  <c r="P369" i="3"/>
  <c r="R369" i="3"/>
  <c r="T369" i="3"/>
  <c r="V369" i="3"/>
  <c r="X369" i="3"/>
  <c r="Z369" i="3"/>
  <c r="AB369" i="3"/>
  <c r="AD369" i="3"/>
  <c r="AF369" i="3"/>
  <c r="AH369" i="3"/>
  <c r="AJ369" i="3"/>
  <c r="AL369" i="3"/>
  <c r="AN369" i="3"/>
  <c r="AP369" i="3"/>
  <c r="AR369" i="3"/>
  <c r="AT369" i="3"/>
  <c r="AV369" i="3"/>
  <c r="AX369" i="3"/>
  <c r="AZ369" i="3"/>
  <c r="BB369" i="3"/>
  <c r="BD369" i="3"/>
  <c r="BF369" i="3"/>
  <c r="BH369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71" i="3"/>
  <c r="P371" i="3"/>
  <c r="R371" i="3"/>
  <c r="T371" i="3"/>
  <c r="M371" i="3"/>
  <c r="O371" i="3"/>
  <c r="Q371" i="3"/>
  <c r="S371" i="3"/>
  <c r="U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M377" i="3"/>
  <c r="O377" i="3"/>
  <c r="Q377" i="3"/>
  <c r="S377" i="3"/>
  <c r="U377" i="3"/>
  <c r="W377" i="3"/>
  <c r="Y377" i="3"/>
  <c r="AA377" i="3"/>
  <c r="AC377" i="3"/>
  <c r="AE377" i="3"/>
  <c r="AG377" i="3"/>
  <c r="AI377" i="3"/>
  <c r="AK377" i="3"/>
  <c r="AM377" i="3"/>
  <c r="AO377" i="3"/>
  <c r="AQ377" i="3"/>
  <c r="AS377" i="3"/>
  <c r="AU377" i="3"/>
  <c r="AW377" i="3"/>
  <c r="AY377" i="3"/>
  <c r="BA377" i="3"/>
  <c r="BC377" i="3"/>
  <c r="BE377" i="3"/>
  <c r="BG377" i="3"/>
  <c r="BI377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N382" i="3"/>
  <c r="R382" i="3"/>
  <c r="V382" i="3"/>
  <c r="Z382" i="3"/>
  <c r="AD382" i="3"/>
  <c r="AH382" i="3"/>
  <c r="AL382" i="3"/>
  <c r="AP382" i="3"/>
  <c r="AT382" i="3"/>
  <c r="AX382" i="3"/>
  <c r="BB382" i="3"/>
  <c r="BF382" i="3"/>
  <c r="P382" i="3"/>
  <c r="T382" i="3"/>
  <c r="X382" i="3"/>
  <c r="AB382" i="3"/>
  <c r="AF382" i="3"/>
  <c r="AJ382" i="3"/>
  <c r="AN382" i="3"/>
  <c r="AR382" i="3"/>
  <c r="AV382" i="3"/>
  <c r="AZ382" i="3"/>
  <c r="BD382" i="3"/>
  <c r="BH382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O387" i="3"/>
  <c r="AQ387" i="3"/>
  <c r="AS387" i="3"/>
  <c r="AU387" i="3"/>
  <c r="AW387" i="3"/>
  <c r="AY387" i="3"/>
  <c r="BA387" i="3"/>
  <c r="BC387" i="3"/>
  <c r="BE387" i="3"/>
  <c r="BG387" i="3"/>
  <c r="BI387" i="3"/>
  <c r="N390" i="3"/>
  <c r="P390" i="3"/>
  <c r="R390" i="3"/>
  <c r="T390" i="3"/>
  <c r="V390" i="3"/>
  <c r="X390" i="3"/>
  <c r="Z390" i="3"/>
  <c r="AB390" i="3"/>
  <c r="AD390" i="3"/>
  <c r="AF390" i="3"/>
  <c r="AH390" i="3"/>
  <c r="AJ390" i="3"/>
  <c r="AL390" i="3"/>
  <c r="AN390" i="3"/>
  <c r="AP390" i="3"/>
  <c r="AR390" i="3"/>
  <c r="AT390" i="3"/>
  <c r="AV390" i="3"/>
  <c r="AX390" i="3"/>
  <c r="AZ390" i="3"/>
  <c r="BB390" i="3"/>
  <c r="BD390" i="3"/>
  <c r="BF390" i="3"/>
  <c r="BH390" i="3"/>
  <c r="M390" i="3"/>
  <c r="O390" i="3"/>
  <c r="Q390" i="3"/>
  <c r="S390" i="3"/>
  <c r="U390" i="3"/>
  <c r="W390" i="3"/>
  <c r="Y390" i="3"/>
  <c r="AA390" i="3"/>
  <c r="AC390" i="3"/>
  <c r="AE390" i="3"/>
  <c r="AG390" i="3"/>
  <c r="AI390" i="3"/>
  <c r="AK390" i="3"/>
  <c r="AM390" i="3"/>
  <c r="AO390" i="3"/>
  <c r="AQ390" i="3"/>
  <c r="AS390" i="3"/>
  <c r="AU390" i="3"/>
  <c r="AW390" i="3"/>
  <c r="AY390" i="3"/>
  <c r="BA390" i="3"/>
  <c r="BC390" i="3"/>
  <c r="BE390" i="3"/>
  <c r="BG390" i="3"/>
  <c r="BI390" i="3"/>
  <c r="N398" i="3"/>
  <c r="P398" i="3"/>
  <c r="R398" i="3"/>
  <c r="T398" i="3"/>
  <c r="V398" i="3"/>
  <c r="X398" i="3"/>
  <c r="Z398" i="3"/>
  <c r="AB398" i="3"/>
  <c r="AD398" i="3"/>
  <c r="AF398" i="3"/>
  <c r="AH398" i="3"/>
  <c r="AJ398" i="3"/>
  <c r="AL398" i="3"/>
  <c r="AN398" i="3"/>
  <c r="AP398" i="3"/>
  <c r="AR398" i="3"/>
  <c r="AT398" i="3"/>
  <c r="AV398" i="3"/>
  <c r="AX398" i="3"/>
  <c r="AZ398" i="3"/>
  <c r="BB398" i="3"/>
  <c r="BD398" i="3"/>
  <c r="BF398" i="3"/>
  <c r="BH398" i="3"/>
  <c r="M398" i="3"/>
  <c r="O398" i="3"/>
  <c r="Q398" i="3"/>
  <c r="S398" i="3"/>
  <c r="U398" i="3"/>
  <c r="W398" i="3"/>
  <c r="Y398" i="3"/>
  <c r="AA398" i="3"/>
  <c r="AC398" i="3"/>
  <c r="AE398" i="3"/>
  <c r="AG398" i="3"/>
  <c r="AI398" i="3"/>
  <c r="AK398" i="3"/>
  <c r="AM398" i="3"/>
  <c r="AO398" i="3"/>
  <c r="AQ398" i="3"/>
  <c r="AS398" i="3"/>
  <c r="AU398" i="3"/>
  <c r="AW398" i="3"/>
  <c r="AY398" i="3"/>
  <c r="BA398" i="3"/>
  <c r="BC398" i="3"/>
  <c r="BE398" i="3"/>
  <c r="BG398" i="3"/>
  <c r="BI398" i="3"/>
  <c r="N406" i="3"/>
  <c r="P406" i="3"/>
  <c r="R406" i="3"/>
  <c r="T406" i="3"/>
  <c r="V406" i="3"/>
  <c r="X406" i="3"/>
  <c r="Z406" i="3"/>
  <c r="AB406" i="3"/>
  <c r="AD406" i="3"/>
  <c r="AF406" i="3"/>
  <c r="AH406" i="3"/>
  <c r="AJ406" i="3"/>
  <c r="AL406" i="3"/>
  <c r="AN406" i="3"/>
  <c r="AP406" i="3"/>
  <c r="AR406" i="3"/>
  <c r="AT406" i="3"/>
  <c r="AV406" i="3"/>
  <c r="AX406" i="3"/>
  <c r="AZ406" i="3"/>
  <c r="BB406" i="3"/>
  <c r="BD406" i="3"/>
  <c r="BF406" i="3"/>
  <c r="BH406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M421" i="3"/>
  <c r="O421" i="3"/>
  <c r="Q421" i="3"/>
  <c r="S421" i="3"/>
  <c r="U421" i="3"/>
  <c r="W421" i="3"/>
  <c r="Y421" i="3"/>
  <c r="AA421" i="3"/>
  <c r="AC421" i="3"/>
  <c r="AE421" i="3"/>
  <c r="AG421" i="3"/>
  <c r="AI421" i="3"/>
  <c r="AK421" i="3"/>
  <c r="AM421" i="3"/>
  <c r="AO421" i="3"/>
  <c r="AQ421" i="3"/>
  <c r="AS421" i="3"/>
  <c r="AU421" i="3"/>
  <c r="AW421" i="3"/>
  <c r="AY421" i="3"/>
  <c r="BA421" i="3"/>
  <c r="BC421" i="3"/>
  <c r="BE421" i="3"/>
  <c r="BG421" i="3"/>
  <c r="BI421" i="3"/>
  <c r="N421" i="3"/>
  <c r="P421" i="3"/>
  <c r="R421" i="3"/>
  <c r="T421" i="3"/>
  <c r="V421" i="3"/>
  <c r="X421" i="3"/>
  <c r="Z421" i="3"/>
  <c r="AB421" i="3"/>
  <c r="AD421" i="3"/>
  <c r="AF421" i="3"/>
  <c r="AH421" i="3"/>
  <c r="AJ421" i="3"/>
  <c r="AL421" i="3"/>
  <c r="AN421" i="3"/>
  <c r="AP421" i="3"/>
  <c r="AR421" i="3"/>
  <c r="AT421" i="3"/>
  <c r="AV421" i="3"/>
  <c r="AX421" i="3"/>
  <c r="AZ421" i="3"/>
  <c r="BB421" i="3"/>
  <c r="BD421" i="3"/>
  <c r="BF421" i="3"/>
  <c r="BH421" i="3"/>
  <c r="N504" i="3"/>
  <c r="P504" i="3"/>
  <c r="R504" i="3"/>
  <c r="T504" i="3"/>
  <c r="V504" i="3"/>
  <c r="X504" i="3"/>
  <c r="Z504" i="3"/>
  <c r="AB504" i="3"/>
  <c r="AD504" i="3"/>
  <c r="AF504" i="3"/>
  <c r="AH504" i="3"/>
  <c r="AJ504" i="3"/>
  <c r="AL504" i="3"/>
  <c r="AN504" i="3"/>
  <c r="AP504" i="3"/>
  <c r="AR504" i="3"/>
  <c r="AT504" i="3"/>
  <c r="AV504" i="3"/>
  <c r="AX504" i="3"/>
  <c r="AZ504" i="3"/>
  <c r="BB504" i="3"/>
  <c r="BD504" i="3"/>
  <c r="BF504" i="3"/>
  <c r="BH504" i="3"/>
  <c r="M504" i="3"/>
  <c r="O504" i="3"/>
  <c r="Q504" i="3"/>
  <c r="S504" i="3"/>
  <c r="U504" i="3"/>
  <c r="W504" i="3"/>
  <c r="Y504" i="3"/>
  <c r="AA504" i="3"/>
  <c r="AC504" i="3"/>
  <c r="AE504" i="3"/>
  <c r="AG504" i="3"/>
  <c r="AI504" i="3"/>
  <c r="AK504" i="3"/>
  <c r="AM504" i="3"/>
  <c r="AO504" i="3"/>
  <c r="AQ504" i="3"/>
  <c r="AS504" i="3"/>
  <c r="AU504" i="3"/>
  <c r="AW504" i="3"/>
  <c r="AY504" i="3"/>
  <c r="BA504" i="3"/>
  <c r="BC504" i="3"/>
  <c r="BE504" i="3"/>
  <c r="BG504" i="3"/>
  <c r="BI504" i="3"/>
  <c r="BL340" i="3"/>
  <c r="K297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N405" i="3"/>
  <c r="P405" i="3"/>
  <c r="R405" i="3"/>
  <c r="T405" i="3"/>
  <c r="V405" i="3"/>
  <c r="X405" i="3"/>
  <c r="Z405" i="3"/>
  <c r="AB405" i="3"/>
  <c r="AD405" i="3"/>
  <c r="AF405" i="3"/>
  <c r="AH405" i="3"/>
  <c r="AJ405" i="3"/>
  <c r="AL405" i="3"/>
  <c r="AN405" i="3"/>
  <c r="AP405" i="3"/>
  <c r="AR405" i="3"/>
  <c r="AT405" i="3"/>
  <c r="AV405" i="3"/>
  <c r="AX405" i="3"/>
  <c r="AZ405" i="3"/>
  <c r="BB405" i="3"/>
  <c r="BD405" i="3"/>
  <c r="BF405" i="3"/>
  <c r="BH405" i="3"/>
  <c r="M405" i="3"/>
  <c r="O405" i="3"/>
  <c r="Q405" i="3"/>
  <c r="S405" i="3"/>
  <c r="U405" i="3"/>
  <c r="W405" i="3"/>
  <c r="Y405" i="3"/>
  <c r="AA405" i="3"/>
  <c r="AC405" i="3"/>
  <c r="AE405" i="3"/>
  <c r="AG405" i="3"/>
  <c r="AI405" i="3"/>
  <c r="AK405" i="3"/>
  <c r="AM405" i="3"/>
  <c r="AO405" i="3"/>
  <c r="AQ405" i="3"/>
  <c r="AS405" i="3"/>
  <c r="AU405" i="3"/>
  <c r="AW405" i="3"/>
  <c r="AY405" i="3"/>
  <c r="BA405" i="3"/>
  <c r="BC405" i="3"/>
  <c r="BE405" i="3"/>
  <c r="BG405" i="3"/>
  <c r="BI405" i="3"/>
  <c r="M413" i="3"/>
  <c r="O413" i="3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N413" i="3"/>
  <c r="P413" i="3"/>
  <c r="R413" i="3"/>
  <c r="T413" i="3"/>
  <c r="V413" i="3"/>
  <c r="X413" i="3"/>
  <c r="Z413" i="3"/>
  <c r="AB413" i="3"/>
  <c r="AD413" i="3"/>
  <c r="AF413" i="3"/>
  <c r="AH413" i="3"/>
  <c r="AJ413" i="3"/>
  <c r="AL413" i="3"/>
  <c r="AN413" i="3"/>
  <c r="AP413" i="3"/>
  <c r="AR413" i="3"/>
  <c r="AT413" i="3"/>
  <c r="AV413" i="3"/>
  <c r="AX413" i="3"/>
  <c r="AZ413" i="3"/>
  <c r="BB413" i="3"/>
  <c r="BD413" i="3"/>
  <c r="BF413" i="3"/>
  <c r="BH413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N400" i="3"/>
  <c r="P400" i="3"/>
  <c r="R400" i="3"/>
  <c r="T400" i="3"/>
  <c r="V400" i="3"/>
  <c r="X400" i="3"/>
  <c r="Z400" i="3"/>
  <c r="AB400" i="3"/>
  <c r="AD400" i="3"/>
  <c r="AF400" i="3"/>
  <c r="AH400" i="3"/>
  <c r="AJ400" i="3"/>
  <c r="AL400" i="3"/>
  <c r="AN400" i="3"/>
  <c r="AP400" i="3"/>
  <c r="AR400" i="3"/>
  <c r="AT400" i="3"/>
  <c r="AV400" i="3"/>
  <c r="AX400" i="3"/>
  <c r="AZ400" i="3"/>
  <c r="BB400" i="3"/>
  <c r="BD400" i="3"/>
  <c r="BF400" i="3"/>
  <c r="BH400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N408" i="3"/>
  <c r="P408" i="3"/>
  <c r="R408" i="3"/>
  <c r="T408" i="3"/>
  <c r="V408" i="3"/>
  <c r="X408" i="3"/>
  <c r="Z408" i="3"/>
  <c r="AB408" i="3"/>
  <c r="AD408" i="3"/>
  <c r="AF408" i="3"/>
  <c r="AH408" i="3"/>
  <c r="AJ408" i="3"/>
  <c r="AL408" i="3"/>
  <c r="AN408" i="3"/>
  <c r="AP408" i="3"/>
  <c r="AR408" i="3"/>
  <c r="AT408" i="3"/>
  <c r="AV408" i="3"/>
  <c r="AX408" i="3"/>
  <c r="AZ408" i="3"/>
  <c r="BB408" i="3"/>
  <c r="BD408" i="3"/>
  <c r="BF408" i="3"/>
  <c r="BH408" i="3"/>
  <c r="M408" i="3"/>
  <c r="O408" i="3"/>
  <c r="Q408" i="3"/>
  <c r="S408" i="3"/>
  <c r="U408" i="3"/>
  <c r="W408" i="3"/>
  <c r="Y408" i="3"/>
  <c r="AA408" i="3"/>
  <c r="AC408" i="3"/>
  <c r="AE408" i="3"/>
  <c r="AG408" i="3"/>
  <c r="AI408" i="3"/>
  <c r="AK408" i="3"/>
  <c r="AM408" i="3"/>
  <c r="AO408" i="3"/>
  <c r="AQ408" i="3"/>
  <c r="AS408" i="3"/>
  <c r="AU408" i="3"/>
  <c r="AW408" i="3"/>
  <c r="AY408" i="3"/>
  <c r="BA408" i="3"/>
  <c r="BC408" i="3"/>
  <c r="BE408" i="3"/>
  <c r="BG408" i="3"/>
  <c r="BI408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M395" i="3"/>
  <c r="O395" i="3"/>
  <c r="Q395" i="3"/>
  <c r="S395" i="3"/>
  <c r="U395" i="3"/>
  <c r="W395" i="3"/>
  <c r="Y395" i="3"/>
  <c r="AA395" i="3"/>
  <c r="AC395" i="3"/>
  <c r="AE395" i="3"/>
  <c r="AG395" i="3"/>
  <c r="AI395" i="3"/>
  <c r="AK395" i="3"/>
  <c r="AM395" i="3"/>
  <c r="AO395" i="3"/>
  <c r="AQ395" i="3"/>
  <c r="AS395" i="3"/>
  <c r="AU395" i="3"/>
  <c r="AW395" i="3"/>
  <c r="AY395" i="3"/>
  <c r="BA395" i="3"/>
  <c r="BC395" i="3"/>
  <c r="BE395" i="3"/>
  <c r="BG395" i="3"/>
  <c r="BI395" i="3"/>
  <c r="N403" i="3"/>
  <c r="P403" i="3"/>
  <c r="R403" i="3"/>
  <c r="T403" i="3"/>
  <c r="V403" i="3"/>
  <c r="X403" i="3"/>
  <c r="Z403" i="3"/>
  <c r="AB403" i="3"/>
  <c r="AD403" i="3"/>
  <c r="AF403" i="3"/>
  <c r="AH403" i="3"/>
  <c r="AJ403" i="3"/>
  <c r="AL403" i="3"/>
  <c r="AN403" i="3"/>
  <c r="AP403" i="3"/>
  <c r="AR403" i="3"/>
  <c r="AT403" i="3"/>
  <c r="AV403" i="3"/>
  <c r="AX403" i="3"/>
  <c r="AZ403" i="3"/>
  <c r="BB403" i="3"/>
  <c r="BD403" i="3"/>
  <c r="BF403" i="3"/>
  <c r="BH403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M480" i="3"/>
  <c r="O480" i="3"/>
  <c r="Q480" i="3"/>
  <c r="S480" i="3"/>
  <c r="U480" i="3"/>
  <c r="W480" i="3"/>
  <c r="Y480" i="3"/>
  <c r="AA480" i="3"/>
  <c r="AC480" i="3"/>
  <c r="AE480" i="3"/>
  <c r="AG480" i="3"/>
  <c r="AI480" i="3"/>
  <c r="AK480" i="3"/>
  <c r="AM480" i="3"/>
  <c r="AO480" i="3"/>
  <c r="AQ480" i="3"/>
  <c r="AS480" i="3"/>
  <c r="AU480" i="3"/>
  <c r="AW480" i="3"/>
  <c r="AY480" i="3"/>
  <c r="BA480" i="3"/>
  <c r="BC480" i="3"/>
  <c r="BE480" i="3"/>
  <c r="BG480" i="3"/>
  <c r="BI480" i="3"/>
  <c r="N480" i="3"/>
  <c r="P480" i="3"/>
  <c r="R480" i="3"/>
  <c r="T480" i="3"/>
  <c r="V480" i="3"/>
  <c r="X480" i="3"/>
  <c r="Z480" i="3"/>
  <c r="AB480" i="3"/>
  <c r="AD480" i="3"/>
  <c r="AF480" i="3"/>
  <c r="AH480" i="3"/>
  <c r="AJ480" i="3"/>
  <c r="AL480" i="3"/>
  <c r="AN480" i="3"/>
  <c r="AP480" i="3"/>
  <c r="AR480" i="3"/>
  <c r="AT480" i="3"/>
  <c r="AV480" i="3"/>
  <c r="AX480" i="3"/>
  <c r="AZ480" i="3"/>
  <c r="BB480" i="3"/>
  <c r="BD480" i="3"/>
  <c r="BF480" i="3"/>
  <c r="BH480" i="3"/>
  <c r="BK355" i="3"/>
  <c r="BK345" i="3"/>
  <c r="BL346" i="3"/>
  <c r="BM346" i="3"/>
  <c r="M347" i="3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P347" i="3"/>
  <c r="R347" i="3"/>
  <c r="T347" i="3"/>
  <c r="V347" i="3"/>
  <c r="X347" i="3"/>
  <c r="Z347" i="3"/>
  <c r="AB347" i="3"/>
  <c r="AD347" i="3"/>
  <c r="AF347" i="3"/>
  <c r="AH347" i="3"/>
  <c r="AJ347" i="3"/>
  <c r="AL347" i="3"/>
  <c r="AN347" i="3"/>
  <c r="AP347" i="3"/>
  <c r="AR347" i="3"/>
  <c r="AT347" i="3"/>
  <c r="AV347" i="3"/>
  <c r="AX347" i="3"/>
  <c r="AZ347" i="3"/>
  <c r="BB347" i="3"/>
  <c r="BD347" i="3"/>
  <c r="BF347" i="3"/>
  <c r="BH347" i="3"/>
  <c r="BL353" i="3"/>
  <c r="BJ354" i="3"/>
  <c r="BN354" i="3"/>
  <c r="BK354" i="3"/>
  <c r="BM355" i="3"/>
  <c r="BJ356" i="3"/>
  <c r="BN356" i="3"/>
  <c r="BK356" i="3"/>
  <c r="BM360" i="3"/>
  <c r="BL360" i="3"/>
  <c r="BJ364" i="3"/>
  <c r="BN364" i="3"/>
  <c r="BK364" i="3"/>
  <c r="BM368" i="3"/>
  <c r="BL368" i="3"/>
  <c r="BJ372" i="3"/>
  <c r="BK372" i="3"/>
  <c r="BL376" i="3"/>
  <c r="BN380" i="3"/>
  <c r="BJ384" i="3"/>
  <c r="BM384" i="3"/>
  <c r="BL384" i="3"/>
  <c r="BJ388" i="3"/>
  <c r="BN388" i="3"/>
  <c r="BK388" i="3"/>
  <c r="BF394" i="3"/>
  <c r="BB394" i="3"/>
  <c r="AX394" i="3"/>
  <c r="AT394" i="3"/>
  <c r="AP394" i="3"/>
  <c r="AL394" i="3"/>
  <c r="AH394" i="3"/>
  <c r="AD394" i="3"/>
  <c r="Z394" i="3"/>
  <c r="V394" i="3"/>
  <c r="R394" i="3"/>
  <c r="N394" i="3"/>
  <c r="BG394" i="3"/>
  <c r="BC394" i="3"/>
  <c r="AY394" i="3"/>
  <c r="AU394" i="3"/>
  <c r="AQ394" i="3"/>
  <c r="AM394" i="3"/>
  <c r="AI394" i="3"/>
  <c r="AE394" i="3"/>
  <c r="AA394" i="3"/>
  <c r="W394" i="3"/>
  <c r="S394" i="3"/>
  <c r="BI402" i="3"/>
  <c r="BE402" i="3"/>
  <c r="BA402" i="3"/>
  <c r="AW402" i="3"/>
  <c r="AS402" i="3"/>
  <c r="AO402" i="3"/>
  <c r="AK402" i="3"/>
  <c r="AG402" i="3"/>
  <c r="AC402" i="3"/>
  <c r="Y402" i="3"/>
  <c r="U402" i="3"/>
  <c r="Q402" i="3"/>
  <c r="M402" i="3"/>
  <c r="BF402" i="3"/>
  <c r="BB402" i="3"/>
  <c r="AX402" i="3"/>
  <c r="AT402" i="3"/>
  <c r="AP402" i="3"/>
  <c r="AL402" i="3"/>
  <c r="AH402" i="3"/>
  <c r="AD402" i="3"/>
  <c r="Z402" i="3"/>
  <c r="V402" i="3"/>
  <c r="R402" i="3"/>
  <c r="BF410" i="3"/>
  <c r="BB410" i="3"/>
  <c r="AX410" i="3"/>
  <c r="AT410" i="3"/>
  <c r="AP410" i="3"/>
  <c r="AL410" i="3"/>
  <c r="AH410" i="3"/>
  <c r="AD410" i="3"/>
  <c r="Z410" i="3"/>
  <c r="V410" i="3"/>
  <c r="R410" i="3"/>
  <c r="N410" i="3"/>
  <c r="BG410" i="3"/>
  <c r="BC410" i="3"/>
  <c r="AY410" i="3"/>
  <c r="AU410" i="3"/>
  <c r="AQ410" i="3"/>
  <c r="AM410" i="3"/>
  <c r="AI410" i="3"/>
  <c r="AE410" i="3"/>
  <c r="AA410" i="3"/>
  <c r="W410" i="3"/>
  <c r="S410" i="3"/>
  <c r="BH418" i="3"/>
  <c r="BD418" i="3"/>
  <c r="AZ418" i="3"/>
  <c r="AV418" i="3"/>
  <c r="AR418" i="3"/>
  <c r="AN418" i="3"/>
  <c r="AJ418" i="3"/>
  <c r="AF418" i="3"/>
  <c r="AB418" i="3"/>
  <c r="X418" i="3"/>
  <c r="T418" i="3"/>
  <c r="P418" i="3"/>
  <c r="BI418" i="3"/>
  <c r="BE418" i="3"/>
  <c r="BA418" i="3"/>
  <c r="AW418" i="3"/>
  <c r="AS418" i="3"/>
  <c r="AO418" i="3"/>
  <c r="AK418" i="3"/>
  <c r="AG418" i="3"/>
  <c r="AC418" i="3"/>
  <c r="Y418" i="3"/>
  <c r="U418" i="3"/>
  <c r="Q418" i="3"/>
  <c r="BM425" i="3"/>
  <c r="BL425" i="3"/>
  <c r="BJ426" i="3"/>
  <c r="BK426" i="3"/>
  <c r="BL427" i="3"/>
  <c r="BN428" i="3"/>
  <c r="BM429" i="3"/>
  <c r="BJ430" i="3"/>
  <c r="BK430" i="3"/>
  <c r="BL431" i="3"/>
  <c r="BN432" i="3"/>
  <c r="BM433" i="3"/>
  <c r="BJ434" i="3"/>
  <c r="BK434" i="3"/>
  <c r="BL435" i="3"/>
  <c r="BN436" i="3"/>
  <c r="BM437" i="3"/>
  <c r="BJ438" i="3"/>
  <c r="BK438" i="3"/>
  <c r="BL439" i="3"/>
  <c r="BN440" i="3"/>
  <c r="BL441" i="3"/>
  <c r="BN442" i="3"/>
  <c r="BL443" i="3"/>
  <c r="BN444" i="3"/>
  <c r="BM446" i="3"/>
  <c r="BM447" i="3"/>
  <c r="BK450" i="3"/>
  <c r="BN451" i="3"/>
  <c r="BL452" i="3"/>
  <c r="BM453" i="3"/>
  <c r="BK455" i="3"/>
  <c r="BN456" i="3"/>
  <c r="BJ457" i="3"/>
  <c r="BK459" i="3"/>
  <c r="BN460" i="3"/>
  <c r="BJ461" i="3"/>
  <c r="BK463" i="3"/>
  <c r="BN464" i="3"/>
  <c r="BJ465" i="3"/>
  <c r="BK467" i="3"/>
  <c r="BN468" i="3"/>
  <c r="BJ469" i="3"/>
  <c r="BJ472" i="3"/>
  <c r="BL473" i="3"/>
  <c r="BM475" i="3"/>
  <c r="BN476" i="3"/>
  <c r="BL477" i="3"/>
  <c r="M505" i="3"/>
  <c r="O505" i="3"/>
  <c r="Q505" i="3"/>
  <c r="S505" i="3"/>
  <c r="U505" i="3"/>
  <c r="W505" i="3"/>
  <c r="Y505" i="3"/>
  <c r="AA505" i="3"/>
  <c r="AC505" i="3"/>
  <c r="AE505" i="3"/>
  <c r="AG505" i="3"/>
  <c r="AI505" i="3"/>
  <c r="AK505" i="3"/>
  <c r="AM505" i="3"/>
  <c r="AO505" i="3"/>
  <c r="AQ505" i="3"/>
  <c r="AS505" i="3"/>
  <c r="AU505" i="3"/>
  <c r="AW505" i="3"/>
  <c r="AY505" i="3"/>
  <c r="BA505" i="3"/>
  <c r="BC505" i="3"/>
  <c r="BE505" i="3"/>
  <c r="BG505" i="3"/>
  <c r="BI505" i="3"/>
  <c r="N505" i="3"/>
  <c r="P505" i="3"/>
  <c r="R505" i="3"/>
  <c r="T505" i="3"/>
  <c r="V505" i="3"/>
  <c r="X505" i="3"/>
  <c r="Z505" i="3"/>
  <c r="AB505" i="3"/>
  <c r="AD505" i="3"/>
  <c r="AF505" i="3"/>
  <c r="AH505" i="3"/>
  <c r="AJ505" i="3"/>
  <c r="AL505" i="3"/>
  <c r="AN505" i="3"/>
  <c r="AP505" i="3"/>
  <c r="AR505" i="3"/>
  <c r="AT505" i="3"/>
  <c r="AV505" i="3"/>
  <c r="AX505" i="3"/>
  <c r="AZ505" i="3"/>
  <c r="BB505" i="3"/>
  <c r="BD505" i="3"/>
  <c r="BF505" i="3"/>
  <c r="BH505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P341" i="3"/>
  <c r="T341" i="3"/>
  <c r="X341" i="3"/>
  <c r="AB341" i="3"/>
  <c r="AF341" i="3"/>
  <c r="AJ341" i="3"/>
  <c r="AN341" i="3"/>
  <c r="AR341" i="3"/>
  <c r="AV341" i="3"/>
  <c r="AZ341" i="3"/>
  <c r="BD341" i="3"/>
  <c r="BH341" i="3"/>
  <c r="N341" i="3"/>
  <c r="R341" i="3"/>
  <c r="V341" i="3"/>
  <c r="Z341" i="3"/>
  <c r="AD341" i="3"/>
  <c r="AH341" i="3"/>
  <c r="AL341" i="3"/>
  <c r="AP341" i="3"/>
  <c r="AT341" i="3"/>
  <c r="AX341" i="3"/>
  <c r="BB341" i="3"/>
  <c r="BF341" i="3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BG349" i="3"/>
  <c r="BC349" i="3"/>
  <c r="AY349" i="3"/>
  <c r="AU349" i="3"/>
  <c r="AQ349" i="3"/>
  <c r="AM349" i="3"/>
  <c r="AI349" i="3"/>
  <c r="AE349" i="3"/>
  <c r="AA349" i="3"/>
  <c r="W349" i="3"/>
  <c r="S349" i="3"/>
  <c r="O349" i="3"/>
  <c r="BH349" i="3"/>
  <c r="BD349" i="3"/>
  <c r="AZ349" i="3"/>
  <c r="AV349" i="3"/>
  <c r="AR349" i="3"/>
  <c r="AN349" i="3"/>
  <c r="AJ349" i="3"/>
  <c r="AF349" i="3"/>
  <c r="AB349" i="3"/>
  <c r="X349" i="3"/>
  <c r="T349" i="3"/>
  <c r="BI350" i="3"/>
  <c r="BE350" i="3"/>
  <c r="BA350" i="3"/>
  <c r="BH350" i="3"/>
  <c r="BD350" i="3"/>
  <c r="AZ350" i="3"/>
  <c r="AU350" i="3"/>
  <c r="AQ350" i="3"/>
  <c r="AM350" i="3"/>
  <c r="AI350" i="3"/>
  <c r="AE350" i="3"/>
  <c r="AA350" i="3"/>
  <c r="W350" i="3"/>
  <c r="S350" i="3"/>
  <c r="O350" i="3"/>
  <c r="AX350" i="3"/>
  <c r="AT350" i="3"/>
  <c r="AP350" i="3"/>
  <c r="AL350" i="3"/>
  <c r="AH350" i="3"/>
  <c r="AD350" i="3"/>
  <c r="Z350" i="3"/>
  <c r="V350" i="3"/>
  <c r="R350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M352" i="3"/>
  <c r="O352" i="3"/>
  <c r="Q352" i="3"/>
  <c r="S352" i="3"/>
  <c r="U352" i="3"/>
  <c r="W352" i="3"/>
  <c r="Y352" i="3"/>
  <c r="AA352" i="3"/>
  <c r="AC352" i="3"/>
  <c r="AE352" i="3"/>
  <c r="AG352" i="3"/>
  <c r="AI352" i="3"/>
  <c r="AK352" i="3"/>
  <c r="AM352" i="3"/>
  <c r="AO352" i="3"/>
  <c r="AQ352" i="3"/>
  <c r="AS352" i="3"/>
  <c r="AU352" i="3"/>
  <c r="AW352" i="3"/>
  <c r="AY352" i="3"/>
  <c r="BA352" i="3"/>
  <c r="BC352" i="3"/>
  <c r="BE352" i="3"/>
  <c r="BG352" i="3"/>
  <c r="BI352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N357" i="3"/>
  <c r="AP357" i="3"/>
  <c r="AR357" i="3"/>
  <c r="AT357" i="3"/>
  <c r="AV357" i="3"/>
  <c r="AX357" i="3"/>
  <c r="AZ357" i="3"/>
  <c r="BB357" i="3"/>
  <c r="BD357" i="3"/>
  <c r="BF357" i="3"/>
  <c r="BH357" i="3"/>
  <c r="AO357" i="3"/>
  <c r="AQ357" i="3"/>
  <c r="AS357" i="3"/>
  <c r="AU357" i="3"/>
  <c r="AW357" i="3"/>
  <c r="AY357" i="3"/>
  <c r="BA357" i="3"/>
  <c r="BC357" i="3"/>
  <c r="BE357" i="3"/>
  <c r="BG357" i="3"/>
  <c r="BI357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M362" i="3"/>
  <c r="O362" i="3"/>
  <c r="Q362" i="3"/>
  <c r="S362" i="3"/>
  <c r="U362" i="3"/>
  <c r="W362" i="3"/>
  <c r="Y362" i="3"/>
  <c r="AA362" i="3"/>
  <c r="AC362" i="3"/>
  <c r="AE362" i="3"/>
  <c r="AG362" i="3"/>
  <c r="AI362" i="3"/>
  <c r="AK362" i="3"/>
  <c r="AM362" i="3"/>
  <c r="AO362" i="3"/>
  <c r="AQ362" i="3"/>
  <c r="AS362" i="3"/>
  <c r="AU362" i="3"/>
  <c r="AW362" i="3"/>
  <c r="AY362" i="3"/>
  <c r="BA362" i="3"/>
  <c r="BC362" i="3"/>
  <c r="BE362" i="3"/>
  <c r="BG362" i="3"/>
  <c r="BI362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M365" i="3"/>
  <c r="O365" i="3"/>
  <c r="Q365" i="3"/>
  <c r="S365" i="3"/>
  <c r="U365" i="3"/>
  <c r="W365" i="3"/>
  <c r="Y365" i="3"/>
  <c r="AA365" i="3"/>
  <c r="AC365" i="3"/>
  <c r="AE365" i="3"/>
  <c r="AG365" i="3"/>
  <c r="AI365" i="3"/>
  <c r="AK365" i="3"/>
  <c r="AM365" i="3"/>
  <c r="AO365" i="3"/>
  <c r="AQ365" i="3"/>
  <c r="AS365" i="3"/>
  <c r="AU365" i="3"/>
  <c r="AW365" i="3"/>
  <c r="AY365" i="3"/>
  <c r="BA365" i="3"/>
  <c r="BC365" i="3"/>
  <c r="BE365" i="3"/>
  <c r="BG365" i="3"/>
  <c r="BI365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N370" i="3"/>
  <c r="P370" i="3"/>
  <c r="R370" i="3"/>
  <c r="T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M373" i="3"/>
  <c r="O373" i="3"/>
  <c r="Q373" i="3"/>
  <c r="S373" i="3"/>
  <c r="U373" i="3"/>
  <c r="W373" i="3"/>
  <c r="Y373" i="3"/>
  <c r="AA373" i="3"/>
  <c r="AC373" i="3"/>
  <c r="AE373" i="3"/>
  <c r="AG373" i="3"/>
  <c r="AI373" i="3"/>
  <c r="AK373" i="3"/>
  <c r="AM373" i="3"/>
  <c r="AO373" i="3"/>
  <c r="AQ373" i="3"/>
  <c r="AS373" i="3"/>
  <c r="AU373" i="3"/>
  <c r="AW373" i="3"/>
  <c r="AY373" i="3"/>
  <c r="BA373" i="3"/>
  <c r="BC373" i="3"/>
  <c r="BE373" i="3"/>
  <c r="BG373" i="3"/>
  <c r="BI373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M381" i="3"/>
  <c r="O381" i="3"/>
  <c r="Q381" i="3"/>
  <c r="S381" i="3"/>
  <c r="U381" i="3"/>
  <c r="W381" i="3"/>
  <c r="Y381" i="3"/>
  <c r="AA381" i="3"/>
  <c r="AC381" i="3"/>
  <c r="AE381" i="3"/>
  <c r="AG381" i="3"/>
  <c r="AI381" i="3"/>
  <c r="AK381" i="3"/>
  <c r="AM381" i="3"/>
  <c r="AO381" i="3"/>
  <c r="AQ381" i="3"/>
  <c r="AS381" i="3"/>
  <c r="AU381" i="3"/>
  <c r="AW381" i="3"/>
  <c r="AY381" i="3"/>
  <c r="BA381" i="3"/>
  <c r="BC381" i="3"/>
  <c r="BE381" i="3"/>
  <c r="BG381" i="3"/>
  <c r="BI381" i="3"/>
  <c r="P381" i="3"/>
  <c r="T381" i="3"/>
  <c r="X381" i="3"/>
  <c r="AB381" i="3"/>
  <c r="AF381" i="3"/>
  <c r="AJ381" i="3"/>
  <c r="AN381" i="3"/>
  <c r="AR381" i="3"/>
  <c r="AV381" i="3"/>
  <c r="AZ381" i="3"/>
  <c r="BD381" i="3"/>
  <c r="BH381" i="3"/>
  <c r="N381" i="3"/>
  <c r="R381" i="3"/>
  <c r="V381" i="3"/>
  <c r="Z381" i="3"/>
  <c r="AD381" i="3"/>
  <c r="AH381" i="3"/>
  <c r="AL381" i="3"/>
  <c r="AP381" i="3"/>
  <c r="AT381" i="3"/>
  <c r="AX381" i="3"/>
  <c r="BB381" i="3"/>
  <c r="BF381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P383" i="3"/>
  <c r="T383" i="3"/>
  <c r="X383" i="3"/>
  <c r="AB383" i="3"/>
  <c r="AF383" i="3"/>
  <c r="AJ383" i="3"/>
  <c r="AN383" i="3"/>
  <c r="AR383" i="3"/>
  <c r="AV383" i="3"/>
  <c r="AZ383" i="3"/>
  <c r="BD383" i="3"/>
  <c r="BH383" i="3"/>
  <c r="N383" i="3"/>
  <c r="R383" i="3"/>
  <c r="V383" i="3"/>
  <c r="Z383" i="3"/>
  <c r="AD383" i="3"/>
  <c r="AH383" i="3"/>
  <c r="AL383" i="3"/>
  <c r="AP383" i="3"/>
  <c r="AT383" i="3"/>
  <c r="AX383" i="3"/>
  <c r="BB383" i="3"/>
  <c r="BF383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N479" i="3"/>
  <c r="P479" i="3"/>
  <c r="R479" i="3"/>
  <c r="T479" i="3"/>
  <c r="V479" i="3"/>
  <c r="X479" i="3"/>
  <c r="Z479" i="3"/>
  <c r="AB479" i="3"/>
  <c r="AD479" i="3"/>
  <c r="AF479" i="3"/>
  <c r="AH479" i="3"/>
  <c r="AJ479" i="3"/>
  <c r="AL479" i="3"/>
  <c r="AN479" i="3"/>
  <c r="AP479" i="3"/>
  <c r="AR479" i="3"/>
  <c r="AT479" i="3"/>
  <c r="AV479" i="3"/>
  <c r="AX479" i="3"/>
  <c r="AZ479" i="3"/>
  <c r="BB479" i="3"/>
  <c r="BD479" i="3"/>
  <c r="BF479" i="3"/>
  <c r="BH479" i="3"/>
  <c r="M479" i="3"/>
  <c r="O479" i="3"/>
  <c r="Q479" i="3"/>
  <c r="S479" i="3"/>
  <c r="U479" i="3"/>
  <c r="W479" i="3"/>
  <c r="Y479" i="3"/>
  <c r="AA479" i="3"/>
  <c r="AC479" i="3"/>
  <c r="AE479" i="3"/>
  <c r="AG479" i="3"/>
  <c r="AI479" i="3"/>
  <c r="AK479" i="3"/>
  <c r="AM479" i="3"/>
  <c r="AO479" i="3"/>
  <c r="AQ479" i="3"/>
  <c r="AS479" i="3"/>
  <c r="AU479" i="3"/>
  <c r="AW479" i="3"/>
  <c r="AY479" i="3"/>
  <c r="BA479" i="3"/>
  <c r="BC479" i="3"/>
  <c r="BE479" i="3"/>
  <c r="BG479" i="3"/>
  <c r="BI479" i="3"/>
  <c r="M481" i="3"/>
  <c r="O481" i="3"/>
  <c r="Q481" i="3"/>
  <c r="S481" i="3"/>
  <c r="U481" i="3"/>
  <c r="W481" i="3"/>
  <c r="Y481" i="3"/>
  <c r="AA481" i="3"/>
  <c r="AC481" i="3"/>
  <c r="AE481" i="3"/>
  <c r="AG481" i="3"/>
  <c r="AI481" i="3"/>
  <c r="AK481" i="3"/>
  <c r="AM481" i="3"/>
  <c r="AO481" i="3"/>
  <c r="AQ481" i="3"/>
  <c r="AS481" i="3"/>
  <c r="AU481" i="3"/>
  <c r="AW481" i="3"/>
  <c r="AY481" i="3"/>
  <c r="BA481" i="3"/>
  <c r="BC481" i="3"/>
  <c r="BE481" i="3"/>
  <c r="BG481" i="3"/>
  <c r="BI481" i="3"/>
  <c r="N481" i="3"/>
  <c r="P481" i="3"/>
  <c r="R481" i="3"/>
  <c r="T481" i="3"/>
  <c r="V481" i="3"/>
  <c r="X481" i="3"/>
  <c r="Z481" i="3"/>
  <c r="AB481" i="3"/>
  <c r="AD481" i="3"/>
  <c r="AF481" i="3"/>
  <c r="AH481" i="3"/>
  <c r="AJ481" i="3"/>
  <c r="AL481" i="3"/>
  <c r="AN481" i="3"/>
  <c r="AP481" i="3"/>
  <c r="AR481" i="3"/>
  <c r="AT481" i="3"/>
  <c r="AV481" i="3"/>
  <c r="AX481" i="3"/>
  <c r="AZ481" i="3"/>
  <c r="BB481" i="3"/>
  <c r="BD481" i="3"/>
  <c r="BF481" i="3"/>
  <c r="BH481" i="3"/>
  <c r="N482" i="3"/>
  <c r="P482" i="3"/>
  <c r="R482" i="3"/>
  <c r="T482" i="3"/>
  <c r="V482" i="3"/>
  <c r="X482" i="3"/>
  <c r="Z482" i="3"/>
  <c r="AB482" i="3"/>
  <c r="AD482" i="3"/>
  <c r="AF482" i="3"/>
  <c r="AH482" i="3"/>
  <c r="AJ482" i="3"/>
  <c r="AL482" i="3"/>
  <c r="AN482" i="3"/>
  <c r="AP482" i="3"/>
  <c r="AR482" i="3"/>
  <c r="AT482" i="3"/>
  <c r="AV482" i="3"/>
  <c r="AX482" i="3"/>
  <c r="AZ482" i="3"/>
  <c r="BB482" i="3"/>
  <c r="BD482" i="3"/>
  <c r="BF482" i="3"/>
  <c r="BH482" i="3"/>
  <c r="M482" i="3"/>
  <c r="O482" i="3"/>
  <c r="Q482" i="3"/>
  <c r="S482" i="3"/>
  <c r="U482" i="3"/>
  <c r="W482" i="3"/>
  <c r="Y482" i="3"/>
  <c r="AA482" i="3"/>
  <c r="AC482" i="3"/>
  <c r="AE482" i="3"/>
  <c r="AG482" i="3"/>
  <c r="AI482" i="3"/>
  <c r="AK482" i="3"/>
  <c r="AM482" i="3"/>
  <c r="AO482" i="3"/>
  <c r="AQ482" i="3"/>
  <c r="AS482" i="3"/>
  <c r="AU482" i="3"/>
  <c r="AW482" i="3"/>
  <c r="AY482" i="3"/>
  <c r="BA482" i="3"/>
  <c r="BC482" i="3"/>
  <c r="BE482" i="3"/>
  <c r="BG482" i="3"/>
  <c r="BI482" i="3"/>
  <c r="N483" i="3"/>
  <c r="P483" i="3"/>
  <c r="R483" i="3"/>
  <c r="T483" i="3"/>
  <c r="V483" i="3"/>
  <c r="X483" i="3"/>
  <c r="Z483" i="3"/>
  <c r="AB483" i="3"/>
  <c r="AD483" i="3"/>
  <c r="AF483" i="3"/>
  <c r="AH483" i="3"/>
  <c r="AJ483" i="3"/>
  <c r="AL483" i="3"/>
  <c r="AN483" i="3"/>
  <c r="AP483" i="3"/>
  <c r="AR483" i="3"/>
  <c r="AT483" i="3"/>
  <c r="AV483" i="3"/>
  <c r="AX483" i="3"/>
  <c r="AZ483" i="3"/>
  <c r="BB483" i="3"/>
  <c r="BD483" i="3"/>
  <c r="BF483" i="3"/>
  <c r="BH483" i="3"/>
  <c r="M483" i="3"/>
  <c r="O483" i="3"/>
  <c r="Q483" i="3"/>
  <c r="S483" i="3"/>
  <c r="U483" i="3"/>
  <c r="W483" i="3"/>
  <c r="Y483" i="3"/>
  <c r="AA483" i="3"/>
  <c r="AC483" i="3"/>
  <c r="AE483" i="3"/>
  <c r="AG483" i="3"/>
  <c r="AI483" i="3"/>
  <c r="AK483" i="3"/>
  <c r="AM483" i="3"/>
  <c r="AO483" i="3"/>
  <c r="AQ483" i="3"/>
  <c r="AS483" i="3"/>
  <c r="AU483" i="3"/>
  <c r="AW483" i="3"/>
  <c r="AY483" i="3"/>
  <c r="BA483" i="3"/>
  <c r="BC483" i="3"/>
  <c r="BE483" i="3"/>
  <c r="BG483" i="3"/>
  <c r="BI483" i="3"/>
  <c r="M484" i="3"/>
  <c r="O484" i="3"/>
  <c r="Q484" i="3"/>
  <c r="S484" i="3"/>
  <c r="U484" i="3"/>
  <c r="W484" i="3"/>
  <c r="Y484" i="3"/>
  <c r="AA484" i="3"/>
  <c r="AC484" i="3"/>
  <c r="AE484" i="3"/>
  <c r="AG484" i="3"/>
  <c r="AI484" i="3"/>
  <c r="AK484" i="3"/>
  <c r="AM484" i="3"/>
  <c r="AO484" i="3"/>
  <c r="AQ484" i="3"/>
  <c r="AS484" i="3"/>
  <c r="AU484" i="3"/>
  <c r="AW484" i="3"/>
  <c r="AY484" i="3"/>
  <c r="BA484" i="3"/>
  <c r="BC484" i="3"/>
  <c r="BE484" i="3"/>
  <c r="BG484" i="3"/>
  <c r="BI484" i="3"/>
  <c r="N484" i="3"/>
  <c r="P484" i="3"/>
  <c r="R484" i="3"/>
  <c r="T484" i="3"/>
  <c r="V484" i="3"/>
  <c r="X484" i="3"/>
  <c r="Z484" i="3"/>
  <c r="AB484" i="3"/>
  <c r="AD484" i="3"/>
  <c r="AF484" i="3"/>
  <c r="AH484" i="3"/>
  <c r="AJ484" i="3"/>
  <c r="AL484" i="3"/>
  <c r="AN484" i="3"/>
  <c r="AP484" i="3"/>
  <c r="AR484" i="3"/>
  <c r="AT484" i="3"/>
  <c r="AV484" i="3"/>
  <c r="AX484" i="3"/>
  <c r="AZ484" i="3"/>
  <c r="BB484" i="3"/>
  <c r="BD484" i="3"/>
  <c r="BF484" i="3"/>
  <c r="BH484" i="3"/>
  <c r="M485" i="3"/>
  <c r="O485" i="3"/>
  <c r="Q485" i="3"/>
  <c r="S485" i="3"/>
  <c r="U485" i="3"/>
  <c r="W485" i="3"/>
  <c r="Y485" i="3"/>
  <c r="AA485" i="3"/>
  <c r="AC485" i="3"/>
  <c r="AE485" i="3"/>
  <c r="AG485" i="3"/>
  <c r="AI485" i="3"/>
  <c r="AK485" i="3"/>
  <c r="AM485" i="3"/>
  <c r="AO485" i="3"/>
  <c r="AQ485" i="3"/>
  <c r="AS485" i="3"/>
  <c r="AU485" i="3"/>
  <c r="AW485" i="3"/>
  <c r="AY485" i="3"/>
  <c r="BA485" i="3"/>
  <c r="BC485" i="3"/>
  <c r="BE485" i="3"/>
  <c r="BG485" i="3"/>
  <c r="BI485" i="3"/>
  <c r="N485" i="3"/>
  <c r="P485" i="3"/>
  <c r="R485" i="3"/>
  <c r="T485" i="3"/>
  <c r="V485" i="3"/>
  <c r="X485" i="3"/>
  <c r="Z485" i="3"/>
  <c r="AB485" i="3"/>
  <c r="AD485" i="3"/>
  <c r="AF485" i="3"/>
  <c r="AH485" i="3"/>
  <c r="AJ485" i="3"/>
  <c r="AL485" i="3"/>
  <c r="AN485" i="3"/>
  <c r="AP485" i="3"/>
  <c r="AR485" i="3"/>
  <c r="AT485" i="3"/>
  <c r="AV485" i="3"/>
  <c r="AX485" i="3"/>
  <c r="AZ485" i="3"/>
  <c r="BB485" i="3"/>
  <c r="BD485" i="3"/>
  <c r="BF485" i="3"/>
  <c r="BH485" i="3"/>
  <c r="N486" i="3"/>
  <c r="P486" i="3"/>
  <c r="R486" i="3"/>
  <c r="T486" i="3"/>
  <c r="V486" i="3"/>
  <c r="X486" i="3"/>
  <c r="Z486" i="3"/>
  <c r="AB486" i="3"/>
  <c r="AD486" i="3"/>
  <c r="AF486" i="3"/>
  <c r="AH486" i="3"/>
  <c r="AJ486" i="3"/>
  <c r="AL486" i="3"/>
  <c r="AN486" i="3"/>
  <c r="AP486" i="3"/>
  <c r="AR486" i="3"/>
  <c r="AT486" i="3"/>
  <c r="AV486" i="3"/>
  <c r="AX486" i="3"/>
  <c r="AZ486" i="3"/>
  <c r="BB486" i="3"/>
  <c r="BD486" i="3"/>
  <c r="BF486" i="3"/>
  <c r="BH486" i="3"/>
  <c r="M486" i="3"/>
  <c r="O486" i="3"/>
  <c r="Q486" i="3"/>
  <c r="S486" i="3"/>
  <c r="U486" i="3"/>
  <c r="W486" i="3"/>
  <c r="Y486" i="3"/>
  <c r="AA486" i="3"/>
  <c r="AC486" i="3"/>
  <c r="AE486" i="3"/>
  <c r="AG486" i="3"/>
  <c r="AI486" i="3"/>
  <c r="AK486" i="3"/>
  <c r="AM486" i="3"/>
  <c r="AO486" i="3"/>
  <c r="AQ486" i="3"/>
  <c r="AS486" i="3"/>
  <c r="AU486" i="3"/>
  <c r="AW486" i="3"/>
  <c r="AY486" i="3"/>
  <c r="BA486" i="3"/>
  <c r="BC486" i="3"/>
  <c r="BE486" i="3"/>
  <c r="BG486" i="3"/>
  <c r="BI486" i="3"/>
  <c r="N487" i="3"/>
  <c r="P487" i="3"/>
  <c r="R487" i="3"/>
  <c r="T487" i="3"/>
  <c r="V487" i="3"/>
  <c r="X487" i="3"/>
  <c r="Z487" i="3"/>
  <c r="AB487" i="3"/>
  <c r="AD487" i="3"/>
  <c r="AF487" i="3"/>
  <c r="AH487" i="3"/>
  <c r="AJ487" i="3"/>
  <c r="AL487" i="3"/>
  <c r="AN487" i="3"/>
  <c r="AP487" i="3"/>
  <c r="AR487" i="3"/>
  <c r="AT487" i="3"/>
  <c r="AV487" i="3"/>
  <c r="AX487" i="3"/>
  <c r="AZ487" i="3"/>
  <c r="BB487" i="3"/>
  <c r="BD487" i="3"/>
  <c r="BF487" i="3"/>
  <c r="BH487" i="3"/>
  <c r="M487" i="3"/>
  <c r="O487" i="3"/>
  <c r="Q487" i="3"/>
  <c r="S487" i="3"/>
  <c r="U487" i="3"/>
  <c r="W487" i="3"/>
  <c r="Y487" i="3"/>
  <c r="AA487" i="3"/>
  <c r="AC487" i="3"/>
  <c r="AE487" i="3"/>
  <c r="AG487" i="3"/>
  <c r="AI487" i="3"/>
  <c r="AK487" i="3"/>
  <c r="AM487" i="3"/>
  <c r="AO487" i="3"/>
  <c r="AQ487" i="3"/>
  <c r="AS487" i="3"/>
  <c r="AU487" i="3"/>
  <c r="AW487" i="3"/>
  <c r="AY487" i="3"/>
  <c r="BA487" i="3"/>
  <c r="BC487" i="3"/>
  <c r="BE487" i="3"/>
  <c r="BG487" i="3"/>
  <c r="BI487" i="3"/>
  <c r="M488" i="3"/>
  <c r="O488" i="3"/>
  <c r="Q488" i="3"/>
  <c r="S488" i="3"/>
  <c r="U488" i="3"/>
  <c r="W488" i="3"/>
  <c r="Y488" i="3"/>
  <c r="AA488" i="3"/>
  <c r="AC488" i="3"/>
  <c r="AE488" i="3"/>
  <c r="AG488" i="3"/>
  <c r="AI488" i="3"/>
  <c r="AK488" i="3"/>
  <c r="AM488" i="3"/>
  <c r="AO488" i="3"/>
  <c r="AQ488" i="3"/>
  <c r="AS488" i="3"/>
  <c r="AU488" i="3"/>
  <c r="AW488" i="3"/>
  <c r="AY488" i="3"/>
  <c r="BA488" i="3"/>
  <c r="BC488" i="3"/>
  <c r="BE488" i="3"/>
  <c r="BG488" i="3"/>
  <c r="BI488" i="3"/>
  <c r="N488" i="3"/>
  <c r="P488" i="3"/>
  <c r="R488" i="3"/>
  <c r="T488" i="3"/>
  <c r="V488" i="3"/>
  <c r="X488" i="3"/>
  <c r="Z488" i="3"/>
  <c r="AB488" i="3"/>
  <c r="AD488" i="3"/>
  <c r="AF488" i="3"/>
  <c r="AH488" i="3"/>
  <c r="AJ488" i="3"/>
  <c r="AL488" i="3"/>
  <c r="AN488" i="3"/>
  <c r="AP488" i="3"/>
  <c r="AR488" i="3"/>
  <c r="AT488" i="3"/>
  <c r="AV488" i="3"/>
  <c r="AX488" i="3"/>
  <c r="AZ488" i="3"/>
  <c r="BB488" i="3"/>
  <c r="BD488" i="3"/>
  <c r="BF488" i="3"/>
  <c r="BH488" i="3"/>
  <c r="M489" i="3"/>
  <c r="O489" i="3"/>
  <c r="Q489" i="3"/>
  <c r="S489" i="3"/>
  <c r="U489" i="3"/>
  <c r="W489" i="3"/>
  <c r="Y489" i="3"/>
  <c r="AA489" i="3"/>
  <c r="AC489" i="3"/>
  <c r="AE489" i="3"/>
  <c r="AG489" i="3"/>
  <c r="AI489" i="3"/>
  <c r="AK489" i="3"/>
  <c r="AM489" i="3"/>
  <c r="AO489" i="3"/>
  <c r="AQ489" i="3"/>
  <c r="AS489" i="3"/>
  <c r="AU489" i="3"/>
  <c r="AW489" i="3"/>
  <c r="AY489" i="3"/>
  <c r="BA489" i="3"/>
  <c r="BC489" i="3"/>
  <c r="BE489" i="3"/>
  <c r="BG489" i="3"/>
  <c r="BI489" i="3"/>
  <c r="N489" i="3"/>
  <c r="P489" i="3"/>
  <c r="R489" i="3"/>
  <c r="T489" i="3"/>
  <c r="V489" i="3"/>
  <c r="X489" i="3"/>
  <c r="Z489" i="3"/>
  <c r="AB489" i="3"/>
  <c r="AD489" i="3"/>
  <c r="AF489" i="3"/>
  <c r="AH489" i="3"/>
  <c r="AJ489" i="3"/>
  <c r="AL489" i="3"/>
  <c r="AN489" i="3"/>
  <c r="AP489" i="3"/>
  <c r="AR489" i="3"/>
  <c r="AT489" i="3"/>
  <c r="AV489" i="3"/>
  <c r="AX489" i="3"/>
  <c r="AZ489" i="3"/>
  <c r="BB489" i="3"/>
  <c r="BD489" i="3"/>
  <c r="BF489" i="3"/>
  <c r="BH489" i="3"/>
  <c r="N490" i="3"/>
  <c r="P490" i="3"/>
  <c r="R490" i="3"/>
  <c r="T490" i="3"/>
  <c r="V490" i="3"/>
  <c r="X490" i="3"/>
  <c r="Z490" i="3"/>
  <c r="AB490" i="3"/>
  <c r="AD490" i="3"/>
  <c r="AF490" i="3"/>
  <c r="AH490" i="3"/>
  <c r="AJ490" i="3"/>
  <c r="AL490" i="3"/>
  <c r="AN490" i="3"/>
  <c r="AP490" i="3"/>
  <c r="AR490" i="3"/>
  <c r="AT490" i="3"/>
  <c r="AV490" i="3"/>
  <c r="AX490" i="3"/>
  <c r="AZ490" i="3"/>
  <c r="BB490" i="3"/>
  <c r="BD490" i="3"/>
  <c r="BF490" i="3"/>
  <c r="BH490" i="3"/>
  <c r="M490" i="3"/>
  <c r="O490" i="3"/>
  <c r="Q490" i="3"/>
  <c r="S490" i="3"/>
  <c r="U490" i="3"/>
  <c r="W490" i="3"/>
  <c r="Y490" i="3"/>
  <c r="AA490" i="3"/>
  <c r="AC490" i="3"/>
  <c r="AE490" i="3"/>
  <c r="AG490" i="3"/>
  <c r="AI490" i="3"/>
  <c r="AK490" i="3"/>
  <c r="AM490" i="3"/>
  <c r="AO490" i="3"/>
  <c r="AQ490" i="3"/>
  <c r="AS490" i="3"/>
  <c r="AU490" i="3"/>
  <c r="AW490" i="3"/>
  <c r="BA490" i="3"/>
  <c r="BE490" i="3"/>
  <c r="BI490" i="3"/>
  <c r="AY490" i="3"/>
  <c r="BC490" i="3"/>
  <c r="BG490" i="3"/>
  <c r="M491" i="3"/>
  <c r="O491" i="3"/>
  <c r="Q491" i="3"/>
  <c r="S491" i="3"/>
  <c r="U491" i="3"/>
  <c r="W491" i="3"/>
  <c r="Y491" i="3"/>
  <c r="AA491" i="3"/>
  <c r="AC491" i="3"/>
  <c r="AE491" i="3"/>
  <c r="AG491" i="3"/>
  <c r="AI491" i="3"/>
  <c r="AK491" i="3"/>
  <c r="AM491" i="3"/>
  <c r="AO491" i="3"/>
  <c r="AQ491" i="3"/>
  <c r="AS491" i="3"/>
  <c r="AU491" i="3"/>
  <c r="AW491" i="3"/>
  <c r="AY491" i="3"/>
  <c r="BA491" i="3"/>
  <c r="BC491" i="3"/>
  <c r="BE491" i="3"/>
  <c r="BG491" i="3"/>
  <c r="BI491" i="3"/>
  <c r="N491" i="3"/>
  <c r="P491" i="3"/>
  <c r="R491" i="3"/>
  <c r="T491" i="3"/>
  <c r="V491" i="3"/>
  <c r="X491" i="3"/>
  <c r="Z491" i="3"/>
  <c r="AB491" i="3"/>
  <c r="AD491" i="3"/>
  <c r="AF491" i="3"/>
  <c r="AH491" i="3"/>
  <c r="AJ491" i="3"/>
  <c r="AL491" i="3"/>
  <c r="AN491" i="3"/>
  <c r="AP491" i="3"/>
  <c r="AR491" i="3"/>
  <c r="AT491" i="3"/>
  <c r="AV491" i="3"/>
  <c r="AX491" i="3"/>
  <c r="AZ491" i="3"/>
  <c r="BB491" i="3"/>
  <c r="BD491" i="3"/>
  <c r="BF491" i="3"/>
  <c r="BH491" i="3"/>
  <c r="N492" i="3"/>
  <c r="P492" i="3"/>
  <c r="R492" i="3"/>
  <c r="T492" i="3"/>
  <c r="V492" i="3"/>
  <c r="X492" i="3"/>
  <c r="Z492" i="3"/>
  <c r="AB492" i="3"/>
  <c r="AD492" i="3"/>
  <c r="AF492" i="3"/>
  <c r="AH492" i="3"/>
  <c r="AJ492" i="3"/>
  <c r="AL492" i="3"/>
  <c r="AN492" i="3"/>
  <c r="AP492" i="3"/>
  <c r="AR492" i="3"/>
  <c r="AT492" i="3"/>
  <c r="AV492" i="3"/>
  <c r="AX492" i="3"/>
  <c r="AZ492" i="3"/>
  <c r="BB492" i="3"/>
  <c r="BD492" i="3"/>
  <c r="BF492" i="3"/>
  <c r="BH492" i="3"/>
  <c r="M492" i="3"/>
  <c r="O492" i="3"/>
  <c r="Q492" i="3"/>
  <c r="S492" i="3"/>
  <c r="U492" i="3"/>
  <c r="W492" i="3"/>
  <c r="Y492" i="3"/>
  <c r="AA492" i="3"/>
  <c r="AC492" i="3"/>
  <c r="AE492" i="3"/>
  <c r="AG492" i="3"/>
  <c r="AI492" i="3"/>
  <c r="AK492" i="3"/>
  <c r="AM492" i="3"/>
  <c r="AO492" i="3"/>
  <c r="AQ492" i="3"/>
  <c r="AS492" i="3"/>
  <c r="AU492" i="3"/>
  <c r="AW492" i="3"/>
  <c r="AY492" i="3"/>
  <c r="BA492" i="3"/>
  <c r="BC492" i="3"/>
  <c r="BE492" i="3"/>
  <c r="BG492" i="3"/>
  <c r="BI492" i="3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3" i="3"/>
  <c r="O493" i="3"/>
  <c r="Q493" i="3"/>
  <c r="S493" i="3"/>
  <c r="U493" i="3"/>
  <c r="W493" i="3"/>
  <c r="Y493" i="3"/>
  <c r="AA493" i="3"/>
  <c r="AC493" i="3"/>
  <c r="AE493" i="3"/>
  <c r="AG493" i="3"/>
  <c r="AI493" i="3"/>
  <c r="AK493" i="3"/>
  <c r="AM493" i="3"/>
  <c r="AO493" i="3"/>
  <c r="AQ493" i="3"/>
  <c r="AS493" i="3"/>
  <c r="AU493" i="3"/>
  <c r="AW493" i="3"/>
  <c r="AY493" i="3"/>
  <c r="BA493" i="3"/>
  <c r="BC493" i="3"/>
  <c r="BE493" i="3"/>
  <c r="BG493" i="3"/>
  <c r="BI493" i="3"/>
  <c r="M494" i="3"/>
  <c r="O494" i="3"/>
  <c r="Q494" i="3"/>
  <c r="S494" i="3"/>
  <c r="U494" i="3"/>
  <c r="W494" i="3"/>
  <c r="Y494" i="3"/>
  <c r="AA494" i="3"/>
  <c r="AC494" i="3"/>
  <c r="AE494" i="3"/>
  <c r="AG494" i="3"/>
  <c r="AI494" i="3"/>
  <c r="AK494" i="3"/>
  <c r="AM494" i="3"/>
  <c r="AO494" i="3"/>
  <c r="AQ494" i="3"/>
  <c r="AS494" i="3"/>
  <c r="AU494" i="3"/>
  <c r="AW494" i="3"/>
  <c r="AY494" i="3"/>
  <c r="BA494" i="3"/>
  <c r="BC494" i="3"/>
  <c r="BE494" i="3"/>
  <c r="BG494" i="3"/>
  <c r="BI494" i="3"/>
  <c r="N494" i="3"/>
  <c r="P494" i="3"/>
  <c r="R494" i="3"/>
  <c r="T494" i="3"/>
  <c r="V494" i="3"/>
  <c r="X494" i="3"/>
  <c r="Z494" i="3"/>
  <c r="AB494" i="3"/>
  <c r="AD494" i="3"/>
  <c r="AF494" i="3"/>
  <c r="AH494" i="3"/>
  <c r="AJ494" i="3"/>
  <c r="AL494" i="3"/>
  <c r="AN494" i="3"/>
  <c r="AP494" i="3"/>
  <c r="AR494" i="3"/>
  <c r="AT494" i="3"/>
  <c r="AV494" i="3"/>
  <c r="AX494" i="3"/>
  <c r="AZ494" i="3"/>
  <c r="BB494" i="3"/>
  <c r="BD494" i="3"/>
  <c r="BF494" i="3"/>
  <c r="BH494" i="3"/>
  <c r="M495" i="3"/>
  <c r="O495" i="3"/>
  <c r="Q495" i="3"/>
  <c r="S495" i="3"/>
  <c r="U495" i="3"/>
  <c r="W495" i="3"/>
  <c r="Y495" i="3"/>
  <c r="AA495" i="3"/>
  <c r="AC495" i="3"/>
  <c r="AE495" i="3"/>
  <c r="AG495" i="3"/>
  <c r="AI495" i="3"/>
  <c r="AK495" i="3"/>
  <c r="AM495" i="3"/>
  <c r="AO495" i="3"/>
  <c r="AQ495" i="3"/>
  <c r="AS495" i="3"/>
  <c r="AU495" i="3"/>
  <c r="AW495" i="3"/>
  <c r="AY495" i="3"/>
  <c r="BA495" i="3"/>
  <c r="BC495" i="3"/>
  <c r="BE495" i="3"/>
  <c r="BG495" i="3"/>
  <c r="BI495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N496" i="3"/>
  <c r="P496" i="3"/>
  <c r="R496" i="3"/>
  <c r="T496" i="3"/>
  <c r="V496" i="3"/>
  <c r="X496" i="3"/>
  <c r="Z496" i="3"/>
  <c r="AB496" i="3"/>
  <c r="AD496" i="3"/>
  <c r="AF496" i="3"/>
  <c r="AH496" i="3"/>
  <c r="AJ496" i="3"/>
  <c r="AL496" i="3"/>
  <c r="AN496" i="3"/>
  <c r="AP496" i="3"/>
  <c r="AR496" i="3"/>
  <c r="AT496" i="3"/>
  <c r="AV496" i="3"/>
  <c r="AX496" i="3"/>
  <c r="AZ496" i="3"/>
  <c r="BB496" i="3"/>
  <c r="BD496" i="3"/>
  <c r="BF496" i="3"/>
  <c r="BH496" i="3"/>
  <c r="M496" i="3"/>
  <c r="O496" i="3"/>
  <c r="Q496" i="3"/>
  <c r="S496" i="3"/>
  <c r="U496" i="3"/>
  <c r="W496" i="3"/>
  <c r="Y496" i="3"/>
  <c r="AA496" i="3"/>
  <c r="AC496" i="3"/>
  <c r="AE496" i="3"/>
  <c r="AG496" i="3"/>
  <c r="AI496" i="3"/>
  <c r="AK496" i="3"/>
  <c r="AM496" i="3"/>
  <c r="AO496" i="3"/>
  <c r="AQ496" i="3"/>
  <c r="AS496" i="3"/>
  <c r="AU496" i="3"/>
  <c r="AW496" i="3"/>
  <c r="AY496" i="3"/>
  <c r="BA496" i="3"/>
  <c r="BC496" i="3"/>
  <c r="BE496" i="3"/>
  <c r="BG496" i="3"/>
  <c r="BI496" i="3"/>
  <c r="N497" i="3"/>
  <c r="P497" i="3"/>
  <c r="R497" i="3"/>
  <c r="T497" i="3"/>
  <c r="V497" i="3"/>
  <c r="X497" i="3"/>
  <c r="Z497" i="3"/>
  <c r="AB497" i="3"/>
  <c r="AD497" i="3"/>
  <c r="AF497" i="3"/>
  <c r="AH497" i="3"/>
  <c r="AJ497" i="3"/>
  <c r="AL497" i="3"/>
  <c r="AN497" i="3"/>
  <c r="AP497" i="3"/>
  <c r="AR497" i="3"/>
  <c r="AT497" i="3"/>
  <c r="AV497" i="3"/>
  <c r="AX497" i="3"/>
  <c r="AZ497" i="3"/>
  <c r="BB497" i="3"/>
  <c r="BD497" i="3"/>
  <c r="BF497" i="3"/>
  <c r="BH497" i="3"/>
  <c r="M497" i="3"/>
  <c r="O497" i="3"/>
  <c r="Q497" i="3"/>
  <c r="S497" i="3"/>
  <c r="U497" i="3"/>
  <c r="W497" i="3"/>
  <c r="Y497" i="3"/>
  <c r="AA497" i="3"/>
  <c r="AC497" i="3"/>
  <c r="AE497" i="3"/>
  <c r="AG497" i="3"/>
  <c r="AI497" i="3"/>
  <c r="AK497" i="3"/>
  <c r="AM497" i="3"/>
  <c r="AO497" i="3"/>
  <c r="AQ497" i="3"/>
  <c r="AS497" i="3"/>
  <c r="AU497" i="3"/>
  <c r="AW497" i="3"/>
  <c r="AY497" i="3"/>
  <c r="BA497" i="3"/>
  <c r="BC497" i="3"/>
  <c r="BE497" i="3"/>
  <c r="BG497" i="3"/>
  <c r="BI497" i="3"/>
  <c r="M498" i="3"/>
  <c r="O498" i="3"/>
  <c r="Q498" i="3"/>
  <c r="S498" i="3"/>
  <c r="U498" i="3"/>
  <c r="W498" i="3"/>
  <c r="Y498" i="3"/>
  <c r="AA498" i="3"/>
  <c r="AC498" i="3"/>
  <c r="AE498" i="3"/>
  <c r="AG498" i="3"/>
  <c r="AI498" i="3"/>
  <c r="AK498" i="3"/>
  <c r="AM498" i="3"/>
  <c r="AO498" i="3"/>
  <c r="AQ498" i="3"/>
  <c r="AS498" i="3"/>
  <c r="AU498" i="3"/>
  <c r="AW498" i="3"/>
  <c r="AY498" i="3"/>
  <c r="BA498" i="3"/>
  <c r="BC498" i="3"/>
  <c r="BE498" i="3"/>
  <c r="BG498" i="3"/>
  <c r="BI498" i="3"/>
  <c r="N498" i="3"/>
  <c r="P498" i="3"/>
  <c r="R498" i="3"/>
  <c r="T498" i="3"/>
  <c r="V498" i="3"/>
  <c r="X498" i="3"/>
  <c r="Z498" i="3"/>
  <c r="AB498" i="3"/>
  <c r="AD498" i="3"/>
  <c r="AF498" i="3"/>
  <c r="AH498" i="3"/>
  <c r="AJ498" i="3"/>
  <c r="AL498" i="3"/>
  <c r="AN498" i="3"/>
  <c r="AP498" i="3"/>
  <c r="AR498" i="3"/>
  <c r="AT498" i="3"/>
  <c r="AV498" i="3"/>
  <c r="AX498" i="3"/>
  <c r="AZ498" i="3"/>
  <c r="BB498" i="3"/>
  <c r="BD498" i="3"/>
  <c r="BF498" i="3"/>
  <c r="BH498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M499" i="3"/>
  <c r="O499" i="3"/>
  <c r="Q499" i="3"/>
  <c r="S499" i="3"/>
  <c r="U499" i="3"/>
  <c r="W499" i="3"/>
  <c r="Y499" i="3"/>
  <c r="AA499" i="3"/>
  <c r="AC499" i="3"/>
  <c r="AE499" i="3"/>
  <c r="AG499" i="3"/>
  <c r="AI499" i="3"/>
  <c r="AK499" i="3"/>
  <c r="AM499" i="3"/>
  <c r="AO499" i="3"/>
  <c r="AQ499" i="3"/>
  <c r="AS499" i="3"/>
  <c r="AU499" i="3"/>
  <c r="AW499" i="3"/>
  <c r="AY499" i="3"/>
  <c r="BA499" i="3"/>
  <c r="BC499" i="3"/>
  <c r="BE499" i="3"/>
  <c r="BG499" i="3"/>
  <c r="BI499" i="3"/>
  <c r="M500" i="3"/>
  <c r="O500" i="3"/>
  <c r="Q500" i="3"/>
  <c r="S500" i="3"/>
  <c r="U500" i="3"/>
  <c r="W500" i="3"/>
  <c r="Y500" i="3"/>
  <c r="AA500" i="3"/>
  <c r="AC500" i="3"/>
  <c r="AE500" i="3"/>
  <c r="AG500" i="3"/>
  <c r="AI500" i="3"/>
  <c r="AK500" i="3"/>
  <c r="AM500" i="3"/>
  <c r="AO500" i="3"/>
  <c r="AQ500" i="3"/>
  <c r="AS500" i="3"/>
  <c r="AU500" i="3"/>
  <c r="AW500" i="3"/>
  <c r="AY500" i="3"/>
  <c r="BA500" i="3"/>
  <c r="BC500" i="3"/>
  <c r="BE500" i="3"/>
  <c r="BG500" i="3"/>
  <c r="BI500" i="3"/>
  <c r="N500" i="3"/>
  <c r="P500" i="3"/>
  <c r="R500" i="3"/>
  <c r="T500" i="3"/>
  <c r="V500" i="3"/>
  <c r="X500" i="3"/>
  <c r="Z500" i="3"/>
  <c r="AB500" i="3"/>
  <c r="AD500" i="3"/>
  <c r="AF500" i="3"/>
  <c r="AH500" i="3"/>
  <c r="AJ500" i="3"/>
  <c r="AL500" i="3"/>
  <c r="AN500" i="3"/>
  <c r="AP500" i="3"/>
  <c r="AR500" i="3"/>
  <c r="AT500" i="3"/>
  <c r="AV500" i="3"/>
  <c r="AX500" i="3"/>
  <c r="AZ500" i="3"/>
  <c r="BB500" i="3"/>
  <c r="BD500" i="3"/>
  <c r="BF500" i="3"/>
  <c r="BH500" i="3"/>
  <c r="N501" i="3"/>
  <c r="P501" i="3"/>
  <c r="R501" i="3"/>
  <c r="T501" i="3"/>
  <c r="V501" i="3"/>
  <c r="X501" i="3"/>
  <c r="Z501" i="3"/>
  <c r="AB501" i="3"/>
  <c r="AD501" i="3"/>
  <c r="AF501" i="3"/>
  <c r="AH501" i="3"/>
  <c r="AJ501" i="3"/>
  <c r="AL501" i="3"/>
  <c r="AN501" i="3"/>
  <c r="AP501" i="3"/>
  <c r="AR501" i="3"/>
  <c r="AT501" i="3"/>
  <c r="AV501" i="3"/>
  <c r="AX501" i="3"/>
  <c r="AZ501" i="3"/>
  <c r="BB501" i="3"/>
  <c r="BD501" i="3"/>
  <c r="BF501" i="3"/>
  <c r="BH501" i="3"/>
  <c r="M501" i="3"/>
  <c r="O501" i="3"/>
  <c r="Q501" i="3"/>
  <c r="S501" i="3"/>
  <c r="U501" i="3"/>
  <c r="W501" i="3"/>
  <c r="Y501" i="3"/>
  <c r="AA501" i="3"/>
  <c r="AC501" i="3"/>
  <c r="AE501" i="3"/>
  <c r="AG501" i="3"/>
  <c r="AI501" i="3"/>
  <c r="AK501" i="3"/>
  <c r="AM501" i="3"/>
  <c r="AO501" i="3"/>
  <c r="AQ501" i="3"/>
  <c r="AS501" i="3"/>
  <c r="AU501" i="3"/>
  <c r="AW501" i="3"/>
  <c r="AY501" i="3"/>
  <c r="BA501" i="3"/>
  <c r="BC501" i="3"/>
  <c r="BE501" i="3"/>
  <c r="BG501" i="3"/>
  <c r="BI501" i="3"/>
  <c r="N502" i="3"/>
  <c r="P502" i="3"/>
  <c r="R502" i="3"/>
  <c r="T502" i="3"/>
  <c r="V502" i="3"/>
  <c r="X502" i="3"/>
  <c r="Z502" i="3"/>
  <c r="AB502" i="3"/>
  <c r="AD502" i="3"/>
  <c r="AF502" i="3"/>
  <c r="AH502" i="3"/>
  <c r="AJ502" i="3"/>
  <c r="AL502" i="3"/>
  <c r="AN502" i="3"/>
  <c r="AP502" i="3"/>
  <c r="AR502" i="3"/>
  <c r="AT502" i="3"/>
  <c r="AV502" i="3"/>
  <c r="AX502" i="3"/>
  <c r="AZ502" i="3"/>
  <c r="BB502" i="3"/>
  <c r="BD502" i="3"/>
  <c r="BF502" i="3"/>
  <c r="BH502" i="3"/>
  <c r="M502" i="3"/>
  <c r="O502" i="3"/>
  <c r="Q502" i="3"/>
  <c r="S502" i="3"/>
  <c r="U502" i="3"/>
  <c r="W502" i="3"/>
  <c r="Y502" i="3"/>
  <c r="AA502" i="3"/>
  <c r="AC502" i="3"/>
  <c r="AE502" i="3"/>
  <c r="AG502" i="3"/>
  <c r="AI502" i="3"/>
  <c r="AK502" i="3"/>
  <c r="AM502" i="3"/>
  <c r="AO502" i="3"/>
  <c r="AQ502" i="3"/>
  <c r="AS502" i="3"/>
  <c r="AU502" i="3"/>
  <c r="AW502" i="3"/>
  <c r="AY502" i="3"/>
  <c r="BA502" i="3"/>
  <c r="BC502" i="3"/>
  <c r="BE502" i="3"/>
  <c r="BG502" i="3"/>
  <c r="BI502" i="3"/>
  <c r="M506" i="3"/>
  <c r="O506" i="3"/>
  <c r="Q506" i="3"/>
  <c r="S506" i="3"/>
  <c r="U506" i="3"/>
  <c r="W506" i="3"/>
  <c r="Y506" i="3"/>
  <c r="AA506" i="3"/>
  <c r="AC506" i="3"/>
  <c r="AE506" i="3"/>
  <c r="AG506" i="3"/>
  <c r="AI506" i="3"/>
  <c r="AK506" i="3"/>
  <c r="AM506" i="3"/>
  <c r="AO506" i="3"/>
  <c r="AQ506" i="3"/>
  <c r="AS506" i="3"/>
  <c r="AU506" i="3"/>
  <c r="AW506" i="3"/>
  <c r="AY506" i="3"/>
  <c r="BA506" i="3"/>
  <c r="BC506" i="3"/>
  <c r="BE506" i="3"/>
  <c r="BG506" i="3"/>
  <c r="BI506" i="3"/>
  <c r="N506" i="3"/>
  <c r="P506" i="3"/>
  <c r="R506" i="3"/>
  <c r="T506" i="3"/>
  <c r="V506" i="3"/>
  <c r="X506" i="3"/>
  <c r="Z506" i="3"/>
  <c r="AB506" i="3"/>
  <c r="AD506" i="3"/>
  <c r="AF506" i="3"/>
  <c r="AH506" i="3"/>
  <c r="AJ506" i="3"/>
  <c r="AL506" i="3"/>
  <c r="AN506" i="3"/>
  <c r="AP506" i="3"/>
  <c r="AR506" i="3"/>
  <c r="AT506" i="3"/>
  <c r="AV506" i="3"/>
  <c r="AX506" i="3"/>
  <c r="AZ506" i="3"/>
  <c r="BB506" i="3"/>
  <c r="BD506" i="3"/>
  <c r="BF506" i="3"/>
  <c r="BH506" i="3"/>
  <c r="BG503" i="3"/>
  <c r="BC503" i="3"/>
  <c r="AY503" i="3"/>
  <c r="AU503" i="3"/>
  <c r="AQ503" i="3"/>
  <c r="AM503" i="3"/>
  <c r="AI503" i="3"/>
  <c r="AE503" i="3"/>
  <c r="AA503" i="3"/>
  <c r="W503" i="3"/>
  <c r="S503" i="3"/>
  <c r="O503" i="3"/>
  <c r="BH503" i="3"/>
  <c r="BD503" i="3"/>
  <c r="AZ503" i="3"/>
  <c r="AV503" i="3"/>
  <c r="AR503" i="3"/>
  <c r="AN503" i="3"/>
  <c r="AJ503" i="3"/>
  <c r="AF503" i="3"/>
  <c r="AB503" i="3"/>
  <c r="X503" i="3"/>
  <c r="T503" i="3"/>
  <c r="BN340" i="3"/>
  <c r="BK340" i="3"/>
  <c r="L338" i="3"/>
  <c r="K338" i="3"/>
  <c r="L337" i="3"/>
  <c r="L336" i="3"/>
  <c r="L335" i="3"/>
  <c r="N335" i="3" s="1"/>
  <c r="L334" i="3"/>
  <c r="K337" i="3"/>
  <c r="K334" i="3"/>
  <c r="L333" i="3"/>
  <c r="O333" i="3" s="1"/>
  <c r="L332" i="3"/>
  <c r="K332" i="3"/>
  <c r="L331" i="3"/>
  <c r="K331" i="3"/>
  <c r="L330" i="3"/>
  <c r="K330" i="3"/>
  <c r="L329" i="3"/>
  <c r="K329" i="3"/>
  <c r="L328" i="3"/>
  <c r="K328" i="3"/>
  <c r="L327" i="3"/>
  <c r="K327" i="3"/>
  <c r="L326" i="3"/>
  <c r="K326" i="3"/>
  <c r="L325" i="3"/>
  <c r="K325" i="3"/>
  <c r="L324" i="3"/>
  <c r="K324" i="3"/>
  <c r="L323" i="3"/>
  <c r="K323" i="3"/>
  <c r="L322" i="3"/>
  <c r="K322" i="3"/>
  <c r="L321" i="3"/>
  <c r="K321" i="3"/>
  <c r="L320" i="3"/>
  <c r="K320" i="3"/>
  <c r="L319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306" i="3"/>
  <c r="L305" i="3"/>
  <c r="K305" i="3"/>
  <c r="L304" i="3"/>
  <c r="K304" i="3"/>
  <c r="L303" i="3"/>
  <c r="K303" i="3"/>
  <c r="L302" i="3"/>
  <c r="K302" i="3"/>
  <c r="L301" i="3"/>
  <c r="K301" i="3"/>
  <c r="L300" i="3"/>
  <c r="K300" i="3"/>
  <c r="L299" i="3"/>
  <c r="K299" i="3"/>
  <c r="L298" i="3"/>
  <c r="K298" i="3"/>
  <c r="L297" i="3"/>
  <c r="N297" i="3" s="1"/>
  <c r="AB297" i="3"/>
  <c r="AR297" i="3"/>
  <c r="BB297" i="3"/>
  <c r="M297" i="3"/>
  <c r="U297" i="3"/>
  <c r="AC297" i="3"/>
  <c r="AK297" i="3"/>
  <c r="AS297" i="3"/>
  <c r="BA297" i="3"/>
  <c r="BI297" i="3"/>
  <c r="BA335" i="3"/>
  <c r="K336" i="3"/>
  <c r="T335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BN475" i="3" l="1"/>
  <c r="BK474" i="3"/>
  <c r="BK473" i="3"/>
  <c r="BN471" i="3"/>
  <c r="BK469" i="3"/>
  <c r="BN463" i="3"/>
  <c r="BK462" i="3"/>
  <c r="BK461" i="3"/>
  <c r="BN459" i="3"/>
  <c r="BK457" i="3"/>
  <c r="BN455" i="3"/>
  <c r="BN445" i="3"/>
  <c r="BN443" i="3"/>
  <c r="BN439" i="3"/>
  <c r="BN438" i="3"/>
  <c r="BK437" i="3"/>
  <c r="BN355" i="3"/>
  <c r="BK470" i="3"/>
  <c r="BK466" i="3"/>
  <c r="BK446" i="3"/>
  <c r="BM427" i="3"/>
  <c r="BJ503" i="3"/>
  <c r="BK500" i="3"/>
  <c r="BK498" i="3"/>
  <c r="BK494" i="3"/>
  <c r="BN484" i="3"/>
  <c r="K151" i="3"/>
  <c r="K119" i="3"/>
  <c r="BE297" i="3"/>
  <c r="AW297" i="3"/>
  <c r="AO297" i="3"/>
  <c r="AG297" i="3"/>
  <c r="Y297" i="3"/>
  <c r="Q297" i="3"/>
  <c r="BF297" i="3"/>
  <c r="AX297" i="3"/>
  <c r="AJ297" i="3"/>
  <c r="T297" i="3"/>
  <c r="BJ475" i="3"/>
  <c r="BL474" i="3"/>
  <c r="BJ473" i="3"/>
  <c r="BL472" i="3"/>
  <c r="BL471" i="3"/>
  <c r="BL470" i="3"/>
  <c r="BL468" i="3"/>
  <c r="BL467" i="3"/>
  <c r="BJ467" i="3"/>
  <c r="BL466" i="3"/>
  <c r="BL464" i="3"/>
  <c r="BJ463" i="3"/>
  <c r="BJ462" i="3"/>
  <c r="BL462" i="3"/>
  <c r="BL460" i="3"/>
  <c r="BM459" i="3"/>
  <c r="BJ459" i="3"/>
  <c r="BJ458" i="3"/>
  <c r="BL458" i="3"/>
  <c r="BM457" i="3"/>
  <c r="BM456" i="3"/>
  <c r="BM455" i="3"/>
  <c r="BL454" i="3"/>
  <c r="BJ453" i="3"/>
  <c r="BK452" i="3"/>
  <c r="BM451" i="3"/>
  <c r="BM450" i="3"/>
  <c r="BM448" i="3"/>
  <c r="BK447" i="3"/>
  <c r="BM444" i="3"/>
  <c r="BJ443" i="3"/>
  <c r="BL442" i="3"/>
  <c r="BJ441" i="3"/>
  <c r="BM440" i="3"/>
  <c r="BM439" i="3"/>
  <c r="BL438" i="3"/>
  <c r="BL436" i="3"/>
  <c r="BM435" i="3"/>
  <c r="BK435" i="3"/>
  <c r="BL434" i="3"/>
  <c r="BL432" i="3"/>
  <c r="BL339" i="3"/>
  <c r="BN339" i="3"/>
  <c r="BM340" i="3"/>
  <c r="BJ340" i="3"/>
  <c r="BM467" i="3"/>
  <c r="BL457" i="3"/>
  <c r="BK448" i="3"/>
  <c r="BM443" i="3"/>
  <c r="BJ440" i="3"/>
  <c r="BN426" i="3"/>
  <c r="BN376" i="3"/>
  <c r="BN372" i="3"/>
  <c r="BL355" i="3"/>
  <c r="BM353" i="3"/>
  <c r="BL345" i="3"/>
  <c r="BJ345" i="3"/>
  <c r="BM376" i="3"/>
  <c r="BN477" i="3"/>
  <c r="BJ470" i="3"/>
  <c r="BN466" i="3"/>
  <c r="BL465" i="3"/>
  <c r="BM463" i="3"/>
  <c r="BL461" i="3"/>
  <c r="BM380" i="3"/>
  <c r="BJ380" i="3"/>
  <c r="BL372" i="3"/>
  <c r="BL455" i="3"/>
  <c r="BM449" i="3"/>
  <c r="BJ442" i="3"/>
  <c r="BM441" i="3"/>
  <c r="BL437" i="3"/>
  <c r="BK436" i="3"/>
  <c r="BN434" i="3"/>
  <c r="BM431" i="3"/>
  <c r="BN429" i="3"/>
  <c r="BJ428" i="3"/>
  <c r="BL428" i="3"/>
  <c r="AZ335" i="3"/>
  <c r="U335" i="3"/>
  <c r="Q338" i="3"/>
  <c r="BL430" i="3"/>
  <c r="BK427" i="3"/>
  <c r="BL426" i="3"/>
  <c r="M338" i="3"/>
  <c r="BN465" i="3"/>
  <c r="BK441" i="3"/>
  <c r="BM477" i="3"/>
  <c r="BJ476" i="3"/>
  <c r="BN469" i="3"/>
  <c r="BJ468" i="3"/>
  <c r="BJ464" i="3"/>
  <c r="BM462" i="3"/>
  <c r="BJ460" i="3"/>
  <c r="BM458" i="3"/>
  <c r="BJ456" i="3"/>
  <c r="BJ436" i="3"/>
  <c r="BL433" i="3"/>
  <c r="BK432" i="3"/>
  <c r="BJ432" i="3"/>
  <c r="BK431" i="3"/>
  <c r="BL429" i="3"/>
  <c r="BK428" i="3"/>
  <c r="P297" i="3"/>
  <c r="BI335" i="3"/>
  <c r="AJ335" i="3"/>
  <c r="AK335" i="3"/>
  <c r="AF338" i="3"/>
  <c r="BL450" i="3"/>
  <c r="BK353" i="3"/>
  <c r="AB335" i="3"/>
  <c r="AR335" i="3"/>
  <c r="BH335" i="3"/>
  <c r="M335" i="3"/>
  <c r="AC335" i="3"/>
  <c r="AS335" i="3"/>
  <c r="BG297" i="3"/>
  <c r="BC297" i="3"/>
  <c r="AY297" i="3"/>
  <c r="AU297" i="3"/>
  <c r="AQ297" i="3"/>
  <c r="AM297" i="3"/>
  <c r="AI297" i="3"/>
  <c r="AE297" i="3"/>
  <c r="AA297" i="3"/>
  <c r="W297" i="3"/>
  <c r="S297" i="3"/>
  <c r="O297" i="3"/>
  <c r="BH297" i="3"/>
  <c r="BD297" i="3"/>
  <c r="AZ297" i="3"/>
  <c r="AV297" i="3"/>
  <c r="AN297" i="3"/>
  <c r="AF297" i="3"/>
  <c r="X297" i="3"/>
  <c r="AW338" i="3"/>
  <c r="BN503" i="3"/>
  <c r="BM339" i="3"/>
  <c r="BJ477" i="3"/>
  <c r="BN472" i="3"/>
  <c r="BK471" i="3"/>
  <c r="BL469" i="3"/>
  <c r="BJ451" i="3"/>
  <c r="BN430" i="3"/>
  <c r="BK380" i="3"/>
  <c r="BN345" i="3"/>
  <c r="BN474" i="3"/>
  <c r="BN454" i="3"/>
  <c r="BN453" i="3"/>
  <c r="BK429" i="3"/>
  <c r="BN353" i="3"/>
  <c r="BN431" i="3"/>
  <c r="BN427" i="3"/>
  <c r="AV338" i="3"/>
  <c r="P338" i="3"/>
  <c r="AG338" i="3"/>
  <c r="BK418" i="3"/>
  <c r="BM474" i="3"/>
  <c r="BM470" i="3"/>
  <c r="BJ452" i="3"/>
  <c r="BN452" i="3"/>
  <c r="BJ450" i="3"/>
  <c r="BL449" i="3"/>
  <c r="BN449" i="3"/>
  <c r="BL448" i="3"/>
  <c r="BN448" i="3"/>
  <c r="BL447" i="3"/>
  <c r="BJ446" i="3"/>
  <c r="BM445" i="3"/>
  <c r="BJ445" i="3"/>
  <c r="BK444" i="3"/>
  <c r="BK440" i="3"/>
  <c r="BN437" i="3"/>
  <c r="BN433" i="3"/>
  <c r="L292" i="3"/>
  <c r="L288" i="3"/>
  <c r="K127" i="3"/>
  <c r="K123" i="3"/>
  <c r="K120" i="3"/>
  <c r="L119" i="3"/>
  <c r="L118" i="3"/>
  <c r="L117" i="3"/>
  <c r="BM476" i="3"/>
  <c r="BK476" i="3"/>
  <c r="BM472" i="3"/>
  <c r="BK472" i="3"/>
  <c r="BM468" i="3"/>
  <c r="BK468" i="3"/>
  <c r="BK464" i="3"/>
  <c r="BK460" i="3"/>
  <c r="BK458" i="3"/>
  <c r="BK456" i="3"/>
  <c r="BK454" i="3"/>
  <c r="BL453" i="3"/>
  <c r="BM452" i="3"/>
  <c r="BL451" i="3"/>
  <c r="BK451" i="3"/>
  <c r="BJ449" i="3"/>
  <c r="BJ448" i="3"/>
  <c r="BN447" i="3"/>
  <c r="BJ447" i="3"/>
  <c r="BL446" i="3"/>
  <c r="BN446" i="3"/>
  <c r="BL445" i="3"/>
  <c r="BJ444" i="3"/>
  <c r="BK442" i="3"/>
  <c r="BN435" i="3"/>
  <c r="BM503" i="3"/>
  <c r="L259" i="3"/>
  <c r="L258" i="3"/>
  <c r="L257" i="3"/>
  <c r="L254" i="3"/>
  <c r="L253" i="3"/>
  <c r="K184" i="3"/>
  <c r="K183" i="3"/>
  <c r="K180" i="3"/>
  <c r="K179" i="3"/>
  <c r="K176" i="3"/>
  <c r="K175" i="3"/>
  <c r="K172" i="3"/>
  <c r="K171" i="3"/>
  <c r="K168" i="3"/>
  <c r="K167" i="3"/>
  <c r="K164" i="3"/>
  <c r="K163" i="3"/>
  <c r="K156" i="3"/>
  <c r="K152" i="3"/>
  <c r="L151" i="3"/>
  <c r="L150" i="3"/>
  <c r="L149" i="3"/>
  <c r="L147" i="3"/>
  <c r="L146" i="3"/>
  <c r="L145" i="3"/>
  <c r="L143" i="3"/>
  <c r="L142" i="3"/>
  <c r="L141" i="3"/>
  <c r="L139" i="3"/>
  <c r="L138" i="3"/>
  <c r="L137" i="3"/>
  <c r="P335" i="3"/>
  <c r="X335" i="3"/>
  <c r="AF335" i="3"/>
  <c r="AN335" i="3"/>
  <c r="AV335" i="3"/>
  <c r="BD335" i="3"/>
  <c r="Q335" i="3"/>
  <c r="Y335" i="3"/>
  <c r="AG335" i="3"/>
  <c r="AO335" i="3"/>
  <c r="AW335" i="3"/>
  <c r="BE335" i="3"/>
  <c r="BD338" i="3"/>
  <c r="AN338" i="3"/>
  <c r="X338" i="3"/>
  <c r="BE338" i="3"/>
  <c r="AO338" i="3"/>
  <c r="Y338" i="3"/>
  <c r="BL410" i="3"/>
  <c r="BN418" i="3"/>
  <c r="BK505" i="3"/>
  <c r="BM394" i="3"/>
  <c r="BL394" i="3"/>
  <c r="BL344" i="3"/>
  <c r="BK506" i="3"/>
  <c r="BJ506" i="3"/>
  <c r="BM506" i="3"/>
  <c r="BL506" i="3"/>
  <c r="BN502" i="3"/>
  <c r="BJ502" i="3"/>
  <c r="BM501" i="3"/>
  <c r="BL501" i="3"/>
  <c r="BL500" i="3"/>
  <c r="BN500" i="3"/>
  <c r="BM499" i="3"/>
  <c r="BL499" i="3"/>
  <c r="BL498" i="3"/>
  <c r="BJ498" i="3"/>
  <c r="BN498" i="3"/>
  <c r="BM497" i="3"/>
  <c r="BL497" i="3"/>
  <c r="BJ496" i="3"/>
  <c r="BN496" i="3"/>
  <c r="BM495" i="3"/>
  <c r="BJ495" i="3"/>
  <c r="BL495" i="3"/>
  <c r="BM494" i="3"/>
  <c r="BJ494" i="3"/>
  <c r="BN494" i="3"/>
  <c r="BL493" i="3"/>
  <c r="BJ492" i="3"/>
  <c r="BN492" i="3"/>
  <c r="BK491" i="3"/>
  <c r="BJ491" i="3"/>
  <c r="BM491" i="3"/>
  <c r="BL491" i="3"/>
  <c r="BJ490" i="3"/>
  <c r="BN490" i="3"/>
  <c r="BK490" i="3"/>
  <c r="BK489" i="3"/>
  <c r="BJ489" i="3"/>
  <c r="BM489" i="3"/>
  <c r="BL489" i="3"/>
  <c r="BM488" i="3"/>
  <c r="BJ488" i="3"/>
  <c r="BN488" i="3"/>
  <c r="BK488" i="3"/>
  <c r="BM487" i="3"/>
  <c r="BK486" i="3"/>
  <c r="BM485" i="3"/>
  <c r="BL485" i="3"/>
  <c r="BJ485" i="3"/>
  <c r="BJ484" i="3"/>
  <c r="BK484" i="3"/>
  <c r="BM483" i="3"/>
  <c r="BK482" i="3"/>
  <c r="BM481" i="3"/>
  <c r="BL481" i="3"/>
  <c r="BJ481" i="3"/>
  <c r="BN479" i="3"/>
  <c r="BM479" i="3"/>
  <c r="BL479" i="3"/>
  <c r="BJ479" i="3"/>
  <c r="BM422" i="3"/>
  <c r="BL422" i="3"/>
  <c r="BJ389" i="3"/>
  <c r="BN389" i="3"/>
  <c r="BK389" i="3"/>
  <c r="BJ386" i="3"/>
  <c r="BM386" i="3"/>
  <c r="BL386" i="3"/>
  <c r="BL383" i="3"/>
  <c r="BJ383" i="3"/>
  <c r="BN383" i="3"/>
  <c r="BK383" i="3"/>
  <c r="BM381" i="3"/>
  <c r="BJ378" i="3"/>
  <c r="BN378" i="3"/>
  <c r="BK378" i="3"/>
  <c r="BM375" i="3"/>
  <c r="BL375" i="3"/>
  <c r="BJ373" i="3"/>
  <c r="BN373" i="3"/>
  <c r="BK373" i="3"/>
  <c r="BM370" i="3"/>
  <c r="BL370" i="3"/>
  <c r="BJ367" i="3"/>
  <c r="BN367" i="3"/>
  <c r="BK367" i="3"/>
  <c r="BM365" i="3"/>
  <c r="BL365" i="3"/>
  <c r="BJ362" i="3"/>
  <c r="BN362" i="3"/>
  <c r="BK362" i="3"/>
  <c r="BM359" i="3"/>
  <c r="BL359" i="3"/>
  <c r="BM357" i="3"/>
  <c r="BL357" i="3"/>
  <c r="BM352" i="3"/>
  <c r="BL352" i="3"/>
  <c r="BM350" i="3"/>
  <c r="BM349" i="3"/>
  <c r="BM343" i="3"/>
  <c r="BL343" i="3"/>
  <c r="BJ341" i="3"/>
  <c r="BK341" i="3"/>
  <c r="BN341" i="3"/>
  <c r="BM505" i="3"/>
  <c r="BJ505" i="3"/>
  <c r="BN505" i="3"/>
  <c r="BJ402" i="3"/>
  <c r="BJ347" i="3"/>
  <c r="BK347" i="3"/>
  <c r="BN347" i="3"/>
  <c r="BM480" i="3"/>
  <c r="BL480" i="3"/>
  <c r="BJ419" i="3"/>
  <c r="BK419" i="3"/>
  <c r="BN419" i="3"/>
  <c r="BM411" i="3"/>
  <c r="BL411" i="3"/>
  <c r="BJ403" i="3"/>
  <c r="BK403" i="3"/>
  <c r="BN403" i="3"/>
  <c r="BM395" i="3"/>
  <c r="BL395" i="3"/>
  <c r="BJ424" i="3"/>
  <c r="BN424" i="3"/>
  <c r="BK424" i="3"/>
  <c r="BM416" i="3"/>
  <c r="BL416" i="3"/>
  <c r="BJ408" i="3"/>
  <c r="BN408" i="3"/>
  <c r="BK408" i="3"/>
  <c r="BM400" i="3"/>
  <c r="BL400" i="3"/>
  <c r="BK392" i="3"/>
  <c r="BN392" i="3"/>
  <c r="BM413" i="3"/>
  <c r="BL413" i="3"/>
  <c r="BJ405" i="3"/>
  <c r="BK405" i="3"/>
  <c r="BN405" i="3"/>
  <c r="BJ397" i="3"/>
  <c r="BM397" i="3"/>
  <c r="BM504" i="3"/>
  <c r="BL504" i="3"/>
  <c r="BJ421" i="3"/>
  <c r="BK421" i="3"/>
  <c r="BN421" i="3"/>
  <c r="BM414" i="3"/>
  <c r="BL414" i="3"/>
  <c r="BJ406" i="3"/>
  <c r="BN406" i="3"/>
  <c r="BK406" i="3"/>
  <c r="BL398" i="3"/>
  <c r="BJ390" i="3"/>
  <c r="BN390" i="3"/>
  <c r="BK390" i="3"/>
  <c r="BM387" i="3"/>
  <c r="BL385" i="3"/>
  <c r="BJ385" i="3"/>
  <c r="BN385" i="3"/>
  <c r="BK385" i="3"/>
  <c r="BJ382" i="3"/>
  <c r="BM382" i="3"/>
  <c r="BL382" i="3"/>
  <c r="BJ379" i="3"/>
  <c r="BN379" i="3"/>
  <c r="BK379" i="3"/>
  <c r="BM377" i="3"/>
  <c r="BL377" i="3"/>
  <c r="BJ374" i="3"/>
  <c r="BN374" i="3"/>
  <c r="BK374" i="3"/>
  <c r="BM371" i="3"/>
  <c r="BL371" i="3"/>
  <c r="BJ369" i="3"/>
  <c r="BN369" i="3"/>
  <c r="BK369" i="3"/>
  <c r="BM366" i="3"/>
  <c r="BL366" i="3"/>
  <c r="BJ363" i="3"/>
  <c r="BN363" i="3"/>
  <c r="BK363" i="3"/>
  <c r="BM361" i="3"/>
  <c r="BL361" i="3"/>
  <c r="BJ358" i="3"/>
  <c r="BN358" i="3"/>
  <c r="BK358" i="3"/>
  <c r="BM351" i="3"/>
  <c r="BL351" i="3"/>
  <c r="BJ350" i="3"/>
  <c r="BN349" i="3"/>
  <c r="BK349" i="3"/>
  <c r="BM344" i="3"/>
  <c r="BM342" i="3"/>
  <c r="BN342" i="3"/>
  <c r="BK342" i="3"/>
  <c r="BM418" i="3"/>
  <c r="BJ410" i="3"/>
  <c r="BL402" i="3"/>
  <c r="BK394" i="3"/>
  <c r="BN394" i="3"/>
  <c r="BM348" i="3"/>
  <c r="BL348" i="3"/>
  <c r="BM478" i="3"/>
  <c r="BL478" i="3"/>
  <c r="BJ478" i="3"/>
  <c r="BN478" i="3"/>
  <c r="BJ423" i="3"/>
  <c r="BK423" i="3"/>
  <c r="BN423" i="3"/>
  <c r="BM415" i="3"/>
  <c r="BL415" i="3"/>
  <c r="BJ407" i="3"/>
  <c r="BK407" i="3"/>
  <c r="BN407" i="3"/>
  <c r="BM399" i="3"/>
  <c r="BL399" i="3"/>
  <c r="BM391" i="3"/>
  <c r="BN391" i="3"/>
  <c r="BK391" i="3"/>
  <c r="BJ391" i="3"/>
  <c r="BM420" i="3"/>
  <c r="BL420" i="3"/>
  <c r="BJ412" i="3"/>
  <c r="BN412" i="3"/>
  <c r="BK412" i="3"/>
  <c r="BM404" i="3"/>
  <c r="BL404" i="3"/>
  <c r="BJ396" i="3"/>
  <c r="BK396" i="3"/>
  <c r="BN396" i="3"/>
  <c r="BM417" i="3"/>
  <c r="BL417" i="3"/>
  <c r="BJ409" i="3"/>
  <c r="BK409" i="3"/>
  <c r="BN409" i="3"/>
  <c r="BM401" i="3"/>
  <c r="BL401" i="3"/>
  <c r="BM393" i="3"/>
  <c r="BK393" i="3"/>
  <c r="BN393" i="3"/>
  <c r="BJ393" i="3"/>
  <c r="L262" i="3"/>
  <c r="R335" i="3"/>
  <c r="V335" i="3"/>
  <c r="Z335" i="3"/>
  <c r="AD335" i="3"/>
  <c r="AH335" i="3"/>
  <c r="AL335" i="3"/>
  <c r="AP335" i="3"/>
  <c r="AT335" i="3"/>
  <c r="AX335" i="3"/>
  <c r="BB335" i="3"/>
  <c r="BF335" i="3"/>
  <c r="O335" i="3"/>
  <c r="S335" i="3"/>
  <c r="W335" i="3"/>
  <c r="AA335" i="3"/>
  <c r="AE335" i="3"/>
  <c r="AI335" i="3"/>
  <c r="AM335" i="3"/>
  <c r="AQ335" i="3"/>
  <c r="AU335" i="3"/>
  <c r="AY335" i="3"/>
  <c r="BC335" i="3"/>
  <c r="BG335" i="3"/>
  <c r="BH338" i="3"/>
  <c r="AZ338" i="3"/>
  <c r="AR338" i="3"/>
  <c r="AJ338" i="3"/>
  <c r="AB338" i="3"/>
  <c r="T338" i="3"/>
  <c r="BI338" i="3"/>
  <c r="BA338" i="3"/>
  <c r="AS338" i="3"/>
  <c r="AK338" i="3"/>
  <c r="AC338" i="3"/>
  <c r="U338" i="3"/>
  <c r="O338" i="3"/>
  <c r="BL503" i="3"/>
  <c r="BN506" i="3"/>
  <c r="BM502" i="3"/>
  <c r="BL502" i="3"/>
  <c r="BK502" i="3"/>
  <c r="BK501" i="3"/>
  <c r="BN501" i="3"/>
  <c r="BJ501" i="3"/>
  <c r="BJ500" i="3"/>
  <c r="BM500" i="3"/>
  <c r="BN499" i="3"/>
  <c r="BK499" i="3"/>
  <c r="BJ499" i="3"/>
  <c r="BM498" i="3"/>
  <c r="BN497" i="3"/>
  <c r="BK497" i="3"/>
  <c r="BJ497" i="3"/>
  <c r="BL496" i="3"/>
  <c r="BM496" i="3"/>
  <c r="BK496" i="3"/>
  <c r="BN495" i="3"/>
  <c r="BK495" i="3"/>
  <c r="BL494" i="3"/>
  <c r="BN493" i="3"/>
  <c r="BK493" i="3"/>
  <c r="BM493" i="3"/>
  <c r="BJ493" i="3"/>
  <c r="BL492" i="3"/>
  <c r="BM492" i="3"/>
  <c r="BK492" i="3"/>
  <c r="BN491" i="3"/>
  <c r="BL490" i="3"/>
  <c r="BM490" i="3"/>
  <c r="BN489" i="3"/>
  <c r="BL488" i="3"/>
  <c r="BN487" i="3"/>
  <c r="BK487" i="3"/>
  <c r="BL487" i="3"/>
  <c r="BJ487" i="3"/>
  <c r="BM486" i="3"/>
  <c r="BL486" i="3"/>
  <c r="BJ486" i="3"/>
  <c r="BN486" i="3"/>
  <c r="BK485" i="3"/>
  <c r="BN485" i="3"/>
  <c r="BM484" i="3"/>
  <c r="BL484" i="3"/>
  <c r="BK483" i="3"/>
  <c r="BN483" i="3"/>
  <c r="BL483" i="3"/>
  <c r="BJ483" i="3"/>
  <c r="BM482" i="3"/>
  <c r="BL482" i="3"/>
  <c r="BJ482" i="3"/>
  <c r="BN482" i="3"/>
  <c r="BK481" i="3"/>
  <c r="BN481" i="3"/>
  <c r="BK479" i="3"/>
  <c r="BJ422" i="3"/>
  <c r="BN422" i="3"/>
  <c r="BK422" i="3"/>
  <c r="BM389" i="3"/>
  <c r="BL389" i="3"/>
  <c r="BK386" i="3"/>
  <c r="BN386" i="3"/>
  <c r="BM383" i="3"/>
  <c r="BL381" i="3"/>
  <c r="BJ381" i="3"/>
  <c r="BN381" i="3"/>
  <c r="BK381" i="3"/>
  <c r="BM378" i="3"/>
  <c r="BL378" i="3"/>
  <c r="BJ375" i="3"/>
  <c r="BN375" i="3"/>
  <c r="BK375" i="3"/>
  <c r="BM373" i="3"/>
  <c r="BL373" i="3"/>
  <c r="BJ370" i="3"/>
  <c r="BN370" i="3"/>
  <c r="BK370" i="3"/>
  <c r="BM367" i="3"/>
  <c r="BL367" i="3"/>
  <c r="BJ365" i="3"/>
  <c r="BN365" i="3"/>
  <c r="BK365" i="3"/>
  <c r="BM362" i="3"/>
  <c r="BL362" i="3"/>
  <c r="BJ359" i="3"/>
  <c r="BN359" i="3"/>
  <c r="BK359" i="3"/>
  <c r="BJ357" i="3"/>
  <c r="BN357" i="3"/>
  <c r="BK357" i="3"/>
  <c r="BJ352" i="3"/>
  <c r="BN352" i="3"/>
  <c r="BK352" i="3"/>
  <c r="BL350" i="3"/>
  <c r="BL349" i="3"/>
  <c r="BJ343" i="3"/>
  <c r="BK343" i="3"/>
  <c r="BN343" i="3"/>
  <c r="BM341" i="3"/>
  <c r="BL341" i="3"/>
  <c r="BL505" i="3"/>
  <c r="BJ418" i="3"/>
  <c r="BM410" i="3"/>
  <c r="BN402" i="3"/>
  <c r="BK402" i="3"/>
  <c r="BJ394" i="3"/>
  <c r="BM347" i="3"/>
  <c r="BL347" i="3"/>
  <c r="BJ480" i="3"/>
  <c r="BN480" i="3"/>
  <c r="BK480" i="3"/>
  <c r="BM419" i="3"/>
  <c r="BL419" i="3"/>
  <c r="BJ411" i="3"/>
  <c r="BK411" i="3"/>
  <c r="BN411" i="3"/>
  <c r="BM403" i="3"/>
  <c r="BL403" i="3"/>
  <c r="BK395" i="3"/>
  <c r="BN395" i="3"/>
  <c r="BJ395" i="3"/>
  <c r="BM424" i="3"/>
  <c r="BL424" i="3"/>
  <c r="BJ416" i="3"/>
  <c r="BN416" i="3"/>
  <c r="BK416" i="3"/>
  <c r="BM408" i="3"/>
  <c r="BL408" i="3"/>
  <c r="BJ400" i="3"/>
  <c r="BN400" i="3"/>
  <c r="BK400" i="3"/>
  <c r="BJ392" i="3"/>
  <c r="BM392" i="3"/>
  <c r="BL392" i="3"/>
  <c r="BJ413" i="3"/>
  <c r="BK413" i="3"/>
  <c r="BN413" i="3"/>
  <c r="BM405" i="3"/>
  <c r="BL405" i="3"/>
  <c r="BL397" i="3"/>
  <c r="BK397" i="3"/>
  <c r="BN397" i="3"/>
  <c r="BK503" i="3"/>
  <c r="BK504" i="3"/>
  <c r="BN504" i="3"/>
  <c r="BJ504" i="3"/>
  <c r="BM421" i="3"/>
  <c r="BL421" i="3"/>
  <c r="BJ414" i="3"/>
  <c r="BN414" i="3"/>
  <c r="BK414" i="3"/>
  <c r="BM406" i="3"/>
  <c r="BL406" i="3"/>
  <c r="BK398" i="3"/>
  <c r="BM398" i="3"/>
  <c r="BN398" i="3"/>
  <c r="BJ398" i="3"/>
  <c r="BM390" i="3"/>
  <c r="BL390" i="3"/>
  <c r="BL387" i="3"/>
  <c r="BJ387" i="3"/>
  <c r="BN387" i="3"/>
  <c r="BK387" i="3"/>
  <c r="BM385" i="3"/>
  <c r="BK382" i="3"/>
  <c r="BN382" i="3"/>
  <c r="BM379" i="3"/>
  <c r="BL379" i="3"/>
  <c r="BJ377" i="3"/>
  <c r="BN377" i="3"/>
  <c r="BK377" i="3"/>
  <c r="BM374" i="3"/>
  <c r="BL374" i="3"/>
  <c r="BJ371" i="3"/>
  <c r="BN371" i="3"/>
  <c r="BK371" i="3"/>
  <c r="BM369" i="3"/>
  <c r="BL369" i="3"/>
  <c r="BJ366" i="3"/>
  <c r="BN366" i="3"/>
  <c r="BK366" i="3"/>
  <c r="BM363" i="3"/>
  <c r="BL363" i="3"/>
  <c r="BJ361" i="3"/>
  <c r="BN361" i="3"/>
  <c r="BK361" i="3"/>
  <c r="BM358" i="3"/>
  <c r="BL358" i="3"/>
  <c r="BJ351" i="3"/>
  <c r="BN351" i="3"/>
  <c r="BK351" i="3"/>
  <c r="BN350" i="3"/>
  <c r="BK350" i="3"/>
  <c r="BJ349" i="3"/>
  <c r="BJ344" i="3"/>
  <c r="BN344" i="3"/>
  <c r="BK344" i="3"/>
  <c r="BL342" i="3"/>
  <c r="BJ342" i="3"/>
  <c r="BL418" i="3"/>
  <c r="BN410" i="3"/>
  <c r="BK410" i="3"/>
  <c r="BM402" i="3"/>
  <c r="BJ348" i="3"/>
  <c r="BN348" i="3"/>
  <c r="BK348" i="3"/>
  <c r="BK478" i="3"/>
  <c r="BM423" i="3"/>
  <c r="BL423" i="3"/>
  <c r="BJ415" i="3"/>
  <c r="BK415" i="3"/>
  <c r="BN415" i="3"/>
  <c r="BM407" i="3"/>
  <c r="BL407" i="3"/>
  <c r="BJ399" i="3"/>
  <c r="BK399" i="3"/>
  <c r="BN399" i="3"/>
  <c r="BL391" i="3"/>
  <c r="BJ420" i="3"/>
  <c r="BN420" i="3"/>
  <c r="BK420" i="3"/>
  <c r="BM412" i="3"/>
  <c r="BL412" i="3"/>
  <c r="BJ404" i="3"/>
  <c r="BN404" i="3"/>
  <c r="BK404" i="3"/>
  <c r="BM396" i="3"/>
  <c r="BL396" i="3"/>
  <c r="BJ417" i="3"/>
  <c r="BK417" i="3"/>
  <c r="BN417" i="3"/>
  <c r="BM409" i="3"/>
  <c r="BL409" i="3"/>
  <c r="BJ401" i="3"/>
  <c r="BK401" i="3"/>
  <c r="BN401" i="3"/>
  <c r="BL393" i="3"/>
  <c r="L285" i="3"/>
  <c r="L284" i="3"/>
  <c r="L271" i="3"/>
  <c r="L267" i="3"/>
  <c r="L263" i="3"/>
  <c r="L250" i="3"/>
  <c r="L249" i="3"/>
  <c r="K246" i="3"/>
  <c r="BD333" i="3"/>
  <c r="AV333" i="3"/>
  <c r="AN333" i="3"/>
  <c r="AF333" i="3"/>
  <c r="X333" i="3"/>
  <c r="P333" i="3"/>
  <c r="K135" i="3"/>
  <c r="K132" i="3"/>
  <c r="K128" i="3"/>
  <c r="L127" i="3"/>
  <c r="L126" i="3"/>
  <c r="L125" i="3"/>
  <c r="K115" i="3"/>
  <c r="BH333" i="3"/>
  <c r="AZ333" i="3"/>
  <c r="AR333" i="3"/>
  <c r="AJ333" i="3"/>
  <c r="AB333" i="3"/>
  <c r="T333" i="3"/>
  <c r="BI333" i="3"/>
  <c r="BF338" i="3"/>
  <c r="BB338" i="3"/>
  <c r="AX338" i="3"/>
  <c r="AT338" i="3"/>
  <c r="AP338" i="3"/>
  <c r="AL338" i="3"/>
  <c r="AH338" i="3"/>
  <c r="AD338" i="3"/>
  <c r="Z338" i="3"/>
  <c r="V338" i="3"/>
  <c r="R338" i="3"/>
  <c r="N338" i="3"/>
  <c r="BG338" i="3"/>
  <c r="BC338" i="3"/>
  <c r="AY338" i="3"/>
  <c r="AU338" i="3"/>
  <c r="AQ338" i="3"/>
  <c r="AM338" i="3"/>
  <c r="AI338" i="3"/>
  <c r="AE338" i="3"/>
  <c r="AA338" i="3"/>
  <c r="W338" i="3"/>
  <c r="S338" i="3"/>
  <c r="BK338" i="3" s="1"/>
  <c r="L255" i="3"/>
  <c r="L247" i="3"/>
  <c r="L290" i="3"/>
  <c r="L286" i="3"/>
  <c r="L278" i="3"/>
  <c r="L274" i="3"/>
  <c r="L270" i="3"/>
  <c r="L266" i="3"/>
  <c r="L260" i="3"/>
  <c r="L251" i="3"/>
  <c r="K250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4" i="3"/>
  <c r="P334" i="3"/>
  <c r="R334" i="3"/>
  <c r="T334" i="3"/>
  <c r="V334" i="3"/>
  <c r="X334" i="3"/>
  <c r="Z334" i="3"/>
  <c r="AB334" i="3"/>
  <c r="AD334" i="3"/>
  <c r="AF334" i="3"/>
  <c r="AH334" i="3"/>
  <c r="AJ334" i="3"/>
  <c r="AL334" i="3"/>
  <c r="AN334" i="3"/>
  <c r="AP334" i="3"/>
  <c r="AR334" i="3"/>
  <c r="AT334" i="3"/>
  <c r="AV334" i="3"/>
  <c r="AX334" i="3"/>
  <c r="AZ334" i="3"/>
  <c r="BB334" i="3"/>
  <c r="BD334" i="3"/>
  <c r="BF334" i="3"/>
  <c r="BH334" i="3"/>
  <c r="BE333" i="3"/>
  <c r="BA333" i="3"/>
  <c r="AW333" i="3"/>
  <c r="AS333" i="3"/>
  <c r="AO333" i="3"/>
  <c r="AK333" i="3"/>
  <c r="AG333" i="3"/>
  <c r="AC333" i="3"/>
  <c r="Y333" i="3"/>
  <c r="U333" i="3"/>
  <c r="Q333" i="3"/>
  <c r="M333" i="3"/>
  <c r="L282" i="3"/>
  <c r="L276" i="3"/>
  <c r="L272" i="3"/>
  <c r="L268" i="3"/>
  <c r="L264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6" i="3"/>
  <c r="O336" i="3"/>
  <c r="Q336" i="3"/>
  <c r="S336" i="3"/>
  <c r="U336" i="3"/>
  <c r="W336" i="3"/>
  <c r="Y336" i="3"/>
  <c r="AA336" i="3"/>
  <c r="AC336" i="3"/>
  <c r="AE336" i="3"/>
  <c r="AG336" i="3"/>
  <c r="AI336" i="3"/>
  <c r="AK336" i="3"/>
  <c r="AM336" i="3"/>
  <c r="AO336" i="3"/>
  <c r="AQ336" i="3"/>
  <c r="AS336" i="3"/>
  <c r="AU336" i="3"/>
  <c r="AW336" i="3"/>
  <c r="AY336" i="3"/>
  <c r="BA336" i="3"/>
  <c r="BC336" i="3"/>
  <c r="BE336" i="3"/>
  <c r="BG336" i="3"/>
  <c r="BI336" i="3"/>
  <c r="AT297" i="3"/>
  <c r="AP297" i="3"/>
  <c r="AL297" i="3"/>
  <c r="AH297" i="3"/>
  <c r="AD297" i="3"/>
  <c r="Z297" i="3"/>
  <c r="V297" i="3"/>
  <c r="R297" i="3"/>
  <c r="N298" i="3"/>
  <c r="P298" i="3"/>
  <c r="R298" i="3"/>
  <c r="T298" i="3"/>
  <c r="V298" i="3"/>
  <c r="X298" i="3"/>
  <c r="Z298" i="3"/>
  <c r="AB298" i="3"/>
  <c r="AD298" i="3"/>
  <c r="AF298" i="3"/>
  <c r="AH298" i="3"/>
  <c r="AJ298" i="3"/>
  <c r="AL298" i="3"/>
  <c r="AN298" i="3"/>
  <c r="AP298" i="3"/>
  <c r="AR298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AT298" i="3"/>
  <c r="AX298" i="3"/>
  <c r="BB298" i="3"/>
  <c r="BF298" i="3"/>
  <c r="AV298" i="3"/>
  <c r="AZ298" i="3"/>
  <c r="BD298" i="3"/>
  <c r="BH298" i="3"/>
  <c r="N299" i="3"/>
  <c r="P299" i="3"/>
  <c r="R299" i="3"/>
  <c r="T299" i="3"/>
  <c r="V299" i="3"/>
  <c r="X299" i="3"/>
  <c r="Z299" i="3"/>
  <c r="AB299" i="3"/>
  <c r="AD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O299" i="3"/>
  <c r="S299" i="3"/>
  <c r="W299" i="3"/>
  <c r="AA299" i="3"/>
  <c r="AE299" i="3"/>
  <c r="AI299" i="3"/>
  <c r="AM299" i="3"/>
  <c r="AQ299" i="3"/>
  <c r="AU299" i="3"/>
  <c r="AY299" i="3"/>
  <c r="BC299" i="3"/>
  <c r="BG299" i="3"/>
  <c r="M299" i="3"/>
  <c r="Q299" i="3"/>
  <c r="U299" i="3"/>
  <c r="Y299" i="3"/>
  <c r="AC299" i="3"/>
  <c r="AG299" i="3"/>
  <c r="AK299" i="3"/>
  <c r="AO299" i="3"/>
  <c r="AS299" i="3"/>
  <c r="AW299" i="3"/>
  <c r="BA299" i="3"/>
  <c r="BE299" i="3"/>
  <c r="BI299" i="3"/>
  <c r="N300" i="3"/>
  <c r="P300" i="3"/>
  <c r="R300" i="3"/>
  <c r="T300" i="3"/>
  <c r="V300" i="3"/>
  <c r="X300" i="3"/>
  <c r="Z300" i="3"/>
  <c r="AB300" i="3"/>
  <c r="AD300" i="3"/>
  <c r="M300" i="3"/>
  <c r="Q300" i="3"/>
  <c r="U300" i="3"/>
  <c r="Y300" i="3"/>
  <c r="AC300" i="3"/>
  <c r="AF300" i="3"/>
  <c r="AH300" i="3"/>
  <c r="AJ300" i="3"/>
  <c r="AL300" i="3"/>
  <c r="AN300" i="3"/>
  <c r="AP300" i="3"/>
  <c r="AR300" i="3"/>
  <c r="AT300" i="3"/>
  <c r="AV300" i="3"/>
  <c r="AX300" i="3"/>
  <c r="AZ300" i="3"/>
  <c r="BB300" i="3"/>
  <c r="BD300" i="3"/>
  <c r="BF300" i="3"/>
  <c r="BH300" i="3"/>
  <c r="O300" i="3"/>
  <c r="S300" i="3"/>
  <c r="W300" i="3"/>
  <c r="AA300" i="3"/>
  <c r="AE300" i="3"/>
  <c r="AG300" i="3"/>
  <c r="AI300" i="3"/>
  <c r="AK300" i="3"/>
  <c r="AM300" i="3"/>
  <c r="AO300" i="3"/>
  <c r="AQ300" i="3"/>
  <c r="AS300" i="3"/>
  <c r="AU300" i="3"/>
  <c r="AW300" i="3"/>
  <c r="AY300" i="3"/>
  <c r="BA300" i="3"/>
  <c r="BC300" i="3"/>
  <c r="BE300" i="3"/>
  <c r="BG300" i="3"/>
  <c r="BI300" i="3"/>
  <c r="M301" i="3"/>
  <c r="O301" i="3"/>
  <c r="Q301" i="3"/>
  <c r="S301" i="3"/>
  <c r="U301" i="3"/>
  <c r="W301" i="3"/>
  <c r="Y301" i="3"/>
  <c r="AA301" i="3"/>
  <c r="AC301" i="3"/>
  <c r="AE301" i="3"/>
  <c r="AG301" i="3"/>
  <c r="AI301" i="3"/>
  <c r="AK301" i="3"/>
  <c r="AM301" i="3"/>
  <c r="AO301" i="3"/>
  <c r="AQ301" i="3"/>
  <c r="AS301" i="3"/>
  <c r="AU301" i="3"/>
  <c r="AW301" i="3"/>
  <c r="AY301" i="3"/>
  <c r="BA301" i="3"/>
  <c r="BC301" i="3"/>
  <c r="BE301" i="3"/>
  <c r="BG301" i="3"/>
  <c r="BI301" i="3"/>
  <c r="N301" i="3"/>
  <c r="P301" i="3"/>
  <c r="R301" i="3"/>
  <c r="T301" i="3"/>
  <c r="V301" i="3"/>
  <c r="X301" i="3"/>
  <c r="Z301" i="3"/>
  <c r="AB301" i="3"/>
  <c r="AD301" i="3"/>
  <c r="AF301" i="3"/>
  <c r="AH301" i="3"/>
  <c r="AJ301" i="3"/>
  <c r="AL301" i="3"/>
  <c r="AN301" i="3"/>
  <c r="AP301" i="3"/>
  <c r="AR301" i="3"/>
  <c r="AT301" i="3"/>
  <c r="AV301" i="3"/>
  <c r="AX301" i="3"/>
  <c r="AZ301" i="3"/>
  <c r="BB301" i="3"/>
  <c r="BD301" i="3"/>
  <c r="BF301" i="3"/>
  <c r="BH301" i="3"/>
  <c r="M302" i="3"/>
  <c r="O302" i="3"/>
  <c r="Q302" i="3"/>
  <c r="S302" i="3"/>
  <c r="U302" i="3"/>
  <c r="W302" i="3"/>
  <c r="Y302" i="3"/>
  <c r="AA302" i="3"/>
  <c r="AC302" i="3"/>
  <c r="AE302" i="3"/>
  <c r="AG302" i="3"/>
  <c r="AI302" i="3"/>
  <c r="AK302" i="3"/>
  <c r="AM302" i="3"/>
  <c r="AO302" i="3"/>
  <c r="AQ302" i="3"/>
  <c r="AS302" i="3"/>
  <c r="AU302" i="3"/>
  <c r="AW302" i="3"/>
  <c r="AY302" i="3"/>
  <c r="BA302" i="3"/>
  <c r="BC302" i="3"/>
  <c r="N302" i="3"/>
  <c r="P302" i="3"/>
  <c r="R302" i="3"/>
  <c r="T302" i="3"/>
  <c r="V302" i="3"/>
  <c r="X302" i="3"/>
  <c r="Z302" i="3"/>
  <c r="AD302" i="3"/>
  <c r="AH302" i="3"/>
  <c r="AL302" i="3"/>
  <c r="AP302" i="3"/>
  <c r="AT302" i="3"/>
  <c r="AX302" i="3"/>
  <c r="BB302" i="3"/>
  <c r="BE302" i="3"/>
  <c r="BG302" i="3"/>
  <c r="BI302" i="3"/>
  <c r="AB302" i="3"/>
  <c r="AF302" i="3"/>
  <c r="AJ302" i="3"/>
  <c r="AN302" i="3"/>
  <c r="AR302" i="3"/>
  <c r="AV302" i="3"/>
  <c r="AZ302" i="3"/>
  <c r="BD302" i="3"/>
  <c r="BF302" i="3"/>
  <c r="BH302" i="3"/>
  <c r="N303" i="3"/>
  <c r="P303" i="3"/>
  <c r="R303" i="3"/>
  <c r="T303" i="3"/>
  <c r="V303" i="3"/>
  <c r="X303" i="3"/>
  <c r="Z303" i="3"/>
  <c r="AB303" i="3"/>
  <c r="AD303" i="3"/>
  <c r="AF303" i="3"/>
  <c r="AH303" i="3"/>
  <c r="AJ303" i="3"/>
  <c r="AL303" i="3"/>
  <c r="AN303" i="3"/>
  <c r="AP303" i="3"/>
  <c r="AR303" i="3"/>
  <c r="AT303" i="3"/>
  <c r="AV303" i="3"/>
  <c r="AX303" i="3"/>
  <c r="AZ303" i="3"/>
  <c r="BB303" i="3"/>
  <c r="BD303" i="3"/>
  <c r="BF303" i="3"/>
  <c r="BH303" i="3"/>
  <c r="M303" i="3"/>
  <c r="O303" i="3"/>
  <c r="Q303" i="3"/>
  <c r="S303" i="3"/>
  <c r="U303" i="3"/>
  <c r="W303" i="3"/>
  <c r="Y303" i="3"/>
  <c r="AA303" i="3"/>
  <c r="AC303" i="3"/>
  <c r="AE303" i="3"/>
  <c r="AG303" i="3"/>
  <c r="AI303" i="3"/>
  <c r="AK303" i="3"/>
  <c r="AM303" i="3"/>
  <c r="AO303" i="3"/>
  <c r="AQ303" i="3"/>
  <c r="AS303" i="3"/>
  <c r="AU303" i="3"/>
  <c r="AW303" i="3"/>
  <c r="AY303" i="3"/>
  <c r="BA303" i="3"/>
  <c r="BC303" i="3"/>
  <c r="BE303" i="3"/>
  <c r="BG303" i="3"/>
  <c r="BI303" i="3"/>
  <c r="N304" i="3"/>
  <c r="P304" i="3"/>
  <c r="R304" i="3"/>
  <c r="T304" i="3"/>
  <c r="V304" i="3"/>
  <c r="X304" i="3"/>
  <c r="Z304" i="3"/>
  <c r="AB304" i="3"/>
  <c r="AD304" i="3"/>
  <c r="AF304" i="3"/>
  <c r="AH304" i="3"/>
  <c r="AJ304" i="3"/>
  <c r="AL304" i="3"/>
  <c r="AN304" i="3"/>
  <c r="AP304" i="3"/>
  <c r="AR304" i="3"/>
  <c r="AT304" i="3"/>
  <c r="AV304" i="3"/>
  <c r="AX304" i="3"/>
  <c r="AZ304" i="3"/>
  <c r="BB304" i="3"/>
  <c r="BD304" i="3"/>
  <c r="BF304" i="3"/>
  <c r="BH304" i="3"/>
  <c r="M304" i="3"/>
  <c r="O304" i="3"/>
  <c r="Q304" i="3"/>
  <c r="S304" i="3"/>
  <c r="U304" i="3"/>
  <c r="W304" i="3"/>
  <c r="Y304" i="3"/>
  <c r="AA304" i="3"/>
  <c r="AC304" i="3"/>
  <c r="AE304" i="3"/>
  <c r="AG304" i="3"/>
  <c r="AI304" i="3"/>
  <c r="AK304" i="3"/>
  <c r="AM304" i="3"/>
  <c r="AO304" i="3"/>
  <c r="AQ304" i="3"/>
  <c r="AS304" i="3"/>
  <c r="AU304" i="3"/>
  <c r="AW304" i="3"/>
  <c r="AY304" i="3"/>
  <c r="BA304" i="3"/>
  <c r="BC304" i="3"/>
  <c r="BE304" i="3"/>
  <c r="BG304" i="3"/>
  <c r="BI304" i="3"/>
  <c r="M305" i="3"/>
  <c r="O305" i="3"/>
  <c r="Q305" i="3"/>
  <c r="S305" i="3"/>
  <c r="U305" i="3"/>
  <c r="W305" i="3"/>
  <c r="Y305" i="3"/>
  <c r="AA305" i="3"/>
  <c r="AC305" i="3"/>
  <c r="AE305" i="3"/>
  <c r="AG305" i="3"/>
  <c r="AI305" i="3"/>
  <c r="AK305" i="3"/>
  <c r="AM305" i="3"/>
  <c r="AO305" i="3"/>
  <c r="AQ305" i="3"/>
  <c r="AS305" i="3"/>
  <c r="AU305" i="3"/>
  <c r="AW305" i="3"/>
  <c r="AY305" i="3"/>
  <c r="BA305" i="3"/>
  <c r="BC305" i="3"/>
  <c r="BE305" i="3"/>
  <c r="BG305" i="3"/>
  <c r="BI305" i="3"/>
  <c r="N305" i="3"/>
  <c r="P305" i="3"/>
  <c r="R305" i="3"/>
  <c r="T305" i="3"/>
  <c r="V305" i="3"/>
  <c r="X305" i="3"/>
  <c r="Z305" i="3"/>
  <c r="AB305" i="3"/>
  <c r="AD305" i="3"/>
  <c r="AF305" i="3"/>
  <c r="AH305" i="3"/>
  <c r="AJ305" i="3"/>
  <c r="AL305" i="3"/>
  <c r="AN305" i="3"/>
  <c r="AP305" i="3"/>
  <c r="AR305" i="3"/>
  <c r="AT305" i="3"/>
  <c r="AV305" i="3"/>
  <c r="AX305" i="3"/>
  <c r="AZ305" i="3"/>
  <c r="BB305" i="3"/>
  <c r="BD305" i="3"/>
  <c r="BF305" i="3"/>
  <c r="BH305" i="3"/>
  <c r="M306" i="3"/>
  <c r="O306" i="3"/>
  <c r="Q306" i="3"/>
  <c r="S306" i="3"/>
  <c r="U306" i="3"/>
  <c r="W306" i="3"/>
  <c r="Y306" i="3"/>
  <c r="AA306" i="3"/>
  <c r="AC306" i="3"/>
  <c r="AE306" i="3"/>
  <c r="AG306" i="3"/>
  <c r="AI306" i="3"/>
  <c r="AK306" i="3"/>
  <c r="AM306" i="3"/>
  <c r="AO306" i="3"/>
  <c r="AQ306" i="3"/>
  <c r="AS306" i="3"/>
  <c r="AU306" i="3"/>
  <c r="AW306" i="3"/>
  <c r="AY306" i="3"/>
  <c r="BA306" i="3"/>
  <c r="BC306" i="3"/>
  <c r="BE306" i="3"/>
  <c r="BG306" i="3"/>
  <c r="BI306" i="3"/>
  <c r="N306" i="3"/>
  <c r="P306" i="3"/>
  <c r="R306" i="3"/>
  <c r="T306" i="3"/>
  <c r="V306" i="3"/>
  <c r="X306" i="3"/>
  <c r="Z306" i="3"/>
  <c r="AB306" i="3"/>
  <c r="AD306" i="3"/>
  <c r="AF306" i="3"/>
  <c r="AH306" i="3"/>
  <c r="AJ306" i="3"/>
  <c r="AL306" i="3"/>
  <c r="AN306" i="3"/>
  <c r="AP306" i="3"/>
  <c r="AR306" i="3"/>
  <c r="AT306" i="3"/>
  <c r="AV306" i="3"/>
  <c r="AX306" i="3"/>
  <c r="AZ306" i="3"/>
  <c r="BB306" i="3"/>
  <c r="BD306" i="3"/>
  <c r="BF306" i="3"/>
  <c r="BH306" i="3"/>
  <c r="N307" i="3"/>
  <c r="P307" i="3"/>
  <c r="R307" i="3"/>
  <c r="T307" i="3"/>
  <c r="V307" i="3"/>
  <c r="X307" i="3"/>
  <c r="Z307" i="3"/>
  <c r="AB307" i="3"/>
  <c r="AD307" i="3"/>
  <c r="AF307" i="3"/>
  <c r="AH307" i="3"/>
  <c r="AJ307" i="3"/>
  <c r="AL307" i="3"/>
  <c r="AN307" i="3"/>
  <c r="AP307" i="3"/>
  <c r="AR307" i="3"/>
  <c r="AT307" i="3"/>
  <c r="AV307" i="3"/>
  <c r="AX307" i="3"/>
  <c r="AZ307" i="3"/>
  <c r="BB307" i="3"/>
  <c r="BD307" i="3"/>
  <c r="BF307" i="3"/>
  <c r="BH307" i="3"/>
  <c r="M307" i="3"/>
  <c r="O307" i="3"/>
  <c r="Q307" i="3"/>
  <c r="S307" i="3"/>
  <c r="U307" i="3"/>
  <c r="W307" i="3"/>
  <c r="Y307" i="3"/>
  <c r="AA307" i="3"/>
  <c r="AC307" i="3"/>
  <c r="AE307" i="3"/>
  <c r="AG307" i="3"/>
  <c r="AI307" i="3"/>
  <c r="AK307" i="3"/>
  <c r="AM307" i="3"/>
  <c r="AO307" i="3"/>
  <c r="AQ307" i="3"/>
  <c r="AS307" i="3"/>
  <c r="AU307" i="3"/>
  <c r="AW307" i="3"/>
  <c r="AY307" i="3"/>
  <c r="BA307" i="3"/>
  <c r="BC307" i="3"/>
  <c r="BE307" i="3"/>
  <c r="BG307" i="3"/>
  <c r="BI307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M309" i="3"/>
  <c r="N309" i="3"/>
  <c r="P309" i="3"/>
  <c r="R309" i="3"/>
  <c r="T309" i="3"/>
  <c r="V309" i="3"/>
  <c r="X309" i="3"/>
  <c r="Z309" i="3"/>
  <c r="O309" i="3"/>
  <c r="S309" i="3"/>
  <c r="W309" i="3"/>
  <c r="AA309" i="3"/>
  <c r="AC309" i="3"/>
  <c r="AE309" i="3"/>
  <c r="AG309" i="3"/>
  <c r="AI309" i="3"/>
  <c r="AK309" i="3"/>
  <c r="AM309" i="3"/>
  <c r="AO309" i="3"/>
  <c r="AQ309" i="3"/>
  <c r="AS309" i="3"/>
  <c r="AU309" i="3"/>
  <c r="AW309" i="3"/>
  <c r="AY309" i="3"/>
  <c r="BA309" i="3"/>
  <c r="BC309" i="3"/>
  <c r="BE309" i="3"/>
  <c r="BG309" i="3"/>
  <c r="BI309" i="3"/>
  <c r="Q309" i="3"/>
  <c r="U309" i="3"/>
  <c r="Y309" i="3"/>
  <c r="AB309" i="3"/>
  <c r="AD309" i="3"/>
  <c r="AF309" i="3"/>
  <c r="AH309" i="3"/>
  <c r="AJ309" i="3"/>
  <c r="AL309" i="3"/>
  <c r="AN309" i="3"/>
  <c r="AP309" i="3"/>
  <c r="AR309" i="3"/>
  <c r="AT309" i="3"/>
  <c r="AV309" i="3"/>
  <c r="AX309" i="3"/>
  <c r="AZ309" i="3"/>
  <c r="BB309" i="3"/>
  <c r="BD309" i="3"/>
  <c r="BF309" i="3"/>
  <c r="BH309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N310" i="3"/>
  <c r="P310" i="3"/>
  <c r="R310" i="3"/>
  <c r="T310" i="3"/>
  <c r="V310" i="3"/>
  <c r="X310" i="3"/>
  <c r="Z310" i="3"/>
  <c r="AB310" i="3"/>
  <c r="AD310" i="3"/>
  <c r="AF310" i="3"/>
  <c r="AH310" i="3"/>
  <c r="AJ310" i="3"/>
  <c r="AL310" i="3"/>
  <c r="AN310" i="3"/>
  <c r="AP310" i="3"/>
  <c r="AR310" i="3"/>
  <c r="AT310" i="3"/>
  <c r="AV310" i="3"/>
  <c r="AX310" i="3"/>
  <c r="AZ310" i="3"/>
  <c r="BB310" i="3"/>
  <c r="BD310" i="3"/>
  <c r="BF310" i="3"/>
  <c r="BH310" i="3"/>
  <c r="N311" i="3"/>
  <c r="P311" i="3"/>
  <c r="R311" i="3"/>
  <c r="T311" i="3"/>
  <c r="V311" i="3"/>
  <c r="X311" i="3"/>
  <c r="Z311" i="3"/>
  <c r="AB311" i="3"/>
  <c r="AD311" i="3"/>
  <c r="AF311" i="3"/>
  <c r="AH311" i="3"/>
  <c r="AJ311" i="3"/>
  <c r="AL311" i="3"/>
  <c r="AN311" i="3"/>
  <c r="AP311" i="3"/>
  <c r="AR311" i="3"/>
  <c r="AT311" i="3"/>
  <c r="AV311" i="3"/>
  <c r="AX311" i="3"/>
  <c r="AZ311" i="3"/>
  <c r="BB311" i="3"/>
  <c r="BD311" i="3"/>
  <c r="BF311" i="3"/>
  <c r="BH311" i="3"/>
  <c r="M311" i="3"/>
  <c r="O311" i="3"/>
  <c r="Q311" i="3"/>
  <c r="S311" i="3"/>
  <c r="U311" i="3"/>
  <c r="W311" i="3"/>
  <c r="Y311" i="3"/>
  <c r="AA311" i="3"/>
  <c r="AC311" i="3"/>
  <c r="AE311" i="3"/>
  <c r="AG311" i="3"/>
  <c r="AI311" i="3"/>
  <c r="AK311" i="3"/>
  <c r="AM311" i="3"/>
  <c r="AO311" i="3"/>
  <c r="AQ311" i="3"/>
  <c r="AS311" i="3"/>
  <c r="AU311" i="3"/>
  <c r="AW311" i="3"/>
  <c r="AY311" i="3"/>
  <c r="BA311" i="3"/>
  <c r="BC311" i="3"/>
  <c r="BE311" i="3"/>
  <c r="BG311" i="3"/>
  <c r="BI311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P314" i="3"/>
  <c r="R314" i="3"/>
  <c r="T314" i="3"/>
  <c r="V314" i="3"/>
  <c r="X314" i="3"/>
  <c r="Z314" i="3"/>
  <c r="AB314" i="3"/>
  <c r="AD314" i="3"/>
  <c r="AF314" i="3"/>
  <c r="AH314" i="3"/>
  <c r="AJ314" i="3"/>
  <c r="AL314" i="3"/>
  <c r="AN314" i="3"/>
  <c r="AP314" i="3"/>
  <c r="AR314" i="3"/>
  <c r="AT314" i="3"/>
  <c r="AV314" i="3"/>
  <c r="AX314" i="3"/>
  <c r="AZ314" i="3"/>
  <c r="BB314" i="3"/>
  <c r="BD314" i="3"/>
  <c r="BF314" i="3"/>
  <c r="BH314" i="3"/>
  <c r="N315" i="3"/>
  <c r="P315" i="3"/>
  <c r="R315" i="3"/>
  <c r="T315" i="3"/>
  <c r="V315" i="3"/>
  <c r="X315" i="3"/>
  <c r="Z315" i="3"/>
  <c r="AB315" i="3"/>
  <c r="AD315" i="3"/>
  <c r="AF315" i="3"/>
  <c r="AH315" i="3"/>
  <c r="AJ315" i="3"/>
  <c r="AL315" i="3"/>
  <c r="AN315" i="3"/>
  <c r="AP315" i="3"/>
  <c r="AR315" i="3"/>
  <c r="AT315" i="3"/>
  <c r="AV315" i="3"/>
  <c r="AX315" i="3"/>
  <c r="AZ315" i="3"/>
  <c r="BB315" i="3"/>
  <c r="BD315" i="3"/>
  <c r="M315" i="3"/>
  <c r="O315" i="3"/>
  <c r="Q315" i="3"/>
  <c r="S315" i="3"/>
  <c r="U315" i="3"/>
  <c r="W315" i="3"/>
  <c r="Y315" i="3"/>
  <c r="AA315" i="3"/>
  <c r="AC315" i="3"/>
  <c r="AE315" i="3"/>
  <c r="AG315" i="3"/>
  <c r="AI315" i="3"/>
  <c r="AK315" i="3"/>
  <c r="AM315" i="3"/>
  <c r="AO315" i="3"/>
  <c r="AQ315" i="3"/>
  <c r="AU315" i="3"/>
  <c r="AY315" i="3"/>
  <c r="BC315" i="3"/>
  <c r="BF315" i="3"/>
  <c r="BH315" i="3"/>
  <c r="AS315" i="3"/>
  <c r="AW315" i="3"/>
  <c r="BA315" i="3"/>
  <c r="BE315" i="3"/>
  <c r="BG315" i="3"/>
  <c r="BI315" i="3"/>
  <c r="N316" i="3"/>
  <c r="P316" i="3"/>
  <c r="R316" i="3"/>
  <c r="T316" i="3"/>
  <c r="V316" i="3"/>
  <c r="X316" i="3"/>
  <c r="Z316" i="3"/>
  <c r="AB316" i="3"/>
  <c r="AD316" i="3"/>
  <c r="AF316" i="3"/>
  <c r="AH316" i="3"/>
  <c r="AJ316" i="3"/>
  <c r="AL316" i="3"/>
  <c r="AN316" i="3"/>
  <c r="AP316" i="3"/>
  <c r="AR316" i="3"/>
  <c r="AT316" i="3"/>
  <c r="AV316" i="3"/>
  <c r="AX316" i="3"/>
  <c r="AZ316" i="3"/>
  <c r="BB316" i="3"/>
  <c r="BD316" i="3"/>
  <c r="BF316" i="3"/>
  <c r="BH316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M317" i="3"/>
  <c r="O317" i="3"/>
  <c r="Q317" i="3"/>
  <c r="S317" i="3"/>
  <c r="U317" i="3"/>
  <c r="W317" i="3"/>
  <c r="Y317" i="3"/>
  <c r="AA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N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M319" i="3"/>
  <c r="O319" i="3"/>
  <c r="Q319" i="3"/>
  <c r="S319" i="3"/>
  <c r="U319" i="3"/>
  <c r="W319" i="3"/>
  <c r="Y319" i="3"/>
  <c r="AA319" i="3"/>
  <c r="AC319" i="3"/>
  <c r="AE319" i="3"/>
  <c r="AG319" i="3"/>
  <c r="AI319" i="3"/>
  <c r="AK319" i="3"/>
  <c r="AM319" i="3"/>
  <c r="AO319" i="3"/>
  <c r="AQ319" i="3"/>
  <c r="AS319" i="3"/>
  <c r="AU319" i="3"/>
  <c r="AW319" i="3"/>
  <c r="AY319" i="3"/>
  <c r="BA319" i="3"/>
  <c r="BC319" i="3"/>
  <c r="BE319" i="3"/>
  <c r="BG319" i="3"/>
  <c r="BI319" i="3"/>
  <c r="N320" i="3"/>
  <c r="P320" i="3"/>
  <c r="R320" i="3"/>
  <c r="T320" i="3"/>
  <c r="V320" i="3"/>
  <c r="X320" i="3"/>
  <c r="Z320" i="3"/>
  <c r="AB320" i="3"/>
  <c r="AD320" i="3"/>
  <c r="AF320" i="3"/>
  <c r="AH320" i="3"/>
  <c r="AJ320" i="3"/>
  <c r="AL320" i="3"/>
  <c r="AN320" i="3"/>
  <c r="AP320" i="3"/>
  <c r="AR320" i="3"/>
  <c r="AT320" i="3"/>
  <c r="AV320" i="3"/>
  <c r="AX320" i="3"/>
  <c r="AZ320" i="3"/>
  <c r="BB320" i="3"/>
  <c r="BD320" i="3"/>
  <c r="BF320" i="3"/>
  <c r="BH320" i="3"/>
  <c r="M320" i="3"/>
  <c r="O320" i="3"/>
  <c r="Q320" i="3"/>
  <c r="S320" i="3"/>
  <c r="U320" i="3"/>
  <c r="W320" i="3"/>
  <c r="Y320" i="3"/>
  <c r="AA320" i="3"/>
  <c r="AC320" i="3"/>
  <c r="AE320" i="3"/>
  <c r="AG320" i="3"/>
  <c r="AI320" i="3"/>
  <c r="AK320" i="3"/>
  <c r="AM320" i="3"/>
  <c r="AO320" i="3"/>
  <c r="AQ320" i="3"/>
  <c r="AS320" i="3"/>
  <c r="AU320" i="3"/>
  <c r="AW320" i="3"/>
  <c r="AY320" i="3"/>
  <c r="BA320" i="3"/>
  <c r="BC320" i="3"/>
  <c r="BE320" i="3"/>
  <c r="BG320" i="3"/>
  <c r="BI320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M324" i="3"/>
  <c r="O324" i="3"/>
  <c r="Q324" i="3"/>
  <c r="S324" i="3"/>
  <c r="U324" i="3"/>
  <c r="W324" i="3"/>
  <c r="Y324" i="3"/>
  <c r="AA324" i="3"/>
  <c r="AC324" i="3"/>
  <c r="AE324" i="3"/>
  <c r="AG324" i="3"/>
  <c r="AI324" i="3"/>
  <c r="AK324" i="3"/>
  <c r="AM324" i="3"/>
  <c r="AO324" i="3"/>
  <c r="AQ324" i="3"/>
  <c r="AS324" i="3"/>
  <c r="AU324" i="3"/>
  <c r="AW324" i="3"/>
  <c r="AY324" i="3"/>
  <c r="BA324" i="3"/>
  <c r="BC324" i="3"/>
  <c r="BE324" i="3"/>
  <c r="BG324" i="3"/>
  <c r="BI324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AU326" i="3"/>
  <c r="AW326" i="3"/>
  <c r="AY326" i="3"/>
  <c r="BA326" i="3"/>
  <c r="BC326" i="3"/>
  <c r="BE326" i="3"/>
  <c r="BG326" i="3"/>
  <c r="BI326" i="3"/>
  <c r="N326" i="3"/>
  <c r="P326" i="3"/>
  <c r="R326" i="3"/>
  <c r="T326" i="3"/>
  <c r="V326" i="3"/>
  <c r="X326" i="3"/>
  <c r="Z326" i="3"/>
  <c r="AB326" i="3"/>
  <c r="AD326" i="3"/>
  <c r="AF326" i="3"/>
  <c r="AH326" i="3"/>
  <c r="AJ326" i="3"/>
  <c r="AL326" i="3"/>
  <c r="AN326" i="3"/>
  <c r="AP326" i="3"/>
  <c r="AR326" i="3"/>
  <c r="AT326" i="3"/>
  <c r="AV326" i="3"/>
  <c r="AX326" i="3"/>
  <c r="AZ326" i="3"/>
  <c r="BB326" i="3"/>
  <c r="BD326" i="3"/>
  <c r="BF326" i="3"/>
  <c r="BH326" i="3"/>
  <c r="N327" i="3"/>
  <c r="P327" i="3"/>
  <c r="R327" i="3"/>
  <c r="T327" i="3"/>
  <c r="V327" i="3"/>
  <c r="X327" i="3"/>
  <c r="Z327" i="3"/>
  <c r="AB327" i="3"/>
  <c r="AD327" i="3"/>
  <c r="AF327" i="3"/>
  <c r="AH327" i="3"/>
  <c r="AJ327" i="3"/>
  <c r="AL327" i="3"/>
  <c r="AN327" i="3"/>
  <c r="AP327" i="3"/>
  <c r="AR327" i="3"/>
  <c r="AT327" i="3"/>
  <c r="AV327" i="3"/>
  <c r="AX327" i="3"/>
  <c r="AZ327" i="3"/>
  <c r="BB327" i="3"/>
  <c r="BD327" i="3"/>
  <c r="BF327" i="3"/>
  <c r="BH327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28" i="3"/>
  <c r="O328" i="3"/>
  <c r="Q328" i="3"/>
  <c r="S328" i="3"/>
  <c r="U328" i="3"/>
  <c r="W328" i="3"/>
  <c r="Y328" i="3"/>
  <c r="AA328" i="3"/>
  <c r="AC328" i="3"/>
  <c r="AE328" i="3"/>
  <c r="AG328" i="3"/>
  <c r="AI328" i="3"/>
  <c r="AK328" i="3"/>
  <c r="AM328" i="3"/>
  <c r="AO328" i="3"/>
  <c r="AQ328" i="3"/>
  <c r="AS328" i="3"/>
  <c r="AU328" i="3"/>
  <c r="AW328" i="3"/>
  <c r="AY328" i="3"/>
  <c r="BA328" i="3"/>
  <c r="BC328" i="3"/>
  <c r="BE328" i="3"/>
  <c r="BG328" i="3"/>
  <c r="BI328" i="3"/>
  <c r="M329" i="3"/>
  <c r="O329" i="3"/>
  <c r="Q329" i="3"/>
  <c r="S329" i="3"/>
  <c r="U329" i="3"/>
  <c r="W329" i="3"/>
  <c r="N329" i="3"/>
  <c r="R329" i="3"/>
  <c r="V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P329" i="3"/>
  <c r="T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N330" i="3"/>
  <c r="P330" i="3"/>
  <c r="R330" i="3"/>
  <c r="T330" i="3"/>
  <c r="V330" i="3"/>
  <c r="X330" i="3"/>
  <c r="Z330" i="3"/>
  <c r="AB330" i="3"/>
  <c r="AD330" i="3"/>
  <c r="AF330" i="3"/>
  <c r="AH330" i="3"/>
  <c r="AJ330" i="3"/>
  <c r="AL330" i="3"/>
  <c r="AN330" i="3"/>
  <c r="AP330" i="3"/>
  <c r="AR330" i="3"/>
  <c r="AT330" i="3"/>
  <c r="AV330" i="3"/>
  <c r="AX330" i="3"/>
  <c r="AZ330" i="3"/>
  <c r="BB330" i="3"/>
  <c r="BD330" i="3"/>
  <c r="BF330" i="3"/>
  <c r="BH330" i="3"/>
  <c r="N331" i="3"/>
  <c r="P331" i="3"/>
  <c r="R331" i="3"/>
  <c r="T331" i="3"/>
  <c r="V331" i="3"/>
  <c r="X331" i="3"/>
  <c r="Z331" i="3"/>
  <c r="AB331" i="3"/>
  <c r="AD331" i="3"/>
  <c r="AF331" i="3"/>
  <c r="AH331" i="3"/>
  <c r="AJ331" i="3"/>
  <c r="AL331" i="3"/>
  <c r="AN331" i="3"/>
  <c r="AP331" i="3"/>
  <c r="AR331" i="3"/>
  <c r="AT331" i="3"/>
  <c r="AV331" i="3"/>
  <c r="AX331" i="3"/>
  <c r="AZ331" i="3"/>
  <c r="BB331" i="3"/>
  <c r="BD331" i="3"/>
  <c r="BF331" i="3"/>
  <c r="BH331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M332" i="3"/>
  <c r="O332" i="3"/>
  <c r="Q332" i="3"/>
  <c r="S332" i="3"/>
  <c r="U332" i="3"/>
  <c r="W332" i="3"/>
  <c r="Y332" i="3"/>
  <c r="AA332" i="3"/>
  <c r="AC332" i="3"/>
  <c r="AE332" i="3"/>
  <c r="AG332" i="3"/>
  <c r="AI332" i="3"/>
  <c r="AK332" i="3"/>
  <c r="AM332" i="3"/>
  <c r="AO332" i="3"/>
  <c r="AQ332" i="3"/>
  <c r="AS332" i="3"/>
  <c r="AU332" i="3"/>
  <c r="AW332" i="3"/>
  <c r="AY332" i="3"/>
  <c r="BA332" i="3"/>
  <c r="BC332" i="3"/>
  <c r="BE332" i="3"/>
  <c r="BG332" i="3"/>
  <c r="BI332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BF333" i="3"/>
  <c r="BB333" i="3"/>
  <c r="AX333" i="3"/>
  <c r="AT333" i="3"/>
  <c r="AP333" i="3"/>
  <c r="AL333" i="3"/>
  <c r="AH333" i="3"/>
  <c r="AD333" i="3"/>
  <c r="Z333" i="3"/>
  <c r="V333" i="3"/>
  <c r="R333" i="3"/>
  <c r="N333" i="3"/>
  <c r="BG333" i="3"/>
  <c r="BC333" i="3"/>
  <c r="AY333" i="3"/>
  <c r="AU333" i="3"/>
  <c r="AQ333" i="3"/>
  <c r="AM333" i="3"/>
  <c r="AI333" i="3"/>
  <c r="AE333" i="3"/>
  <c r="AA333" i="3"/>
  <c r="W333" i="3"/>
  <c r="S333" i="3"/>
  <c r="BN338" i="3"/>
  <c r="L293" i="3"/>
  <c r="L289" i="3"/>
  <c r="L281" i="3"/>
  <c r="L279" i="3"/>
  <c r="L275" i="3"/>
  <c r="K270" i="3"/>
  <c r="K266" i="3"/>
  <c r="K262" i="3"/>
  <c r="K253" i="3"/>
  <c r="O253" i="3" s="1"/>
  <c r="K150" i="3"/>
  <c r="K149" i="3"/>
  <c r="K147" i="3"/>
  <c r="K292" i="3"/>
  <c r="M292" i="3" s="1"/>
  <c r="K288" i="3"/>
  <c r="K284" i="3"/>
  <c r="M284" i="3" s="1"/>
  <c r="L280" i="3"/>
  <c r="K278" i="3"/>
  <c r="M278" i="3" s="1"/>
  <c r="K274" i="3"/>
  <c r="K296" i="3"/>
  <c r="K295" i="3"/>
  <c r="K294" i="3"/>
  <c r="L291" i="3"/>
  <c r="K290" i="3"/>
  <c r="M290" i="3" s="1"/>
  <c r="L287" i="3"/>
  <c r="K286" i="3"/>
  <c r="L283" i="3"/>
  <c r="K282" i="3"/>
  <c r="M282" i="3" s="1"/>
  <c r="L277" i="3"/>
  <c r="K276" i="3"/>
  <c r="L273" i="3"/>
  <c r="K272" i="3"/>
  <c r="N272" i="3" s="1"/>
  <c r="L269" i="3"/>
  <c r="K268" i="3"/>
  <c r="L265" i="3"/>
  <c r="K264" i="3"/>
  <c r="N264" i="3" s="1"/>
  <c r="L261" i="3"/>
  <c r="K257" i="3"/>
  <c r="M257" i="3" s="1"/>
  <c r="K146" i="3"/>
  <c r="K145" i="3"/>
  <c r="P145" i="3" s="1"/>
  <c r="K143" i="3"/>
  <c r="K142" i="3"/>
  <c r="M142" i="3" s="1"/>
  <c r="K141" i="3"/>
  <c r="K139" i="3"/>
  <c r="O139" i="3" s="1"/>
  <c r="K138" i="3"/>
  <c r="K137" i="3"/>
  <c r="O137" i="3" s="1"/>
  <c r="K126" i="3"/>
  <c r="K125" i="3"/>
  <c r="P125" i="3" s="1"/>
  <c r="K118" i="3"/>
  <c r="K117" i="3"/>
  <c r="P117" i="3" s="1"/>
  <c r="K260" i="3"/>
  <c r="K259" i="3"/>
  <c r="N259" i="3" s="1"/>
  <c r="L256" i="3"/>
  <c r="K255" i="3"/>
  <c r="N255" i="3" s="1"/>
  <c r="L252" i="3"/>
  <c r="L248" i="3"/>
  <c r="K248" i="3"/>
  <c r="L185" i="3"/>
  <c r="K185" i="3"/>
  <c r="L181" i="3"/>
  <c r="K181" i="3"/>
  <c r="L177" i="3"/>
  <c r="K177" i="3"/>
  <c r="L173" i="3"/>
  <c r="K173" i="3"/>
  <c r="L169" i="3"/>
  <c r="K169" i="3"/>
  <c r="L165" i="3"/>
  <c r="K165" i="3"/>
  <c r="K160" i="3"/>
  <c r="L158" i="3"/>
  <c r="K158" i="3"/>
  <c r="L157" i="3"/>
  <c r="K157" i="3"/>
  <c r="L155" i="3"/>
  <c r="K155" i="3"/>
  <c r="L154" i="3"/>
  <c r="K154" i="3"/>
  <c r="L153" i="3"/>
  <c r="K153" i="3"/>
  <c r="K148" i="3"/>
  <c r="K144" i="3"/>
  <c r="K140" i="3"/>
  <c r="K136" i="3"/>
  <c r="L135" i="3"/>
  <c r="L134" i="3"/>
  <c r="K134" i="3"/>
  <c r="L133" i="3"/>
  <c r="K133" i="3"/>
  <c r="L131" i="3"/>
  <c r="K131" i="3"/>
  <c r="L130" i="3"/>
  <c r="K130" i="3"/>
  <c r="L129" i="3"/>
  <c r="BD129" i="3" s="1"/>
  <c r="K129" i="3"/>
  <c r="K124" i="3"/>
  <c r="L123" i="3"/>
  <c r="L122" i="3"/>
  <c r="K122" i="3"/>
  <c r="L121" i="3"/>
  <c r="K121" i="3"/>
  <c r="K116" i="3"/>
  <c r="L115" i="3"/>
  <c r="L114" i="3"/>
  <c r="K114" i="3"/>
  <c r="L113" i="3"/>
  <c r="BC113" i="3" s="1"/>
  <c r="K113" i="3"/>
  <c r="L112" i="3"/>
  <c r="K112" i="3"/>
  <c r="L111" i="3"/>
  <c r="AJ111" i="3" s="1"/>
  <c r="K111" i="3"/>
  <c r="L110" i="3"/>
  <c r="Y110" i="3" s="1"/>
  <c r="K110" i="3"/>
  <c r="L109" i="3"/>
  <c r="AM109" i="3" s="1"/>
  <c r="K109" i="3"/>
  <c r="L108" i="3"/>
  <c r="U108" i="3" s="1"/>
  <c r="K108" i="3"/>
  <c r="L107" i="3"/>
  <c r="AJ107" i="3" s="1"/>
  <c r="K107" i="3"/>
  <c r="L106" i="3"/>
  <c r="N106" i="3" s="1"/>
  <c r="K106" i="3"/>
  <c r="L105" i="3"/>
  <c r="W105" i="3" s="1"/>
  <c r="K105" i="3"/>
  <c r="L104" i="3"/>
  <c r="AX104" i="3" s="1"/>
  <c r="K104" i="3"/>
  <c r="L103" i="3"/>
  <c r="AB103" i="3" s="1"/>
  <c r="K103" i="3"/>
  <c r="L102" i="3"/>
  <c r="BF102" i="3" s="1"/>
  <c r="K102" i="3"/>
  <c r="L101" i="3"/>
  <c r="K101" i="3"/>
  <c r="AO143" i="3"/>
  <c r="U139" i="3"/>
  <c r="AK139" i="3"/>
  <c r="BA139" i="3"/>
  <c r="BI139" i="3"/>
  <c r="T139" i="3"/>
  <c r="AB139" i="3"/>
  <c r="AJ139" i="3"/>
  <c r="AR139" i="3"/>
  <c r="AZ139" i="3"/>
  <c r="BH139" i="3"/>
  <c r="AA173" i="3"/>
  <c r="M253" i="3"/>
  <c r="U253" i="3"/>
  <c r="AC253" i="3"/>
  <c r="AK253" i="3"/>
  <c r="AS253" i="3"/>
  <c r="BA253" i="3"/>
  <c r="BI253" i="3"/>
  <c r="T253" i="3"/>
  <c r="AB253" i="3"/>
  <c r="AJ253" i="3"/>
  <c r="AR253" i="3"/>
  <c r="AZ253" i="3"/>
  <c r="BH253" i="3"/>
  <c r="V153" i="3"/>
  <c r="M150" i="3"/>
  <c r="N145" i="3"/>
  <c r="V145" i="3"/>
  <c r="AD145" i="3"/>
  <c r="AL145" i="3"/>
  <c r="AT145" i="3"/>
  <c r="BB145" i="3"/>
  <c r="O145" i="3"/>
  <c r="AE145" i="3"/>
  <c r="AU145" i="3"/>
  <c r="M145" i="3"/>
  <c r="AC145" i="3"/>
  <c r="AS145" i="3"/>
  <c r="BI145" i="3"/>
  <c r="S142" i="3"/>
  <c r="AA142" i="3"/>
  <c r="AI142" i="3"/>
  <c r="AQ142" i="3"/>
  <c r="AY142" i="3"/>
  <c r="BG142" i="3"/>
  <c r="R142" i="3"/>
  <c r="Z142" i="3"/>
  <c r="AH142" i="3"/>
  <c r="AP142" i="3"/>
  <c r="AX142" i="3"/>
  <c r="BF142" i="3"/>
  <c r="Q137" i="3"/>
  <c r="Y137" i="3"/>
  <c r="AG137" i="3"/>
  <c r="AO137" i="3"/>
  <c r="AW137" i="3"/>
  <c r="BE137" i="3"/>
  <c r="P137" i="3"/>
  <c r="X137" i="3"/>
  <c r="AF137" i="3"/>
  <c r="AN137" i="3"/>
  <c r="AV137" i="3"/>
  <c r="BD137" i="3"/>
  <c r="BH292" i="3"/>
  <c r="AZ292" i="3"/>
  <c r="AR292" i="3"/>
  <c r="AJ292" i="3"/>
  <c r="AB292" i="3"/>
  <c r="T292" i="3"/>
  <c r="BH290" i="3"/>
  <c r="AZ290" i="3"/>
  <c r="AR290" i="3"/>
  <c r="AJ290" i="3"/>
  <c r="AB290" i="3"/>
  <c r="T290" i="3"/>
  <c r="BD288" i="3"/>
  <c r="BH286" i="3"/>
  <c r="AR286" i="3"/>
  <c r="AB286" i="3"/>
  <c r="BH284" i="3"/>
  <c r="AZ284" i="3"/>
  <c r="AR284" i="3"/>
  <c r="AJ284" i="3"/>
  <c r="AB284" i="3"/>
  <c r="T284" i="3"/>
  <c r="BH282" i="3"/>
  <c r="AZ282" i="3"/>
  <c r="AR282" i="3"/>
  <c r="AJ282" i="3"/>
  <c r="AB282" i="3"/>
  <c r="T282" i="3"/>
  <c r="BH278" i="3"/>
  <c r="AZ278" i="3"/>
  <c r="AR278" i="3"/>
  <c r="AJ278" i="3"/>
  <c r="AB278" i="3"/>
  <c r="T278" i="3"/>
  <c r="BI276" i="3"/>
  <c r="AS276" i="3"/>
  <c r="AC276" i="3"/>
  <c r="M276" i="3"/>
  <c r="S274" i="3"/>
  <c r="BC272" i="3"/>
  <c r="AU272" i="3"/>
  <c r="AM272" i="3"/>
  <c r="AE272" i="3"/>
  <c r="W272" i="3"/>
  <c r="O272" i="3"/>
  <c r="AW268" i="3"/>
  <c r="AG268" i="3"/>
  <c r="Q268" i="3"/>
  <c r="AX266" i="3"/>
  <c r="AH266" i="3"/>
  <c r="R266" i="3"/>
  <c r="BG264" i="3"/>
  <c r="AY264" i="3"/>
  <c r="AQ264" i="3"/>
  <c r="AI264" i="3"/>
  <c r="AA264" i="3"/>
  <c r="S264" i="3"/>
  <c r="AT262" i="3"/>
  <c r="AE260" i="3"/>
  <c r="BI259" i="3"/>
  <c r="BA259" i="3"/>
  <c r="AS259" i="3"/>
  <c r="AK259" i="3"/>
  <c r="AC259" i="3"/>
  <c r="U259" i="3"/>
  <c r="M259" i="3"/>
  <c r="BB257" i="3"/>
  <c r="AT257" i="3"/>
  <c r="AL257" i="3"/>
  <c r="AD257" i="3"/>
  <c r="V257" i="3"/>
  <c r="N257" i="3"/>
  <c r="BC255" i="3"/>
  <c r="AU255" i="3"/>
  <c r="AM255" i="3"/>
  <c r="AE255" i="3"/>
  <c r="W255" i="3"/>
  <c r="O255" i="3"/>
  <c r="N250" i="3"/>
  <c r="P250" i="3"/>
  <c r="BK250" i="3" s="1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M250" i="3"/>
  <c r="O250" i="3"/>
  <c r="Q250" i="3"/>
  <c r="S250" i="3"/>
  <c r="U250" i="3"/>
  <c r="W250" i="3"/>
  <c r="Y250" i="3"/>
  <c r="AA250" i="3"/>
  <c r="AC250" i="3"/>
  <c r="AE250" i="3"/>
  <c r="AG250" i="3"/>
  <c r="AI250" i="3"/>
  <c r="AK250" i="3"/>
  <c r="AM250" i="3"/>
  <c r="AO250" i="3"/>
  <c r="AQ250" i="3"/>
  <c r="AS250" i="3"/>
  <c r="AU250" i="3"/>
  <c r="AW250" i="3"/>
  <c r="AY250" i="3"/>
  <c r="BA250" i="3"/>
  <c r="BC250" i="3"/>
  <c r="BE250" i="3"/>
  <c r="BG250" i="3"/>
  <c r="BI250" i="3"/>
  <c r="AJ154" i="3"/>
  <c r="N151" i="3"/>
  <c r="P151" i="3"/>
  <c r="R151" i="3"/>
  <c r="T151" i="3"/>
  <c r="V151" i="3"/>
  <c r="X151" i="3"/>
  <c r="Z151" i="3"/>
  <c r="AB151" i="3"/>
  <c r="AD151" i="3"/>
  <c r="AF151" i="3"/>
  <c r="AH151" i="3"/>
  <c r="AJ151" i="3"/>
  <c r="AL151" i="3"/>
  <c r="AN151" i="3"/>
  <c r="AP151" i="3"/>
  <c r="AR151" i="3"/>
  <c r="AT151" i="3"/>
  <c r="AV151" i="3"/>
  <c r="AX151" i="3"/>
  <c r="AZ151" i="3"/>
  <c r="BB151" i="3"/>
  <c r="BD151" i="3"/>
  <c r="BF151" i="3"/>
  <c r="BH151" i="3"/>
  <c r="M151" i="3"/>
  <c r="O151" i="3"/>
  <c r="Q151" i="3"/>
  <c r="S151" i="3"/>
  <c r="U151" i="3"/>
  <c r="W151" i="3"/>
  <c r="Y151" i="3"/>
  <c r="AA151" i="3"/>
  <c r="AC151" i="3"/>
  <c r="AE151" i="3"/>
  <c r="AG151" i="3"/>
  <c r="AI151" i="3"/>
  <c r="AK151" i="3"/>
  <c r="AM151" i="3"/>
  <c r="AO151" i="3"/>
  <c r="AQ151" i="3"/>
  <c r="AS151" i="3"/>
  <c r="AU151" i="3"/>
  <c r="AW151" i="3"/>
  <c r="AY151" i="3"/>
  <c r="BA151" i="3"/>
  <c r="BC151" i="3"/>
  <c r="BE151" i="3"/>
  <c r="BG151" i="3"/>
  <c r="BI151" i="3"/>
  <c r="S149" i="3"/>
  <c r="AA149" i="3"/>
  <c r="AI149" i="3"/>
  <c r="AQ149" i="3"/>
  <c r="AY149" i="3"/>
  <c r="BG149" i="3"/>
  <c r="R149" i="3"/>
  <c r="Z149" i="3"/>
  <c r="AH149" i="3"/>
  <c r="AP149" i="3"/>
  <c r="AX149" i="3"/>
  <c r="BF149" i="3"/>
  <c r="T146" i="3"/>
  <c r="AI146" i="3"/>
  <c r="AX141" i="3"/>
  <c r="O138" i="3"/>
  <c r="AD138" i="3"/>
  <c r="AT135" i="3"/>
  <c r="BI135" i="3"/>
  <c r="M127" i="3"/>
  <c r="BK127" i="3" s="1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AA126" i="3"/>
  <c r="AP126" i="3"/>
  <c r="R125" i="3"/>
  <c r="Z125" i="3"/>
  <c r="AH125" i="3"/>
  <c r="AP125" i="3"/>
  <c r="AX125" i="3"/>
  <c r="BF125" i="3"/>
  <c r="Q125" i="3"/>
  <c r="Y125" i="3"/>
  <c r="AG125" i="3"/>
  <c r="AO125" i="3"/>
  <c r="AW125" i="3"/>
  <c r="BE125" i="3"/>
  <c r="BC123" i="3"/>
  <c r="BA122" i="3"/>
  <c r="M119" i="3"/>
  <c r="O119" i="3"/>
  <c r="Q119" i="3"/>
  <c r="S119" i="3"/>
  <c r="U119" i="3"/>
  <c r="W119" i="3"/>
  <c r="Y119" i="3"/>
  <c r="AA119" i="3"/>
  <c r="P119" i="3"/>
  <c r="T119" i="3"/>
  <c r="X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N119" i="3"/>
  <c r="R119" i="3"/>
  <c r="V119" i="3"/>
  <c r="Z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AU118" i="3"/>
  <c r="BD118" i="3"/>
  <c r="N117" i="3"/>
  <c r="V117" i="3"/>
  <c r="AD117" i="3"/>
  <c r="AL117" i="3"/>
  <c r="AT117" i="3"/>
  <c r="BB117" i="3"/>
  <c r="M117" i="3"/>
  <c r="U117" i="3"/>
  <c r="AC117" i="3"/>
  <c r="AK117" i="3"/>
  <c r="AS117" i="3"/>
  <c r="BA117" i="3"/>
  <c r="BI117" i="3"/>
  <c r="O115" i="3"/>
  <c r="AU115" i="3"/>
  <c r="AD115" i="3"/>
  <c r="Y114" i="3"/>
  <c r="BE112" i="3"/>
  <c r="AQ111" i="3"/>
  <c r="AP110" i="3"/>
  <c r="AY110" i="3"/>
  <c r="V109" i="3"/>
  <c r="AL108" i="3"/>
  <c r="BA108" i="3"/>
  <c r="S107" i="3"/>
  <c r="AD106" i="3"/>
  <c r="AW106" i="3"/>
  <c r="BC105" i="3"/>
  <c r="AC104" i="3"/>
  <c r="AS104" i="3"/>
  <c r="BH103" i="3"/>
  <c r="Z102" i="3"/>
  <c r="S102" i="3"/>
  <c r="L296" i="3"/>
  <c r="M296" i="3" s="1"/>
  <c r="L295" i="3"/>
  <c r="AR295" i="3" s="1"/>
  <c r="L294" i="3"/>
  <c r="M294" i="3" s="1"/>
  <c r="K293" i="3"/>
  <c r="K291" i="3"/>
  <c r="K289" i="3"/>
  <c r="K287" i="3"/>
  <c r="K285" i="3"/>
  <c r="K283" i="3"/>
  <c r="K281" i="3"/>
  <c r="K280" i="3"/>
  <c r="K279" i="3"/>
  <c r="K277" i="3"/>
  <c r="K275" i="3"/>
  <c r="K273" i="3"/>
  <c r="K271" i="3"/>
  <c r="K269" i="3"/>
  <c r="K267" i="3"/>
  <c r="K265" i="3"/>
  <c r="K263" i="3"/>
  <c r="K261" i="3"/>
  <c r="K258" i="3"/>
  <c r="K256" i="3"/>
  <c r="K254" i="3"/>
  <c r="K252" i="3"/>
  <c r="K251" i="3"/>
  <c r="K249" i="3"/>
  <c r="K247" i="3"/>
  <c r="L246" i="3"/>
  <c r="P246" i="3" s="1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2" i="3"/>
  <c r="K182" i="3"/>
  <c r="L178" i="3"/>
  <c r="K178" i="3"/>
  <c r="L174" i="3"/>
  <c r="K174" i="3"/>
  <c r="L170" i="3"/>
  <c r="K170" i="3"/>
  <c r="L166" i="3"/>
  <c r="K166" i="3"/>
  <c r="L162" i="3"/>
  <c r="K162" i="3"/>
  <c r="L161" i="3"/>
  <c r="K161" i="3"/>
  <c r="K159" i="3"/>
  <c r="L156" i="3"/>
  <c r="M156" i="3" s="1"/>
  <c r="L152" i="3"/>
  <c r="O152" i="3" s="1"/>
  <c r="L148" i="3"/>
  <c r="L144" i="3"/>
  <c r="L140" i="3"/>
  <c r="L136" i="3"/>
  <c r="L132" i="3"/>
  <c r="P132" i="3" s="1"/>
  <c r="L128" i="3"/>
  <c r="N128" i="3" s="1"/>
  <c r="L124" i="3"/>
  <c r="L120" i="3"/>
  <c r="O120" i="3" s="1"/>
  <c r="L116" i="3"/>
  <c r="AU296" i="3"/>
  <c r="AE296" i="3"/>
  <c r="O296" i="3"/>
  <c r="BE294" i="3"/>
  <c r="AO294" i="3"/>
  <c r="Y294" i="3"/>
  <c r="BG292" i="3"/>
  <c r="BC292" i="3"/>
  <c r="AY292" i="3"/>
  <c r="AU292" i="3"/>
  <c r="AQ292" i="3"/>
  <c r="AM292" i="3"/>
  <c r="AI292" i="3"/>
  <c r="AE292" i="3"/>
  <c r="AA292" i="3"/>
  <c r="W292" i="3"/>
  <c r="S292" i="3"/>
  <c r="O292" i="3"/>
  <c r="BG290" i="3"/>
  <c r="BC290" i="3"/>
  <c r="AY290" i="3"/>
  <c r="AU290" i="3"/>
  <c r="AQ290" i="3"/>
  <c r="AM290" i="3"/>
  <c r="AI290" i="3"/>
  <c r="AE290" i="3"/>
  <c r="AA290" i="3"/>
  <c r="W290" i="3"/>
  <c r="S290" i="3"/>
  <c r="O290" i="3"/>
  <c r="BG288" i="3"/>
  <c r="AQ288" i="3"/>
  <c r="AA288" i="3"/>
  <c r="BG286" i="3"/>
  <c r="BC286" i="3"/>
  <c r="AY286" i="3"/>
  <c r="AU286" i="3"/>
  <c r="AQ286" i="3"/>
  <c r="AM286" i="3"/>
  <c r="AI286" i="3"/>
  <c r="AE286" i="3"/>
  <c r="AA286" i="3"/>
  <c r="W286" i="3"/>
  <c r="S286" i="3"/>
  <c r="O286" i="3"/>
  <c r="BG284" i="3"/>
  <c r="BC284" i="3"/>
  <c r="AY284" i="3"/>
  <c r="AU284" i="3"/>
  <c r="AQ284" i="3"/>
  <c r="AM284" i="3"/>
  <c r="AI284" i="3"/>
  <c r="AE284" i="3"/>
  <c r="AA284" i="3"/>
  <c r="W284" i="3"/>
  <c r="S284" i="3"/>
  <c r="O284" i="3"/>
  <c r="BG282" i="3"/>
  <c r="BC282" i="3"/>
  <c r="AY282" i="3"/>
  <c r="AU282" i="3"/>
  <c r="AQ282" i="3"/>
  <c r="AM282" i="3"/>
  <c r="AI282" i="3"/>
  <c r="AE282" i="3"/>
  <c r="AA282" i="3"/>
  <c r="W282" i="3"/>
  <c r="S282" i="3"/>
  <c r="O282" i="3"/>
  <c r="BG278" i="3"/>
  <c r="BC278" i="3"/>
  <c r="AY278" i="3"/>
  <c r="AU278" i="3"/>
  <c r="AQ278" i="3"/>
  <c r="AM278" i="3"/>
  <c r="AI278" i="3"/>
  <c r="AE278" i="3"/>
  <c r="AA278" i="3"/>
  <c r="W278" i="3"/>
  <c r="S278" i="3"/>
  <c r="O278" i="3"/>
  <c r="BF276" i="3"/>
  <c r="BB276" i="3"/>
  <c r="AX276" i="3"/>
  <c r="AT276" i="3"/>
  <c r="AP276" i="3"/>
  <c r="AL276" i="3"/>
  <c r="AH276" i="3"/>
  <c r="AD276" i="3"/>
  <c r="Z276" i="3"/>
  <c r="V276" i="3"/>
  <c r="R276" i="3"/>
  <c r="BB274" i="3"/>
  <c r="AT274" i="3"/>
  <c r="AL274" i="3"/>
  <c r="AD274" i="3"/>
  <c r="V274" i="3"/>
  <c r="BF272" i="3"/>
  <c r="BB272" i="3"/>
  <c r="AX272" i="3"/>
  <c r="AT272" i="3"/>
  <c r="AP272" i="3"/>
  <c r="AL272" i="3"/>
  <c r="AH272" i="3"/>
  <c r="AD272" i="3"/>
  <c r="Z272" i="3"/>
  <c r="V272" i="3"/>
  <c r="R272" i="3"/>
  <c r="BC270" i="3"/>
  <c r="AU270" i="3"/>
  <c r="AM270" i="3"/>
  <c r="AE270" i="3"/>
  <c r="W270" i="3"/>
  <c r="O270" i="3"/>
  <c r="BH268" i="3"/>
  <c r="BD268" i="3"/>
  <c r="AZ268" i="3"/>
  <c r="AV268" i="3"/>
  <c r="AR268" i="3"/>
  <c r="AN268" i="3"/>
  <c r="AJ268" i="3"/>
  <c r="AF268" i="3"/>
  <c r="AB268" i="3"/>
  <c r="X268" i="3"/>
  <c r="T268" i="3"/>
  <c r="P268" i="3"/>
  <c r="BG266" i="3"/>
  <c r="BC266" i="3"/>
  <c r="AY266" i="3"/>
  <c r="AU266" i="3"/>
  <c r="AQ266" i="3"/>
  <c r="AM266" i="3"/>
  <c r="AI266" i="3"/>
  <c r="AE266" i="3"/>
  <c r="AA266" i="3"/>
  <c r="W266" i="3"/>
  <c r="S266" i="3"/>
  <c r="O266" i="3"/>
  <c r="BF264" i="3"/>
  <c r="BB264" i="3"/>
  <c r="AX264" i="3"/>
  <c r="AT264" i="3"/>
  <c r="AP264" i="3"/>
  <c r="AL264" i="3"/>
  <c r="AH264" i="3"/>
  <c r="AD264" i="3"/>
  <c r="Z264" i="3"/>
  <c r="V264" i="3"/>
  <c r="R264" i="3"/>
  <c r="BI262" i="3"/>
  <c r="BA262" i="3"/>
  <c r="AS262" i="3"/>
  <c r="AK262" i="3"/>
  <c r="AC262" i="3"/>
  <c r="U262" i="3"/>
  <c r="BH260" i="3"/>
  <c r="AZ260" i="3"/>
  <c r="AR260" i="3"/>
  <c r="AJ260" i="3"/>
  <c r="AD260" i="3"/>
  <c r="Z260" i="3"/>
  <c r="V260" i="3"/>
  <c r="R260" i="3"/>
  <c r="BF259" i="3"/>
  <c r="BB259" i="3"/>
  <c r="AX259" i="3"/>
  <c r="AT259" i="3"/>
  <c r="AP259" i="3"/>
  <c r="AL259" i="3"/>
  <c r="AH259" i="3"/>
  <c r="AD259" i="3"/>
  <c r="Z259" i="3"/>
  <c r="V259" i="3"/>
  <c r="R259" i="3"/>
  <c r="BI257" i="3"/>
  <c r="BE257" i="3"/>
  <c r="BA257" i="3"/>
  <c r="AW257" i="3"/>
  <c r="AS257" i="3"/>
  <c r="AO257" i="3"/>
  <c r="AK257" i="3"/>
  <c r="AG257" i="3"/>
  <c r="AC257" i="3"/>
  <c r="Y257" i="3"/>
  <c r="U257" i="3"/>
  <c r="Q257" i="3"/>
  <c r="BH255" i="3"/>
  <c r="BD255" i="3"/>
  <c r="AZ255" i="3"/>
  <c r="AV255" i="3"/>
  <c r="AR255" i="3"/>
  <c r="AN255" i="3"/>
  <c r="AJ255" i="3"/>
  <c r="AF255" i="3"/>
  <c r="AB255" i="3"/>
  <c r="X255" i="3"/>
  <c r="T255" i="3"/>
  <c r="P255" i="3"/>
  <c r="BJ151" i="3"/>
  <c r="BN119" i="3"/>
  <c r="L183" i="3"/>
  <c r="O183" i="3" s="1"/>
  <c r="L179" i="3"/>
  <c r="O179" i="3" s="1"/>
  <c r="L175" i="3"/>
  <c r="M175" i="3" s="1"/>
  <c r="L171" i="3"/>
  <c r="M171" i="3" s="1"/>
  <c r="L167" i="3"/>
  <c r="O167" i="3" s="1"/>
  <c r="L163" i="3"/>
  <c r="M163" i="3" s="1"/>
  <c r="L159" i="3"/>
  <c r="L184" i="3"/>
  <c r="N184" i="3" s="1"/>
  <c r="L180" i="3"/>
  <c r="P180" i="3" s="1"/>
  <c r="L176" i="3"/>
  <c r="N176" i="3" s="1"/>
  <c r="L172" i="3"/>
  <c r="P172" i="3" s="1"/>
  <c r="L168" i="3"/>
  <c r="N168" i="3" s="1"/>
  <c r="L164" i="3"/>
  <c r="P164" i="3" s="1"/>
  <c r="L160" i="3"/>
  <c r="N160" i="3" s="1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M116" i="3" l="1"/>
  <c r="O124" i="3"/>
  <c r="Y103" i="3"/>
  <c r="AF105" i="3"/>
  <c r="AY107" i="3"/>
  <c r="BB109" i="3"/>
  <c r="BE111" i="3"/>
  <c r="AS139" i="3"/>
  <c r="AC139" i="3"/>
  <c r="M139" i="3"/>
  <c r="Q294" i="3"/>
  <c r="AG294" i="3"/>
  <c r="AW294" i="3"/>
  <c r="W296" i="3"/>
  <c r="AM296" i="3"/>
  <c r="BC296" i="3"/>
  <c r="BA155" i="3"/>
  <c r="W165" i="3"/>
  <c r="BE169" i="3"/>
  <c r="AP173" i="3"/>
  <c r="BI177" i="3"/>
  <c r="P185" i="3"/>
  <c r="BJ338" i="3"/>
  <c r="S101" i="3"/>
  <c r="BB101" i="3"/>
  <c r="AY101" i="3"/>
  <c r="R102" i="3"/>
  <c r="AH102" i="3"/>
  <c r="AX102" i="3"/>
  <c r="U102" i="3"/>
  <c r="BA102" i="3"/>
  <c r="AI102" i="3"/>
  <c r="T103" i="3"/>
  <c r="AJ103" i="3"/>
  <c r="AZ103" i="3"/>
  <c r="AA103" i="3"/>
  <c r="BG103" i="3"/>
  <c r="AO103" i="3"/>
  <c r="U104" i="3"/>
  <c r="R104" i="3"/>
  <c r="AP104" i="3"/>
  <c r="BF104" i="3"/>
  <c r="AK104" i="3"/>
  <c r="BA104" i="3"/>
  <c r="O105" i="3"/>
  <c r="AE105" i="3"/>
  <c r="AU105" i="3"/>
  <c r="V105" i="3"/>
  <c r="BB105" i="3"/>
  <c r="AV105" i="3"/>
  <c r="V106" i="3"/>
  <c r="AL106" i="3"/>
  <c r="BB106" i="3"/>
  <c r="Y106" i="3"/>
  <c r="AO106" i="3"/>
  <c r="BE106" i="3"/>
  <c r="AB107" i="3"/>
  <c r="AR107" i="3"/>
  <c r="BH107" i="3"/>
  <c r="AA107" i="3"/>
  <c r="AQ107" i="3"/>
  <c r="BG107" i="3"/>
  <c r="N108" i="3"/>
  <c r="AD108" i="3"/>
  <c r="AT108" i="3"/>
  <c r="M108" i="3"/>
  <c r="AC108" i="3"/>
  <c r="AS108" i="3"/>
  <c r="BI108" i="3"/>
  <c r="O109" i="3"/>
  <c r="AE109" i="3"/>
  <c r="AU109" i="3"/>
  <c r="N109" i="3"/>
  <c r="AD109" i="3"/>
  <c r="AT109" i="3"/>
  <c r="R110" i="3"/>
  <c r="AH110" i="3"/>
  <c r="AX110" i="3"/>
  <c r="Q110" i="3"/>
  <c r="AG110" i="3"/>
  <c r="AW110" i="3"/>
  <c r="AB111" i="3"/>
  <c r="AR111" i="3"/>
  <c r="T111" i="3"/>
  <c r="AZ111" i="3"/>
  <c r="AA111" i="3"/>
  <c r="BG111" i="3"/>
  <c r="AO111" i="3"/>
  <c r="N112" i="3"/>
  <c r="AW112" i="3"/>
  <c r="T112" i="3"/>
  <c r="AR112" i="3"/>
  <c r="BH112" i="3"/>
  <c r="AO112" i="3"/>
  <c r="AJ112" i="3"/>
  <c r="AM113" i="3"/>
  <c r="V113" i="3"/>
  <c r="BB113" i="3"/>
  <c r="W113" i="3"/>
  <c r="AL113" i="3"/>
  <c r="AO114" i="3"/>
  <c r="X114" i="3"/>
  <c r="BD114" i="3"/>
  <c r="BE114" i="3"/>
  <c r="M115" i="3"/>
  <c r="W115" i="3"/>
  <c r="AM115" i="3"/>
  <c r="BC115" i="3"/>
  <c r="V115" i="3"/>
  <c r="AL115" i="3"/>
  <c r="BB115" i="3"/>
  <c r="AY121" i="3"/>
  <c r="S121" i="3"/>
  <c r="U122" i="3"/>
  <c r="AJ122" i="3"/>
  <c r="O123" i="3"/>
  <c r="AE123" i="3"/>
  <c r="AU123" i="3"/>
  <c r="N123" i="3"/>
  <c r="AD123" i="3"/>
  <c r="AT123" i="3"/>
  <c r="AM123" i="3"/>
  <c r="V123" i="3"/>
  <c r="BB123" i="3"/>
  <c r="X129" i="3"/>
  <c r="AM129" i="3"/>
  <c r="BF130" i="3"/>
  <c r="AO130" i="3"/>
  <c r="AE131" i="3"/>
  <c r="T131" i="3"/>
  <c r="AA133" i="3"/>
  <c r="AP133" i="3"/>
  <c r="BG133" i="3"/>
  <c r="BB134" i="3"/>
  <c r="V134" i="3"/>
  <c r="AD135" i="3"/>
  <c r="M135" i="3"/>
  <c r="AS135" i="3"/>
  <c r="AM153" i="3"/>
  <c r="BB153" i="3"/>
  <c r="BA154" i="3"/>
  <c r="U154" i="3"/>
  <c r="X157" i="3"/>
  <c r="AM157" i="3"/>
  <c r="X158" i="3"/>
  <c r="BD158" i="3"/>
  <c r="AE181" i="3"/>
  <c r="AT181" i="3"/>
  <c r="AQ248" i="3"/>
  <c r="BF248" i="3"/>
  <c r="Z248" i="3"/>
  <c r="BC260" i="3"/>
  <c r="AM260" i="3"/>
  <c r="W260" i="3"/>
  <c r="AU260" i="3"/>
  <c r="O260" i="3"/>
  <c r="BF260" i="3"/>
  <c r="BB260" i="3"/>
  <c r="AX260" i="3"/>
  <c r="AT260" i="3"/>
  <c r="AP260" i="3"/>
  <c r="AL260" i="3"/>
  <c r="AH260" i="3"/>
  <c r="W118" i="3"/>
  <c r="AM118" i="3"/>
  <c r="BC118" i="3"/>
  <c r="V118" i="3"/>
  <c r="AP118" i="3"/>
  <c r="AV118" i="3"/>
  <c r="AE118" i="3"/>
  <c r="N118" i="3"/>
  <c r="BF118" i="3"/>
  <c r="S126" i="3"/>
  <c r="AI126" i="3"/>
  <c r="AY126" i="3"/>
  <c r="R126" i="3"/>
  <c r="AH126" i="3"/>
  <c r="AX126" i="3"/>
  <c r="AQ126" i="3"/>
  <c r="Z126" i="3"/>
  <c r="BF126" i="3"/>
  <c r="W138" i="3"/>
  <c r="AM138" i="3"/>
  <c r="BC138" i="3"/>
  <c r="V138" i="3"/>
  <c r="AL138" i="3"/>
  <c r="BB138" i="3"/>
  <c r="AE138" i="3"/>
  <c r="N138" i="3"/>
  <c r="AT138" i="3"/>
  <c r="Z141" i="3"/>
  <c r="AP141" i="3"/>
  <c r="BF141" i="3"/>
  <c r="Y141" i="3"/>
  <c r="AO141" i="3"/>
  <c r="BE141" i="3"/>
  <c r="AH141" i="3"/>
  <c r="Q141" i="3"/>
  <c r="AW141" i="3"/>
  <c r="Y143" i="3"/>
  <c r="BE143" i="3"/>
  <c r="T143" i="3"/>
  <c r="AH143" i="3"/>
  <c r="U146" i="3"/>
  <c r="AL146" i="3"/>
  <c r="BB146" i="3"/>
  <c r="AA146" i="3"/>
  <c r="AQ146" i="3"/>
  <c r="BG146" i="3"/>
  <c r="AD146" i="3"/>
  <c r="O146" i="3"/>
  <c r="AY146" i="3"/>
  <c r="AZ295" i="3"/>
  <c r="AJ295" i="3"/>
  <c r="T295" i="3"/>
  <c r="BG274" i="3"/>
  <c r="AQ274" i="3"/>
  <c r="AA274" i="3"/>
  <c r="AI274" i="3"/>
  <c r="BH274" i="3"/>
  <c r="BD274" i="3"/>
  <c r="AZ274" i="3"/>
  <c r="AV274" i="3"/>
  <c r="AR274" i="3"/>
  <c r="AN274" i="3"/>
  <c r="AJ274" i="3"/>
  <c r="AF274" i="3"/>
  <c r="AB274" i="3"/>
  <c r="X274" i="3"/>
  <c r="T274" i="3"/>
  <c r="P274" i="3"/>
  <c r="AV288" i="3"/>
  <c r="AF288" i="3"/>
  <c r="P288" i="3"/>
  <c r="AN288" i="3"/>
  <c r="BC288" i="3"/>
  <c r="AU288" i="3"/>
  <c r="AM288" i="3"/>
  <c r="AE288" i="3"/>
  <c r="W288" i="3"/>
  <c r="O288" i="3"/>
  <c r="AB147" i="3"/>
  <c r="BH147" i="3"/>
  <c r="AQ147" i="3"/>
  <c r="AR147" i="3"/>
  <c r="BG147" i="3"/>
  <c r="V150" i="3"/>
  <c r="AL150" i="3"/>
  <c r="BB150" i="3"/>
  <c r="U150" i="3"/>
  <c r="AK150" i="3"/>
  <c r="BA150" i="3"/>
  <c r="N150" i="3"/>
  <c r="AT150" i="3"/>
  <c r="AC150" i="3"/>
  <c r="BI150" i="3"/>
  <c r="BB262" i="3"/>
  <c r="AL262" i="3"/>
  <c r="V262" i="3"/>
  <c r="AD262" i="3"/>
  <c r="BG262" i="3"/>
  <c r="BC262" i="3"/>
  <c r="AY262" i="3"/>
  <c r="AU262" i="3"/>
  <c r="AQ262" i="3"/>
  <c r="AM262" i="3"/>
  <c r="AI262" i="3"/>
  <c r="AE262" i="3"/>
  <c r="AA262" i="3"/>
  <c r="W262" i="3"/>
  <c r="S262" i="3"/>
  <c r="O262" i="3"/>
  <c r="BB270" i="3"/>
  <c r="AL270" i="3"/>
  <c r="V270" i="3"/>
  <c r="AT270" i="3"/>
  <c r="N270" i="3"/>
  <c r="BI270" i="3"/>
  <c r="BE270" i="3"/>
  <c r="BA270" i="3"/>
  <c r="AW270" i="3"/>
  <c r="AS270" i="3"/>
  <c r="AO270" i="3"/>
  <c r="AK270" i="3"/>
  <c r="AG270" i="3"/>
  <c r="AC270" i="3"/>
  <c r="Y270" i="3"/>
  <c r="U270" i="3"/>
  <c r="Q270" i="3"/>
  <c r="P260" i="3"/>
  <c r="T260" i="3"/>
  <c r="X260" i="3"/>
  <c r="AB260" i="3"/>
  <c r="AF260" i="3"/>
  <c r="AN260" i="3"/>
  <c r="AV260" i="3"/>
  <c r="BD260" i="3"/>
  <c r="Q262" i="3"/>
  <c r="Y262" i="3"/>
  <c r="AG262" i="3"/>
  <c r="AO262" i="3"/>
  <c r="AW262" i="3"/>
  <c r="BE262" i="3"/>
  <c r="S270" i="3"/>
  <c r="AA270" i="3"/>
  <c r="AI270" i="3"/>
  <c r="AQ270" i="3"/>
  <c r="AY270" i="3"/>
  <c r="BG270" i="3"/>
  <c r="R274" i="3"/>
  <c r="Z274" i="3"/>
  <c r="AH274" i="3"/>
  <c r="AP274" i="3"/>
  <c r="AX274" i="3"/>
  <c r="BF274" i="3"/>
  <c r="S288" i="3"/>
  <c r="AI288" i="3"/>
  <c r="AY288" i="3"/>
  <c r="AB295" i="3"/>
  <c r="BH295" i="3"/>
  <c r="BG295" i="3"/>
  <c r="AY102" i="3"/>
  <c r="AK102" i="3"/>
  <c r="AP102" i="3"/>
  <c r="BE103" i="3"/>
  <c r="AQ103" i="3"/>
  <c r="AR103" i="3"/>
  <c r="BI104" i="3"/>
  <c r="X104" i="3"/>
  <c r="AH104" i="3"/>
  <c r="M104" i="3"/>
  <c r="AL105" i="3"/>
  <c r="AM105" i="3"/>
  <c r="P105" i="3"/>
  <c r="AG106" i="3"/>
  <c r="AT106" i="3"/>
  <c r="Q106" i="3"/>
  <c r="AI107" i="3"/>
  <c r="AZ107" i="3"/>
  <c r="T107" i="3"/>
  <c r="AK108" i="3"/>
  <c r="BB108" i="3"/>
  <c r="V108" i="3"/>
  <c r="AL109" i="3"/>
  <c r="BC109" i="3"/>
  <c r="W109" i="3"/>
  <c r="AO110" i="3"/>
  <c r="BF110" i="3"/>
  <c r="Z110" i="3"/>
  <c r="Y111" i="3"/>
  <c r="BH111" i="3"/>
  <c r="AZ112" i="3"/>
  <c r="U112" i="3"/>
  <c r="AN114" i="3"/>
  <c r="AT115" i="3"/>
  <c r="N115" i="3"/>
  <c r="AE115" i="3"/>
  <c r="AD118" i="3"/>
  <c r="O118" i="3"/>
  <c r="AH121" i="3"/>
  <c r="AL123" i="3"/>
  <c r="W123" i="3"/>
  <c r="BG126" i="3"/>
  <c r="Z130" i="3"/>
  <c r="AC135" i="3"/>
  <c r="N135" i="3"/>
  <c r="AU138" i="3"/>
  <c r="AG141" i="3"/>
  <c r="R141" i="3"/>
  <c r="AT146" i="3"/>
  <c r="BD157" i="3"/>
  <c r="N262" i="3"/>
  <c r="AD270" i="3"/>
  <c r="AY274" i="3"/>
  <c r="X288" i="3"/>
  <c r="AK134" i="3"/>
  <c r="AS150" i="3"/>
  <c r="AD150" i="3"/>
  <c r="AO158" i="3"/>
  <c r="AL165" i="3"/>
  <c r="AZ143" i="3"/>
  <c r="AA147" i="3"/>
  <c r="BF266" i="3"/>
  <c r="AP266" i="3"/>
  <c r="Z266" i="3"/>
  <c r="AZ286" i="3"/>
  <c r="AJ286" i="3"/>
  <c r="T286" i="3"/>
  <c r="S115" i="3"/>
  <c r="AA115" i="3"/>
  <c r="AI115" i="3"/>
  <c r="AQ115" i="3"/>
  <c r="AY115" i="3"/>
  <c r="BG115" i="3"/>
  <c r="R115" i="3"/>
  <c r="Z115" i="3"/>
  <c r="AH115" i="3"/>
  <c r="AP115" i="3"/>
  <c r="AX115" i="3"/>
  <c r="BF115" i="3"/>
  <c r="V135" i="3"/>
  <c r="AL135" i="3"/>
  <c r="BB135" i="3"/>
  <c r="U135" i="3"/>
  <c r="AK135" i="3"/>
  <c r="BA135" i="3"/>
  <c r="BE268" i="3"/>
  <c r="AO268" i="3"/>
  <c r="Y268" i="3"/>
  <c r="BA276" i="3"/>
  <c r="AK276" i="3"/>
  <c r="U276" i="3"/>
  <c r="AA101" i="3"/>
  <c r="N102" i="3"/>
  <c r="P103" i="3"/>
  <c r="Q104" i="3"/>
  <c r="T105" i="3"/>
  <c r="M106" i="3"/>
  <c r="P107" i="3"/>
  <c r="R108" i="3"/>
  <c r="S109" i="3"/>
  <c r="N110" i="3"/>
  <c r="P111" i="3"/>
  <c r="Q112" i="3"/>
  <c r="S113" i="3"/>
  <c r="M114" i="3"/>
  <c r="AA121" i="3"/>
  <c r="M122" i="3"/>
  <c r="P129" i="3"/>
  <c r="R130" i="3"/>
  <c r="AJ131" i="3"/>
  <c r="S133" i="3"/>
  <c r="N134" i="3"/>
  <c r="O153" i="3"/>
  <c r="M154" i="3"/>
  <c r="AK155" i="3"/>
  <c r="P157" i="3"/>
  <c r="Q158" i="3"/>
  <c r="AM165" i="3"/>
  <c r="AO169" i="3"/>
  <c r="AQ173" i="3"/>
  <c r="M177" i="3"/>
  <c r="O181" i="3"/>
  <c r="N268" i="3"/>
  <c r="N276" i="3"/>
  <c r="M286" i="3"/>
  <c r="M149" i="3"/>
  <c r="M266" i="3"/>
  <c r="BK297" i="3"/>
  <c r="BN335" i="3"/>
  <c r="Q185" i="3"/>
  <c r="S248" i="3"/>
  <c r="P295" i="3"/>
  <c r="X295" i="3"/>
  <c r="AF295" i="3"/>
  <c r="AN295" i="3"/>
  <c r="AV295" i="3"/>
  <c r="BD295" i="3"/>
  <c r="AD112" i="3"/>
  <c r="AC112" i="3"/>
  <c r="M112" i="3"/>
  <c r="AT113" i="3"/>
  <c r="AD113" i="3"/>
  <c r="N113" i="3"/>
  <c r="AU113" i="3"/>
  <c r="AE113" i="3"/>
  <c r="O113" i="3"/>
  <c r="AV114" i="3"/>
  <c r="AF114" i="3"/>
  <c r="P114" i="3"/>
  <c r="AW114" i="3"/>
  <c r="AG114" i="3"/>
  <c r="Q114" i="3"/>
  <c r="BE117" i="3"/>
  <c r="AW117" i="3"/>
  <c r="AO117" i="3"/>
  <c r="AG117" i="3"/>
  <c r="Y117" i="3"/>
  <c r="Q117" i="3"/>
  <c r="BF117" i="3"/>
  <c r="AX117" i="3"/>
  <c r="AP117" i="3"/>
  <c r="AH117" i="3"/>
  <c r="Z117" i="3"/>
  <c r="R117" i="3"/>
  <c r="AX121" i="3"/>
  <c r="R121" i="3"/>
  <c r="AI121" i="3"/>
  <c r="AZ122" i="3"/>
  <c r="T122" i="3"/>
  <c r="AK122" i="3"/>
  <c r="BI125" i="3"/>
  <c r="BA125" i="3"/>
  <c r="AS125" i="3"/>
  <c r="AK125" i="3"/>
  <c r="AC125" i="3"/>
  <c r="U125" i="3"/>
  <c r="M125" i="3"/>
  <c r="BB125" i="3"/>
  <c r="AT125" i="3"/>
  <c r="AL125" i="3"/>
  <c r="AD125" i="3"/>
  <c r="V125" i="3"/>
  <c r="N125" i="3"/>
  <c r="BC129" i="3"/>
  <c r="W129" i="3"/>
  <c r="AN129" i="3"/>
  <c r="BE130" i="3"/>
  <c r="Y130" i="3"/>
  <c r="AP130" i="3"/>
  <c r="BF133" i="3"/>
  <c r="Z133" i="3"/>
  <c r="AQ133" i="3"/>
  <c r="BB149" i="3"/>
  <c r="AT149" i="3"/>
  <c r="AL149" i="3"/>
  <c r="AD149" i="3"/>
  <c r="V149" i="3"/>
  <c r="N149" i="3"/>
  <c r="BC149" i="3"/>
  <c r="AU149" i="3"/>
  <c r="AM149" i="3"/>
  <c r="AE149" i="3"/>
  <c r="W149" i="3"/>
  <c r="O149" i="3"/>
  <c r="AZ154" i="3"/>
  <c r="T154" i="3"/>
  <c r="AK154" i="3"/>
  <c r="BC157" i="3"/>
  <c r="W157" i="3"/>
  <c r="AN157" i="3"/>
  <c r="S255" i="3"/>
  <c r="AA255" i="3"/>
  <c r="AI255" i="3"/>
  <c r="AQ255" i="3"/>
  <c r="AY255" i="3"/>
  <c r="BG255" i="3"/>
  <c r="R257" i="3"/>
  <c r="Z257" i="3"/>
  <c r="AH257" i="3"/>
  <c r="AP257" i="3"/>
  <c r="AX257" i="3"/>
  <c r="BF257" i="3"/>
  <c r="Q259" i="3"/>
  <c r="Y259" i="3"/>
  <c r="AG259" i="3"/>
  <c r="AO259" i="3"/>
  <c r="AW259" i="3"/>
  <c r="BE259" i="3"/>
  <c r="O264" i="3"/>
  <c r="W264" i="3"/>
  <c r="AE264" i="3"/>
  <c r="AM264" i="3"/>
  <c r="AU264" i="3"/>
  <c r="BC264" i="3"/>
  <c r="N266" i="3"/>
  <c r="V266" i="3"/>
  <c r="AD266" i="3"/>
  <c r="AL266" i="3"/>
  <c r="AT266" i="3"/>
  <c r="BB266" i="3"/>
  <c r="M268" i="3"/>
  <c r="U268" i="3"/>
  <c r="AC268" i="3"/>
  <c r="AK268" i="3"/>
  <c r="AS268" i="3"/>
  <c r="BA268" i="3"/>
  <c r="BI268" i="3"/>
  <c r="S272" i="3"/>
  <c r="AA272" i="3"/>
  <c r="AI272" i="3"/>
  <c r="AQ272" i="3"/>
  <c r="AY272" i="3"/>
  <c r="BG272" i="3"/>
  <c r="Q276" i="3"/>
  <c r="Y276" i="3"/>
  <c r="AG276" i="3"/>
  <c r="AO276" i="3"/>
  <c r="AW276" i="3"/>
  <c r="BE276" i="3"/>
  <c r="P278" i="3"/>
  <c r="X278" i="3"/>
  <c r="AF278" i="3"/>
  <c r="AN278" i="3"/>
  <c r="AV278" i="3"/>
  <c r="BD278" i="3"/>
  <c r="P282" i="3"/>
  <c r="X282" i="3"/>
  <c r="AF282" i="3"/>
  <c r="AN282" i="3"/>
  <c r="AV282" i="3"/>
  <c r="BD282" i="3"/>
  <c r="P284" i="3"/>
  <c r="X284" i="3"/>
  <c r="AF284" i="3"/>
  <c r="AN284" i="3"/>
  <c r="AV284" i="3"/>
  <c r="BD284" i="3"/>
  <c r="P286" i="3"/>
  <c r="X286" i="3"/>
  <c r="AF286" i="3"/>
  <c r="AN286" i="3"/>
  <c r="AV286" i="3"/>
  <c r="BD286" i="3"/>
  <c r="P290" i="3"/>
  <c r="X290" i="3"/>
  <c r="AF290" i="3"/>
  <c r="AN290" i="3"/>
  <c r="AV290" i="3"/>
  <c r="BD290" i="3"/>
  <c r="P292" i="3"/>
  <c r="X292" i="3"/>
  <c r="AF292" i="3"/>
  <c r="AN292" i="3"/>
  <c r="AV292" i="3"/>
  <c r="BD292" i="3"/>
  <c r="AN101" i="3"/>
  <c r="V101" i="3"/>
  <c r="AI101" i="3"/>
  <c r="BA134" i="3"/>
  <c r="U134" i="3"/>
  <c r="AL134" i="3"/>
  <c r="BH137" i="3"/>
  <c r="AZ137" i="3"/>
  <c r="AR137" i="3"/>
  <c r="AJ137" i="3"/>
  <c r="AB137" i="3"/>
  <c r="T137" i="3"/>
  <c r="BI137" i="3"/>
  <c r="BA137" i="3"/>
  <c r="AS137" i="3"/>
  <c r="AK137" i="3"/>
  <c r="AC137" i="3"/>
  <c r="U137" i="3"/>
  <c r="M137" i="3"/>
  <c r="BB142" i="3"/>
  <c r="AT142" i="3"/>
  <c r="AL142" i="3"/>
  <c r="AD142" i="3"/>
  <c r="V142" i="3"/>
  <c r="N142" i="3"/>
  <c r="BC142" i="3"/>
  <c r="AU142" i="3"/>
  <c r="AM142" i="3"/>
  <c r="AE142" i="3"/>
  <c r="W142" i="3"/>
  <c r="O142" i="3"/>
  <c r="BA145" i="3"/>
  <c r="AK145" i="3"/>
  <c r="U145" i="3"/>
  <c r="BC145" i="3"/>
  <c r="AM145" i="3"/>
  <c r="W145" i="3"/>
  <c r="BF145" i="3"/>
  <c r="AX145" i="3"/>
  <c r="AP145" i="3"/>
  <c r="AH145" i="3"/>
  <c r="Z145" i="3"/>
  <c r="R145" i="3"/>
  <c r="AL153" i="3"/>
  <c r="BC153" i="3"/>
  <c r="W153" i="3"/>
  <c r="AN158" i="3"/>
  <c r="BE158" i="3"/>
  <c r="Y158" i="3"/>
  <c r="AP248" i="3"/>
  <c r="BG248" i="3"/>
  <c r="AA248" i="3"/>
  <c r="BD253" i="3"/>
  <c r="AV253" i="3"/>
  <c r="AN253" i="3"/>
  <c r="AF253" i="3"/>
  <c r="X253" i="3"/>
  <c r="P253" i="3"/>
  <c r="BE253" i="3"/>
  <c r="AW253" i="3"/>
  <c r="AO253" i="3"/>
  <c r="AG253" i="3"/>
  <c r="Y253" i="3"/>
  <c r="Q253" i="3"/>
  <c r="AU131" i="3"/>
  <c r="AZ131" i="3"/>
  <c r="AJ155" i="3"/>
  <c r="U155" i="3"/>
  <c r="BC165" i="3"/>
  <c r="AN169" i="3"/>
  <c r="Y169" i="3"/>
  <c r="BG173" i="3"/>
  <c r="AR177" i="3"/>
  <c r="AC177" i="3"/>
  <c r="N181" i="3"/>
  <c r="AV185" i="3"/>
  <c r="AG185" i="3"/>
  <c r="BD139" i="3"/>
  <c r="AV139" i="3"/>
  <c r="AN139" i="3"/>
  <c r="AF139" i="3"/>
  <c r="X139" i="3"/>
  <c r="P139" i="3"/>
  <c r="BE139" i="3"/>
  <c r="AW139" i="3"/>
  <c r="AO139" i="3"/>
  <c r="AG139" i="3"/>
  <c r="Y139" i="3"/>
  <c r="Q139" i="3"/>
  <c r="BK302" i="3"/>
  <c r="BM119" i="3"/>
  <c r="BK151" i="3"/>
  <c r="BI294" i="3"/>
  <c r="BG296" i="3"/>
  <c r="BJ297" i="3"/>
  <c r="BL338" i="3"/>
  <c r="BJ335" i="3"/>
  <c r="BM335" i="3"/>
  <c r="BK335" i="3"/>
  <c r="R255" i="3"/>
  <c r="V255" i="3"/>
  <c r="Z255" i="3"/>
  <c r="AD255" i="3"/>
  <c r="AH255" i="3"/>
  <c r="AL255" i="3"/>
  <c r="AP255" i="3"/>
  <c r="AT255" i="3"/>
  <c r="AX255" i="3"/>
  <c r="BB255" i="3"/>
  <c r="BF255" i="3"/>
  <c r="O257" i="3"/>
  <c r="S257" i="3"/>
  <c r="W257" i="3"/>
  <c r="AA257" i="3"/>
  <c r="AE257" i="3"/>
  <c r="AI257" i="3"/>
  <c r="AM257" i="3"/>
  <c r="AQ257" i="3"/>
  <c r="AU257" i="3"/>
  <c r="AY257" i="3"/>
  <c r="BC257" i="3"/>
  <c r="BG257" i="3"/>
  <c r="P259" i="3"/>
  <c r="T259" i="3"/>
  <c r="X259" i="3"/>
  <c r="AB259" i="3"/>
  <c r="AF259" i="3"/>
  <c r="AJ259" i="3"/>
  <c r="AN259" i="3"/>
  <c r="AR259" i="3"/>
  <c r="AV259" i="3"/>
  <c r="AZ259" i="3"/>
  <c r="BD259" i="3"/>
  <c r="BH259" i="3"/>
  <c r="P264" i="3"/>
  <c r="T264" i="3"/>
  <c r="X264" i="3"/>
  <c r="AB264" i="3"/>
  <c r="AF264" i="3"/>
  <c r="AJ264" i="3"/>
  <c r="AN264" i="3"/>
  <c r="AR264" i="3"/>
  <c r="AV264" i="3"/>
  <c r="AZ264" i="3"/>
  <c r="BD264" i="3"/>
  <c r="BH264" i="3"/>
  <c r="Q266" i="3"/>
  <c r="U266" i="3"/>
  <c r="Y266" i="3"/>
  <c r="AC266" i="3"/>
  <c r="AG266" i="3"/>
  <c r="AK266" i="3"/>
  <c r="AO266" i="3"/>
  <c r="AS266" i="3"/>
  <c r="AW266" i="3"/>
  <c r="BA266" i="3"/>
  <c r="BE266" i="3"/>
  <c r="BI266" i="3"/>
  <c r="R268" i="3"/>
  <c r="V268" i="3"/>
  <c r="Z268" i="3"/>
  <c r="AD268" i="3"/>
  <c r="AH268" i="3"/>
  <c r="AL268" i="3"/>
  <c r="AP268" i="3"/>
  <c r="AT268" i="3"/>
  <c r="AX268" i="3"/>
  <c r="BB268" i="3"/>
  <c r="BF268" i="3"/>
  <c r="P272" i="3"/>
  <c r="T272" i="3"/>
  <c r="X272" i="3"/>
  <c r="AB272" i="3"/>
  <c r="AF272" i="3"/>
  <c r="AJ272" i="3"/>
  <c r="AN272" i="3"/>
  <c r="AR272" i="3"/>
  <c r="AV272" i="3"/>
  <c r="AZ272" i="3"/>
  <c r="BD272" i="3"/>
  <c r="BH272" i="3"/>
  <c r="P276" i="3"/>
  <c r="T276" i="3"/>
  <c r="X276" i="3"/>
  <c r="AB276" i="3"/>
  <c r="AF276" i="3"/>
  <c r="AJ276" i="3"/>
  <c r="AN276" i="3"/>
  <c r="AR276" i="3"/>
  <c r="AV276" i="3"/>
  <c r="AZ276" i="3"/>
  <c r="BD276" i="3"/>
  <c r="BH276" i="3"/>
  <c r="Q278" i="3"/>
  <c r="U278" i="3"/>
  <c r="Y278" i="3"/>
  <c r="AC278" i="3"/>
  <c r="AG278" i="3"/>
  <c r="AK278" i="3"/>
  <c r="AO278" i="3"/>
  <c r="AS278" i="3"/>
  <c r="AW278" i="3"/>
  <c r="BA278" i="3"/>
  <c r="BE278" i="3"/>
  <c r="BI278" i="3"/>
  <c r="Q282" i="3"/>
  <c r="U282" i="3"/>
  <c r="Y282" i="3"/>
  <c r="AC282" i="3"/>
  <c r="AG282" i="3"/>
  <c r="AK282" i="3"/>
  <c r="AO282" i="3"/>
  <c r="AS282" i="3"/>
  <c r="AW282" i="3"/>
  <c r="BA282" i="3"/>
  <c r="BE282" i="3"/>
  <c r="BI282" i="3"/>
  <c r="Q284" i="3"/>
  <c r="U284" i="3"/>
  <c r="Y284" i="3"/>
  <c r="AC284" i="3"/>
  <c r="AG284" i="3"/>
  <c r="AK284" i="3"/>
  <c r="AO284" i="3"/>
  <c r="AS284" i="3"/>
  <c r="AW284" i="3"/>
  <c r="BA284" i="3"/>
  <c r="BE284" i="3"/>
  <c r="BI284" i="3"/>
  <c r="Q286" i="3"/>
  <c r="U286" i="3"/>
  <c r="Y286" i="3"/>
  <c r="AC286" i="3"/>
  <c r="AG286" i="3"/>
  <c r="AK286" i="3"/>
  <c r="AO286" i="3"/>
  <c r="AS286" i="3"/>
  <c r="AW286" i="3"/>
  <c r="BA286" i="3"/>
  <c r="BE286" i="3"/>
  <c r="BI286" i="3"/>
  <c r="Q290" i="3"/>
  <c r="U290" i="3"/>
  <c r="Y290" i="3"/>
  <c r="AC290" i="3"/>
  <c r="AG290" i="3"/>
  <c r="AK290" i="3"/>
  <c r="AO290" i="3"/>
  <c r="AS290" i="3"/>
  <c r="AW290" i="3"/>
  <c r="BA290" i="3"/>
  <c r="BE290" i="3"/>
  <c r="BI290" i="3"/>
  <c r="Q292" i="3"/>
  <c r="U292" i="3"/>
  <c r="Y292" i="3"/>
  <c r="AC292" i="3"/>
  <c r="AG292" i="3"/>
  <c r="AK292" i="3"/>
  <c r="AO292" i="3"/>
  <c r="AS292" i="3"/>
  <c r="AW292" i="3"/>
  <c r="BA292" i="3"/>
  <c r="BE292" i="3"/>
  <c r="BI292" i="3"/>
  <c r="U294" i="3"/>
  <c r="AC294" i="3"/>
  <c r="AK294" i="3"/>
  <c r="AS294" i="3"/>
  <c r="BA294" i="3"/>
  <c r="S296" i="3"/>
  <c r="AA296" i="3"/>
  <c r="AI296" i="3"/>
  <c r="AQ296" i="3"/>
  <c r="AY296" i="3"/>
  <c r="O136" i="3"/>
  <c r="P144" i="3"/>
  <c r="BG102" i="3"/>
  <c r="AQ102" i="3"/>
  <c r="AA102" i="3"/>
  <c r="BI102" i="3"/>
  <c r="AS102" i="3"/>
  <c r="AC102" i="3"/>
  <c r="M102" i="3"/>
  <c r="BB102" i="3"/>
  <c r="AT102" i="3"/>
  <c r="AL102" i="3"/>
  <c r="AD102" i="3"/>
  <c r="V102" i="3"/>
  <c r="AW103" i="3"/>
  <c r="AG103" i="3"/>
  <c r="Q103" i="3"/>
  <c r="AY103" i="3"/>
  <c r="AI103" i="3"/>
  <c r="S103" i="3"/>
  <c r="BD103" i="3"/>
  <c r="AV103" i="3"/>
  <c r="AN103" i="3"/>
  <c r="AF103" i="3"/>
  <c r="X103" i="3"/>
  <c r="BE104" i="3"/>
  <c r="AW104" i="3"/>
  <c r="AO104" i="3"/>
  <c r="AF104" i="3"/>
  <c r="P104" i="3"/>
  <c r="BB104" i="3"/>
  <c r="AT104" i="3"/>
  <c r="AL104" i="3"/>
  <c r="Z104" i="3"/>
  <c r="AG104" i="3"/>
  <c r="Y104" i="3"/>
  <c r="BD105" i="3"/>
  <c r="AN105" i="3"/>
  <c r="X105" i="3"/>
  <c r="AT105" i="3"/>
  <c r="AD105" i="3"/>
  <c r="BG105" i="3"/>
  <c r="AY105" i="3"/>
  <c r="AQ105" i="3"/>
  <c r="AI105" i="3"/>
  <c r="AA105" i="3"/>
  <c r="S105" i="3"/>
  <c r="BI106" i="3"/>
  <c r="BA106" i="3"/>
  <c r="AS106" i="3"/>
  <c r="AK106" i="3"/>
  <c r="AC106" i="3"/>
  <c r="U106" i="3"/>
  <c r="BF106" i="3"/>
  <c r="AX106" i="3"/>
  <c r="AP106" i="3"/>
  <c r="AH106" i="3"/>
  <c r="Z106" i="3"/>
  <c r="P106" i="3"/>
  <c r="BC107" i="3"/>
  <c r="AU107" i="3"/>
  <c r="AM107" i="3"/>
  <c r="AE107" i="3"/>
  <c r="W107" i="3"/>
  <c r="O107" i="3"/>
  <c r="BD107" i="3"/>
  <c r="AV107" i="3"/>
  <c r="AN107" i="3"/>
  <c r="AF107" i="3"/>
  <c r="X107" i="3"/>
  <c r="BE108" i="3"/>
  <c r="AW108" i="3"/>
  <c r="AO108" i="3"/>
  <c r="AG108" i="3"/>
  <c r="Y108" i="3"/>
  <c r="Q108" i="3"/>
  <c r="BF108" i="3"/>
  <c r="AX108" i="3"/>
  <c r="AP108" i="3"/>
  <c r="AH108" i="3"/>
  <c r="Z108" i="3"/>
  <c r="BF109" i="3"/>
  <c r="AX109" i="3"/>
  <c r="AP109" i="3"/>
  <c r="AH109" i="3"/>
  <c r="Z109" i="3"/>
  <c r="R109" i="3"/>
  <c r="BG109" i="3"/>
  <c r="AY109" i="3"/>
  <c r="AQ109" i="3"/>
  <c r="AI109" i="3"/>
  <c r="AA109" i="3"/>
  <c r="BG110" i="3"/>
  <c r="BE110" i="3"/>
  <c r="AS110" i="3"/>
  <c r="AK110" i="3"/>
  <c r="AC110" i="3"/>
  <c r="U110" i="3"/>
  <c r="M110" i="3"/>
  <c r="BB110" i="3"/>
  <c r="AT110" i="3"/>
  <c r="AL110" i="3"/>
  <c r="AD110" i="3"/>
  <c r="V110" i="3"/>
  <c r="AW111" i="3"/>
  <c r="AG111" i="3"/>
  <c r="Q111" i="3"/>
  <c r="AY111" i="3"/>
  <c r="AI111" i="3"/>
  <c r="S111" i="3"/>
  <c r="BD111" i="3"/>
  <c r="AV111" i="3"/>
  <c r="AN111" i="3"/>
  <c r="AF111" i="3"/>
  <c r="X111" i="3"/>
  <c r="BD112" i="3"/>
  <c r="AV112" i="3"/>
  <c r="AN112" i="3"/>
  <c r="AB112" i="3"/>
  <c r="BI112" i="3"/>
  <c r="BA112" i="3"/>
  <c r="AS112" i="3"/>
  <c r="AK112" i="3"/>
  <c r="V112" i="3"/>
  <c r="AG112" i="3"/>
  <c r="Y112" i="3"/>
  <c r="BF113" i="3"/>
  <c r="AX113" i="3"/>
  <c r="AP113" i="3"/>
  <c r="AH113" i="3"/>
  <c r="Z113" i="3"/>
  <c r="R113" i="3"/>
  <c r="BG113" i="3"/>
  <c r="AY113" i="3"/>
  <c r="AQ113" i="3"/>
  <c r="AI113" i="3"/>
  <c r="AA113" i="3"/>
  <c r="BH114" i="3"/>
  <c r="AZ114" i="3"/>
  <c r="AR114" i="3"/>
  <c r="AJ114" i="3"/>
  <c r="AB114" i="3"/>
  <c r="T114" i="3"/>
  <c r="BI114" i="3"/>
  <c r="BA114" i="3"/>
  <c r="AS114" i="3"/>
  <c r="AK114" i="3"/>
  <c r="AC114" i="3"/>
  <c r="U114" i="3"/>
  <c r="BG117" i="3"/>
  <c r="BC117" i="3"/>
  <c r="AY117" i="3"/>
  <c r="AU117" i="3"/>
  <c r="AQ117" i="3"/>
  <c r="AM117" i="3"/>
  <c r="AI117" i="3"/>
  <c r="AE117" i="3"/>
  <c r="AA117" i="3"/>
  <c r="W117" i="3"/>
  <c r="S117" i="3"/>
  <c r="BK117" i="3" s="1"/>
  <c r="O117" i="3"/>
  <c r="BH117" i="3"/>
  <c r="BD117" i="3"/>
  <c r="AZ117" i="3"/>
  <c r="AV117" i="3"/>
  <c r="AR117" i="3"/>
  <c r="AN117" i="3"/>
  <c r="AJ117" i="3"/>
  <c r="AF117" i="3"/>
  <c r="AB117" i="3"/>
  <c r="X117" i="3"/>
  <c r="T117" i="3"/>
  <c r="BF121" i="3"/>
  <c r="AP121" i="3"/>
  <c r="Z121" i="3"/>
  <c r="BG121" i="3"/>
  <c r="AQ121" i="3"/>
  <c r="BH122" i="3"/>
  <c r="AR122" i="3"/>
  <c r="AB122" i="3"/>
  <c r="BI122" i="3"/>
  <c r="AS122" i="3"/>
  <c r="AC122" i="3"/>
  <c r="BG125" i="3"/>
  <c r="BC125" i="3"/>
  <c r="AY125" i="3"/>
  <c r="AU125" i="3"/>
  <c r="AQ125" i="3"/>
  <c r="AM125" i="3"/>
  <c r="AI125" i="3"/>
  <c r="AE125" i="3"/>
  <c r="AA125" i="3"/>
  <c r="W125" i="3"/>
  <c r="S125" i="3"/>
  <c r="O125" i="3"/>
  <c r="BH125" i="3"/>
  <c r="BD125" i="3"/>
  <c r="AZ125" i="3"/>
  <c r="AV125" i="3"/>
  <c r="AR125" i="3"/>
  <c r="AN125" i="3"/>
  <c r="AJ125" i="3"/>
  <c r="AF125" i="3"/>
  <c r="AB125" i="3"/>
  <c r="X125" i="3"/>
  <c r="T125" i="3"/>
  <c r="AU129" i="3"/>
  <c r="AE129" i="3"/>
  <c r="O129" i="3"/>
  <c r="AV129" i="3"/>
  <c r="AF129" i="3"/>
  <c r="AW130" i="3"/>
  <c r="AG130" i="3"/>
  <c r="Q130" i="3"/>
  <c r="AX130" i="3"/>
  <c r="AH130" i="3"/>
  <c r="AX133" i="3"/>
  <c r="AH133" i="3"/>
  <c r="R133" i="3"/>
  <c r="AY133" i="3"/>
  <c r="AI133" i="3"/>
  <c r="BH149" i="3"/>
  <c r="BD149" i="3"/>
  <c r="AZ149" i="3"/>
  <c r="AV149" i="3"/>
  <c r="AR149" i="3"/>
  <c r="AN149" i="3"/>
  <c r="AJ149" i="3"/>
  <c r="AF149" i="3"/>
  <c r="AB149" i="3"/>
  <c r="X149" i="3"/>
  <c r="T149" i="3"/>
  <c r="P149" i="3"/>
  <c r="BI149" i="3"/>
  <c r="BE149" i="3"/>
  <c r="BA149" i="3"/>
  <c r="AW149" i="3"/>
  <c r="AS149" i="3"/>
  <c r="AO149" i="3"/>
  <c r="AK149" i="3"/>
  <c r="AG149" i="3"/>
  <c r="AC149" i="3"/>
  <c r="Y149" i="3"/>
  <c r="U149" i="3"/>
  <c r="Q149" i="3"/>
  <c r="BH154" i="3"/>
  <c r="AR154" i="3"/>
  <c r="AB154" i="3"/>
  <c r="BI154" i="3"/>
  <c r="AS154" i="3"/>
  <c r="AC154" i="3"/>
  <c r="AU157" i="3"/>
  <c r="AE157" i="3"/>
  <c r="O157" i="3"/>
  <c r="AV157" i="3"/>
  <c r="AF157" i="3"/>
  <c r="M255" i="3"/>
  <c r="Q255" i="3"/>
  <c r="U255" i="3"/>
  <c r="Y255" i="3"/>
  <c r="AC255" i="3"/>
  <c r="AG255" i="3"/>
  <c r="AK255" i="3"/>
  <c r="AO255" i="3"/>
  <c r="AS255" i="3"/>
  <c r="AW255" i="3"/>
  <c r="BA255" i="3"/>
  <c r="BE255" i="3"/>
  <c r="BI255" i="3"/>
  <c r="P257" i="3"/>
  <c r="T257" i="3"/>
  <c r="X257" i="3"/>
  <c r="AB257" i="3"/>
  <c r="AF257" i="3"/>
  <c r="AJ257" i="3"/>
  <c r="AN257" i="3"/>
  <c r="AR257" i="3"/>
  <c r="AV257" i="3"/>
  <c r="AZ257" i="3"/>
  <c r="BD257" i="3"/>
  <c r="BH257" i="3"/>
  <c r="O259" i="3"/>
  <c r="S259" i="3"/>
  <c r="W259" i="3"/>
  <c r="AA259" i="3"/>
  <c r="AE259" i="3"/>
  <c r="AI259" i="3"/>
  <c r="AM259" i="3"/>
  <c r="AQ259" i="3"/>
  <c r="AU259" i="3"/>
  <c r="AY259" i="3"/>
  <c r="BC259" i="3"/>
  <c r="BG259" i="3"/>
  <c r="M264" i="3"/>
  <c r="Q264" i="3"/>
  <c r="U264" i="3"/>
  <c r="Y264" i="3"/>
  <c r="AC264" i="3"/>
  <c r="AG264" i="3"/>
  <c r="AK264" i="3"/>
  <c r="AO264" i="3"/>
  <c r="AS264" i="3"/>
  <c r="AW264" i="3"/>
  <c r="BA264" i="3"/>
  <c r="BE264" i="3"/>
  <c r="BI264" i="3"/>
  <c r="P266" i="3"/>
  <c r="BK266" i="3" s="1"/>
  <c r="T266" i="3"/>
  <c r="X266" i="3"/>
  <c r="AB266" i="3"/>
  <c r="AF266" i="3"/>
  <c r="AJ266" i="3"/>
  <c r="AN266" i="3"/>
  <c r="AR266" i="3"/>
  <c r="AV266" i="3"/>
  <c r="AZ266" i="3"/>
  <c r="BD266" i="3"/>
  <c r="BH266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O276" i="3"/>
  <c r="S276" i="3"/>
  <c r="W276" i="3"/>
  <c r="AA276" i="3"/>
  <c r="AE276" i="3"/>
  <c r="AI276" i="3"/>
  <c r="AM276" i="3"/>
  <c r="AQ276" i="3"/>
  <c r="AU276" i="3"/>
  <c r="AY276" i="3"/>
  <c r="BC276" i="3"/>
  <c r="BG276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N282" i="3"/>
  <c r="R282" i="3"/>
  <c r="V282" i="3"/>
  <c r="Z282" i="3"/>
  <c r="AD282" i="3"/>
  <c r="AH282" i="3"/>
  <c r="AL282" i="3"/>
  <c r="AP282" i="3"/>
  <c r="AT282" i="3"/>
  <c r="AX282" i="3"/>
  <c r="BB282" i="3"/>
  <c r="BF282" i="3"/>
  <c r="N284" i="3"/>
  <c r="R284" i="3"/>
  <c r="V284" i="3"/>
  <c r="Z284" i="3"/>
  <c r="AD284" i="3"/>
  <c r="AH284" i="3"/>
  <c r="AL284" i="3"/>
  <c r="AP284" i="3"/>
  <c r="AT284" i="3"/>
  <c r="AX284" i="3"/>
  <c r="BB284" i="3"/>
  <c r="BF284" i="3"/>
  <c r="N286" i="3"/>
  <c r="R286" i="3"/>
  <c r="V286" i="3"/>
  <c r="Z286" i="3"/>
  <c r="AD286" i="3"/>
  <c r="AH286" i="3"/>
  <c r="AL286" i="3"/>
  <c r="AP286" i="3"/>
  <c r="AT286" i="3"/>
  <c r="AX286" i="3"/>
  <c r="BB286" i="3"/>
  <c r="BF286" i="3"/>
  <c r="N290" i="3"/>
  <c r="R290" i="3"/>
  <c r="V290" i="3"/>
  <c r="Z290" i="3"/>
  <c r="AD290" i="3"/>
  <c r="AH290" i="3"/>
  <c r="AL290" i="3"/>
  <c r="AP290" i="3"/>
  <c r="AT290" i="3"/>
  <c r="AX290" i="3"/>
  <c r="BB290" i="3"/>
  <c r="BF290" i="3"/>
  <c r="N292" i="3"/>
  <c r="R292" i="3"/>
  <c r="V292" i="3"/>
  <c r="Z292" i="3"/>
  <c r="AD292" i="3"/>
  <c r="AH292" i="3"/>
  <c r="AL292" i="3"/>
  <c r="AP292" i="3"/>
  <c r="AT292" i="3"/>
  <c r="AX292" i="3"/>
  <c r="BB292" i="3"/>
  <c r="BF292" i="3"/>
  <c r="BD101" i="3"/>
  <c r="X101" i="3"/>
  <c r="AL101" i="3"/>
  <c r="BG101" i="3"/>
  <c r="AQ101" i="3"/>
  <c r="BI134" i="3"/>
  <c r="AS134" i="3"/>
  <c r="AC134" i="3"/>
  <c r="M134" i="3"/>
  <c r="AT134" i="3"/>
  <c r="AD134" i="3"/>
  <c r="BF137" i="3"/>
  <c r="BB137" i="3"/>
  <c r="AX137" i="3"/>
  <c r="AT137" i="3"/>
  <c r="AP137" i="3"/>
  <c r="AL137" i="3"/>
  <c r="AH137" i="3"/>
  <c r="AD137" i="3"/>
  <c r="Z137" i="3"/>
  <c r="V137" i="3"/>
  <c r="R137" i="3"/>
  <c r="N137" i="3"/>
  <c r="BN137" i="3" s="1"/>
  <c r="BG137" i="3"/>
  <c r="BC137" i="3"/>
  <c r="AY137" i="3"/>
  <c r="AU137" i="3"/>
  <c r="AQ137" i="3"/>
  <c r="AM137" i="3"/>
  <c r="AI137" i="3"/>
  <c r="AE137" i="3"/>
  <c r="AA137" i="3"/>
  <c r="W137" i="3"/>
  <c r="S137" i="3"/>
  <c r="BH142" i="3"/>
  <c r="BD142" i="3"/>
  <c r="AZ142" i="3"/>
  <c r="AV142" i="3"/>
  <c r="AR142" i="3"/>
  <c r="AN142" i="3"/>
  <c r="AJ142" i="3"/>
  <c r="AF142" i="3"/>
  <c r="AB142" i="3"/>
  <c r="X142" i="3"/>
  <c r="T142" i="3"/>
  <c r="P142" i="3"/>
  <c r="BI142" i="3"/>
  <c r="BE142" i="3"/>
  <c r="BA142" i="3"/>
  <c r="AW142" i="3"/>
  <c r="AS142" i="3"/>
  <c r="AO142" i="3"/>
  <c r="AK142" i="3"/>
  <c r="AG142" i="3"/>
  <c r="AC142" i="3"/>
  <c r="Y142" i="3"/>
  <c r="U142" i="3"/>
  <c r="Q142" i="3"/>
  <c r="BE145" i="3"/>
  <c r="AW145" i="3"/>
  <c r="AO145" i="3"/>
  <c r="AG145" i="3"/>
  <c r="Y145" i="3"/>
  <c r="Q145" i="3"/>
  <c r="BG145" i="3"/>
  <c r="AY145" i="3"/>
  <c r="AQ145" i="3"/>
  <c r="AI145" i="3"/>
  <c r="AA145" i="3"/>
  <c r="S145" i="3"/>
  <c r="BH145" i="3"/>
  <c r="BD145" i="3"/>
  <c r="AZ145" i="3"/>
  <c r="AV145" i="3"/>
  <c r="AR145" i="3"/>
  <c r="AN145" i="3"/>
  <c r="AJ145" i="3"/>
  <c r="AF145" i="3"/>
  <c r="AB145" i="3"/>
  <c r="X145" i="3"/>
  <c r="T145" i="3"/>
  <c r="AT153" i="3"/>
  <c r="AD153" i="3"/>
  <c r="N153" i="3"/>
  <c r="AU153" i="3"/>
  <c r="AE153" i="3"/>
  <c r="AV158" i="3"/>
  <c r="AF158" i="3"/>
  <c r="P158" i="3"/>
  <c r="AW158" i="3"/>
  <c r="AG158" i="3"/>
  <c r="AX248" i="3"/>
  <c r="AH248" i="3"/>
  <c r="R248" i="3"/>
  <c r="AY248" i="3"/>
  <c r="AI248" i="3"/>
  <c r="BF253" i="3"/>
  <c r="BB253" i="3"/>
  <c r="AX253" i="3"/>
  <c r="AT253" i="3"/>
  <c r="AP253" i="3"/>
  <c r="AL253" i="3"/>
  <c r="AH253" i="3"/>
  <c r="AD253" i="3"/>
  <c r="Z253" i="3"/>
  <c r="V253" i="3"/>
  <c r="R253" i="3"/>
  <c r="N253" i="3"/>
  <c r="BG253" i="3"/>
  <c r="BC253" i="3"/>
  <c r="AY253" i="3"/>
  <c r="AU253" i="3"/>
  <c r="AQ253" i="3"/>
  <c r="AM253" i="3"/>
  <c r="AI253" i="3"/>
  <c r="AE253" i="3"/>
  <c r="AA253" i="3"/>
  <c r="W253" i="3"/>
  <c r="S253" i="3"/>
  <c r="BC131" i="3"/>
  <c r="AM131" i="3"/>
  <c r="S131" i="3"/>
  <c r="AZ155" i="3"/>
  <c r="T155" i="3"/>
  <c r="BB165" i="3"/>
  <c r="V165" i="3"/>
  <c r="BD169" i="3"/>
  <c r="X169" i="3"/>
  <c r="BF173" i="3"/>
  <c r="Z173" i="3"/>
  <c r="BH177" i="3"/>
  <c r="AB177" i="3"/>
  <c r="AS177" i="3"/>
  <c r="AD181" i="3"/>
  <c r="AU181" i="3"/>
  <c r="AF185" i="3"/>
  <c r="AW185" i="3"/>
  <c r="BF139" i="3"/>
  <c r="BB139" i="3"/>
  <c r="AX139" i="3"/>
  <c r="AT139" i="3"/>
  <c r="AP139" i="3"/>
  <c r="AL139" i="3"/>
  <c r="AH139" i="3"/>
  <c r="AD139" i="3"/>
  <c r="Z139" i="3"/>
  <c r="V139" i="3"/>
  <c r="R139" i="3"/>
  <c r="N139" i="3"/>
  <c r="BG139" i="3"/>
  <c r="BC139" i="3"/>
  <c r="AY139" i="3"/>
  <c r="AU139" i="3"/>
  <c r="AQ139" i="3"/>
  <c r="AM139" i="3"/>
  <c r="AI139" i="3"/>
  <c r="AE139" i="3"/>
  <c r="AA139" i="3"/>
  <c r="W139" i="3"/>
  <c r="S139" i="3"/>
  <c r="BL297" i="3"/>
  <c r="BL335" i="3"/>
  <c r="BJ282" i="3"/>
  <c r="BJ117" i="3"/>
  <c r="BJ127" i="3"/>
  <c r="BL149" i="3"/>
  <c r="BK149" i="3"/>
  <c r="BM151" i="3"/>
  <c r="BN151" i="3"/>
  <c r="P102" i="3"/>
  <c r="BK102" i="3" s="1"/>
  <c r="N103" i="3"/>
  <c r="O104" i="3"/>
  <c r="N105" i="3"/>
  <c r="O106" i="3"/>
  <c r="N107" i="3"/>
  <c r="P108" i="3"/>
  <c r="M109" i="3"/>
  <c r="P110" i="3"/>
  <c r="N111" i="3"/>
  <c r="O112" i="3"/>
  <c r="M113" i="3"/>
  <c r="O114" i="3"/>
  <c r="BF295" i="3"/>
  <c r="BN337" i="3"/>
  <c r="BN329" i="3"/>
  <c r="BN325" i="3"/>
  <c r="BN321" i="3"/>
  <c r="BN317" i="3"/>
  <c r="BN313" i="3"/>
  <c r="BN305" i="3"/>
  <c r="BM338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R101" i="3"/>
  <c r="Z101" i="3"/>
  <c r="AH101" i="3"/>
  <c r="AP101" i="3"/>
  <c r="AX101" i="3"/>
  <c r="BF101" i="3"/>
  <c r="T101" i="3"/>
  <c r="AB101" i="3"/>
  <c r="AJ101" i="3"/>
  <c r="AR101" i="3"/>
  <c r="AZ101" i="3"/>
  <c r="BH101" i="3"/>
  <c r="M121" i="3"/>
  <c r="Q121" i="3"/>
  <c r="U121" i="3"/>
  <c r="Y121" i="3"/>
  <c r="AC121" i="3"/>
  <c r="AG121" i="3"/>
  <c r="AK121" i="3"/>
  <c r="AO121" i="3"/>
  <c r="AS121" i="3"/>
  <c r="AW121" i="3"/>
  <c r="BA121" i="3"/>
  <c r="BE121" i="3"/>
  <c r="BI121" i="3"/>
  <c r="P121" i="3"/>
  <c r="T121" i="3"/>
  <c r="X121" i="3"/>
  <c r="AB121" i="3"/>
  <c r="AF121" i="3"/>
  <c r="AJ121" i="3"/>
  <c r="AN121" i="3"/>
  <c r="AR121" i="3"/>
  <c r="AV121" i="3"/>
  <c r="AZ121" i="3"/>
  <c r="BD121" i="3"/>
  <c r="BH121" i="3"/>
  <c r="O122" i="3"/>
  <c r="S122" i="3"/>
  <c r="W122" i="3"/>
  <c r="AA122" i="3"/>
  <c r="AE122" i="3"/>
  <c r="AI122" i="3"/>
  <c r="AM122" i="3"/>
  <c r="AQ122" i="3"/>
  <c r="AU122" i="3"/>
  <c r="AY122" i="3"/>
  <c r="BC122" i="3"/>
  <c r="BG122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M123" i="3"/>
  <c r="Q123" i="3"/>
  <c r="U123" i="3"/>
  <c r="Y123" i="3"/>
  <c r="AC123" i="3"/>
  <c r="AG123" i="3"/>
  <c r="AK123" i="3"/>
  <c r="AO123" i="3"/>
  <c r="AS123" i="3"/>
  <c r="AW123" i="3"/>
  <c r="BA123" i="3"/>
  <c r="BE123" i="3"/>
  <c r="BI123" i="3"/>
  <c r="P123" i="3"/>
  <c r="T123" i="3"/>
  <c r="X123" i="3"/>
  <c r="AB123" i="3"/>
  <c r="AF123" i="3"/>
  <c r="AJ123" i="3"/>
  <c r="AN123" i="3"/>
  <c r="AR123" i="3"/>
  <c r="AV123" i="3"/>
  <c r="AZ123" i="3"/>
  <c r="BD123" i="3"/>
  <c r="BH123" i="3"/>
  <c r="N129" i="3"/>
  <c r="R129" i="3"/>
  <c r="V129" i="3"/>
  <c r="Z129" i="3"/>
  <c r="AD129" i="3"/>
  <c r="AH129" i="3"/>
  <c r="AL129" i="3"/>
  <c r="AP129" i="3"/>
  <c r="AT129" i="3"/>
  <c r="AX129" i="3"/>
  <c r="BB129" i="3"/>
  <c r="BF129" i="3"/>
  <c r="M129" i="3"/>
  <c r="Q129" i="3"/>
  <c r="U129" i="3"/>
  <c r="Y129" i="3"/>
  <c r="AC129" i="3"/>
  <c r="AG129" i="3"/>
  <c r="AK129" i="3"/>
  <c r="AO129" i="3"/>
  <c r="AS129" i="3"/>
  <c r="AW129" i="3"/>
  <c r="BA129" i="3"/>
  <c r="BE129" i="3"/>
  <c r="BI129" i="3"/>
  <c r="P130" i="3"/>
  <c r="T130" i="3"/>
  <c r="X130" i="3"/>
  <c r="AB130" i="3"/>
  <c r="AF130" i="3"/>
  <c r="AJ130" i="3"/>
  <c r="AN130" i="3"/>
  <c r="AR130" i="3"/>
  <c r="AV130" i="3"/>
  <c r="AZ130" i="3"/>
  <c r="BD130" i="3"/>
  <c r="BH130" i="3"/>
  <c r="O130" i="3"/>
  <c r="S130" i="3"/>
  <c r="W130" i="3"/>
  <c r="AA130" i="3"/>
  <c r="AE130" i="3"/>
  <c r="AI130" i="3"/>
  <c r="AM130" i="3"/>
  <c r="AQ130" i="3"/>
  <c r="AU130" i="3"/>
  <c r="AY130" i="3"/>
  <c r="BC130" i="3"/>
  <c r="BG130" i="3"/>
  <c r="N131" i="3"/>
  <c r="R131" i="3"/>
  <c r="V131" i="3"/>
  <c r="Z131" i="3"/>
  <c r="AD131" i="3"/>
  <c r="AH131" i="3"/>
  <c r="AL131" i="3"/>
  <c r="AP131" i="3"/>
  <c r="AT131" i="3"/>
  <c r="AX131" i="3"/>
  <c r="BB131" i="3"/>
  <c r="BF131" i="3"/>
  <c r="M131" i="3"/>
  <c r="Q131" i="3"/>
  <c r="U131" i="3"/>
  <c r="Y131" i="3"/>
  <c r="P131" i="3"/>
  <c r="X131" i="3"/>
  <c r="AF131" i="3"/>
  <c r="AN131" i="3"/>
  <c r="AV131" i="3"/>
  <c r="BD131" i="3"/>
  <c r="O131" i="3"/>
  <c r="W131" i="3"/>
  <c r="AC131" i="3"/>
  <c r="AG131" i="3"/>
  <c r="AK131" i="3"/>
  <c r="AO131" i="3"/>
  <c r="AS131" i="3"/>
  <c r="AW131" i="3"/>
  <c r="BA131" i="3"/>
  <c r="BE131" i="3"/>
  <c r="BI131" i="3"/>
  <c r="M133" i="3"/>
  <c r="Q133" i="3"/>
  <c r="U133" i="3"/>
  <c r="Y133" i="3"/>
  <c r="AC133" i="3"/>
  <c r="AG133" i="3"/>
  <c r="AK133" i="3"/>
  <c r="AO133" i="3"/>
  <c r="AS133" i="3"/>
  <c r="AW133" i="3"/>
  <c r="BA133" i="3"/>
  <c r="BE133" i="3"/>
  <c r="BI133" i="3"/>
  <c r="P133" i="3"/>
  <c r="T133" i="3"/>
  <c r="X133" i="3"/>
  <c r="AB133" i="3"/>
  <c r="AF133" i="3"/>
  <c r="AJ133" i="3"/>
  <c r="AN133" i="3"/>
  <c r="AR133" i="3"/>
  <c r="AV133" i="3"/>
  <c r="AZ133" i="3"/>
  <c r="BD133" i="3"/>
  <c r="BH133" i="3"/>
  <c r="P134" i="3"/>
  <c r="T134" i="3"/>
  <c r="X134" i="3"/>
  <c r="AB134" i="3"/>
  <c r="AF134" i="3"/>
  <c r="AJ134" i="3"/>
  <c r="AN134" i="3"/>
  <c r="AR134" i="3"/>
  <c r="AV134" i="3"/>
  <c r="AZ134" i="3"/>
  <c r="BD134" i="3"/>
  <c r="BH134" i="3"/>
  <c r="O134" i="3"/>
  <c r="S134" i="3"/>
  <c r="W134" i="3"/>
  <c r="AA134" i="3"/>
  <c r="AE134" i="3"/>
  <c r="AI134" i="3"/>
  <c r="AM134" i="3"/>
  <c r="AQ134" i="3"/>
  <c r="AU134" i="3"/>
  <c r="AY134" i="3"/>
  <c r="BC134" i="3"/>
  <c r="BG134" i="3"/>
  <c r="P135" i="3"/>
  <c r="T135" i="3"/>
  <c r="X135" i="3"/>
  <c r="AB135" i="3"/>
  <c r="AF135" i="3"/>
  <c r="AJ135" i="3"/>
  <c r="AN135" i="3"/>
  <c r="AR135" i="3"/>
  <c r="AV135" i="3"/>
  <c r="AZ135" i="3"/>
  <c r="BD135" i="3"/>
  <c r="BH135" i="3"/>
  <c r="O135" i="3"/>
  <c r="S135" i="3"/>
  <c r="W135" i="3"/>
  <c r="AA135" i="3"/>
  <c r="AE135" i="3"/>
  <c r="AI135" i="3"/>
  <c r="AM135" i="3"/>
  <c r="AQ135" i="3"/>
  <c r="AU135" i="3"/>
  <c r="AY135" i="3"/>
  <c r="BC135" i="3"/>
  <c r="BG135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N155" i="3"/>
  <c r="R155" i="3"/>
  <c r="V155" i="3"/>
  <c r="Z155" i="3"/>
  <c r="AD155" i="3"/>
  <c r="AH155" i="3"/>
  <c r="AL155" i="3"/>
  <c r="AP155" i="3"/>
  <c r="AT155" i="3"/>
  <c r="AX155" i="3"/>
  <c r="BB155" i="3"/>
  <c r="BF155" i="3"/>
  <c r="Q155" i="3"/>
  <c r="Y155" i="3"/>
  <c r="AG155" i="3"/>
  <c r="AO155" i="3"/>
  <c r="AW155" i="3"/>
  <c r="BE155" i="3"/>
  <c r="P155" i="3"/>
  <c r="X155" i="3"/>
  <c r="AF155" i="3"/>
  <c r="AN155" i="3"/>
  <c r="AV155" i="3"/>
  <c r="BD155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M157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O158" i="3"/>
  <c r="S158" i="3"/>
  <c r="W158" i="3"/>
  <c r="AA158" i="3"/>
  <c r="AE158" i="3"/>
  <c r="AI158" i="3"/>
  <c r="AM158" i="3"/>
  <c r="AQ158" i="3"/>
  <c r="AU158" i="3"/>
  <c r="AY158" i="3"/>
  <c r="BC158" i="3"/>
  <c r="BG158" i="3"/>
  <c r="N158" i="3"/>
  <c r="R158" i="3"/>
  <c r="V158" i="3"/>
  <c r="Z158" i="3"/>
  <c r="AD158" i="3"/>
  <c r="AH158" i="3"/>
  <c r="AL158" i="3"/>
  <c r="AP158" i="3"/>
  <c r="AT158" i="3"/>
  <c r="AX158" i="3"/>
  <c r="BB158" i="3"/>
  <c r="BF158" i="3"/>
  <c r="M165" i="3"/>
  <c r="Q165" i="3"/>
  <c r="U165" i="3"/>
  <c r="Y165" i="3"/>
  <c r="AC165" i="3"/>
  <c r="AG165" i="3"/>
  <c r="AK165" i="3"/>
  <c r="AO165" i="3"/>
  <c r="AS165" i="3"/>
  <c r="AW165" i="3"/>
  <c r="BA165" i="3"/>
  <c r="BE165" i="3"/>
  <c r="BI165" i="3"/>
  <c r="P165" i="3"/>
  <c r="T165" i="3"/>
  <c r="X165" i="3"/>
  <c r="AB165" i="3"/>
  <c r="AF165" i="3"/>
  <c r="AJ165" i="3"/>
  <c r="AN165" i="3"/>
  <c r="AR165" i="3"/>
  <c r="AV165" i="3"/>
  <c r="AZ165" i="3"/>
  <c r="BD165" i="3"/>
  <c r="BH165" i="3"/>
  <c r="S165" i="3"/>
  <c r="AA165" i="3"/>
  <c r="AI165" i="3"/>
  <c r="AQ165" i="3"/>
  <c r="AY165" i="3"/>
  <c r="BG165" i="3"/>
  <c r="R165" i="3"/>
  <c r="Z165" i="3"/>
  <c r="AH165" i="3"/>
  <c r="AP165" i="3"/>
  <c r="AX165" i="3"/>
  <c r="BF165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M169" i="3"/>
  <c r="U169" i="3"/>
  <c r="AC169" i="3"/>
  <c r="AK169" i="3"/>
  <c r="AS169" i="3"/>
  <c r="BA169" i="3"/>
  <c r="BI169" i="3"/>
  <c r="T169" i="3"/>
  <c r="AB169" i="3"/>
  <c r="AJ169" i="3"/>
  <c r="AR169" i="3"/>
  <c r="AZ169" i="3"/>
  <c r="BH169" i="3"/>
  <c r="M173" i="3"/>
  <c r="Q173" i="3"/>
  <c r="U173" i="3"/>
  <c r="Y173" i="3"/>
  <c r="AC173" i="3"/>
  <c r="AG173" i="3"/>
  <c r="AK173" i="3"/>
  <c r="AO173" i="3"/>
  <c r="AS173" i="3"/>
  <c r="AW173" i="3"/>
  <c r="BA173" i="3"/>
  <c r="BE173" i="3"/>
  <c r="BI173" i="3"/>
  <c r="P173" i="3"/>
  <c r="T173" i="3"/>
  <c r="X173" i="3"/>
  <c r="AB173" i="3"/>
  <c r="AF173" i="3"/>
  <c r="AJ173" i="3"/>
  <c r="AN173" i="3"/>
  <c r="AR173" i="3"/>
  <c r="AV173" i="3"/>
  <c r="AZ173" i="3"/>
  <c r="BD173" i="3"/>
  <c r="BH173" i="3"/>
  <c r="O173" i="3"/>
  <c r="W173" i="3"/>
  <c r="AE173" i="3"/>
  <c r="AM173" i="3"/>
  <c r="AU173" i="3"/>
  <c r="BC173" i="3"/>
  <c r="N173" i="3"/>
  <c r="V173" i="3"/>
  <c r="AD173" i="3"/>
  <c r="AL173" i="3"/>
  <c r="AT173" i="3"/>
  <c r="BB173" i="3"/>
  <c r="O177" i="3"/>
  <c r="S177" i="3"/>
  <c r="W177" i="3"/>
  <c r="AA177" i="3"/>
  <c r="AE177" i="3"/>
  <c r="AI177" i="3"/>
  <c r="AM177" i="3"/>
  <c r="AQ177" i="3"/>
  <c r="AU177" i="3"/>
  <c r="AY177" i="3"/>
  <c r="BC177" i="3"/>
  <c r="BG177" i="3"/>
  <c r="N177" i="3"/>
  <c r="R177" i="3"/>
  <c r="V177" i="3"/>
  <c r="Z177" i="3"/>
  <c r="AD177" i="3"/>
  <c r="AH177" i="3"/>
  <c r="AL177" i="3"/>
  <c r="AP177" i="3"/>
  <c r="AT177" i="3"/>
  <c r="AX177" i="3"/>
  <c r="BB177" i="3"/>
  <c r="BF177" i="3"/>
  <c r="Q177" i="3"/>
  <c r="Y177" i="3"/>
  <c r="AG177" i="3"/>
  <c r="AO177" i="3"/>
  <c r="AW177" i="3"/>
  <c r="BE177" i="3"/>
  <c r="P177" i="3"/>
  <c r="X177" i="3"/>
  <c r="AF177" i="3"/>
  <c r="AN177" i="3"/>
  <c r="AV177" i="3"/>
  <c r="BD177" i="3"/>
  <c r="M181" i="3"/>
  <c r="Q181" i="3"/>
  <c r="U181" i="3"/>
  <c r="Y181" i="3"/>
  <c r="AC181" i="3"/>
  <c r="AG181" i="3"/>
  <c r="AK181" i="3"/>
  <c r="AO181" i="3"/>
  <c r="AS181" i="3"/>
  <c r="AW181" i="3"/>
  <c r="BA181" i="3"/>
  <c r="BE181" i="3"/>
  <c r="BI181" i="3"/>
  <c r="P181" i="3"/>
  <c r="T181" i="3"/>
  <c r="X181" i="3"/>
  <c r="AB181" i="3"/>
  <c r="AF181" i="3"/>
  <c r="AJ181" i="3"/>
  <c r="AN181" i="3"/>
  <c r="AR181" i="3"/>
  <c r="AV181" i="3"/>
  <c r="AZ181" i="3"/>
  <c r="BD181" i="3"/>
  <c r="BH181" i="3"/>
  <c r="S181" i="3"/>
  <c r="AA181" i="3"/>
  <c r="AI181" i="3"/>
  <c r="AQ181" i="3"/>
  <c r="AY181" i="3"/>
  <c r="BG181" i="3"/>
  <c r="R181" i="3"/>
  <c r="Z181" i="3"/>
  <c r="AH181" i="3"/>
  <c r="AP181" i="3"/>
  <c r="AX181" i="3"/>
  <c r="BF181" i="3"/>
  <c r="O185" i="3"/>
  <c r="S185" i="3"/>
  <c r="W185" i="3"/>
  <c r="AA185" i="3"/>
  <c r="AE185" i="3"/>
  <c r="AI185" i="3"/>
  <c r="AM185" i="3"/>
  <c r="AQ185" i="3"/>
  <c r="AU185" i="3"/>
  <c r="AY185" i="3"/>
  <c r="BC185" i="3"/>
  <c r="BG185" i="3"/>
  <c r="N185" i="3"/>
  <c r="R185" i="3"/>
  <c r="V185" i="3"/>
  <c r="Z185" i="3"/>
  <c r="AD185" i="3"/>
  <c r="AH185" i="3"/>
  <c r="AL185" i="3"/>
  <c r="AP185" i="3"/>
  <c r="AT185" i="3"/>
  <c r="AX185" i="3"/>
  <c r="BB185" i="3"/>
  <c r="BF185" i="3"/>
  <c r="M185" i="3"/>
  <c r="U185" i="3"/>
  <c r="AC185" i="3"/>
  <c r="AK185" i="3"/>
  <c r="AS185" i="3"/>
  <c r="BA185" i="3"/>
  <c r="BI185" i="3"/>
  <c r="T185" i="3"/>
  <c r="AB185" i="3"/>
  <c r="AJ185" i="3"/>
  <c r="AR185" i="3"/>
  <c r="AZ185" i="3"/>
  <c r="BH185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N260" i="3"/>
  <c r="BI260" i="3"/>
  <c r="BE260" i="3"/>
  <c r="BA260" i="3"/>
  <c r="AW260" i="3"/>
  <c r="AS260" i="3"/>
  <c r="AO260" i="3"/>
  <c r="AK260" i="3"/>
  <c r="AG260" i="3"/>
  <c r="AC260" i="3"/>
  <c r="Y260" i="3"/>
  <c r="U260" i="3"/>
  <c r="Q260" i="3"/>
  <c r="M260" i="3"/>
  <c r="M118" i="3"/>
  <c r="Q118" i="3"/>
  <c r="U118" i="3"/>
  <c r="Y118" i="3"/>
  <c r="AC118" i="3"/>
  <c r="AG118" i="3"/>
  <c r="AK118" i="3"/>
  <c r="AO118" i="3"/>
  <c r="AS118" i="3"/>
  <c r="AW118" i="3"/>
  <c r="BA118" i="3"/>
  <c r="BE118" i="3"/>
  <c r="BI118" i="3"/>
  <c r="P118" i="3"/>
  <c r="T118" i="3"/>
  <c r="X118" i="3"/>
  <c r="AB118" i="3"/>
  <c r="AF118" i="3"/>
  <c r="AL118" i="3"/>
  <c r="AT118" i="3"/>
  <c r="BB118" i="3"/>
  <c r="AJ118" i="3"/>
  <c r="AR118" i="3"/>
  <c r="M126" i="3"/>
  <c r="Q126" i="3"/>
  <c r="U126" i="3"/>
  <c r="Y126" i="3"/>
  <c r="AC126" i="3"/>
  <c r="AG126" i="3"/>
  <c r="AK126" i="3"/>
  <c r="AO126" i="3"/>
  <c r="AS126" i="3"/>
  <c r="AW126" i="3"/>
  <c r="BA126" i="3"/>
  <c r="BE126" i="3"/>
  <c r="BI126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M138" i="3"/>
  <c r="Q138" i="3"/>
  <c r="U138" i="3"/>
  <c r="Y138" i="3"/>
  <c r="AC138" i="3"/>
  <c r="AG138" i="3"/>
  <c r="AK138" i="3"/>
  <c r="AO138" i="3"/>
  <c r="AS138" i="3"/>
  <c r="AW138" i="3"/>
  <c r="BA138" i="3"/>
  <c r="BE138" i="3"/>
  <c r="BI138" i="3"/>
  <c r="P138" i="3"/>
  <c r="T138" i="3"/>
  <c r="X138" i="3"/>
  <c r="AB138" i="3"/>
  <c r="AF138" i="3"/>
  <c r="AJ138" i="3"/>
  <c r="AN138" i="3"/>
  <c r="AR138" i="3"/>
  <c r="AV138" i="3"/>
  <c r="AZ138" i="3"/>
  <c r="BD138" i="3"/>
  <c r="BH138" i="3"/>
  <c r="P141" i="3"/>
  <c r="T141" i="3"/>
  <c r="X141" i="3"/>
  <c r="AB141" i="3"/>
  <c r="AF141" i="3"/>
  <c r="AJ141" i="3"/>
  <c r="AN141" i="3"/>
  <c r="AR141" i="3"/>
  <c r="AV141" i="3"/>
  <c r="AZ141" i="3"/>
  <c r="BD141" i="3"/>
  <c r="BH141" i="3"/>
  <c r="O141" i="3"/>
  <c r="S141" i="3"/>
  <c r="W141" i="3"/>
  <c r="AA141" i="3"/>
  <c r="AE141" i="3"/>
  <c r="AI141" i="3"/>
  <c r="AM141" i="3"/>
  <c r="AQ141" i="3"/>
  <c r="AU141" i="3"/>
  <c r="AY141" i="3"/>
  <c r="BC141" i="3"/>
  <c r="BG141" i="3"/>
  <c r="O143" i="3"/>
  <c r="S143" i="3"/>
  <c r="W143" i="3"/>
  <c r="AA143" i="3"/>
  <c r="AE143" i="3"/>
  <c r="AI143" i="3"/>
  <c r="AM143" i="3"/>
  <c r="AQ143" i="3"/>
  <c r="AU143" i="3"/>
  <c r="AY143" i="3"/>
  <c r="BC143" i="3"/>
  <c r="BG143" i="3"/>
  <c r="N143" i="3"/>
  <c r="V143" i="3"/>
  <c r="AD143" i="3"/>
  <c r="AL143" i="3"/>
  <c r="AT143" i="3"/>
  <c r="BB143" i="3"/>
  <c r="P143" i="3"/>
  <c r="X143" i="3"/>
  <c r="AF143" i="3"/>
  <c r="AN143" i="3"/>
  <c r="AV143" i="3"/>
  <c r="BD143" i="3"/>
  <c r="M143" i="3"/>
  <c r="U143" i="3"/>
  <c r="AC143" i="3"/>
  <c r="AK143" i="3"/>
  <c r="AS143" i="3"/>
  <c r="BA143" i="3"/>
  <c r="BI143" i="3"/>
  <c r="Z143" i="3"/>
  <c r="AP143" i="3"/>
  <c r="BF143" i="3"/>
  <c r="AB143" i="3"/>
  <c r="AR143" i="3"/>
  <c r="BH143" i="3"/>
  <c r="N146" i="3"/>
  <c r="R146" i="3"/>
  <c r="V146" i="3"/>
  <c r="Q146" i="3"/>
  <c r="X146" i="3"/>
  <c r="AB146" i="3"/>
  <c r="AF146" i="3"/>
  <c r="AJ146" i="3"/>
  <c r="AN146" i="3"/>
  <c r="AR146" i="3"/>
  <c r="AV146" i="3"/>
  <c r="AZ146" i="3"/>
  <c r="BD146" i="3"/>
  <c r="BH146" i="3"/>
  <c r="S146" i="3"/>
  <c r="Y146" i="3"/>
  <c r="AC146" i="3"/>
  <c r="AG146" i="3"/>
  <c r="AK146" i="3"/>
  <c r="AO146" i="3"/>
  <c r="AS146" i="3"/>
  <c r="AW146" i="3"/>
  <c r="BA146" i="3"/>
  <c r="BE146" i="3"/>
  <c r="BI146" i="3"/>
  <c r="N274" i="3"/>
  <c r="BI274" i="3"/>
  <c r="BE274" i="3"/>
  <c r="BA274" i="3"/>
  <c r="AW274" i="3"/>
  <c r="AS274" i="3"/>
  <c r="AO274" i="3"/>
  <c r="AK274" i="3"/>
  <c r="AG274" i="3"/>
  <c r="AC274" i="3"/>
  <c r="Y274" i="3"/>
  <c r="U274" i="3"/>
  <c r="Q274" i="3"/>
  <c r="M274" i="3"/>
  <c r="BK274" i="3" s="1"/>
  <c r="M288" i="3"/>
  <c r="BF288" i="3"/>
  <c r="BB288" i="3"/>
  <c r="AX288" i="3"/>
  <c r="AT288" i="3"/>
  <c r="AP288" i="3"/>
  <c r="AL288" i="3"/>
  <c r="AH288" i="3"/>
  <c r="AD288" i="3"/>
  <c r="Z288" i="3"/>
  <c r="V288" i="3"/>
  <c r="R288" i="3"/>
  <c r="N288" i="3"/>
  <c r="N147" i="3"/>
  <c r="R147" i="3"/>
  <c r="V147" i="3"/>
  <c r="Z147" i="3"/>
  <c r="AD147" i="3"/>
  <c r="AH147" i="3"/>
  <c r="AL147" i="3"/>
  <c r="AP147" i="3"/>
  <c r="AT147" i="3"/>
  <c r="AX147" i="3"/>
  <c r="BB147" i="3"/>
  <c r="BF147" i="3"/>
  <c r="M147" i="3"/>
  <c r="Q147" i="3"/>
  <c r="U147" i="3"/>
  <c r="Y147" i="3"/>
  <c r="AC147" i="3"/>
  <c r="AG147" i="3"/>
  <c r="AK147" i="3"/>
  <c r="AO147" i="3"/>
  <c r="AS147" i="3"/>
  <c r="AW147" i="3"/>
  <c r="BA147" i="3"/>
  <c r="BE147" i="3"/>
  <c r="BI147" i="3"/>
  <c r="P147" i="3"/>
  <c r="X147" i="3"/>
  <c r="AF147" i="3"/>
  <c r="AN147" i="3"/>
  <c r="AV147" i="3"/>
  <c r="BD147" i="3"/>
  <c r="O147" i="3"/>
  <c r="W147" i="3"/>
  <c r="AE147" i="3"/>
  <c r="AM147" i="3"/>
  <c r="AU147" i="3"/>
  <c r="BC147" i="3"/>
  <c r="P150" i="3"/>
  <c r="T150" i="3"/>
  <c r="X150" i="3"/>
  <c r="AB150" i="3"/>
  <c r="AF150" i="3"/>
  <c r="AJ150" i="3"/>
  <c r="AN150" i="3"/>
  <c r="AR150" i="3"/>
  <c r="AV150" i="3"/>
  <c r="AZ150" i="3"/>
  <c r="BD150" i="3"/>
  <c r="BH150" i="3"/>
  <c r="O150" i="3"/>
  <c r="S150" i="3"/>
  <c r="W150" i="3"/>
  <c r="AA150" i="3"/>
  <c r="AE150" i="3"/>
  <c r="AI150" i="3"/>
  <c r="AM150" i="3"/>
  <c r="AQ150" i="3"/>
  <c r="AU150" i="3"/>
  <c r="AY150" i="3"/>
  <c r="BC150" i="3"/>
  <c r="BG150" i="3"/>
  <c r="M262" i="3"/>
  <c r="BH262" i="3"/>
  <c r="BD262" i="3"/>
  <c r="AZ262" i="3"/>
  <c r="AV262" i="3"/>
  <c r="AR262" i="3"/>
  <c r="AN262" i="3"/>
  <c r="AJ262" i="3"/>
  <c r="AF262" i="3"/>
  <c r="AB262" i="3"/>
  <c r="X262" i="3"/>
  <c r="T262" i="3"/>
  <c r="P262" i="3"/>
  <c r="M270" i="3"/>
  <c r="BH270" i="3"/>
  <c r="BD270" i="3"/>
  <c r="AZ270" i="3"/>
  <c r="AV270" i="3"/>
  <c r="AR270" i="3"/>
  <c r="AN270" i="3"/>
  <c r="AJ270" i="3"/>
  <c r="AF270" i="3"/>
  <c r="AB270" i="3"/>
  <c r="X270" i="3"/>
  <c r="T270" i="3"/>
  <c r="P270" i="3"/>
  <c r="BJ333" i="3"/>
  <c r="BM337" i="3"/>
  <c r="BK337" i="3"/>
  <c r="BM332" i="3"/>
  <c r="BK331" i="3"/>
  <c r="BJ331" i="3"/>
  <c r="BK330" i="3"/>
  <c r="BL330" i="3"/>
  <c r="BJ330" i="3"/>
  <c r="BM330" i="3"/>
  <c r="BJ329" i="3"/>
  <c r="BK329" i="3"/>
  <c r="BM328" i="3"/>
  <c r="BK327" i="3"/>
  <c r="BJ327" i="3"/>
  <c r="BK326" i="3"/>
  <c r="BL326" i="3"/>
  <c r="BJ326" i="3"/>
  <c r="BM326" i="3"/>
  <c r="BM325" i="3"/>
  <c r="BK325" i="3"/>
  <c r="BM324" i="3"/>
  <c r="BK323" i="3"/>
  <c r="BJ323" i="3"/>
  <c r="BK322" i="3"/>
  <c r="BL322" i="3"/>
  <c r="BJ322" i="3"/>
  <c r="BM322" i="3"/>
  <c r="BM321" i="3"/>
  <c r="BK321" i="3"/>
  <c r="BM320" i="3"/>
  <c r="BK319" i="3"/>
  <c r="BJ319" i="3"/>
  <c r="BK318" i="3"/>
  <c r="BL318" i="3"/>
  <c r="BJ318" i="3"/>
  <c r="BM318" i="3"/>
  <c r="BM317" i="3"/>
  <c r="BK317" i="3"/>
  <c r="BM316" i="3"/>
  <c r="BK264" i="3"/>
  <c r="Q288" i="3"/>
  <c r="U288" i="3"/>
  <c r="Y288" i="3"/>
  <c r="AC288" i="3"/>
  <c r="AG288" i="3"/>
  <c r="AK288" i="3"/>
  <c r="AO288" i="3"/>
  <c r="AS288" i="3"/>
  <c r="AW288" i="3"/>
  <c r="BA288" i="3"/>
  <c r="BE288" i="3"/>
  <c r="BI288" i="3"/>
  <c r="R295" i="3"/>
  <c r="V295" i="3"/>
  <c r="Z295" i="3"/>
  <c r="AD295" i="3"/>
  <c r="AH295" i="3"/>
  <c r="AL295" i="3"/>
  <c r="AP295" i="3"/>
  <c r="AT295" i="3"/>
  <c r="AX295" i="3"/>
  <c r="BB295" i="3"/>
  <c r="M140" i="3"/>
  <c r="N148" i="3"/>
  <c r="BC102" i="3"/>
  <c r="AU102" i="3"/>
  <c r="AM102" i="3"/>
  <c r="AE102" i="3"/>
  <c r="W102" i="3"/>
  <c r="O102" i="3"/>
  <c r="BE102" i="3"/>
  <c r="AW102" i="3"/>
  <c r="AO102" i="3"/>
  <c r="AG102" i="3"/>
  <c r="Y102" i="3"/>
  <c r="Q102" i="3"/>
  <c r="BH102" i="3"/>
  <c r="BD102" i="3"/>
  <c r="AZ102" i="3"/>
  <c r="AV102" i="3"/>
  <c r="AR102" i="3"/>
  <c r="AN102" i="3"/>
  <c r="AJ102" i="3"/>
  <c r="AF102" i="3"/>
  <c r="AB102" i="3"/>
  <c r="X102" i="3"/>
  <c r="T102" i="3"/>
  <c r="BI103" i="3"/>
  <c r="BA103" i="3"/>
  <c r="AS103" i="3"/>
  <c r="AK103" i="3"/>
  <c r="AC103" i="3"/>
  <c r="U103" i="3"/>
  <c r="M103" i="3"/>
  <c r="BC103" i="3"/>
  <c r="AU103" i="3"/>
  <c r="AM103" i="3"/>
  <c r="AE103" i="3"/>
  <c r="W103" i="3"/>
  <c r="O103" i="3"/>
  <c r="BF103" i="3"/>
  <c r="BB103" i="3"/>
  <c r="AX103" i="3"/>
  <c r="AT103" i="3"/>
  <c r="AP103" i="3"/>
  <c r="AL103" i="3"/>
  <c r="AH103" i="3"/>
  <c r="AD103" i="3"/>
  <c r="Z103" i="3"/>
  <c r="V103" i="3"/>
  <c r="R103" i="3"/>
  <c r="BG104" i="3"/>
  <c r="BC104" i="3"/>
  <c r="AY104" i="3"/>
  <c r="AU104" i="3"/>
  <c r="AQ104" i="3"/>
  <c r="AM104" i="3"/>
  <c r="AI104" i="3"/>
  <c r="AB104" i="3"/>
  <c r="T104" i="3"/>
  <c r="BH104" i="3"/>
  <c r="BD104" i="3"/>
  <c r="AZ104" i="3"/>
  <c r="AV104" i="3"/>
  <c r="AR104" i="3"/>
  <c r="AN104" i="3"/>
  <c r="AJ104" i="3"/>
  <c r="AD104" i="3"/>
  <c r="V104" i="3"/>
  <c r="N104" i="3"/>
  <c r="AE104" i="3"/>
  <c r="AA104" i="3"/>
  <c r="W104" i="3"/>
  <c r="S104" i="3"/>
  <c r="BH105" i="3"/>
  <c r="AZ105" i="3"/>
  <c r="AR105" i="3"/>
  <c r="AJ105" i="3"/>
  <c r="AB105" i="3"/>
  <c r="BF105" i="3"/>
  <c r="AX105" i="3"/>
  <c r="AP105" i="3"/>
  <c r="AH105" i="3"/>
  <c r="Z105" i="3"/>
  <c r="BI105" i="3"/>
  <c r="BE105" i="3"/>
  <c r="BA105" i="3"/>
  <c r="AW105" i="3"/>
  <c r="AS105" i="3"/>
  <c r="AO105" i="3"/>
  <c r="AK105" i="3"/>
  <c r="AG105" i="3"/>
  <c r="AC105" i="3"/>
  <c r="Y105" i="3"/>
  <c r="U105" i="3"/>
  <c r="Q105" i="3"/>
  <c r="M105" i="3"/>
  <c r="R105" i="3"/>
  <c r="BG106" i="3"/>
  <c r="BC106" i="3"/>
  <c r="AY106" i="3"/>
  <c r="AU106" i="3"/>
  <c r="AQ106" i="3"/>
  <c r="AM106" i="3"/>
  <c r="AI106" i="3"/>
  <c r="AE106" i="3"/>
  <c r="AA106" i="3"/>
  <c r="W106" i="3"/>
  <c r="R106" i="3"/>
  <c r="BH106" i="3"/>
  <c r="BD106" i="3"/>
  <c r="AZ106" i="3"/>
  <c r="AV106" i="3"/>
  <c r="AR106" i="3"/>
  <c r="AN106" i="3"/>
  <c r="AJ106" i="3"/>
  <c r="AF106" i="3"/>
  <c r="AB106" i="3"/>
  <c r="X106" i="3"/>
  <c r="T106" i="3"/>
  <c r="S106" i="3"/>
  <c r="BI107" i="3"/>
  <c r="BE107" i="3"/>
  <c r="BA107" i="3"/>
  <c r="AW107" i="3"/>
  <c r="AS107" i="3"/>
  <c r="AO107" i="3"/>
  <c r="AK107" i="3"/>
  <c r="AG107" i="3"/>
  <c r="AC107" i="3"/>
  <c r="Y107" i="3"/>
  <c r="U107" i="3"/>
  <c r="Q107" i="3"/>
  <c r="M107" i="3"/>
  <c r="BF107" i="3"/>
  <c r="BB107" i="3"/>
  <c r="AX107" i="3"/>
  <c r="AT107" i="3"/>
  <c r="AP107" i="3"/>
  <c r="AL107" i="3"/>
  <c r="AH107" i="3"/>
  <c r="AD107" i="3"/>
  <c r="Z107" i="3"/>
  <c r="V107" i="3"/>
  <c r="R107" i="3"/>
  <c r="BG108" i="3"/>
  <c r="BC108" i="3"/>
  <c r="AY108" i="3"/>
  <c r="AU108" i="3"/>
  <c r="AQ108" i="3"/>
  <c r="AM108" i="3"/>
  <c r="AI108" i="3"/>
  <c r="AE108" i="3"/>
  <c r="AA108" i="3"/>
  <c r="W108" i="3"/>
  <c r="S108" i="3"/>
  <c r="BK108" i="3" s="1"/>
  <c r="O108" i="3"/>
  <c r="BH108" i="3"/>
  <c r="BD108" i="3"/>
  <c r="AZ108" i="3"/>
  <c r="AV108" i="3"/>
  <c r="AR108" i="3"/>
  <c r="AN108" i="3"/>
  <c r="AJ108" i="3"/>
  <c r="AF108" i="3"/>
  <c r="AB108" i="3"/>
  <c r="X108" i="3"/>
  <c r="T108" i="3"/>
  <c r="BH109" i="3"/>
  <c r="BD109" i="3"/>
  <c r="AZ109" i="3"/>
  <c r="AV109" i="3"/>
  <c r="AR109" i="3"/>
  <c r="AN109" i="3"/>
  <c r="AJ109" i="3"/>
  <c r="AF109" i="3"/>
  <c r="AB109" i="3"/>
  <c r="X109" i="3"/>
  <c r="T109" i="3"/>
  <c r="P109" i="3"/>
  <c r="BI109" i="3"/>
  <c r="BE109" i="3"/>
  <c r="BA109" i="3"/>
  <c r="AW109" i="3"/>
  <c r="AS109" i="3"/>
  <c r="AO109" i="3"/>
  <c r="AK109" i="3"/>
  <c r="AG109" i="3"/>
  <c r="AC109" i="3"/>
  <c r="Y109" i="3"/>
  <c r="U109" i="3"/>
  <c r="Q109" i="3"/>
  <c r="BC110" i="3"/>
  <c r="BI110" i="3"/>
  <c r="BA110" i="3"/>
  <c r="AU110" i="3"/>
  <c r="AQ110" i="3"/>
  <c r="AM110" i="3"/>
  <c r="AI110" i="3"/>
  <c r="AE110" i="3"/>
  <c r="AA110" i="3"/>
  <c r="W110" i="3"/>
  <c r="S110" i="3"/>
  <c r="O110" i="3"/>
  <c r="BN110" i="3" s="1"/>
  <c r="BH110" i="3"/>
  <c r="BD110" i="3"/>
  <c r="AZ110" i="3"/>
  <c r="AV110" i="3"/>
  <c r="AR110" i="3"/>
  <c r="AN110" i="3"/>
  <c r="AJ110" i="3"/>
  <c r="AF110" i="3"/>
  <c r="AB110" i="3"/>
  <c r="X110" i="3"/>
  <c r="T110" i="3"/>
  <c r="BI111" i="3"/>
  <c r="BA111" i="3"/>
  <c r="AS111" i="3"/>
  <c r="AK111" i="3"/>
  <c r="AC111" i="3"/>
  <c r="U111" i="3"/>
  <c r="M111" i="3"/>
  <c r="BC111" i="3"/>
  <c r="AU111" i="3"/>
  <c r="AM111" i="3"/>
  <c r="AE111" i="3"/>
  <c r="W111" i="3"/>
  <c r="O111" i="3"/>
  <c r="BF111" i="3"/>
  <c r="BB111" i="3"/>
  <c r="AX111" i="3"/>
  <c r="AT111" i="3"/>
  <c r="AP111" i="3"/>
  <c r="AL111" i="3"/>
  <c r="AH111" i="3"/>
  <c r="AD111" i="3"/>
  <c r="Z111" i="3"/>
  <c r="V111" i="3"/>
  <c r="R111" i="3"/>
  <c r="BF112" i="3"/>
  <c r="BB112" i="3"/>
  <c r="AX112" i="3"/>
  <c r="AT112" i="3"/>
  <c r="AP112" i="3"/>
  <c r="AL112" i="3"/>
  <c r="AF112" i="3"/>
  <c r="X112" i="3"/>
  <c r="P112" i="3"/>
  <c r="BG112" i="3"/>
  <c r="BC112" i="3"/>
  <c r="AY112" i="3"/>
  <c r="AU112" i="3"/>
  <c r="AQ112" i="3"/>
  <c r="AM112" i="3"/>
  <c r="AH112" i="3"/>
  <c r="Z112" i="3"/>
  <c r="R112" i="3"/>
  <c r="AI112" i="3"/>
  <c r="AE112" i="3"/>
  <c r="AA112" i="3"/>
  <c r="W112" i="3"/>
  <c r="S112" i="3"/>
  <c r="BH113" i="3"/>
  <c r="BD113" i="3"/>
  <c r="AZ113" i="3"/>
  <c r="AV113" i="3"/>
  <c r="AR113" i="3"/>
  <c r="AN113" i="3"/>
  <c r="AJ113" i="3"/>
  <c r="AF113" i="3"/>
  <c r="AB113" i="3"/>
  <c r="X113" i="3"/>
  <c r="T113" i="3"/>
  <c r="P113" i="3"/>
  <c r="BI113" i="3"/>
  <c r="BE113" i="3"/>
  <c r="BA113" i="3"/>
  <c r="AW113" i="3"/>
  <c r="AS113" i="3"/>
  <c r="AO113" i="3"/>
  <c r="AK113" i="3"/>
  <c r="AG113" i="3"/>
  <c r="AC113" i="3"/>
  <c r="Y113" i="3"/>
  <c r="U113" i="3"/>
  <c r="Q113" i="3"/>
  <c r="BF114" i="3"/>
  <c r="BB114" i="3"/>
  <c r="AX114" i="3"/>
  <c r="AT114" i="3"/>
  <c r="AP114" i="3"/>
  <c r="AL114" i="3"/>
  <c r="AH114" i="3"/>
  <c r="AD114" i="3"/>
  <c r="Z114" i="3"/>
  <c r="V114" i="3"/>
  <c r="R114" i="3"/>
  <c r="N114" i="3"/>
  <c r="BG114" i="3"/>
  <c r="BC114" i="3"/>
  <c r="AY114" i="3"/>
  <c r="AU114" i="3"/>
  <c r="AQ114" i="3"/>
  <c r="AM114" i="3"/>
  <c r="AI114" i="3"/>
  <c r="AE114" i="3"/>
  <c r="AA114" i="3"/>
  <c r="W114" i="3"/>
  <c r="S114" i="3"/>
  <c r="BH115" i="3"/>
  <c r="BD115" i="3"/>
  <c r="AZ115" i="3"/>
  <c r="AV115" i="3"/>
  <c r="AR115" i="3"/>
  <c r="AN115" i="3"/>
  <c r="AJ115" i="3"/>
  <c r="AF115" i="3"/>
  <c r="AB115" i="3"/>
  <c r="X115" i="3"/>
  <c r="T115" i="3"/>
  <c r="P115" i="3"/>
  <c r="BI115" i="3"/>
  <c r="BE115" i="3"/>
  <c r="BA115" i="3"/>
  <c r="AW115" i="3"/>
  <c r="AS115" i="3"/>
  <c r="AO115" i="3"/>
  <c r="AK115" i="3"/>
  <c r="AG115" i="3"/>
  <c r="AC115" i="3"/>
  <c r="Y115" i="3"/>
  <c r="U115" i="3"/>
  <c r="Q115" i="3"/>
  <c r="BH118" i="3"/>
  <c r="AZ118" i="3"/>
  <c r="AN118" i="3"/>
  <c r="AX118" i="3"/>
  <c r="AH118" i="3"/>
  <c r="Z118" i="3"/>
  <c r="R118" i="3"/>
  <c r="BG118" i="3"/>
  <c r="AY118" i="3"/>
  <c r="AQ118" i="3"/>
  <c r="AI118" i="3"/>
  <c r="AA118" i="3"/>
  <c r="S118" i="3"/>
  <c r="BB121" i="3"/>
  <c r="AT121" i="3"/>
  <c r="AL121" i="3"/>
  <c r="AD121" i="3"/>
  <c r="V121" i="3"/>
  <c r="N121" i="3"/>
  <c r="BC121" i="3"/>
  <c r="AU121" i="3"/>
  <c r="AM121" i="3"/>
  <c r="AE121" i="3"/>
  <c r="W121" i="3"/>
  <c r="O121" i="3"/>
  <c r="BD122" i="3"/>
  <c r="AV122" i="3"/>
  <c r="AN122" i="3"/>
  <c r="AF122" i="3"/>
  <c r="X122" i="3"/>
  <c r="P122" i="3"/>
  <c r="BK122" i="3" s="1"/>
  <c r="BE122" i="3"/>
  <c r="AW122" i="3"/>
  <c r="AO122" i="3"/>
  <c r="AG122" i="3"/>
  <c r="Y122" i="3"/>
  <c r="Q122" i="3"/>
  <c r="BF123" i="3"/>
  <c r="AX123" i="3"/>
  <c r="AP123" i="3"/>
  <c r="AH123" i="3"/>
  <c r="Z123" i="3"/>
  <c r="R123" i="3"/>
  <c r="BN123" i="3" s="1"/>
  <c r="BG123" i="3"/>
  <c r="AY123" i="3"/>
  <c r="AQ123" i="3"/>
  <c r="AI123" i="3"/>
  <c r="AA123" i="3"/>
  <c r="S123" i="3"/>
  <c r="BB126" i="3"/>
  <c r="AT126" i="3"/>
  <c r="AL126" i="3"/>
  <c r="AD126" i="3"/>
  <c r="V126" i="3"/>
  <c r="N126" i="3"/>
  <c r="BC126" i="3"/>
  <c r="AU126" i="3"/>
  <c r="AM126" i="3"/>
  <c r="AE126" i="3"/>
  <c r="W126" i="3"/>
  <c r="O126" i="3"/>
  <c r="BL126" i="3" s="1"/>
  <c r="BG129" i="3"/>
  <c r="AY129" i="3"/>
  <c r="AQ129" i="3"/>
  <c r="AI129" i="3"/>
  <c r="AA129" i="3"/>
  <c r="S129" i="3"/>
  <c r="BH129" i="3"/>
  <c r="AZ129" i="3"/>
  <c r="AR129" i="3"/>
  <c r="AJ129" i="3"/>
  <c r="AB129" i="3"/>
  <c r="T129" i="3"/>
  <c r="BI130" i="3"/>
  <c r="BA130" i="3"/>
  <c r="AS130" i="3"/>
  <c r="AK130" i="3"/>
  <c r="AC130" i="3"/>
  <c r="U130" i="3"/>
  <c r="M130" i="3"/>
  <c r="BB130" i="3"/>
  <c r="AT130" i="3"/>
  <c r="AL130" i="3"/>
  <c r="AD130" i="3"/>
  <c r="V130" i="3"/>
  <c r="N130" i="3"/>
  <c r="BB133" i="3"/>
  <c r="AT133" i="3"/>
  <c r="AL133" i="3"/>
  <c r="AD133" i="3"/>
  <c r="V133" i="3"/>
  <c r="BK133" i="3" s="1"/>
  <c r="N133" i="3"/>
  <c r="BC133" i="3"/>
  <c r="AU133" i="3"/>
  <c r="AM133" i="3"/>
  <c r="AE133" i="3"/>
  <c r="W133" i="3"/>
  <c r="O133" i="3"/>
  <c r="BE135" i="3"/>
  <c r="AW135" i="3"/>
  <c r="AO135" i="3"/>
  <c r="AG135" i="3"/>
  <c r="Y135" i="3"/>
  <c r="Q135" i="3"/>
  <c r="BF135" i="3"/>
  <c r="AX135" i="3"/>
  <c r="AP135" i="3"/>
  <c r="AH135" i="3"/>
  <c r="Z135" i="3"/>
  <c r="R135" i="3"/>
  <c r="BF138" i="3"/>
  <c r="AX138" i="3"/>
  <c r="AP138" i="3"/>
  <c r="AH138" i="3"/>
  <c r="Z138" i="3"/>
  <c r="R138" i="3"/>
  <c r="BG138" i="3"/>
  <c r="AY138" i="3"/>
  <c r="AQ138" i="3"/>
  <c r="AI138" i="3"/>
  <c r="AA138" i="3"/>
  <c r="S138" i="3"/>
  <c r="BI141" i="3"/>
  <c r="BA141" i="3"/>
  <c r="AS141" i="3"/>
  <c r="AK141" i="3"/>
  <c r="AC141" i="3"/>
  <c r="U141" i="3"/>
  <c r="M141" i="3"/>
  <c r="BB141" i="3"/>
  <c r="AT141" i="3"/>
  <c r="AL141" i="3"/>
  <c r="AD141" i="3"/>
  <c r="V141" i="3"/>
  <c r="N141" i="3"/>
  <c r="BC146" i="3"/>
  <c r="AU146" i="3"/>
  <c r="AM146" i="3"/>
  <c r="AE146" i="3"/>
  <c r="W146" i="3"/>
  <c r="BF146" i="3"/>
  <c r="AX146" i="3"/>
  <c r="AP146" i="3"/>
  <c r="AH146" i="3"/>
  <c r="Z146" i="3"/>
  <c r="M146" i="3"/>
  <c r="P146" i="3"/>
  <c r="BD154" i="3"/>
  <c r="AV154" i="3"/>
  <c r="AN154" i="3"/>
  <c r="AF154" i="3"/>
  <c r="X154" i="3"/>
  <c r="P154" i="3"/>
  <c r="BE154" i="3"/>
  <c r="AW154" i="3"/>
  <c r="AO154" i="3"/>
  <c r="AG154" i="3"/>
  <c r="Y154" i="3"/>
  <c r="Q154" i="3"/>
  <c r="BG157" i="3"/>
  <c r="AY157" i="3"/>
  <c r="AQ157" i="3"/>
  <c r="AI157" i="3"/>
  <c r="AA157" i="3"/>
  <c r="S157" i="3"/>
  <c r="BH157" i="3"/>
  <c r="AZ157" i="3"/>
  <c r="AR157" i="3"/>
  <c r="AJ157" i="3"/>
  <c r="AB157" i="3"/>
  <c r="T157" i="3"/>
  <c r="S260" i="3"/>
  <c r="AA260" i="3"/>
  <c r="AI260" i="3"/>
  <c r="AQ260" i="3"/>
  <c r="AY260" i="3"/>
  <c r="BG260" i="3"/>
  <c r="R262" i="3"/>
  <c r="Z262" i="3"/>
  <c r="AH262" i="3"/>
  <c r="AP262" i="3"/>
  <c r="AX262" i="3"/>
  <c r="BF262" i="3"/>
  <c r="R270" i="3"/>
  <c r="Z270" i="3"/>
  <c r="AH270" i="3"/>
  <c r="AP270" i="3"/>
  <c r="AX270" i="3"/>
  <c r="BF270" i="3"/>
  <c r="O274" i="3"/>
  <c r="W274" i="3"/>
  <c r="AE274" i="3"/>
  <c r="AM274" i="3"/>
  <c r="AU274" i="3"/>
  <c r="BC274" i="3"/>
  <c r="T288" i="3"/>
  <c r="AB288" i="3"/>
  <c r="AJ288" i="3"/>
  <c r="AR288" i="3"/>
  <c r="AZ288" i="3"/>
  <c r="BH288" i="3"/>
  <c r="AV101" i="3"/>
  <c r="AF101" i="3"/>
  <c r="P101" i="3"/>
  <c r="AT101" i="3"/>
  <c r="AD101" i="3"/>
  <c r="N101" i="3"/>
  <c r="BC101" i="3"/>
  <c r="AU101" i="3"/>
  <c r="AM101" i="3"/>
  <c r="AE101" i="3"/>
  <c r="W101" i="3"/>
  <c r="O101" i="3"/>
  <c r="BE134" i="3"/>
  <c r="AW134" i="3"/>
  <c r="AO134" i="3"/>
  <c r="AG134" i="3"/>
  <c r="Y134" i="3"/>
  <c r="Q134" i="3"/>
  <c r="BF134" i="3"/>
  <c r="AX134" i="3"/>
  <c r="AP134" i="3"/>
  <c r="AH134" i="3"/>
  <c r="Z134" i="3"/>
  <c r="R134" i="3"/>
  <c r="BE150" i="3"/>
  <c r="AW150" i="3"/>
  <c r="AO150" i="3"/>
  <c r="AG150" i="3"/>
  <c r="Y150" i="3"/>
  <c r="Q150" i="3"/>
  <c r="BF150" i="3"/>
  <c r="AX150" i="3"/>
  <c r="AP150" i="3"/>
  <c r="AH150" i="3"/>
  <c r="Z150" i="3"/>
  <c r="R150" i="3"/>
  <c r="BF153" i="3"/>
  <c r="AX153" i="3"/>
  <c r="AP153" i="3"/>
  <c r="AH153" i="3"/>
  <c r="Z153" i="3"/>
  <c r="R153" i="3"/>
  <c r="BG153" i="3"/>
  <c r="AY153" i="3"/>
  <c r="AQ153" i="3"/>
  <c r="AI153" i="3"/>
  <c r="AA153" i="3"/>
  <c r="S153" i="3"/>
  <c r="BH158" i="3"/>
  <c r="AZ158" i="3"/>
  <c r="AR158" i="3"/>
  <c r="AJ158" i="3"/>
  <c r="AB158" i="3"/>
  <c r="T158" i="3"/>
  <c r="BI158" i="3"/>
  <c r="BA158" i="3"/>
  <c r="AS158" i="3"/>
  <c r="AK158" i="3"/>
  <c r="AC158" i="3"/>
  <c r="U158" i="3"/>
  <c r="M158" i="3"/>
  <c r="BB248" i="3"/>
  <c r="AT248" i="3"/>
  <c r="AL248" i="3"/>
  <c r="AD248" i="3"/>
  <c r="V248" i="3"/>
  <c r="N248" i="3"/>
  <c r="BC248" i="3"/>
  <c r="AU248" i="3"/>
  <c r="AM248" i="3"/>
  <c r="AE248" i="3"/>
  <c r="W248" i="3"/>
  <c r="O248" i="3"/>
  <c r="BG131" i="3"/>
  <c r="AY131" i="3"/>
  <c r="AQ131" i="3"/>
  <c r="AI131" i="3"/>
  <c r="AA131" i="3"/>
  <c r="BH131" i="3"/>
  <c r="AR131" i="3"/>
  <c r="AB131" i="3"/>
  <c r="BH155" i="3"/>
  <c r="AR155" i="3"/>
  <c r="AB155" i="3"/>
  <c r="BI155" i="3"/>
  <c r="AS155" i="3"/>
  <c r="AC155" i="3"/>
  <c r="M155" i="3"/>
  <c r="AT165" i="3"/>
  <c r="AD165" i="3"/>
  <c r="N165" i="3"/>
  <c r="AU165" i="3"/>
  <c r="AE165" i="3"/>
  <c r="O165" i="3"/>
  <c r="AV169" i="3"/>
  <c r="AF169" i="3"/>
  <c r="P169" i="3"/>
  <c r="AW169" i="3"/>
  <c r="AG169" i="3"/>
  <c r="Q169" i="3"/>
  <c r="AX173" i="3"/>
  <c r="AH173" i="3"/>
  <c r="R173" i="3"/>
  <c r="AY173" i="3"/>
  <c r="AI173" i="3"/>
  <c r="S173" i="3"/>
  <c r="AZ177" i="3"/>
  <c r="AJ177" i="3"/>
  <c r="T177" i="3"/>
  <c r="BA177" i="3"/>
  <c r="AK177" i="3"/>
  <c r="U177" i="3"/>
  <c r="BB181" i="3"/>
  <c r="AL181" i="3"/>
  <c r="V181" i="3"/>
  <c r="BC181" i="3"/>
  <c r="AM181" i="3"/>
  <c r="W181" i="3"/>
  <c r="BD185" i="3"/>
  <c r="AN185" i="3"/>
  <c r="X185" i="3"/>
  <c r="BE185" i="3"/>
  <c r="AO185" i="3"/>
  <c r="Y185" i="3"/>
  <c r="AJ143" i="3"/>
  <c r="AX143" i="3"/>
  <c r="R143" i="3"/>
  <c r="AW143" i="3"/>
  <c r="AG143" i="3"/>
  <c r="Q143" i="3"/>
  <c r="AY147" i="3"/>
  <c r="AI147" i="3"/>
  <c r="S147" i="3"/>
  <c r="AZ147" i="3"/>
  <c r="AJ147" i="3"/>
  <c r="T147" i="3"/>
  <c r="BK315" i="3"/>
  <c r="BJ315" i="3"/>
  <c r="BK314" i="3"/>
  <c r="BL314" i="3"/>
  <c r="BJ314" i="3"/>
  <c r="BM314" i="3"/>
  <c r="BM313" i="3"/>
  <c r="BK313" i="3"/>
  <c r="BM312" i="3"/>
  <c r="BK311" i="3"/>
  <c r="BJ311" i="3"/>
  <c r="BK310" i="3"/>
  <c r="BL310" i="3"/>
  <c r="BJ310" i="3"/>
  <c r="BM310" i="3"/>
  <c r="BL309" i="3"/>
  <c r="BM309" i="3"/>
  <c r="BN309" i="3"/>
  <c r="BK309" i="3"/>
  <c r="BM308" i="3"/>
  <c r="BK307" i="3"/>
  <c r="BJ307" i="3"/>
  <c r="BK306" i="3"/>
  <c r="BL306" i="3"/>
  <c r="BJ306" i="3"/>
  <c r="BM306" i="3"/>
  <c r="BM305" i="3"/>
  <c r="BK305" i="3"/>
  <c r="BM333" i="3"/>
  <c r="BL333" i="3"/>
  <c r="BJ337" i="3"/>
  <c r="BL337" i="3"/>
  <c r="BN332" i="3"/>
  <c r="BK332" i="3"/>
  <c r="BL332" i="3"/>
  <c r="BJ332" i="3"/>
  <c r="BL331" i="3"/>
  <c r="BM331" i="3"/>
  <c r="BN331" i="3"/>
  <c r="BN330" i="3"/>
  <c r="BM329" i="3"/>
  <c r="BL329" i="3"/>
  <c r="BN328" i="3"/>
  <c r="BK328" i="3"/>
  <c r="BL328" i="3"/>
  <c r="BJ328" i="3"/>
  <c r="BL327" i="3"/>
  <c r="BM327" i="3"/>
  <c r="BN327" i="3"/>
  <c r="BN326" i="3"/>
  <c r="BJ325" i="3"/>
  <c r="BL325" i="3"/>
  <c r="BN324" i="3"/>
  <c r="BK324" i="3"/>
  <c r="BL324" i="3"/>
  <c r="BJ324" i="3"/>
  <c r="BL323" i="3"/>
  <c r="BM323" i="3"/>
  <c r="BN323" i="3"/>
  <c r="BN322" i="3"/>
  <c r="BJ321" i="3"/>
  <c r="BL321" i="3"/>
  <c r="BN320" i="3"/>
  <c r="BK320" i="3"/>
  <c r="BL320" i="3"/>
  <c r="BJ320" i="3"/>
  <c r="BL319" i="3"/>
  <c r="BM319" i="3"/>
  <c r="BN319" i="3"/>
  <c r="BN318" i="3"/>
  <c r="BJ317" i="3"/>
  <c r="BL317" i="3"/>
  <c r="BN316" i="3"/>
  <c r="BK316" i="3"/>
  <c r="BL316" i="3"/>
  <c r="BJ316" i="3"/>
  <c r="BL315" i="3"/>
  <c r="BM315" i="3"/>
  <c r="BN315" i="3"/>
  <c r="BN314" i="3"/>
  <c r="BJ313" i="3"/>
  <c r="BL313" i="3"/>
  <c r="BN312" i="3"/>
  <c r="BK312" i="3"/>
  <c r="BL312" i="3"/>
  <c r="BJ312" i="3"/>
  <c r="BL311" i="3"/>
  <c r="BM311" i="3"/>
  <c r="BN311" i="3"/>
  <c r="BN310" i="3"/>
  <c r="BJ309" i="3"/>
  <c r="BN308" i="3"/>
  <c r="BK308" i="3"/>
  <c r="BL308" i="3"/>
  <c r="BJ308" i="3"/>
  <c r="BL307" i="3"/>
  <c r="BM307" i="3"/>
  <c r="BN307" i="3"/>
  <c r="BN306" i="3"/>
  <c r="BJ305" i="3"/>
  <c r="BL305" i="3"/>
  <c r="BN304" i="3"/>
  <c r="BK304" i="3"/>
  <c r="BL304" i="3"/>
  <c r="BJ304" i="3"/>
  <c r="BL303" i="3"/>
  <c r="BM303" i="3"/>
  <c r="BN303" i="3"/>
  <c r="BL302" i="3"/>
  <c r="BJ302" i="3"/>
  <c r="BN302" i="3"/>
  <c r="BJ301" i="3"/>
  <c r="BL301" i="3"/>
  <c r="BM300" i="3"/>
  <c r="BK300" i="3"/>
  <c r="BL300" i="3"/>
  <c r="BJ300" i="3"/>
  <c r="BM299" i="3"/>
  <c r="BN299" i="3"/>
  <c r="BN298" i="3"/>
  <c r="BK298" i="3"/>
  <c r="BL298" i="3"/>
  <c r="BJ298" i="3"/>
  <c r="BN336" i="3"/>
  <c r="BK336" i="3"/>
  <c r="BL336" i="3"/>
  <c r="BJ336" i="3"/>
  <c r="BK334" i="3"/>
  <c r="BL334" i="3"/>
  <c r="BJ334" i="3"/>
  <c r="BM334" i="3"/>
  <c r="BN297" i="3"/>
  <c r="BM297" i="3"/>
  <c r="BM304" i="3"/>
  <c r="BK303" i="3"/>
  <c r="BJ303" i="3"/>
  <c r="BM302" i="3"/>
  <c r="BM301" i="3"/>
  <c r="BN301" i="3"/>
  <c r="BK301" i="3"/>
  <c r="BN300" i="3"/>
  <c r="BK299" i="3"/>
  <c r="BL299" i="3"/>
  <c r="BJ299" i="3"/>
  <c r="BM298" i="3"/>
  <c r="BM336" i="3"/>
  <c r="BK333" i="3"/>
  <c r="BN333" i="3"/>
  <c r="BN334" i="3"/>
  <c r="BN262" i="3"/>
  <c r="BM257" i="3"/>
  <c r="BJ257" i="3"/>
  <c r="BK260" i="3"/>
  <c r="BJ266" i="3"/>
  <c r="BL266" i="3"/>
  <c r="BK268" i="3"/>
  <c r="BK272" i="3"/>
  <c r="BN276" i="3"/>
  <c r="BL276" i="3"/>
  <c r="BN278" i="3"/>
  <c r="BM278" i="3"/>
  <c r="BN282" i="3"/>
  <c r="BM282" i="3"/>
  <c r="BJ284" i="3"/>
  <c r="BM284" i="3"/>
  <c r="BM286" i="3"/>
  <c r="BK286" i="3"/>
  <c r="BK288" i="3"/>
  <c r="BN290" i="3"/>
  <c r="BL290" i="3"/>
  <c r="BL292" i="3"/>
  <c r="BK292" i="3"/>
  <c r="BJ103" i="3"/>
  <c r="BK105" i="3"/>
  <c r="BK106" i="3"/>
  <c r="BN107" i="3"/>
  <c r="BK109" i="3"/>
  <c r="BK110" i="3"/>
  <c r="BN111" i="3"/>
  <c r="BM114" i="3"/>
  <c r="BM117" i="3"/>
  <c r="BN117" i="3"/>
  <c r="BK118" i="3"/>
  <c r="BJ119" i="3"/>
  <c r="BK119" i="3"/>
  <c r="BK121" i="3"/>
  <c r="BL122" i="3"/>
  <c r="BM125" i="3"/>
  <c r="BN125" i="3"/>
  <c r="BN127" i="3"/>
  <c r="BM127" i="3"/>
  <c r="BM129" i="3"/>
  <c r="BN129" i="3"/>
  <c r="BM130" i="3"/>
  <c r="BL133" i="3"/>
  <c r="BJ133" i="3"/>
  <c r="BK135" i="3"/>
  <c r="BM141" i="3"/>
  <c r="BK257" i="3"/>
  <c r="BN266" i="3"/>
  <c r="BM266" i="3"/>
  <c r="M161" i="3"/>
  <c r="O161" i="3"/>
  <c r="Q161" i="3"/>
  <c r="S161" i="3"/>
  <c r="U161" i="3"/>
  <c r="W161" i="3"/>
  <c r="Y161" i="3"/>
  <c r="AA161" i="3"/>
  <c r="AC161" i="3"/>
  <c r="AE161" i="3"/>
  <c r="AG161" i="3"/>
  <c r="AI161" i="3"/>
  <c r="AK161" i="3"/>
  <c r="AM161" i="3"/>
  <c r="AO161" i="3"/>
  <c r="AQ161" i="3"/>
  <c r="AS161" i="3"/>
  <c r="AU161" i="3"/>
  <c r="AW161" i="3"/>
  <c r="AY161" i="3"/>
  <c r="BA161" i="3"/>
  <c r="BC161" i="3"/>
  <c r="BE161" i="3"/>
  <c r="BG161" i="3"/>
  <c r="BI161" i="3"/>
  <c r="N161" i="3"/>
  <c r="P161" i="3"/>
  <c r="R161" i="3"/>
  <c r="T161" i="3"/>
  <c r="V161" i="3"/>
  <c r="X161" i="3"/>
  <c r="Z161" i="3"/>
  <c r="AB161" i="3"/>
  <c r="AD161" i="3"/>
  <c r="AF161" i="3"/>
  <c r="AH161" i="3"/>
  <c r="AJ161" i="3"/>
  <c r="AL161" i="3"/>
  <c r="AN161" i="3"/>
  <c r="AP161" i="3"/>
  <c r="AR161" i="3"/>
  <c r="AT161" i="3"/>
  <c r="AV161" i="3"/>
  <c r="AX161" i="3"/>
  <c r="AZ161" i="3"/>
  <c r="BB161" i="3"/>
  <c r="BD161" i="3"/>
  <c r="BF161" i="3"/>
  <c r="BH161" i="3"/>
  <c r="N166" i="3"/>
  <c r="P166" i="3"/>
  <c r="R166" i="3"/>
  <c r="T166" i="3"/>
  <c r="V166" i="3"/>
  <c r="X166" i="3"/>
  <c r="Z166" i="3"/>
  <c r="AB166" i="3"/>
  <c r="AD166" i="3"/>
  <c r="AF166" i="3"/>
  <c r="AH166" i="3"/>
  <c r="AJ166" i="3"/>
  <c r="AL166" i="3"/>
  <c r="AN166" i="3"/>
  <c r="AP166" i="3"/>
  <c r="AR166" i="3"/>
  <c r="AT166" i="3"/>
  <c r="AV166" i="3"/>
  <c r="AX166" i="3"/>
  <c r="AZ166" i="3"/>
  <c r="BB166" i="3"/>
  <c r="BD166" i="3"/>
  <c r="BF166" i="3"/>
  <c r="BH166" i="3"/>
  <c r="M166" i="3"/>
  <c r="O166" i="3"/>
  <c r="Q166" i="3"/>
  <c r="S166" i="3"/>
  <c r="U166" i="3"/>
  <c r="W166" i="3"/>
  <c r="Y166" i="3"/>
  <c r="AA166" i="3"/>
  <c r="AC166" i="3"/>
  <c r="AE166" i="3"/>
  <c r="AG166" i="3"/>
  <c r="AI166" i="3"/>
  <c r="AK166" i="3"/>
  <c r="AM166" i="3"/>
  <c r="AO166" i="3"/>
  <c r="AQ166" i="3"/>
  <c r="AS166" i="3"/>
  <c r="AU166" i="3"/>
  <c r="AW166" i="3"/>
  <c r="AY166" i="3"/>
  <c r="BA166" i="3"/>
  <c r="BC166" i="3"/>
  <c r="BE166" i="3"/>
  <c r="BG166" i="3"/>
  <c r="BI166" i="3"/>
  <c r="N174" i="3"/>
  <c r="P174" i="3"/>
  <c r="R174" i="3"/>
  <c r="T174" i="3"/>
  <c r="V174" i="3"/>
  <c r="X174" i="3"/>
  <c r="Z174" i="3"/>
  <c r="AB174" i="3"/>
  <c r="AD174" i="3"/>
  <c r="AF174" i="3"/>
  <c r="AH174" i="3"/>
  <c r="AJ174" i="3"/>
  <c r="AL174" i="3"/>
  <c r="AN174" i="3"/>
  <c r="AP174" i="3"/>
  <c r="AR174" i="3"/>
  <c r="AT174" i="3"/>
  <c r="AV174" i="3"/>
  <c r="AX174" i="3"/>
  <c r="AZ174" i="3"/>
  <c r="BB174" i="3"/>
  <c r="BD174" i="3"/>
  <c r="BF174" i="3"/>
  <c r="BH174" i="3"/>
  <c r="M174" i="3"/>
  <c r="O174" i="3"/>
  <c r="Q174" i="3"/>
  <c r="S174" i="3"/>
  <c r="U174" i="3"/>
  <c r="W174" i="3"/>
  <c r="Y174" i="3"/>
  <c r="AA174" i="3"/>
  <c r="AC174" i="3"/>
  <c r="AE174" i="3"/>
  <c r="AG174" i="3"/>
  <c r="AI174" i="3"/>
  <c r="AK174" i="3"/>
  <c r="AM174" i="3"/>
  <c r="AO174" i="3"/>
  <c r="AQ174" i="3"/>
  <c r="AS174" i="3"/>
  <c r="AU174" i="3"/>
  <c r="AW174" i="3"/>
  <c r="AY174" i="3"/>
  <c r="BA174" i="3"/>
  <c r="BC174" i="3"/>
  <c r="BE174" i="3"/>
  <c r="BG174" i="3"/>
  <c r="BI174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S182" i="3"/>
  <c r="AU182" i="3"/>
  <c r="AW182" i="3"/>
  <c r="AY182" i="3"/>
  <c r="BA182" i="3"/>
  <c r="BC182" i="3"/>
  <c r="BE182" i="3"/>
  <c r="BG182" i="3"/>
  <c r="BI182" i="3"/>
  <c r="N186" i="3"/>
  <c r="P186" i="3"/>
  <c r="R186" i="3"/>
  <c r="T186" i="3"/>
  <c r="V186" i="3"/>
  <c r="X186" i="3"/>
  <c r="Z186" i="3"/>
  <c r="AB186" i="3"/>
  <c r="AD186" i="3"/>
  <c r="AF186" i="3"/>
  <c r="AH186" i="3"/>
  <c r="AJ186" i="3"/>
  <c r="AL186" i="3"/>
  <c r="AN186" i="3"/>
  <c r="AP186" i="3"/>
  <c r="AR186" i="3"/>
  <c r="AT186" i="3"/>
  <c r="AV186" i="3"/>
  <c r="AX186" i="3"/>
  <c r="AZ186" i="3"/>
  <c r="BB186" i="3"/>
  <c r="BD186" i="3"/>
  <c r="BF186" i="3"/>
  <c r="BH186" i="3"/>
  <c r="M186" i="3"/>
  <c r="O186" i="3"/>
  <c r="Q186" i="3"/>
  <c r="S186" i="3"/>
  <c r="U186" i="3"/>
  <c r="W186" i="3"/>
  <c r="Y186" i="3"/>
  <c r="AA186" i="3"/>
  <c r="AC186" i="3"/>
  <c r="AE186" i="3"/>
  <c r="AG186" i="3"/>
  <c r="AI186" i="3"/>
  <c r="AK186" i="3"/>
  <c r="AM186" i="3"/>
  <c r="AO186" i="3"/>
  <c r="AQ186" i="3"/>
  <c r="AS186" i="3"/>
  <c r="AU186" i="3"/>
  <c r="AW186" i="3"/>
  <c r="AY186" i="3"/>
  <c r="BA186" i="3"/>
  <c r="BC186" i="3"/>
  <c r="BE186" i="3"/>
  <c r="BG186" i="3"/>
  <c r="BI186" i="3"/>
  <c r="N188" i="3"/>
  <c r="P188" i="3"/>
  <c r="R188" i="3"/>
  <c r="T188" i="3"/>
  <c r="V188" i="3"/>
  <c r="X188" i="3"/>
  <c r="Z188" i="3"/>
  <c r="AB188" i="3"/>
  <c r="AD188" i="3"/>
  <c r="AF188" i="3"/>
  <c r="AH188" i="3"/>
  <c r="AJ188" i="3"/>
  <c r="AL188" i="3"/>
  <c r="AN188" i="3"/>
  <c r="AP188" i="3"/>
  <c r="AR188" i="3"/>
  <c r="AT188" i="3"/>
  <c r="AV188" i="3"/>
  <c r="AX188" i="3"/>
  <c r="AZ188" i="3"/>
  <c r="BB188" i="3"/>
  <c r="BD188" i="3"/>
  <c r="BF188" i="3"/>
  <c r="BH188" i="3"/>
  <c r="M188" i="3"/>
  <c r="O188" i="3"/>
  <c r="Q188" i="3"/>
  <c r="S188" i="3"/>
  <c r="U188" i="3"/>
  <c r="W188" i="3"/>
  <c r="Y188" i="3"/>
  <c r="AA188" i="3"/>
  <c r="AC188" i="3"/>
  <c r="AE188" i="3"/>
  <c r="AG188" i="3"/>
  <c r="AI188" i="3"/>
  <c r="AK188" i="3"/>
  <c r="AM188" i="3"/>
  <c r="AO188" i="3"/>
  <c r="AQ188" i="3"/>
  <c r="AS188" i="3"/>
  <c r="AU188" i="3"/>
  <c r="AW188" i="3"/>
  <c r="AY188" i="3"/>
  <c r="BA188" i="3"/>
  <c r="BC188" i="3"/>
  <c r="BE188" i="3"/>
  <c r="BG188" i="3"/>
  <c r="BI188" i="3"/>
  <c r="N190" i="3"/>
  <c r="P190" i="3"/>
  <c r="R190" i="3"/>
  <c r="T190" i="3"/>
  <c r="V190" i="3"/>
  <c r="X190" i="3"/>
  <c r="Z190" i="3"/>
  <c r="AB190" i="3"/>
  <c r="AD190" i="3"/>
  <c r="AF190" i="3"/>
  <c r="AH190" i="3"/>
  <c r="AJ190" i="3"/>
  <c r="AL190" i="3"/>
  <c r="AN190" i="3"/>
  <c r="AP190" i="3"/>
  <c r="AR190" i="3"/>
  <c r="AT190" i="3"/>
  <c r="AV190" i="3"/>
  <c r="AX190" i="3"/>
  <c r="AZ190" i="3"/>
  <c r="BB190" i="3"/>
  <c r="BD190" i="3"/>
  <c r="BF190" i="3"/>
  <c r="BH190" i="3"/>
  <c r="M190" i="3"/>
  <c r="O190" i="3"/>
  <c r="Q190" i="3"/>
  <c r="S190" i="3"/>
  <c r="U190" i="3"/>
  <c r="W190" i="3"/>
  <c r="Y190" i="3"/>
  <c r="AA190" i="3"/>
  <c r="AC190" i="3"/>
  <c r="AE190" i="3"/>
  <c r="AG190" i="3"/>
  <c r="AI190" i="3"/>
  <c r="AK190" i="3"/>
  <c r="AM190" i="3"/>
  <c r="AO190" i="3"/>
  <c r="AQ190" i="3"/>
  <c r="AS190" i="3"/>
  <c r="AU190" i="3"/>
  <c r="AW190" i="3"/>
  <c r="AY190" i="3"/>
  <c r="BA190" i="3"/>
  <c r="BC190" i="3"/>
  <c r="BE190" i="3"/>
  <c r="BG190" i="3"/>
  <c r="BI190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BC192" i="3"/>
  <c r="BE192" i="3"/>
  <c r="BG192" i="3"/>
  <c r="BI192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N193" i="3"/>
  <c r="P193" i="3"/>
  <c r="R193" i="3"/>
  <c r="T193" i="3"/>
  <c r="V193" i="3"/>
  <c r="X193" i="3"/>
  <c r="Z193" i="3"/>
  <c r="AB193" i="3"/>
  <c r="AD193" i="3"/>
  <c r="AF193" i="3"/>
  <c r="AH193" i="3"/>
  <c r="AJ193" i="3"/>
  <c r="AL193" i="3"/>
  <c r="AN193" i="3"/>
  <c r="AP193" i="3"/>
  <c r="AR193" i="3"/>
  <c r="AT193" i="3"/>
  <c r="AV193" i="3"/>
  <c r="AX193" i="3"/>
  <c r="AZ193" i="3"/>
  <c r="BB193" i="3"/>
  <c r="BD193" i="3"/>
  <c r="BF193" i="3"/>
  <c r="BH193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P195" i="3"/>
  <c r="R195" i="3"/>
  <c r="T195" i="3"/>
  <c r="V195" i="3"/>
  <c r="X195" i="3"/>
  <c r="Z195" i="3"/>
  <c r="AB195" i="3"/>
  <c r="AD195" i="3"/>
  <c r="AF195" i="3"/>
  <c r="AH195" i="3"/>
  <c r="AJ195" i="3"/>
  <c r="AL195" i="3"/>
  <c r="AN195" i="3"/>
  <c r="AP195" i="3"/>
  <c r="AR195" i="3"/>
  <c r="AT195" i="3"/>
  <c r="AV195" i="3"/>
  <c r="AX195" i="3"/>
  <c r="AZ195" i="3"/>
  <c r="BB195" i="3"/>
  <c r="BD195" i="3"/>
  <c r="BF195" i="3"/>
  <c r="BH195" i="3"/>
  <c r="N198" i="3"/>
  <c r="P198" i="3"/>
  <c r="R198" i="3"/>
  <c r="T198" i="3"/>
  <c r="V198" i="3"/>
  <c r="X198" i="3"/>
  <c r="Z198" i="3"/>
  <c r="AB198" i="3"/>
  <c r="AD198" i="3"/>
  <c r="AF198" i="3"/>
  <c r="AH198" i="3"/>
  <c r="AJ198" i="3"/>
  <c r="AL198" i="3"/>
  <c r="AN198" i="3"/>
  <c r="AP198" i="3"/>
  <c r="AR198" i="3"/>
  <c r="AT198" i="3"/>
  <c r="AV198" i="3"/>
  <c r="AX198" i="3"/>
  <c r="AZ198" i="3"/>
  <c r="BB198" i="3"/>
  <c r="BD198" i="3"/>
  <c r="BF198" i="3"/>
  <c r="BH198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AY200" i="3"/>
  <c r="BA200" i="3"/>
  <c r="BC200" i="3"/>
  <c r="BE200" i="3"/>
  <c r="BG200" i="3"/>
  <c r="BI200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N202" i="3"/>
  <c r="P202" i="3"/>
  <c r="R202" i="3"/>
  <c r="T202" i="3"/>
  <c r="V202" i="3"/>
  <c r="X202" i="3"/>
  <c r="Z202" i="3"/>
  <c r="AB202" i="3"/>
  <c r="AD202" i="3"/>
  <c r="AF202" i="3"/>
  <c r="AH202" i="3"/>
  <c r="AJ202" i="3"/>
  <c r="AL202" i="3"/>
  <c r="AN202" i="3"/>
  <c r="AP202" i="3"/>
  <c r="AR202" i="3"/>
  <c r="AT202" i="3"/>
  <c r="AV202" i="3"/>
  <c r="AX202" i="3"/>
  <c r="AZ202" i="3"/>
  <c r="BB202" i="3"/>
  <c r="BD202" i="3"/>
  <c r="BF202" i="3"/>
  <c r="BH202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M204" i="3"/>
  <c r="O204" i="3"/>
  <c r="Q204" i="3"/>
  <c r="S204" i="3"/>
  <c r="U204" i="3"/>
  <c r="W204" i="3"/>
  <c r="Y204" i="3"/>
  <c r="AA204" i="3"/>
  <c r="AC204" i="3"/>
  <c r="AE204" i="3"/>
  <c r="AG204" i="3"/>
  <c r="AI204" i="3"/>
  <c r="AK204" i="3"/>
  <c r="AM204" i="3"/>
  <c r="AO204" i="3"/>
  <c r="AQ204" i="3"/>
  <c r="AS204" i="3"/>
  <c r="AU204" i="3"/>
  <c r="AW204" i="3"/>
  <c r="AY204" i="3"/>
  <c r="BA204" i="3"/>
  <c r="BC204" i="3"/>
  <c r="BE204" i="3"/>
  <c r="BG204" i="3"/>
  <c r="BI204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N206" i="3"/>
  <c r="P206" i="3"/>
  <c r="R206" i="3"/>
  <c r="T206" i="3"/>
  <c r="V206" i="3"/>
  <c r="X206" i="3"/>
  <c r="Z206" i="3"/>
  <c r="AB206" i="3"/>
  <c r="AD206" i="3"/>
  <c r="AF206" i="3"/>
  <c r="AH206" i="3"/>
  <c r="AJ206" i="3"/>
  <c r="AL206" i="3"/>
  <c r="AN206" i="3"/>
  <c r="AP206" i="3"/>
  <c r="AR206" i="3"/>
  <c r="AT206" i="3"/>
  <c r="AV206" i="3"/>
  <c r="AX206" i="3"/>
  <c r="AZ206" i="3"/>
  <c r="BB206" i="3"/>
  <c r="BD206" i="3"/>
  <c r="BF206" i="3"/>
  <c r="BH206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P209" i="3"/>
  <c r="R209" i="3"/>
  <c r="T209" i="3"/>
  <c r="V209" i="3"/>
  <c r="X209" i="3"/>
  <c r="Z209" i="3"/>
  <c r="AB209" i="3"/>
  <c r="AD209" i="3"/>
  <c r="AF209" i="3"/>
  <c r="AH209" i="3"/>
  <c r="AJ209" i="3"/>
  <c r="AL209" i="3"/>
  <c r="AN209" i="3"/>
  <c r="AP209" i="3"/>
  <c r="AR209" i="3"/>
  <c r="AT209" i="3"/>
  <c r="AV209" i="3"/>
  <c r="AX209" i="3"/>
  <c r="AZ209" i="3"/>
  <c r="BB209" i="3"/>
  <c r="BD209" i="3"/>
  <c r="BF209" i="3"/>
  <c r="BH209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1" i="3"/>
  <c r="O211" i="3"/>
  <c r="Q211" i="3"/>
  <c r="S211" i="3"/>
  <c r="U211" i="3"/>
  <c r="W211" i="3"/>
  <c r="Y211" i="3"/>
  <c r="AA211" i="3"/>
  <c r="AC211" i="3"/>
  <c r="AE211" i="3"/>
  <c r="AG211" i="3"/>
  <c r="AI211" i="3"/>
  <c r="AK211" i="3"/>
  <c r="AM211" i="3"/>
  <c r="AO211" i="3"/>
  <c r="AQ211" i="3"/>
  <c r="AS211" i="3"/>
  <c r="AU211" i="3"/>
  <c r="AW211" i="3"/>
  <c r="AY211" i="3"/>
  <c r="BA211" i="3"/>
  <c r="BC211" i="3"/>
  <c r="BE211" i="3"/>
  <c r="BG211" i="3"/>
  <c r="BI211" i="3"/>
  <c r="N213" i="3"/>
  <c r="P213" i="3"/>
  <c r="R213" i="3"/>
  <c r="T213" i="3"/>
  <c r="V213" i="3"/>
  <c r="X213" i="3"/>
  <c r="Z213" i="3"/>
  <c r="AB213" i="3"/>
  <c r="AD213" i="3"/>
  <c r="AF213" i="3"/>
  <c r="AH213" i="3"/>
  <c r="AJ213" i="3"/>
  <c r="AL213" i="3"/>
  <c r="AN213" i="3"/>
  <c r="AP213" i="3"/>
  <c r="AR213" i="3"/>
  <c r="AT213" i="3"/>
  <c r="AV213" i="3"/>
  <c r="AX213" i="3"/>
  <c r="AZ213" i="3"/>
  <c r="BB213" i="3"/>
  <c r="BD213" i="3"/>
  <c r="BF213" i="3"/>
  <c r="BH213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M216" i="3"/>
  <c r="O216" i="3"/>
  <c r="Q216" i="3"/>
  <c r="S216" i="3"/>
  <c r="U216" i="3"/>
  <c r="W216" i="3"/>
  <c r="Y216" i="3"/>
  <c r="AA216" i="3"/>
  <c r="AC216" i="3"/>
  <c r="AE216" i="3"/>
  <c r="AG216" i="3"/>
  <c r="AI216" i="3"/>
  <c r="AK216" i="3"/>
  <c r="AM216" i="3"/>
  <c r="AO216" i="3"/>
  <c r="AQ216" i="3"/>
  <c r="AS216" i="3"/>
  <c r="AU216" i="3"/>
  <c r="AW216" i="3"/>
  <c r="AY216" i="3"/>
  <c r="BA216" i="3"/>
  <c r="BC216" i="3"/>
  <c r="BE216" i="3"/>
  <c r="BG216" i="3"/>
  <c r="BI216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M217" i="3"/>
  <c r="O217" i="3"/>
  <c r="Q217" i="3"/>
  <c r="S217" i="3"/>
  <c r="U217" i="3"/>
  <c r="W217" i="3"/>
  <c r="Y217" i="3"/>
  <c r="AA217" i="3"/>
  <c r="AC217" i="3"/>
  <c r="AE217" i="3"/>
  <c r="AG217" i="3"/>
  <c r="AI217" i="3"/>
  <c r="AK217" i="3"/>
  <c r="AM217" i="3"/>
  <c r="AO217" i="3"/>
  <c r="AQ217" i="3"/>
  <c r="AS217" i="3"/>
  <c r="AU217" i="3"/>
  <c r="AW217" i="3"/>
  <c r="AY217" i="3"/>
  <c r="BA217" i="3"/>
  <c r="BC217" i="3"/>
  <c r="BE217" i="3"/>
  <c r="BG217" i="3"/>
  <c r="BI217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M221" i="3"/>
  <c r="O221" i="3"/>
  <c r="Q221" i="3"/>
  <c r="S221" i="3"/>
  <c r="U221" i="3"/>
  <c r="W221" i="3"/>
  <c r="Y221" i="3"/>
  <c r="AA221" i="3"/>
  <c r="AC221" i="3"/>
  <c r="AE221" i="3"/>
  <c r="AG221" i="3"/>
  <c r="AI221" i="3"/>
  <c r="AK221" i="3"/>
  <c r="AM221" i="3"/>
  <c r="AO221" i="3"/>
  <c r="AQ221" i="3"/>
  <c r="AS221" i="3"/>
  <c r="AU221" i="3"/>
  <c r="AW221" i="3"/>
  <c r="AY221" i="3"/>
  <c r="BA221" i="3"/>
  <c r="BC221" i="3"/>
  <c r="BE221" i="3"/>
  <c r="BG221" i="3"/>
  <c r="BI221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O223" i="3"/>
  <c r="Q223" i="3"/>
  <c r="S223" i="3"/>
  <c r="U223" i="3"/>
  <c r="W223" i="3"/>
  <c r="Y223" i="3"/>
  <c r="AA223" i="3"/>
  <c r="AC223" i="3"/>
  <c r="AE223" i="3"/>
  <c r="AG223" i="3"/>
  <c r="AI223" i="3"/>
  <c r="AK223" i="3"/>
  <c r="AM223" i="3"/>
  <c r="AO223" i="3"/>
  <c r="AQ223" i="3"/>
  <c r="AS223" i="3"/>
  <c r="AU223" i="3"/>
  <c r="AW223" i="3"/>
  <c r="AY223" i="3"/>
  <c r="BA223" i="3"/>
  <c r="BC223" i="3"/>
  <c r="BE223" i="3"/>
  <c r="BG223" i="3"/>
  <c r="BI223" i="3"/>
  <c r="M225" i="3"/>
  <c r="O225" i="3"/>
  <c r="Q225" i="3"/>
  <c r="S225" i="3"/>
  <c r="U225" i="3"/>
  <c r="W225" i="3"/>
  <c r="Y225" i="3"/>
  <c r="AA225" i="3"/>
  <c r="AC225" i="3"/>
  <c r="AE225" i="3"/>
  <c r="AG225" i="3"/>
  <c r="AI225" i="3"/>
  <c r="AK225" i="3"/>
  <c r="AM225" i="3"/>
  <c r="AO225" i="3"/>
  <c r="AQ225" i="3"/>
  <c r="AS225" i="3"/>
  <c r="AU225" i="3"/>
  <c r="AW225" i="3"/>
  <c r="AY225" i="3"/>
  <c r="BA225" i="3"/>
  <c r="BC225" i="3"/>
  <c r="BE225" i="3"/>
  <c r="BG225" i="3"/>
  <c r="BI225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M230" i="3"/>
  <c r="O230" i="3"/>
  <c r="Q230" i="3"/>
  <c r="S230" i="3"/>
  <c r="U230" i="3"/>
  <c r="W230" i="3"/>
  <c r="Y230" i="3"/>
  <c r="AA230" i="3"/>
  <c r="AC230" i="3"/>
  <c r="AE230" i="3"/>
  <c r="AG230" i="3"/>
  <c r="AI230" i="3"/>
  <c r="AK230" i="3"/>
  <c r="AM230" i="3"/>
  <c r="AO230" i="3"/>
  <c r="AQ230" i="3"/>
  <c r="AS230" i="3"/>
  <c r="AU230" i="3"/>
  <c r="AW230" i="3"/>
  <c r="AY230" i="3"/>
  <c r="BA230" i="3"/>
  <c r="BC230" i="3"/>
  <c r="BE230" i="3"/>
  <c r="BG230" i="3"/>
  <c r="BI230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N234" i="3"/>
  <c r="P234" i="3"/>
  <c r="R234" i="3"/>
  <c r="T234" i="3"/>
  <c r="V234" i="3"/>
  <c r="X234" i="3"/>
  <c r="Z234" i="3"/>
  <c r="AB234" i="3"/>
  <c r="AD234" i="3"/>
  <c r="AF234" i="3"/>
  <c r="AH234" i="3"/>
  <c r="AJ234" i="3"/>
  <c r="AL234" i="3"/>
  <c r="AN234" i="3"/>
  <c r="AP234" i="3"/>
  <c r="AR234" i="3"/>
  <c r="AT234" i="3"/>
  <c r="AV234" i="3"/>
  <c r="AX234" i="3"/>
  <c r="AZ234" i="3"/>
  <c r="BB234" i="3"/>
  <c r="BD234" i="3"/>
  <c r="BF234" i="3"/>
  <c r="BH234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8" i="3"/>
  <c r="O238" i="3"/>
  <c r="Q238" i="3"/>
  <c r="S238" i="3"/>
  <c r="U238" i="3"/>
  <c r="W238" i="3"/>
  <c r="Y238" i="3"/>
  <c r="AA238" i="3"/>
  <c r="AC238" i="3"/>
  <c r="AE238" i="3"/>
  <c r="AG238" i="3"/>
  <c r="AI238" i="3"/>
  <c r="AK238" i="3"/>
  <c r="AM238" i="3"/>
  <c r="AO238" i="3"/>
  <c r="AQ238" i="3"/>
  <c r="AS238" i="3"/>
  <c r="AU238" i="3"/>
  <c r="AW238" i="3"/>
  <c r="AY238" i="3"/>
  <c r="BA238" i="3"/>
  <c r="BC238" i="3"/>
  <c r="BE238" i="3"/>
  <c r="BG238" i="3"/>
  <c r="BI238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N242" i="3"/>
  <c r="P242" i="3"/>
  <c r="R242" i="3"/>
  <c r="T242" i="3"/>
  <c r="V242" i="3"/>
  <c r="X242" i="3"/>
  <c r="Z242" i="3"/>
  <c r="AB242" i="3"/>
  <c r="AD242" i="3"/>
  <c r="AF242" i="3"/>
  <c r="AH242" i="3"/>
  <c r="AJ242" i="3"/>
  <c r="AL242" i="3"/>
  <c r="AN242" i="3"/>
  <c r="AP242" i="3"/>
  <c r="AR242" i="3"/>
  <c r="AT242" i="3"/>
  <c r="AV242" i="3"/>
  <c r="AX242" i="3"/>
  <c r="AZ242" i="3"/>
  <c r="BB242" i="3"/>
  <c r="BD242" i="3"/>
  <c r="BF242" i="3"/>
  <c r="BH242" i="3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Q244" i="3"/>
  <c r="AS244" i="3"/>
  <c r="AU244" i="3"/>
  <c r="AW244" i="3"/>
  <c r="AY244" i="3"/>
  <c r="BA244" i="3"/>
  <c r="BC244" i="3"/>
  <c r="BE244" i="3"/>
  <c r="BG244" i="3"/>
  <c r="BI244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N249" i="3"/>
  <c r="P249" i="3"/>
  <c r="R249" i="3"/>
  <c r="T249" i="3"/>
  <c r="V249" i="3"/>
  <c r="X249" i="3"/>
  <c r="Z249" i="3"/>
  <c r="AB249" i="3"/>
  <c r="AD249" i="3"/>
  <c r="AF249" i="3"/>
  <c r="AH249" i="3"/>
  <c r="AJ249" i="3"/>
  <c r="AL249" i="3"/>
  <c r="AN249" i="3"/>
  <c r="AP249" i="3"/>
  <c r="AR249" i="3"/>
  <c r="AT249" i="3"/>
  <c r="AV249" i="3"/>
  <c r="AX249" i="3"/>
  <c r="AZ249" i="3"/>
  <c r="BB249" i="3"/>
  <c r="BD249" i="3"/>
  <c r="BF249" i="3"/>
  <c r="BH249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N256" i="3"/>
  <c r="P256" i="3"/>
  <c r="R256" i="3"/>
  <c r="T256" i="3"/>
  <c r="V256" i="3"/>
  <c r="X256" i="3"/>
  <c r="Z256" i="3"/>
  <c r="AB256" i="3"/>
  <c r="AD256" i="3"/>
  <c r="AF256" i="3"/>
  <c r="AH256" i="3"/>
  <c r="AJ256" i="3"/>
  <c r="AL256" i="3"/>
  <c r="AN256" i="3"/>
  <c r="AP256" i="3"/>
  <c r="AR256" i="3"/>
  <c r="AT256" i="3"/>
  <c r="AV256" i="3"/>
  <c r="AX256" i="3"/>
  <c r="AZ256" i="3"/>
  <c r="BB256" i="3"/>
  <c r="BD256" i="3"/>
  <c r="BF256" i="3"/>
  <c r="BH256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M265" i="3"/>
  <c r="O265" i="3"/>
  <c r="Q265" i="3"/>
  <c r="S265" i="3"/>
  <c r="U265" i="3"/>
  <c r="W265" i="3"/>
  <c r="Y265" i="3"/>
  <c r="AA265" i="3"/>
  <c r="AC265" i="3"/>
  <c r="AE265" i="3"/>
  <c r="AG265" i="3"/>
  <c r="AI265" i="3"/>
  <c r="AK265" i="3"/>
  <c r="AM265" i="3"/>
  <c r="AO265" i="3"/>
  <c r="AQ265" i="3"/>
  <c r="AS265" i="3"/>
  <c r="AU265" i="3"/>
  <c r="AW265" i="3"/>
  <c r="AY265" i="3"/>
  <c r="BA265" i="3"/>
  <c r="BC265" i="3"/>
  <c r="BE265" i="3"/>
  <c r="BG265" i="3"/>
  <c r="BI265" i="3"/>
  <c r="N265" i="3"/>
  <c r="P265" i="3"/>
  <c r="R265" i="3"/>
  <c r="T265" i="3"/>
  <c r="V265" i="3"/>
  <c r="X265" i="3"/>
  <c r="Z265" i="3"/>
  <c r="AB265" i="3"/>
  <c r="AD265" i="3"/>
  <c r="AF265" i="3"/>
  <c r="AH265" i="3"/>
  <c r="AJ265" i="3"/>
  <c r="AL265" i="3"/>
  <c r="AN265" i="3"/>
  <c r="AP265" i="3"/>
  <c r="AR265" i="3"/>
  <c r="AT265" i="3"/>
  <c r="AV265" i="3"/>
  <c r="AX265" i="3"/>
  <c r="AZ265" i="3"/>
  <c r="BB265" i="3"/>
  <c r="BD265" i="3"/>
  <c r="BF265" i="3"/>
  <c r="BH265" i="3"/>
  <c r="N273" i="3"/>
  <c r="P273" i="3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M273" i="3"/>
  <c r="O273" i="3"/>
  <c r="Q273" i="3"/>
  <c r="S273" i="3"/>
  <c r="U273" i="3"/>
  <c r="W273" i="3"/>
  <c r="Y273" i="3"/>
  <c r="AA273" i="3"/>
  <c r="AC273" i="3"/>
  <c r="AE273" i="3"/>
  <c r="AG273" i="3"/>
  <c r="AI273" i="3"/>
  <c r="AK273" i="3"/>
  <c r="AM273" i="3"/>
  <c r="AO273" i="3"/>
  <c r="AQ273" i="3"/>
  <c r="AS273" i="3"/>
  <c r="AU273" i="3"/>
  <c r="AW273" i="3"/>
  <c r="AY273" i="3"/>
  <c r="BA273" i="3"/>
  <c r="BC273" i="3"/>
  <c r="BE273" i="3"/>
  <c r="BG273" i="3"/>
  <c r="BI273" i="3"/>
  <c r="M280" i="3"/>
  <c r="O280" i="3"/>
  <c r="Q280" i="3"/>
  <c r="S280" i="3"/>
  <c r="U280" i="3"/>
  <c r="W280" i="3"/>
  <c r="Y280" i="3"/>
  <c r="AA280" i="3"/>
  <c r="AC280" i="3"/>
  <c r="AE280" i="3"/>
  <c r="AG280" i="3"/>
  <c r="AI280" i="3"/>
  <c r="AK280" i="3"/>
  <c r="AM280" i="3"/>
  <c r="AO280" i="3"/>
  <c r="AQ280" i="3"/>
  <c r="AS280" i="3"/>
  <c r="AU280" i="3"/>
  <c r="AW280" i="3"/>
  <c r="AY280" i="3"/>
  <c r="BA280" i="3"/>
  <c r="BC280" i="3"/>
  <c r="BE280" i="3"/>
  <c r="BG280" i="3"/>
  <c r="BI280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BJ114" i="3"/>
  <c r="BL119" i="3"/>
  <c r="BN122" i="3"/>
  <c r="BL135" i="3"/>
  <c r="BN146" i="3"/>
  <c r="BN154" i="3"/>
  <c r="BF163" i="3"/>
  <c r="BB163" i="3"/>
  <c r="AX163" i="3"/>
  <c r="AT163" i="3"/>
  <c r="AP163" i="3"/>
  <c r="AL163" i="3"/>
  <c r="AH163" i="3"/>
  <c r="AD163" i="3"/>
  <c r="Z163" i="3"/>
  <c r="V163" i="3"/>
  <c r="R163" i="3"/>
  <c r="N163" i="3"/>
  <c r="BG163" i="3"/>
  <c r="BC163" i="3"/>
  <c r="AY163" i="3"/>
  <c r="AU163" i="3"/>
  <c r="AQ163" i="3"/>
  <c r="AM163" i="3"/>
  <c r="AI163" i="3"/>
  <c r="AE163" i="3"/>
  <c r="AA163" i="3"/>
  <c r="W163" i="3"/>
  <c r="S163" i="3"/>
  <c r="O163" i="3"/>
  <c r="BH167" i="3"/>
  <c r="BD167" i="3"/>
  <c r="AZ167" i="3"/>
  <c r="AV167" i="3"/>
  <c r="AR167" i="3"/>
  <c r="AN167" i="3"/>
  <c r="AJ167" i="3"/>
  <c r="AF167" i="3"/>
  <c r="AB167" i="3"/>
  <c r="X167" i="3"/>
  <c r="T167" i="3"/>
  <c r="P167" i="3"/>
  <c r="BI167" i="3"/>
  <c r="BE167" i="3"/>
  <c r="BA167" i="3"/>
  <c r="AW167" i="3"/>
  <c r="AS167" i="3"/>
  <c r="AO167" i="3"/>
  <c r="AK167" i="3"/>
  <c r="AG167" i="3"/>
  <c r="AC167" i="3"/>
  <c r="Y167" i="3"/>
  <c r="U167" i="3"/>
  <c r="Q167" i="3"/>
  <c r="M167" i="3"/>
  <c r="BF171" i="3"/>
  <c r="BB171" i="3"/>
  <c r="AX171" i="3"/>
  <c r="AT171" i="3"/>
  <c r="AP171" i="3"/>
  <c r="AL171" i="3"/>
  <c r="AH171" i="3"/>
  <c r="AD171" i="3"/>
  <c r="Z171" i="3"/>
  <c r="V171" i="3"/>
  <c r="R171" i="3"/>
  <c r="N171" i="3"/>
  <c r="BG171" i="3"/>
  <c r="BC171" i="3"/>
  <c r="AY171" i="3"/>
  <c r="AU171" i="3"/>
  <c r="AQ171" i="3"/>
  <c r="AM171" i="3"/>
  <c r="AI171" i="3"/>
  <c r="AE171" i="3"/>
  <c r="AA171" i="3"/>
  <c r="W171" i="3"/>
  <c r="S171" i="3"/>
  <c r="O171" i="3"/>
  <c r="BH179" i="3"/>
  <c r="BD179" i="3"/>
  <c r="AZ179" i="3"/>
  <c r="AV179" i="3"/>
  <c r="AR179" i="3"/>
  <c r="AN179" i="3"/>
  <c r="AJ179" i="3"/>
  <c r="AF179" i="3"/>
  <c r="AB179" i="3"/>
  <c r="X179" i="3"/>
  <c r="T179" i="3"/>
  <c r="P179" i="3"/>
  <c r="BI179" i="3"/>
  <c r="BE179" i="3"/>
  <c r="BA179" i="3"/>
  <c r="AW179" i="3"/>
  <c r="AS179" i="3"/>
  <c r="AO179" i="3"/>
  <c r="AK179" i="3"/>
  <c r="AG179" i="3"/>
  <c r="AC179" i="3"/>
  <c r="Y179" i="3"/>
  <c r="U179" i="3"/>
  <c r="Q179" i="3"/>
  <c r="M179" i="3"/>
  <c r="BM250" i="3"/>
  <c r="BK255" i="3"/>
  <c r="BL259" i="3"/>
  <c r="BM259" i="3"/>
  <c r="BJ259" i="3"/>
  <c r="BN260" i="3"/>
  <c r="BJ260" i="3"/>
  <c r="BM260" i="3"/>
  <c r="BN268" i="3"/>
  <c r="BJ268" i="3"/>
  <c r="BL268" i="3"/>
  <c r="BM268" i="3"/>
  <c r="BM272" i="3"/>
  <c r="BN274" i="3"/>
  <c r="BL274" i="3"/>
  <c r="BM276" i="3"/>
  <c r="N294" i="3"/>
  <c r="R294" i="3"/>
  <c r="V294" i="3"/>
  <c r="Z294" i="3"/>
  <c r="AD294" i="3"/>
  <c r="AH294" i="3"/>
  <c r="AL294" i="3"/>
  <c r="AP294" i="3"/>
  <c r="AT294" i="3"/>
  <c r="AX294" i="3"/>
  <c r="BB294" i="3"/>
  <c r="BF294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P296" i="3"/>
  <c r="T296" i="3"/>
  <c r="X296" i="3"/>
  <c r="AB296" i="3"/>
  <c r="AF296" i="3"/>
  <c r="AJ296" i="3"/>
  <c r="AN296" i="3"/>
  <c r="AR296" i="3"/>
  <c r="AV296" i="3"/>
  <c r="AZ296" i="3"/>
  <c r="BD296" i="3"/>
  <c r="BH296" i="3"/>
  <c r="BJ134" i="3"/>
  <c r="BL137" i="3"/>
  <c r="BJ150" i="3"/>
  <c r="BF175" i="3"/>
  <c r="BB175" i="3"/>
  <c r="AX175" i="3"/>
  <c r="AT175" i="3"/>
  <c r="AP175" i="3"/>
  <c r="AL175" i="3"/>
  <c r="AH175" i="3"/>
  <c r="AD175" i="3"/>
  <c r="Z175" i="3"/>
  <c r="V175" i="3"/>
  <c r="R175" i="3"/>
  <c r="N175" i="3"/>
  <c r="BG175" i="3"/>
  <c r="BC175" i="3"/>
  <c r="AY175" i="3"/>
  <c r="AU175" i="3"/>
  <c r="AQ175" i="3"/>
  <c r="AM175" i="3"/>
  <c r="AI175" i="3"/>
  <c r="AE175" i="3"/>
  <c r="AA175" i="3"/>
  <c r="W175" i="3"/>
  <c r="S175" i="3"/>
  <c r="O175" i="3"/>
  <c r="BH183" i="3"/>
  <c r="BD183" i="3"/>
  <c r="AZ183" i="3"/>
  <c r="AV183" i="3"/>
  <c r="AR183" i="3"/>
  <c r="AN183" i="3"/>
  <c r="AJ183" i="3"/>
  <c r="AF183" i="3"/>
  <c r="AB183" i="3"/>
  <c r="X183" i="3"/>
  <c r="T183" i="3"/>
  <c r="P183" i="3"/>
  <c r="BI183" i="3"/>
  <c r="BE183" i="3"/>
  <c r="BA183" i="3"/>
  <c r="AW183" i="3"/>
  <c r="AS183" i="3"/>
  <c r="AO183" i="3"/>
  <c r="AK183" i="3"/>
  <c r="AG183" i="3"/>
  <c r="AC183" i="3"/>
  <c r="Y183" i="3"/>
  <c r="U183" i="3"/>
  <c r="Q183" i="3"/>
  <c r="M183" i="3"/>
  <c r="BK253" i="3"/>
  <c r="BF116" i="3"/>
  <c r="BB116" i="3"/>
  <c r="AX116" i="3"/>
  <c r="AT116" i="3"/>
  <c r="AP116" i="3"/>
  <c r="AL116" i="3"/>
  <c r="AH116" i="3"/>
  <c r="AD116" i="3"/>
  <c r="Z116" i="3"/>
  <c r="V116" i="3"/>
  <c r="R116" i="3"/>
  <c r="N116" i="3"/>
  <c r="BG116" i="3"/>
  <c r="BC116" i="3"/>
  <c r="AY116" i="3"/>
  <c r="AU116" i="3"/>
  <c r="AQ116" i="3"/>
  <c r="AM116" i="3"/>
  <c r="AI116" i="3"/>
  <c r="AE116" i="3"/>
  <c r="AA116" i="3"/>
  <c r="W116" i="3"/>
  <c r="S116" i="3"/>
  <c r="O116" i="3"/>
  <c r="BH124" i="3"/>
  <c r="BD124" i="3"/>
  <c r="AZ124" i="3"/>
  <c r="AV124" i="3"/>
  <c r="AR124" i="3"/>
  <c r="AN124" i="3"/>
  <c r="AJ124" i="3"/>
  <c r="AF124" i="3"/>
  <c r="AB124" i="3"/>
  <c r="X124" i="3"/>
  <c r="T124" i="3"/>
  <c r="P124" i="3"/>
  <c r="BI124" i="3"/>
  <c r="BE124" i="3"/>
  <c r="BA124" i="3"/>
  <c r="AW124" i="3"/>
  <c r="AS124" i="3"/>
  <c r="AO124" i="3"/>
  <c r="AK124" i="3"/>
  <c r="AG124" i="3"/>
  <c r="AC124" i="3"/>
  <c r="Y124" i="3"/>
  <c r="U124" i="3"/>
  <c r="Q124" i="3"/>
  <c r="M124" i="3"/>
  <c r="BH136" i="3"/>
  <c r="BD136" i="3"/>
  <c r="AZ136" i="3"/>
  <c r="AV136" i="3"/>
  <c r="AR136" i="3"/>
  <c r="AN136" i="3"/>
  <c r="AJ136" i="3"/>
  <c r="AF136" i="3"/>
  <c r="AB136" i="3"/>
  <c r="X136" i="3"/>
  <c r="T136" i="3"/>
  <c r="P136" i="3"/>
  <c r="BI136" i="3"/>
  <c r="BE136" i="3"/>
  <c r="BA136" i="3"/>
  <c r="AW136" i="3"/>
  <c r="AS136" i="3"/>
  <c r="AO136" i="3"/>
  <c r="AK136" i="3"/>
  <c r="AG136" i="3"/>
  <c r="AC136" i="3"/>
  <c r="Y136" i="3"/>
  <c r="U136" i="3"/>
  <c r="Q136" i="3"/>
  <c r="M136" i="3"/>
  <c r="BF140" i="3"/>
  <c r="BB140" i="3"/>
  <c r="AX140" i="3"/>
  <c r="AT140" i="3"/>
  <c r="AP140" i="3"/>
  <c r="AL140" i="3"/>
  <c r="AH140" i="3"/>
  <c r="AD140" i="3"/>
  <c r="Z140" i="3"/>
  <c r="V140" i="3"/>
  <c r="R140" i="3"/>
  <c r="N140" i="3"/>
  <c r="BG140" i="3"/>
  <c r="BC140" i="3"/>
  <c r="AY140" i="3"/>
  <c r="AU140" i="3"/>
  <c r="AQ140" i="3"/>
  <c r="AM140" i="3"/>
  <c r="AI140" i="3"/>
  <c r="AE140" i="3"/>
  <c r="AA140" i="3"/>
  <c r="W140" i="3"/>
  <c r="S140" i="3"/>
  <c r="O140" i="3"/>
  <c r="BG144" i="3"/>
  <c r="AY144" i="3"/>
  <c r="AQ144" i="3"/>
  <c r="AI144" i="3"/>
  <c r="AA144" i="3"/>
  <c r="S144" i="3"/>
  <c r="BI144" i="3"/>
  <c r="BA144" i="3"/>
  <c r="AS144" i="3"/>
  <c r="AK144" i="3"/>
  <c r="AC144" i="3"/>
  <c r="U144" i="3"/>
  <c r="M144" i="3"/>
  <c r="BF144" i="3"/>
  <c r="BB144" i="3"/>
  <c r="AX144" i="3"/>
  <c r="AT144" i="3"/>
  <c r="AP144" i="3"/>
  <c r="AL144" i="3"/>
  <c r="AH144" i="3"/>
  <c r="AD144" i="3"/>
  <c r="Z144" i="3"/>
  <c r="V144" i="3"/>
  <c r="R144" i="3"/>
  <c r="N144" i="3"/>
  <c r="BG148" i="3"/>
  <c r="BC148" i="3"/>
  <c r="AY148" i="3"/>
  <c r="AU148" i="3"/>
  <c r="AQ148" i="3"/>
  <c r="AM148" i="3"/>
  <c r="AI148" i="3"/>
  <c r="AE148" i="3"/>
  <c r="AA148" i="3"/>
  <c r="W148" i="3"/>
  <c r="S148" i="3"/>
  <c r="O148" i="3"/>
  <c r="BH148" i="3"/>
  <c r="BD148" i="3"/>
  <c r="AZ148" i="3"/>
  <c r="AV148" i="3"/>
  <c r="AR148" i="3"/>
  <c r="AN148" i="3"/>
  <c r="AJ148" i="3"/>
  <c r="AF148" i="3"/>
  <c r="AB148" i="3"/>
  <c r="X148" i="3"/>
  <c r="T148" i="3"/>
  <c r="P148" i="3"/>
  <c r="BG160" i="3"/>
  <c r="BC160" i="3"/>
  <c r="AY160" i="3"/>
  <c r="AU160" i="3"/>
  <c r="AQ160" i="3"/>
  <c r="AM160" i="3"/>
  <c r="AI160" i="3"/>
  <c r="AE160" i="3"/>
  <c r="AA160" i="3"/>
  <c r="W160" i="3"/>
  <c r="S160" i="3"/>
  <c r="O160" i="3"/>
  <c r="BH160" i="3"/>
  <c r="BD160" i="3"/>
  <c r="AZ160" i="3"/>
  <c r="AV160" i="3"/>
  <c r="AR160" i="3"/>
  <c r="AN160" i="3"/>
  <c r="AJ160" i="3"/>
  <c r="AF160" i="3"/>
  <c r="AB160" i="3"/>
  <c r="X160" i="3"/>
  <c r="T160" i="3"/>
  <c r="P160" i="3"/>
  <c r="BM165" i="3"/>
  <c r="BM181" i="3"/>
  <c r="BH120" i="3"/>
  <c r="BD120" i="3"/>
  <c r="AZ120" i="3"/>
  <c r="AV120" i="3"/>
  <c r="AR120" i="3"/>
  <c r="AN120" i="3"/>
  <c r="AJ120" i="3"/>
  <c r="AF120" i="3"/>
  <c r="AB120" i="3"/>
  <c r="X120" i="3"/>
  <c r="T120" i="3"/>
  <c r="P120" i="3"/>
  <c r="BI120" i="3"/>
  <c r="BE120" i="3"/>
  <c r="BA120" i="3"/>
  <c r="AW120" i="3"/>
  <c r="AS120" i="3"/>
  <c r="AO120" i="3"/>
  <c r="AK120" i="3"/>
  <c r="AG120" i="3"/>
  <c r="AC120" i="3"/>
  <c r="Y120" i="3"/>
  <c r="U120" i="3"/>
  <c r="Q120" i="3"/>
  <c r="M120" i="3"/>
  <c r="BG128" i="3"/>
  <c r="BC128" i="3"/>
  <c r="AY128" i="3"/>
  <c r="AU128" i="3"/>
  <c r="AQ128" i="3"/>
  <c r="AM128" i="3"/>
  <c r="AI128" i="3"/>
  <c r="AE128" i="3"/>
  <c r="AA128" i="3"/>
  <c r="W128" i="3"/>
  <c r="S128" i="3"/>
  <c r="O128" i="3"/>
  <c r="BH128" i="3"/>
  <c r="BD128" i="3"/>
  <c r="AZ128" i="3"/>
  <c r="AV128" i="3"/>
  <c r="AR128" i="3"/>
  <c r="AN128" i="3"/>
  <c r="AJ128" i="3"/>
  <c r="AF128" i="3"/>
  <c r="AB128" i="3"/>
  <c r="X128" i="3"/>
  <c r="T128" i="3"/>
  <c r="P128" i="3"/>
  <c r="BI132" i="3"/>
  <c r="BE132" i="3"/>
  <c r="BA132" i="3"/>
  <c r="AW132" i="3"/>
  <c r="AS132" i="3"/>
  <c r="AO132" i="3"/>
  <c r="BF132" i="3"/>
  <c r="BB132" i="3"/>
  <c r="AX132" i="3"/>
  <c r="AT132" i="3"/>
  <c r="AP132" i="3"/>
  <c r="AM132" i="3"/>
  <c r="AI132" i="3"/>
  <c r="AE132" i="3"/>
  <c r="AA132" i="3"/>
  <c r="W132" i="3"/>
  <c r="S132" i="3"/>
  <c r="O132" i="3"/>
  <c r="AL132" i="3"/>
  <c r="AH132" i="3"/>
  <c r="AD132" i="3"/>
  <c r="Z132" i="3"/>
  <c r="V132" i="3"/>
  <c r="R132" i="3"/>
  <c r="N132" i="3"/>
  <c r="BL139" i="3"/>
  <c r="BL143" i="3"/>
  <c r="BH152" i="3"/>
  <c r="BD152" i="3"/>
  <c r="AZ152" i="3"/>
  <c r="AV152" i="3"/>
  <c r="AR152" i="3"/>
  <c r="AN152" i="3"/>
  <c r="AJ152" i="3"/>
  <c r="AF152" i="3"/>
  <c r="AB152" i="3"/>
  <c r="X152" i="3"/>
  <c r="T152" i="3"/>
  <c r="P152" i="3"/>
  <c r="BI152" i="3"/>
  <c r="BE152" i="3"/>
  <c r="BA152" i="3"/>
  <c r="AW152" i="3"/>
  <c r="AS152" i="3"/>
  <c r="AO152" i="3"/>
  <c r="AK152" i="3"/>
  <c r="AG152" i="3"/>
  <c r="AC152" i="3"/>
  <c r="Y152" i="3"/>
  <c r="U152" i="3"/>
  <c r="Q152" i="3"/>
  <c r="M152" i="3"/>
  <c r="BF156" i="3"/>
  <c r="BB156" i="3"/>
  <c r="AX156" i="3"/>
  <c r="AT156" i="3"/>
  <c r="AP156" i="3"/>
  <c r="AL156" i="3"/>
  <c r="AH156" i="3"/>
  <c r="AD156" i="3"/>
  <c r="Z156" i="3"/>
  <c r="V156" i="3"/>
  <c r="R156" i="3"/>
  <c r="N156" i="3"/>
  <c r="BG156" i="3"/>
  <c r="BC156" i="3"/>
  <c r="AY156" i="3"/>
  <c r="AU156" i="3"/>
  <c r="AQ156" i="3"/>
  <c r="AM156" i="3"/>
  <c r="AI156" i="3"/>
  <c r="AE156" i="3"/>
  <c r="AA156" i="3"/>
  <c r="W156" i="3"/>
  <c r="S156" i="3"/>
  <c r="O156" i="3"/>
  <c r="BI164" i="3"/>
  <c r="BE164" i="3"/>
  <c r="BA164" i="3"/>
  <c r="AW164" i="3"/>
  <c r="AS164" i="3"/>
  <c r="AO164" i="3"/>
  <c r="AK164" i="3"/>
  <c r="AG164" i="3"/>
  <c r="AC164" i="3"/>
  <c r="Y164" i="3"/>
  <c r="U164" i="3"/>
  <c r="Q164" i="3"/>
  <c r="M164" i="3"/>
  <c r="BF164" i="3"/>
  <c r="BB164" i="3"/>
  <c r="AX164" i="3"/>
  <c r="AT164" i="3"/>
  <c r="AP164" i="3"/>
  <c r="AL164" i="3"/>
  <c r="AH164" i="3"/>
  <c r="AD164" i="3"/>
  <c r="Z164" i="3"/>
  <c r="V164" i="3"/>
  <c r="R164" i="3"/>
  <c r="N164" i="3"/>
  <c r="BG168" i="3"/>
  <c r="BC168" i="3"/>
  <c r="AY168" i="3"/>
  <c r="AU168" i="3"/>
  <c r="AQ168" i="3"/>
  <c r="AM168" i="3"/>
  <c r="AI168" i="3"/>
  <c r="AE168" i="3"/>
  <c r="AA168" i="3"/>
  <c r="W168" i="3"/>
  <c r="S168" i="3"/>
  <c r="O168" i="3"/>
  <c r="BH168" i="3"/>
  <c r="BD168" i="3"/>
  <c r="AZ168" i="3"/>
  <c r="AV168" i="3"/>
  <c r="AR168" i="3"/>
  <c r="AN168" i="3"/>
  <c r="AJ168" i="3"/>
  <c r="AF168" i="3"/>
  <c r="AB168" i="3"/>
  <c r="X168" i="3"/>
  <c r="T168" i="3"/>
  <c r="P168" i="3"/>
  <c r="BI172" i="3"/>
  <c r="BE172" i="3"/>
  <c r="BA172" i="3"/>
  <c r="AW172" i="3"/>
  <c r="AS172" i="3"/>
  <c r="AO172" i="3"/>
  <c r="AK172" i="3"/>
  <c r="AG172" i="3"/>
  <c r="AC172" i="3"/>
  <c r="Y172" i="3"/>
  <c r="U172" i="3"/>
  <c r="BF172" i="3"/>
  <c r="BB172" i="3"/>
  <c r="AX172" i="3"/>
  <c r="AT172" i="3"/>
  <c r="AP172" i="3"/>
  <c r="AL172" i="3"/>
  <c r="AH172" i="3"/>
  <c r="AD172" i="3"/>
  <c r="Z172" i="3"/>
  <c r="V172" i="3"/>
  <c r="S172" i="3"/>
  <c r="O172" i="3"/>
  <c r="R172" i="3"/>
  <c r="N172" i="3"/>
  <c r="BG176" i="3"/>
  <c r="BC176" i="3"/>
  <c r="AY176" i="3"/>
  <c r="AU176" i="3"/>
  <c r="AQ176" i="3"/>
  <c r="AM176" i="3"/>
  <c r="AI176" i="3"/>
  <c r="AE176" i="3"/>
  <c r="AA176" i="3"/>
  <c r="W176" i="3"/>
  <c r="S176" i="3"/>
  <c r="O176" i="3"/>
  <c r="BH176" i="3"/>
  <c r="BD176" i="3"/>
  <c r="AZ176" i="3"/>
  <c r="AV176" i="3"/>
  <c r="AR176" i="3"/>
  <c r="AN176" i="3"/>
  <c r="AJ176" i="3"/>
  <c r="AF176" i="3"/>
  <c r="AB176" i="3"/>
  <c r="X176" i="3"/>
  <c r="T176" i="3"/>
  <c r="P176" i="3"/>
  <c r="BI180" i="3"/>
  <c r="BE180" i="3"/>
  <c r="BA180" i="3"/>
  <c r="AW180" i="3"/>
  <c r="AS180" i="3"/>
  <c r="AO180" i="3"/>
  <c r="AK180" i="3"/>
  <c r="AG180" i="3"/>
  <c r="AC180" i="3"/>
  <c r="Y180" i="3"/>
  <c r="U180" i="3"/>
  <c r="Q180" i="3"/>
  <c r="M180" i="3"/>
  <c r="BF180" i="3"/>
  <c r="BB180" i="3"/>
  <c r="AX180" i="3"/>
  <c r="AT180" i="3"/>
  <c r="AP180" i="3"/>
  <c r="AL180" i="3"/>
  <c r="AH180" i="3"/>
  <c r="AD180" i="3"/>
  <c r="Z180" i="3"/>
  <c r="V180" i="3"/>
  <c r="R180" i="3"/>
  <c r="N180" i="3"/>
  <c r="BG184" i="3"/>
  <c r="BC184" i="3"/>
  <c r="AY184" i="3"/>
  <c r="AU184" i="3"/>
  <c r="AQ184" i="3"/>
  <c r="AM184" i="3"/>
  <c r="AI184" i="3"/>
  <c r="AE184" i="3"/>
  <c r="AA184" i="3"/>
  <c r="W184" i="3"/>
  <c r="S184" i="3"/>
  <c r="O184" i="3"/>
  <c r="BH184" i="3"/>
  <c r="BD184" i="3"/>
  <c r="AZ184" i="3"/>
  <c r="AV184" i="3"/>
  <c r="AR184" i="3"/>
  <c r="AN184" i="3"/>
  <c r="AJ184" i="3"/>
  <c r="AF184" i="3"/>
  <c r="AB184" i="3"/>
  <c r="X184" i="3"/>
  <c r="T184" i="3"/>
  <c r="P184" i="3"/>
  <c r="BI246" i="3"/>
  <c r="BE246" i="3"/>
  <c r="BA246" i="3"/>
  <c r="AW246" i="3"/>
  <c r="AS246" i="3"/>
  <c r="AO246" i="3"/>
  <c r="AK246" i="3"/>
  <c r="AG246" i="3"/>
  <c r="AC246" i="3"/>
  <c r="Y246" i="3"/>
  <c r="U246" i="3"/>
  <c r="Q246" i="3"/>
  <c r="M246" i="3"/>
  <c r="BF246" i="3"/>
  <c r="BB246" i="3"/>
  <c r="AX246" i="3"/>
  <c r="AT246" i="3"/>
  <c r="AP246" i="3"/>
  <c r="AL246" i="3"/>
  <c r="AH246" i="3"/>
  <c r="AD246" i="3"/>
  <c r="Z246" i="3"/>
  <c r="V246" i="3"/>
  <c r="R246" i="3"/>
  <c r="N246" i="3"/>
  <c r="N295" i="3"/>
  <c r="N162" i="3"/>
  <c r="P162" i="3"/>
  <c r="R162" i="3"/>
  <c r="T162" i="3"/>
  <c r="V162" i="3"/>
  <c r="X162" i="3"/>
  <c r="Z162" i="3"/>
  <c r="AB162" i="3"/>
  <c r="AD162" i="3"/>
  <c r="AF162" i="3"/>
  <c r="AH162" i="3"/>
  <c r="AJ162" i="3"/>
  <c r="AL162" i="3"/>
  <c r="AN162" i="3"/>
  <c r="AP162" i="3"/>
  <c r="AR162" i="3"/>
  <c r="AT162" i="3"/>
  <c r="AV162" i="3"/>
  <c r="AX162" i="3"/>
  <c r="AZ162" i="3"/>
  <c r="BB162" i="3"/>
  <c r="BD162" i="3"/>
  <c r="BF162" i="3"/>
  <c r="BH162" i="3"/>
  <c r="M162" i="3"/>
  <c r="O162" i="3"/>
  <c r="Q162" i="3"/>
  <c r="S162" i="3"/>
  <c r="U162" i="3"/>
  <c r="W162" i="3"/>
  <c r="Y162" i="3"/>
  <c r="AA162" i="3"/>
  <c r="AC162" i="3"/>
  <c r="AE162" i="3"/>
  <c r="AG162" i="3"/>
  <c r="AI162" i="3"/>
  <c r="AK162" i="3"/>
  <c r="AM162" i="3"/>
  <c r="AO162" i="3"/>
  <c r="AQ162" i="3"/>
  <c r="AS162" i="3"/>
  <c r="AU162" i="3"/>
  <c r="AW162" i="3"/>
  <c r="AY162" i="3"/>
  <c r="BA162" i="3"/>
  <c r="BC162" i="3"/>
  <c r="BE162" i="3"/>
  <c r="BG162" i="3"/>
  <c r="BI162" i="3"/>
  <c r="N170" i="3"/>
  <c r="P170" i="3"/>
  <c r="R170" i="3"/>
  <c r="T170" i="3"/>
  <c r="V170" i="3"/>
  <c r="X170" i="3"/>
  <c r="Z170" i="3"/>
  <c r="AB170" i="3"/>
  <c r="AD170" i="3"/>
  <c r="AF170" i="3"/>
  <c r="AH170" i="3"/>
  <c r="AJ170" i="3"/>
  <c r="AL170" i="3"/>
  <c r="AN170" i="3"/>
  <c r="AP170" i="3"/>
  <c r="AR170" i="3"/>
  <c r="AT170" i="3"/>
  <c r="AV170" i="3"/>
  <c r="AX170" i="3"/>
  <c r="AZ170" i="3"/>
  <c r="BB170" i="3"/>
  <c r="BD170" i="3"/>
  <c r="BF170" i="3"/>
  <c r="BH170" i="3"/>
  <c r="M170" i="3"/>
  <c r="O170" i="3"/>
  <c r="Q170" i="3"/>
  <c r="S170" i="3"/>
  <c r="U170" i="3"/>
  <c r="W170" i="3"/>
  <c r="Y170" i="3"/>
  <c r="AA170" i="3"/>
  <c r="AC170" i="3"/>
  <c r="AE170" i="3"/>
  <c r="AG170" i="3"/>
  <c r="AI170" i="3"/>
  <c r="AK170" i="3"/>
  <c r="AM170" i="3"/>
  <c r="AO170" i="3"/>
  <c r="AQ170" i="3"/>
  <c r="AS170" i="3"/>
  <c r="AU170" i="3"/>
  <c r="AW170" i="3"/>
  <c r="AY170" i="3"/>
  <c r="BA170" i="3"/>
  <c r="BC170" i="3"/>
  <c r="BE170" i="3"/>
  <c r="BG170" i="3"/>
  <c r="BI170" i="3"/>
  <c r="N178" i="3"/>
  <c r="P178" i="3"/>
  <c r="R178" i="3"/>
  <c r="T178" i="3"/>
  <c r="V178" i="3"/>
  <c r="X178" i="3"/>
  <c r="Z178" i="3"/>
  <c r="AB178" i="3"/>
  <c r="AD178" i="3"/>
  <c r="AF178" i="3"/>
  <c r="AH178" i="3"/>
  <c r="AJ178" i="3"/>
  <c r="AL178" i="3"/>
  <c r="AN178" i="3"/>
  <c r="AP178" i="3"/>
  <c r="AR178" i="3"/>
  <c r="AT178" i="3"/>
  <c r="AV178" i="3"/>
  <c r="AX178" i="3"/>
  <c r="AZ178" i="3"/>
  <c r="BB178" i="3"/>
  <c r="BD178" i="3"/>
  <c r="BF178" i="3"/>
  <c r="BH178" i="3"/>
  <c r="M178" i="3"/>
  <c r="O178" i="3"/>
  <c r="Q178" i="3"/>
  <c r="S178" i="3"/>
  <c r="U178" i="3"/>
  <c r="W178" i="3"/>
  <c r="Y178" i="3"/>
  <c r="AA178" i="3"/>
  <c r="AC178" i="3"/>
  <c r="AE178" i="3"/>
  <c r="AG178" i="3"/>
  <c r="AI178" i="3"/>
  <c r="AK178" i="3"/>
  <c r="AM178" i="3"/>
  <c r="AO178" i="3"/>
  <c r="AQ178" i="3"/>
  <c r="AS178" i="3"/>
  <c r="AU178" i="3"/>
  <c r="AW178" i="3"/>
  <c r="AY178" i="3"/>
  <c r="BA178" i="3"/>
  <c r="BC178" i="3"/>
  <c r="BE178" i="3"/>
  <c r="BG178" i="3"/>
  <c r="BI178" i="3"/>
  <c r="M187" i="3"/>
  <c r="O187" i="3"/>
  <c r="Q187" i="3"/>
  <c r="S187" i="3"/>
  <c r="U187" i="3"/>
  <c r="W187" i="3"/>
  <c r="Y187" i="3"/>
  <c r="AA187" i="3"/>
  <c r="AC187" i="3"/>
  <c r="AE187" i="3"/>
  <c r="AG187" i="3"/>
  <c r="AI187" i="3"/>
  <c r="AK187" i="3"/>
  <c r="AM187" i="3"/>
  <c r="AO187" i="3"/>
  <c r="AQ187" i="3"/>
  <c r="AS187" i="3"/>
  <c r="AU187" i="3"/>
  <c r="AW187" i="3"/>
  <c r="AY187" i="3"/>
  <c r="BA187" i="3"/>
  <c r="BC187" i="3"/>
  <c r="BE187" i="3"/>
  <c r="BG187" i="3"/>
  <c r="BI187" i="3"/>
  <c r="N187" i="3"/>
  <c r="P187" i="3"/>
  <c r="R187" i="3"/>
  <c r="T187" i="3"/>
  <c r="V187" i="3"/>
  <c r="X187" i="3"/>
  <c r="Z187" i="3"/>
  <c r="AB187" i="3"/>
  <c r="AD187" i="3"/>
  <c r="AF187" i="3"/>
  <c r="AH187" i="3"/>
  <c r="AJ187" i="3"/>
  <c r="AL187" i="3"/>
  <c r="AN187" i="3"/>
  <c r="AP187" i="3"/>
  <c r="AR187" i="3"/>
  <c r="AT187" i="3"/>
  <c r="AV187" i="3"/>
  <c r="AX187" i="3"/>
  <c r="AZ187" i="3"/>
  <c r="BB187" i="3"/>
  <c r="BD187" i="3"/>
  <c r="BF187" i="3"/>
  <c r="BH187" i="3"/>
  <c r="M189" i="3"/>
  <c r="O189" i="3"/>
  <c r="Q189" i="3"/>
  <c r="S189" i="3"/>
  <c r="U189" i="3"/>
  <c r="W189" i="3"/>
  <c r="Y189" i="3"/>
  <c r="AA189" i="3"/>
  <c r="AC189" i="3"/>
  <c r="AE189" i="3"/>
  <c r="AG189" i="3"/>
  <c r="AI189" i="3"/>
  <c r="AK189" i="3"/>
  <c r="AM189" i="3"/>
  <c r="AO189" i="3"/>
  <c r="AQ189" i="3"/>
  <c r="AS189" i="3"/>
  <c r="AU189" i="3"/>
  <c r="AW189" i="3"/>
  <c r="AY189" i="3"/>
  <c r="BA189" i="3"/>
  <c r="BC189" i="3"/>
  <c r="BE189" i="3"/>
  <c r="BG189" i="3"/>
  <c r="BI189" i="3"/>
  <c r="N189" i="3"/>
  <c r="P189" i="3"/>
  <c r="R189" i="3"/>
  <c r="T189" i="3"/>
  <c r="V189" i="3"/>
  <c r="X189" i="3"/>
  <c r="Z189" i="3"/>
  <c r="AB189" i="3"/>
  <c r="AD189" i="3"/>
  <c r="AF189" i="3"/>
  <c r="AH189" i="3"/>
  <c r="AJ189" i="3"/>
  <c r="AL189" i="3"/>
  <c r="AN189" i="3"/>
  <c r="AP189" i="3"/>
  <c r="AR189" i="3"/>
  <c r="AT189" i="3"/>
  <c r="AV189" i="3"/>
  <c r="AX189" i="3"/>
  <c r="AZ189" i="3"/>
  <c r="BB189" i="3"/>
  <c r="BD189" i="3"/>
  <c r="BF189" i="3"/>
  <c r="BH189" i="3"/>
  <c r="M191" i="3"/>
  <c r="O191" i="3"/>
  <c r="Q191" i="3"/>
  <c r="S191" i="3"/>
  <c r="U191" i="3"/>
  <c r="W191" i="3"/>
  <c r="Y191" i="3"/>
  <c r="AA191" i="3"/>
  <c r="AC191" i="3"/>
  <c r="AE191" i="3"/>
  <c r="AG191" i="3"/>
  <c r="AI191" i="3"/>
  <c r="AK191" i="3"/>
  <c r="AM191" i="3"/>
  <c r="AO191" i="3"/>
  <c r="AQ191" i="3"/>
  <c r="AS191" i="3"/>
  <c r="AU191" i="3"/>
  <c r="AW191" i="3"/>
  <c r="AY191" i="3"/>
  <c r="BA191" i="3"/>
  <c r="BC191" i="3"/>
  <c r="BE191" i="3"/>
  <c r="BG191" i="3"/>
  <c r="BI191" i="3"/>
  <c r="N191" i="3"/>
  <c r="P191" i="3"/>
  <c r="R191" i="3"/>
  <c r="T191" i="3"/>
  <c r="V191" i="3"/>
  <c r="X191" i="3"/>
  <c r="Z191" i="3"/>
  <c r="AB191" i="3"/>
  <c r="AD191" i="3"/>
  <c r="AF191" i="3"/>
  <c r="AH191" i="3"/>
  <c r="AJ191" i="3"/>
  <c r="AL191" i="3"/>
  <c r="AN191" i="3"/>
  <c r="AP191" i="3"/>
  <c r="AR191" i="3"/>
  <c r="AT191" i="3"/>
  <c r="AV191" i="3"/>
  <c r="AX191" i="3"/>
  <c r="AZ191" i="3"/>
  <c r="BB191" i="3"/>
  <c r="BD191" i="3"/>
  <c r="BF191" i="3"/>
  <c r="BH191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6" i="3"/>
  <c r="P196" i="3"/>
  <c r="R196" i="3"/>
  <c r="T196" i="3"/>
  <c r="V196" i="3"/>
  <c r="X196" i="3"/>
  <c r="Z196" i="3"/>
  <c r="AB196" i="3"/>
  <c r="AD196" i="3"/>
  <c r="AF196" i="3"/>
  <c r="AH196" i="3"/>
  <c r="AJ196" i="3"/>
  <c r="AL196" i="3"/>
  <c r="AN196" i="3"/>
  <c r="AP196" i="3"/>
  <c r="AR196" i="3"/>
  <c r="AT196" i="3"/>
  <c r="AV196" i="3"/>
  <c r="AX196" i="3"/>
  <c r="AZ196" i="3"/>
  <c r="BB196" i="3"/>
  <c r="BD196" i="3"/>
  <c r="BF196" i="3"/>
  <c r="BH196" i="3"/>
  <c r="N197" i="3"/>
  <c r="P197" i="3"/>
  <c r="R197" i="3"/>
  <c r="T197" i="3"/>
  <c r="V197" i="3"/>
  <c r="X197" i="3"/>
  <c r="Z197" i="3"/>
  <c r="AB197" i="3"/>
  <c r="AD197" i="3"/>
  <c r="AF197" i="3"/>
  <c r="AH197" i="3"/>
  <c r="AJ197" i="3"/>
  <c r="AL197" i="3"/>
  <c r="AN197" i="3"/>
  <c r="AP197" i="3"/>
  <c r="AR197" i="3"/>
  <c r="AT197" i="3"/>
  <c r="AV197" i="3"/>
  <c r="AX197" i="3"/>
  <c r="AZ197" i="3"/>
  <c r="BB197" i="3"/>
  <c r="BD197" i="3"/>
  <c r="BF197" i="3"/>
  <c r="BH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M199" i="3"/>
  <c r="O199" i="3"/>
  <c r="Q199" i="3"/>
  <c r="S199" i="3"/>
  <c r="U199" i="3"/>
  <c r="W199" i="3"/>
  <c r="Y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N199" i="3"/>
  <c r="P199" i="3"/>
  <c r="R199" i="3"/>
  <c r="T199" i="3"/>
  <c r="V199" i="3"/>
  <c r="X199" i="3"/>
  <c r="Z199" i="3"/>
  <c r="AB199" i="3"/>
  <c r="AD199" i="3"/>
  <c r="AF199" i="3"/>
  <c r="AH199" i="3"/>
  <c r="AJ199" i="3"/>
  <c r="AL199" i="3"/>
  <c r="AN199" i="3"/>
  <c r="AP199" i="3"/>
  <c r="AR199" i="3"/>
  <c r="AT199" i="3"/>
  <c r="AV199" i="3"/>
  <c r="AX199" i="3"/>
  <c r="AZ199" i="3"/>
  <c r="BB199" i="3"/>
  <c r="BD199" i="3"/>
  <c r="BF199" i="3"/>
  <c r="BH199" i="3"/>
  <c r="BG199" i="3"/>
  <c r="BI199" i="3"/>
  <c r="M201" i="3"/>
  <c r="O201" i="3"/>
  <c r="Q201" i="3"/>
  <c r="S201" i="3"/>
  <c r="U201" i="3"/>
  <c r="W201" i="3"/>
  <c r="Y201" i="3"/>
  <c r="AA201" i="3"/>
  <c r="AC201" i="3"/>
  <c r="AE201" i="3"/>
  <c r="AG201" i="3"/>
  <c r="AI201" i="3"/>
  <c r="AK201" i="3"/>
  <c r="AM201" i="3"/>
  <c r="AO201" i="3"/>
  <c r="AQ201" i="3"/>
  <c r="AS201" i="3"/>
  <c r="AU201" i="3"/>
  <c r="AW201" i="3"/>
  <c r="AY201" i="3"/>
  <c r="BA201" i="3"/>
  <c r="BC201" i="3"/>
  <c r="BE201" i="3"/>
  <c r="BG201" i="3"/>
  <c r="BI201" i="3"/>
  <c r="N201" i="3"/>
  <c r="P201" i="3"/>
  <c r="R201" i="3"/>
  <c r="T201" i="3"/>
  <c r="V201" i="3"/>
  <c r="X201" i="3"/>
  <c r="Z201" i="3"/>
  <c r="AB201" i="3"/>
  <c r="AD201" i="3"/>
  <c r="AF201" i="3"/>
  <c r="AH201" i="3"/>
  <c r="AJ201" i="3"/>
  <c r="AL201" i="3"/>
  <c r="AN201" i="3"/>
  <c r="AP201" i="3"/>
  <c r="AR201" i="3"/>
  <c r="AT201" i="3"/>
  <c r="AV201" i="3"/>
  <c r="AX201" i="3"/>
  <c r="AZ201" i="3"/>
  <c r="BB201" i="3"/>
  <c r="BD201" i="3"/>
  <c r="BF201" i="3"/>
  <c r="BH201" i="3"/>
  <c r="N203" i="3"/>
  <c r="P203" i="3"/>
  <c r="R203" i="3"/>
  <c r="T203" i="3"/>
  <c r="V203" i="3"/>
  <c r="X203" i="3"/>
  <c r="Z203" i="3"/>
  <c r="AB203" i="3"/>
  <c r="AD203" i="3"/>
  <c r="AF203" i="3"/>
  <c r="AH203" i="3"/>
  <c r="AJ203" i="3"/>
  <c r="AL203" i="3"/>
  <c r="AN203" i="3"/>
  <c r="AP203" i="3"/>
  <c r="AR203" i="3"/>
  <c r="AT203" i="3"/>
  <c r="AV203" i="3"/>
  <c r="AX203" i="3"/>
  <c r="AZ203" i="3"/>
  <c r="BB203" i="3"/>
  <c r="BD203" i="3"/>
  <c r="BF203" i="3"/>
  <c r="BH203" i="3"/>
  <c r="M203" i="3"/>
  <c r="O203" i="3"/>
  <c r="Q203" i="3"/>
  <c r="S203" i="3"/>
  <c r="U203" i="3"/>
  <c r="W203" i="3"/>
  <c r="Y203" i="3"/>
  <c r="AA203" i="3"/>
  <c r="AC203" i="3"/>
  <c r="AE203" i="3"/>
  <c r="AG203" i="3"/>
  <c r="AI203" i="3"/>
  <c r="AK203" i="3"/>
  <c r="AM203" i="3"/>
  <c r="AO203" i="3"/>
  <c r="AQ203" i="3"/>
  <c r="AS203" i="3"/>
  <c r="AU203" i="3"/>
  <c r="AW203" i="3"/>
  <c r="AY203" i="3"/>
  <c r="BA203" i="3"/>
  <c r="BC203" i="3"/>
  <c r="BE203" i="3"/>
  <c r="BG203" i="3"/>
  <c r="BI203" i="3"/>
  <c r="M205" i="3"/>
  <c r="O205" i="3"/>
  <c r="Q205" i="3"/>
  <c r="S205" i="3"/>
  <c r="U205" i="3"/>
  <c r="W205" i="3"/>
  <c r="Y205" i="3"/>
  <c r="AA205" i="3"/>
  <c r="AC205" i="3"/>
  <c r="AE205" i="3"/>
  <c r="AG205" i="3"/>
  <c r="AI205" i="3"/>
  <c r="AK205" i="3"/>
  <c r="AM205" i="3"/>
  <c r="AO205" i="3"/>
  <c r="AQ205" i="3"/>
  <c r="AS205" i="3"/>
  <c r="AU205" i="3"/>
  <c r="AW205" i="3"/>
  <c r="AY205" i="3"/>
  <c r="BA205" i="3"/>
  <c r="BC205" i="3"/>
  <c r="BE205" i="3"/>
  <c r="BG205" i="3"/>
  <c r="BI205" i="3"/>
  <c r="N205" i="3"/>
  <c r="P205" i="3"/>
  <c r="R205" i="3"/>
  <c r="T205" i="3"/>
  <c r="V205" i="3"/>
  <c r="X205" i="3"/>
  <c r="Z205" i="3"/>
  <c r="AB205" i="3"/>
  <c r="AD205" i="3"/>
  <c r="AF205" i="3"/>
  <c r="AH205" i="3"/>
  <c r="AJ205" i="3"/>
  <c r="AL205" i="3"/>
  <c r="AN205" i="3"/>
  <c r="AP205" i="3"/>
  <c r="AR205" i="3"/>
  <c r="AT205" i="3"/>
  <c r="AV205" i="3"/>
  <c r="AX205" i="3"/>
  <c r="AZ205" i="3"/>
  <c r="BB205" i="3"/>
  <c r="BD205" i="3"/>
  <c r="BF205" i="3"/>
  <c r="BH205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N210" i="3"/>
  <c r="P210" i="3"/>
  <c r="R210" i="3"/>
  <c r="T210" i="3"/>
  <c r="V210" i="3"/>
  <c r="X210" i="3"/>
  <c r="Z210" i="3"/>
  <c r="AB210" i="3"/>
  <c r="AD210" i="3"/>
  <c r="AF210" i="3"/>
  <c r="AH210" i="3"/>
  <c r="AJ210" i="3"/>
  <c r="AL210" i="3"/>
  <c r="AN210" i="3"/>
  <c r="AP210" i="3"/>
  <c r="AR210" i="3"/>
  <c r="AT210" i="3"/>
  <c r="AV210" i="3"/>
  <c r="AX210" i="3"/>
  <c r="AZ210" i="3"/>
  <c r="BB210" i="3"/>
  <c r="BD210" i="3"/>
  <c r="BF210" i="3"/>
  <c r="BH210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M214" i="3"/>
  <c r="O214" i="3"/>
  <c r="Q214" i="3"/>
  <c r="S214" i="3"/>
  <c r="U214" i="3"/>
  <c r="W214" i="3"/>
  <c r="Y214" i="3"/>
  <c r="AA214" i="3"/>
  <c r="AC214" i="3"/>
  <c r="AE214" i="3"/>
  <c r="AG214" i="3"/>
  <c r="AI214" i="3"/>
  <c r="AK214" i="3"/>
  <c r="AM214" i="3"/>
  <c r="AO214" i="3"/>
  <c r="AQ214" i="3"/>
  <c r="AS214" i="3"/>
  <c r="AU214" i="3"/>
  <c r="AW214" i="3"/>
  <c r="AY214" i="3"/>
  <c r="BA214" i="3"/>
  <c r="BC214" i="3"/>
  <c r="BE214" i="3"/>
  <c r="BG214" i="3"/>
  <c r="BI214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M218" i="3"/>
  <c r="O218" i="3"/>
  <c r="Q218" i="3"/>
  <c r="S218" i="3"/>
  <c r="U218" i="3"/>
  <c r="W218" i="3"/>
  <c r="Y218" i="3"/>
  <c r="AA218" i="3"/>
  <c r="AC218" i="3"/>
  <c r="AE218" i="3"/>
  <c r="AG218" i="3"/>
  <c r="AI218" i="3"/>
  <c r="AK218" i="3"/>
  <c r="AM218" i="3"/>
  <c r="AO218" i="3"/>
  <c r="AQ218" i="3"/>
  <c r="AS218" i="3"/>
  <c r="AU218" i="3"/>
  <c r="AW218" i="3"/>
  <c r="AY218" i="3"/>
  <c r="BA218" i="3"/>
  <c r="BC218" i="3"/>
  <c r="BE218" i="3"/>
  <c r="BG218" i="3"/>
  <c r="BI218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M220" i="3"/>
  <c r="O220" i="3"/>
  <c r="Q220" i="3"/>
  <c r="S220" i="3"/>
  <c r="U220" i="3"/>
  <c r="W220" i="3"/>
  <c r="Y220" i="3"/>
  <c r="AA220" i="3"/>
  <c r="AC220" i="3"/>
  <c r="AE220" i="3"/>
  <c r="AG220" i="3"/>
  <c r="AI220" i="3"/>
  <c r="AK220" i="3"/>
  <c r="AM220" i="3"/>
  <c r="AO220" i="3"/>
  <c r="AQ220" i="3"/>
  <c r="AS220" i="3"/>
  <c r="AU220" i="3"/>
  <c r="AW220" i="3"/>
  <c r="AY220" i="3"/>
  <c r="BA220" i="3"/>
  <c r="BC220" i="3"/>
  <c r="BE220" i="3"/>
  <c r="BG220" i="3"/>
  <c r="BI220" i="3"/>
  <c r="M222" i="3"/>
  <c r="O222" i="3"/>
  <c r="Q222" i="3"/>
  <c r="S222" i="3"/>
  <c r="U222" i="3"/>
  <c r="W222" i="3"/>
  <c r="Y222" i="3"/>
  <c r="AA222" i="3"/>
  <c r="AC222" i="3"/>
  <c r="AE222" i="3"/>
  <c r="AG222" i="3"/>
  <c r="AI222" i="3"/>
  <c r="AK222" i="3"/>
  <c r="AM222" i="3"/>
  <c r="AO222" i="3"/>
  <c r="AQ222" i="3"/>
  <c r="AS222" i="3"/>
  <c r="AU222" i="3"/>
  <c r="AW222" i="3"/>
  <c r="AY222" i="3"/>
  <c r="BA222" i="3"/>
  <c r="BC222" i="3"/>
  <c r="BE222" i="3"/>
  <c r="BG222" i="3"/>
  <c r="BI222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M226" i="3"/>
  <c r="O226" i="3"/>
  <c r="Q226" i="3"/>
  <c r="S226" i="3"/>
  <c r="U226" i="3"/>
  <c r="W226" i="3"/>
  <c r="Y226" i="3"/>
  <c r="AA226" i="3"/>
  <c r="AC226" i="3"/>
  <c r="AE226" i="3"/>
  <c r="AG226" i="3"/>
  <c r="AI226" i="3"/>
  <c r="AK226" i="3"/>
  <c r="AM226" i="3"/>
  <c r="AO226" i="3"/>
  <c r="AQ226" i="3"/>
  <c r="AS226" i="3"/>
  <c r="AU226" i="3"/>
  <c r="AW226" i="3"/>
  <c r="AY226" i="3"/>
  <c r="BA226" i="3"/>
  <c r="BC226" i="3"/>
  <c r="BE226" i="3"/>
  <c r="BG226" i="3"/>
  <c r="BI226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M229" i="3"/>
  <c r="O229" i="3"/>
  <c r="Q229" i="3"/>
  <c r="S229" i="3"/>
  <c r="U229" i="3"/>
  <c r="W229" i="3"/>
  <c r="Y229" i="3"/>
  <c r="AA229" i="3"/>
  <c r="AC229" i="3"/>
  <c r="AE229" i="3"/>
  <c r="AG229" i="3"/>
  <c r="AI229" i="3"/>
  <c r="AK229" i="3"/>
  <c r="AM229" i="3"/>
  <c r="AO229" i="3"/>
  <c r="AQ229" i="3"/>
  <c r="AS229" i="3"/>
  <c r="AU229" i="3"/>
  <c r="AW229" i="3"/>
  <c r="AY229" i="3"/>
  <c r="BA229" i="3"/>
  <c r="BC229" i="3"/>
  <c r="BE229" i="3"/>
  <c r="BG229" i="3"/>
  <c r="BI229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O231" i="3"/>
  <c r="Q231" i="3"/>
  <c r="S231" i="3"/>
  <c r="U231" i="3"/>
  <c r="W231" i="3"/>
  <c r="Y231" i="3"/>
  <c r="AA231" i="3"/>
  <c r="AC231" i="3"/>
  <c r="AE231" i="3"/>
  <c r="AG231" i="3"/>
  <c r="AI231" i="3"/>
  <c r="AK231" i="3"/>
  <c r="AM231" i="3"/>
  <c r="AO231" i="3"/>
  <c r="AQ231" i="3"/>
  <c r="AS231" i="3"/>
  <c r="AU231" i="3"/>
  <c r="AW231" i="3"/>
  <c r="AY231" i="3"/>
  <c r="BA231" i="3"/>
  <c r="BC231" i="3"/>
  <c r="BE231" i="3"/>
  <c r="BG231" i="3"/>
  <c r="BI231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M235" i="3"/>
  <c r="O235" i="3"/>
  <c r="Q235" i="3"/>
  <c r="S235" i="3"/>
  <c r="U235" i="3"/>
  <c r="W235" i="3"/>
  <c r="Y235" i="3"/>
  <c r="AA235" i="3"/>
  <c r="AC235" i="3"/>
  <c r="AE235" i="3"/>
  <c r="AG235" i="3"/>
  <c r="AI235" i="3"/>
  <c r="AK235" i="3"/>
  <c r="AM235" i="3"/>
  <c r="AO235" i="3"/>
  <c r="AQ235" i="3"/>
  <c r="AS235" i="3"/>
  <c r="AU235" i="3"/>
  <c r="AW235" i="3"/>
  <c r="AY235" i="3"/>
  <c r="BA235" i="3"/>
  <c r="BC235" i="3"/>
  <c r="BE235" i="3"/>
  <c r="BG235" i="3"/>
  <c r="BI235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52" i="3"/>
  <c r="P252" i="3"/>
  <c r="R252" i="3"/>
  <c r="T252" i="3"/>
  <c r="V252" i="3"/>
  <c r="X252" i="3"/>
  <c r="Z252" i="3"/>
  <c r="AB252" i="3"/>
  <c r="AD252" i="3"/>
  <c r="AF252" i="3"/>
  <c r="AH252" i="3"/>
  <c r="AJ252" i="3"/>
  <c r="AL252" i="3"/>
  <c r="AN252" i="3"/>
  <c r="AP252" i="3"/>
  <c r="AR252" i="3"/>
  <c r="AT252" i="3"/>
  <c r="AV252" i="3"/>
  <c r="AX252" i="3"/>
  <c r="AZ252" i="3"/>
  <c r="BB252" i="3"/>
  <c r="BD252" i="3"/>
  <c r="BF252" i="3"/>
  <c r="BH252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M261" i="3"/>
  <c r="O261" i="3"/>
  <c r="Q261" i="3"/>
  <c r="S261" i="3"/>
  <c r="U261" i="3"/>
  <c r="W261" i="3"/>
  <c r="Y261" i="3"/>
  <c r="AA261" i="3"/>
  <c r="AC261" i="3"/>
  <c r="AE261" i="3"/>
  <c r="AG261" i="3"/>
  <c r="AI261" i="3"/>
  <c r="AK261" i="3"/>
  <c r="AM261" i="3"/>
  <c r="AO261" i="3"/>
  <c r="AQ261" i="3"/>
  <c r="AS261" i="3"/>
  <c r="AU261" i="3"/>
  <c r="AW261" i="3"/>
  <c r="AY261" i="3"/>
  <c r="BA261" i="3"/>
  <c r="BC261" i="3"/>
  <c r="BE261" i="3"/>
  <c r="BG261" i="3"/>
  <c r="BI261" i="3"/>
  <c r="N261" i="3"/>
  <c r="P261" i="3"/>
  <c r="R261" i="3"/>
  <c r="T261" i="3"/>
  <c r="V261" i="3"/>
  <c r="X261" i="3"/>
  <c r="Z261" i="3"/>
  <c r="AB261" i="3"/>
  <c r="AD261" i="3"/>
  <c r="AF261" i="3"/>
  <c r="AH261" i="3"/>
  <c r="AJ261" i="3"/>
  <c r="AL261" i="3"/>
  <c r="AN261" i="3"/>
  <c r="AP261" i="3"/>
  <c r="AR261" i="3"/>
  <c r="AT261" i="3"/>
  <c r="AV261" i="3"/>
  <c r="AX261" i="3"/>
  <c r="AZ261" i="3"/>
  <c r="BB261" i="3"/>
  <c r="BD261" i="3"/>
  <c r="BF261" i="3"/>
  <c r="BH261" i="3"/>
  <c r="M269" i="3"/>
  <c r="O269" i="3"/>
  <c r="Q269" i="3"/>
  <c r="S269" i="3"/>
  <c r="U269" i="3"/>
  <c r="W269" i="3"/>
  <c r="Y269" i="3"/>
  <c r="AA269" i="3"/>
  <c r="AC269" i="3"/>
  <c r="AE269" i="3"/>
  <c r="AG269" i="3"/>
  <c r="AI269" i="3"/>
  <c r="AK269" i="3"/>
  <c r="AM269" i="3"/>
  <c r="AO269" i="3"/>
  <c r="AQ269" i="3"/>
  <c r="AS269" i="3"/>
  <c r="AU269" i="3"/>
  <c r="AW269" i="3"/>
  <c r="AY269" i="3"/>
  <c r="BA269" i="3"/>
  <c r="BC269" i="3"/>
  <c r="BE269" i="3"/>
  <c r="BG269" i="3"/>
  <c r="BI269" i="3"/>
  <c r="N269" i="3"/>
  <c r="P269" i="3"/>
  <c r="R269" i="3"/>
  <c r="T269" i="3"/>
  <c r="V269" i="3"/>
  <c r="X269" i="3"/>
  <c r="Z269" i="3"/>
  <c r="AB269" i="3"/>
  <c r="AD269" i="3"/>
  <c r="AF269" i="3"/>
  <c r="AH269" i="3"/>
  <c r="AJ269" i="3"/>
  <c r="AL269" i="3"/>
  <c r="AN269" i="3"/>
  <c r="AP269" i="3"/>
  <c r="AR269" i="3"/>
  <c r="AT269" i="3"/>
  <c r="AV269" i="3"/>
  <c r="AX269" i="3"/>
  <c r="AZ269" i="3"/>
  <c r="BB269" i="3"/>
  <c r="BD269" i="3"/>
  <c r="BF269" i="3"/>
  <c r="BH269" i="3"/>
  <c r="N277" i="3"/>
  <c r="P277" i="3"/>
  <c r="R277" i="3"/>
  <c r="T277" i="3"/>
  <c r="V277" i="3"/>
  <c r="X277" i="3"/>
  <c r="Z277" i="3"/>
  <c r="AB277" i="3"/>
  <c r="AD277" i="3"/>
  <c r="AF277" i="3"/>
  <c r="AH277" i="3"/>
  <c r="AJ277" i="3"/>
  <c r="AL277" i="3"/>
  <c r="AN277" i="3"/>
  <c r="AP277" i="3"/>
  <c r="AR277" i="3"/>
  <c r="AT277" i="3"/>
  <c r="AV277" i="3"/>
  <c r="AX277" i="3"/>
  <c r="AZ277" i="3"/>
  <c r="BB277" i="3"/>
  <c r="BD277" i="3"/>
  <c r="BF277" i="3"/>
  <c r="BH277" i="3"/>
  <c r="M277" i="3"/>
  <c r="O277" i="3"/>
  <c r="Q277" i="3"/>
  <c r="S277" i="3"/>
  <c r="U277" i="3"/>
  <c r="W277" i="3"/>
  <c r="Y277" i="3"/>
  <c r="AA277" i="3"/>
  <c r="AC277" i="3"/>
  <c r="AE277" i="3"/>
  <c r="AG277" i="3"/>
  <c r="AI277" i="3"/>
  <c r="AK277" i="3"/>
  <c r="AM277" i="3"/>
  <c r="AO277" i="3"/>
  <c r="AQ277" i="3"/>
  <c r="AS277" i="3"/>
  <c r="AU277" i="3"/>
  <c r="AW277" i="3"/>
  <c r="AY277" i="3"/>
  <c r="BA277" i="3"/>
  <c r="BC277" i="3"/>
  <c r="BE277" i="3"/>
  <c r="BG277" i="3"/>
  <c r="BI277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N291" i="3"/>
  <c r="P291" i="3"/>
  <c r="R291" i="3"/>
  <c r="T291" i="3"/>
  <c r="V291" i="3"/>
  <c r="X291" i="3"/>
  <c r="Z291" i="3"/>
  <c r="AB291" i="3"/>
  <c r="AD291" i="3"/>
  <c r="AF291" i="3"/>
  <c r="AH291" i="3"/>
  <c r="AJ291" i="3"/>
  <c r="AL291" i="3"/>
  <c r="AN291" i="3"/>
  <c r="AP291" i="3"/>
  <c r="AR291" i="3"/>
  <c r="AT291" i="3"/>
  <c r="AV291" i="3"/>
  <c r="AX291" i="3"/>
  <c r="AZ291" i="3"/>
  <c r="BB291" i="3"/>
  <c r="BD291" i="3"/>
  <c r="BF291" i="3"/>
  <c r="BH291" i="3"/>
  <c r="M291" i="3"/>
  <c r="O291" i="3"/>
  <c r="Q291" i="3"/>
  <c r="S291" i="3"/>
  <c r="U291" i="3"/>
  <c r="W291" i="3"/>
  <c r="Y291" i="3"/>
  <c r="AA291" i="3"/>
  <c r="AC291" i="3"/>
  <c r="AE291" i="3"/>
  <c r="AG291" i="3"/>
  <c r="AI291" i="3"/>
  <c r="AK291" i="3"/>
  <c r="AM291" i="3"/>
  <c r="AO291" i="3"/>
  <c r="AQ291" i="3"/>
  <c r="AS291" i="3"/>
  <c r="AU291" i="3"/>
  <c r="AW291" i="3"/>
  <c r="AY291" i="3"/>
  <c r="BA291" i="3"/>
  <c r="BC291" i="3"/>
  <c r="BE291" i="3"/>
  <c r="BG291" i="3"/>
  <c r="BI291" i="3"/>
  <c r="BN104" i="3"/>
  <c r="BJ104" i="3"/>
  <c r="BN257" i="3"/>
  <c r="BN284" i="3"/>
  <c r="BM288" i="3"/>
  <c r="BM292" i="3"/>
  <c r="BJ262" i="3"/>
  <c r="BL262" i="3"/>
  <c r="BM262" i="3"/>
  <c r="BJ270" i="3"/>
  <c r="BL270" i="3"/>
  <c r="BM270" i="3"/>
  <c r="O294" i="3"/>
  <c r="S294" i="3"/>
  <c r="W294" i="3"/>
  <c r="AA294" i="3"/>
  <c r="AE294" i="3"/>
  <c r="AI294" i="3"/>
  <c r="AM294" i="3"/>
  <c r="AQ294" i="3"/>
  <c r="AU294" i="3"/>
  <c r="AY294" i="3"/>
  <c r="BC294" i="3"/>
  <c r="BG294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BI159" i="3"/>
  <c r="N159" i="3"/>
  <c r="P159" i="3"/>
  <c r="R159" i="3"/>
  <c r="T159" i="3"/>
  <c r="V159" i="3"/>
  <c r="X159" i="3"/>
  <c r="Z159" i="3"/>
  <c r="AB159" i="3"/>
  <c r="AD159" i="3"/>
  <c r="AF159" i="3"/>
  <c r="AH159" i="3"/>
  <c r="AJ159" i="3"/>
  <c r="AL159" i="3"/>
  <c r="AN159" i="3"/>
  <c r="AP159" i="3"/>
  <c r="AR159" i="3"/>
  <c r="AT159" i="3"/>
  <c r="AV159" i="3"/>
  <c r="AX159" i="3"/>
  <c r="AZ159" i="3"/>
  <c r="BB159" i="3"/>
  <c r="BD159" i="3"/>
  <c r="BF159" i="3"/>
  <c r="BH159" i="3"/>
  <c r="M247" i="3"/>
  <c r="O247" i="3"/>
  <c r="Q247" i="3"/>
  <c r="S247" i="3"/>
  <c r="U247" i="3"/>
  <c r="W247" i="3"/>
  <c r="Y247" i="3"/>
  <c r="AA247" i="3"/>
  <c r="AC247" i="3"/>
  <c r="AE247" i="3"/>
  <c r="AG247" i="3"/>
  <c r="AI247" i="3"/>
  <c r="AK247" i="3"/>
  <c r="AM247" i="3"/>
  <c r="AO247" i="3"/>
  <c r="AQ247" i="3"/>
  <c r="AS247" i="3"/>
  <c r="AU247" i="3"/>
  <c r="AW247" i="3"/>
  <c r="AY247" i="3"/>
  <c r="BA247" i="3"/>
  <c r="BC247" i="3"/>
  <c r="BE247" i="3"/>
  <c r="BG247" i="3"/>
  <c r="BI247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O251" i="3"/>
  <c r="Q251" i="3"/>
  <c r="S251" i="3"/>
  <c r="U251" i="3"/>
  <c r="W251" i="3"/>
  <c r="Y251" i="3"/>
  <c r="AA251" i="3"/>
  <c r="AC251" i="3"/>
  <c r="AE251" i="3"/>
  <c r="AG251" i="3"/>
  <c r="AI251" i="3"/>
  <c r="AK251" i="3"/>
  <c r="AM251" i="3"/>
  <c r="AO251" i="3"/>
  <c r="AQ251" i="3"/>
  <c r="AS251" i="3"/>
  <c r="AU251" i="3"/>
  <c r="AW251" i="3"/>
  <c r="AY251" i="3"/>
  <c r="BA251" i="3"/>
  <c r="BC251" i="3"/>
  <c r="BE251" i="3"/>
  <c r="BG251" i="3"/>
  <c r="BI251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N254" i="3"/>
  <c r="P254" i="3"/>
  <c r="R254" i="3"/>
  <c r="T254" i="3"/>
  <c r="V254" i="3"/>
  <c r="X254" i="3"/>
  <c r="Z254" i="3"/>
  <c r="AB254" i="3"/>
  <c r="AD254" i="3"/>
  <c r="AF254" i="3"/>
  <c r="AH254" i="3"/>
  <c r="AJ254" i="3"/>
  <c r="AL254" i="3"/>
  <c r="AN254" i="3"/>
  <c r="AP254" i="3"/>
  <c r="AR254" i="3"/>
  <c r="AT254" i="3"/>
  <c r="AV254" i="3"/>
  <c r="AX254" i="3"/>
  <c r="AZ254" i="3"/>
  <c r="BB254" i="3"/>
  <c r="BD254" i="3"/>
  <c r="BG254" i="3"/>
  <c r="BI254" i="3"/>
  <c r="BF254" i="3"/>
  <c r="BH254" i="3"/>
  <c r="M258" i="3"/>
  <c r="O258" i="3"/>
  <c r="Q258" i="3"/>
  <c r="S258" i="3"/>
  <c r="U258" i="3"/>
  <c r="W258" i="3"/>
  <c r="Y258" i="3"/>
  <c r="AA258" i="3"/>
  <c r="AC258" i="3"/>
  <c r="AE258" i="3"/>
  <c r="AG258" i="3"/>
  <c r="AI258" i="3"/>
  <c r="AK258" i="3"/>
  <c r="AM258" i="3"/>
  <c r="AO258" i="3"/>
  <c r="AQ258" i="3"/>
  <c r="AS258" i="3"/>
  <c r="AU258" i="3"/>
  <c r="AW258" i="3"/>
  <c r="AY258" i="3"/>
  <c r="BA258" i="3"/>
  <c r="BC258" i="3"/>
  <c r="BE258" i="3"/>
  <c r="BG258" i="3"/>
  <c r="BI258" i="3"/>
  <c r="N258" i="3"/>
  <c r="P258" i="3"/>
  <c r="R258" i="3"/>
  <c r="T258" i="3"/>
  <c r="V258" i="3"/>
  <c r="X258" i="3"/>
  <c r="Z258" i="3"/>
  <c r="AB258" i="3"/>
  <c r="AD258" i="3"/>
  <c r="AF258" i="3"/>
  <c r="AH258" i="3"/>
  <c r="AJ258" i="3"/>
  <c r="AL258" i="3"/>
  <c r="AN258" i="3"/>
  <c r="AP258" i="3"/>
  <c r="AR258" i="3"/>
  <c r="AT258" i="3"/>
  <c r="AV258" i="3"/>
  <c r="AX258" i="3"/>
  <c r="AZ258" i="3"/>
  <c r="BB258" i="3"/>
  <c r="BD258" i="3"/>
  <c r="BF258" i="3"/>
  <c r="BH258" i="3"/>
  <c r="N263" i="3"/>
  <c r="P263" i="3"/>
  <c r="R263" i="3"/>
  <c r="T263" i="3"/>
  <c r="V263" i="3"/>
  <c r="X263" i="3"/>
  <c r="Z263" i="3"/>
  <c r="AB263" i="3"/>
  <c r="AD263" i="3"/>
  <c r="AF263" i="3"/>
  <c r="AH263" i="3"/>
  <c r="AJ263" i="3"/>
  <c r="AL263" i="3"/>
  <c r="AN263" i="3"/>
  <c r="AP263" i="3"/>
  <c r="AR263" i="3"/>
  <c r="AT263" i="3"/>
  <c r="AV263" i="3"/>
  <c r="AX263" i="3"/>
  <c r="AZ263" i="3"/>
  <c r="BB263" i="3"/>
  <c r="BD263" i="3"/>
  <c r="BF263" i="3"/>
  <c r="BH263" i="3"/>
  <c r="M263" i="3"/>
  <c r="O263" i="3"/>
  <c r="Q263" i="3"/>
  <c r="S263" i="3"/>
  <c r="U263" i="3"/>
  <c r="W263" i="3"/>
  <c r="Y263" i="3"/>
  <c r="AA263" i="3"/>
  <c r="AC263" i="3"/>
  <c r="AE263" i="3"/>
  <c r="AG263" i="3"/>
  <c r="AI263" i="3"/>
  <c r="AK263" i="3"/>
  <c r="AM263" i="3"/>
  <c r="AO263" i="3"/>
  <c r="AQ263" i="3"/>
  <c r="AS263" i="3"/>
  <c r="AU263" i="3"/>
  <c r="AW263" i="3"/>
  <c r="AY263" i="3"/>
  <c r="BA263" i="3"/>
  <c r="BC263" i="3"/>
  <c r="BE263" i="3"/>
  <c r="BG263" i="3"/>
  <c r="BI263" i="3"/>
  <c r="N267" i="3"/>
  <c r="P267" i="3"/>
  <c r="R267" i="3"/>
  <c r="T267" i="3"/>
  <c r="V267" i="3"/>
  <c r="X267" i="3"/>
  <c r="Z267" i="3"/>
  <c r="AB267" i="3"/>
  <c r="AD267" i="3"/>
  <c r="AF267" i="3"/>
  <c r="AH267" i="3"/>
  <c r="AJ267" i="3"/>
  <c r="AL267" i="3"/>
  <c r="AN267" i="3"/>
  <c r="AP267" i="3"/>
  <c r="AR267" i="3"/>
  <c r="AT267" i="3"/>
  <c r="AV267" i="3"/>
  <c r="AX267" i="3"/>
  <c r="AZ267" i="3"/>
  <c r="BB267" i="3"/>
  <c r="BD267" i="3"/>
  <c r="BF267" i="3"/>
  <c r="BH267" i="3"/>
  <c r="M267" i="3"/>
  <c r="O267" i="3"/>
  <c r="Q267" i="3"/>
  <c r="S267" i="3"/>
  <c r="U267" i="3"/>
  <c r="W267" i="3"/>
  <c r="Y267" i="3"/>
  <c r="AA267" i="3"/>
  <c r="AC267" i="3"/>
  <c r="AE267" i="3"/>
  <c r="AG267" i="3"/>
  <c r="AI267" i="3"/>
  <c r="AK267" i="3"/>
  <c r="AM267" i="3"/>
  <c r="AO267" i="3"/>
  <c r="AQ267" i="3"/>
  <c r="AS267" i="3"/>
  <c r="AU267" i="3"/>
  <c r="AW267" i="3"/>
  <c r="AY267" i="3"/>
  <c r="BA267" i="3"/>
  <c r="BC267" i="3"/>
  <c r="BE267" i="3"/>
  <c r="BG267" i="3"/>
  <c r="BI267" i="3"/>
  <c r="N271" i="3"/>
  <c r="P271" i="3"/>
  <c r="R271" i="3"/>
  <c r="T271" i="3"/>
  <c r="V271" i="3"/>
  <c r="X271" i="3"/>
  <c r="Z271" i="3"/>
  <c r="AB271" i="3"/>
  <c r="AD271" i="3"/>
  <c r="AF271" i="3"/>
  <c r="AH271" i="3"/>
  <c r="AJ271" i="3"/>
  <c r="AL271" i="3"/>
  <c r="AN271" i="3"/>
  <c r="AP271" i="3"/>
  <c r="AR271" i="3"/>
  <c r="AT271" i="3"/>
  <c r="AV271" i="3"/>
  <c r="AX271" i="3"/>
  <c r="AZ271" i="3"/>
  <c r="BB271" i="3"/>
  <c r="BD271" i="3"/>
  <c r="BF271" i="3"/>
  <c r="BH271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M275" i="3"/>
  <c r="O275" i="3"/>
  <c r="Q275" i="3"/>
  <c r="S275" i="3"/>
  <c r="U275" i="3"/>
  <c r="W275" i="3"/>
  <c r="Y275" i="3"/>
  <c r="AA275" i="3"/>
  <c r="AC275" i="3"/>
  <c r="AE275" i="3"/>
  <c r="AG275" i="3"/>
  <c r="AI275" i="3"/>
  <c r="AK275" i="3"/>
  <c r="AM275" i="3"/>
  <c r="AO275" i="3"/>
  <c r="AQ275" i="3"/>
  <c r="AS275" i="3"/>
  <c r="AU275" i="3"/>
  <c r="AW275" i="3"/>
  <c r="AY275" i="3"/>
  <c r="BA275" i="3"/>
  <c r="BC275" i="3"/>
  <c r="BE275" i="3"/>
  <c r="BG275" i="3"/>
  <c r="BI275" i="3"/>
  <c r="N275" i="3"/>
  <c r="P275" i="3"/>
  <c r="R275" i="3"/>
  <c r="T275" i="3"/>
  <c r="V275" i="3"/>
  <c r="X275" i="3"/>
  <c r="Z275" i="3"/>
  <c r="AB275" i="3"/>
  <c r="AD275" i="3"/>
  <c r="AF275" i="3"/>
  <c r="AH275" i="3"/>
  <c r="AJ275" i="3"/>
  <c r="AL275" i="3"/>
  <c r="AN275" i="3"/>
  <c r="AP275" i="3"/>
  <c r="AR275" i="3"/>
  <c r="AT275" i="3"/>
  <c r="AV275" i="3"/>
  <c r="AX275" i="3"/>
  <c r="AZ275" i="3"/>
  <c r="BB275" i="3"/>
  <c r="BD275" i="3"/>
  <c r="BF275" i="3"/>
  <c r="BH275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O279" i="3"/>
  <c r="Q279" i="3"/>
  <c r="S279" i="3"/>
  <c r="U279" i="3"/>
  <c r="W279" i="3"/>
  <c r="Y279" i="3"/>
  <c r="AA279" i="3"/>
  <c r="AC279" i="3"/>
  <c r="AE279" i="3"/>
  <c r="AG279" i="3"/>
  <c r="AI279" i="3"/>
  <c r="AK279" i="3"/>
  <c r="AM279" i="3"/>
  <c r="AO279" i="3"/>
  <c r="AQ279" i="3"/>
  <c r="AS279" i="3"/>
  <c r="AU279" i="3"/>
  <c r="AW279" i="3"/>
  <c r="AY279" i="3"/>
  <c r="BA279" i="3"/>
  <c r="BC279" i="3"/>
  <c r="BE279" i="3"/>
  <c r="BG279" i="3"/>
  <c r="BI279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AZ281" i="3"/>
  <c r="BB281" i="3"/>
  <c r="BD281" i="3"/>
  <c r="BF281" i="3"/>
  <c r="BH281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9" i="3"/>
  <c r="P289" i="3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93" i="3"/>
  <c r="P293" i="3"/>
  <c r="R293" i="3"/>
  <c r="T293" i="3"/>
  <c r="V293" i="3"/>
  <c r="X293" i="3"/>
  <c r="Z293" i="3"/>
  <c r="AB293" i="3"/>
  <c r="AD293" i="3"/>
  <c r="AF293" i="3"/>
  <c r="AH293" i="3"/>
  <c r="AJ293" i="3"/>
  <c r="AL293" i="3"/>
  <c r="AN293" i="3"/>
  <c r="AP293" i="3"/>
  <c r="AR293" i="3"/>
  <c r="AT293" i="3"/>
  <c r="AV293" i="3"/>
  <c r="AX293" i="3"/>
  <c r="AZ293" i="3"/>
  <c r="BB293" i="3"/>
  <c r="BD293" i="3"/>
  <c r="BF293" i="3"/>
  <c r="BH293" i="3"/>
  <c r="M293" i="3"/>
  <c r="O293" i="3"/>
  <c r="Q293" i="3"/>
  <c r="S293" i="3"/>
  <c r="U293" i="3"/>
  <c r="W293" i="3"/>
  <c r="Y293" i="3"/>
  <c r="AA293" i="3"/>
  <c r="AC293" i="3"/>
  <c r="AE293" i="3"/>
  <c r="AG293" i="3"/>
  <c r="AI293" i="3"/>
  <c r="AK293" i="3"/>
  <c r="AM293" i="3"/>
  <c r="AO293" i="3"/>
  <c r="AQ293" i="3"/>
  <c r="AS293" i="3"/>
  <c r="AU293" i="3"/>
  <c r="AW293" i="3"/>
  <c r="AY293" i="3"/>
  <c r="BA293" i="3"/>
  <c r="BC293" i="3"/>
  <c r="BE293" i="3"/>
  <c r="BG293" i="3"/>
  <c r="BI293" i="3"/>
  <c r="BJ102" i="3"/>
  <c r="BL103" i="3"/>
  <c r="BL105" i="3"/>
  <c r="BN106" i="3"/>
  <c r="BJ106" i="3"/>
  <c r="BL107" i="3"/>
  <c r="BN108" i="3"/>
  <c r="BJ108" i="3"/>
  <c r="BJ110" i="3"/>
  <c r="BL111" i="3"/>
  <c r="BN112" i="3"/>
  <c r="BJ112" i="3"/>
  <c r="BL113" i="3"/>
  <c r="BL115" i="3"/>
  <c r="BJ118" i="3"/>
  <c r="BL121" i="3"/>
  <c r="BL123" i="3"/>
  <c r="BN126" i="3"/>
  <c r="BJ126" i="3"/>
  <c r="BL127" i="3"/>
  <c r="BL129" i="3"/>
  <c r="BN130" i="3"/>
  <c r="BJ130" i="3"/>
  <c r="BN138" i="3"/>
  <c r="BJ138" i="3"/>
  <c r="BM146" i="3"/>
  <c r="BK146" i="3"/>
  <c r="BL151" i="3"/>
  <c r="BM154" i="3"/>
  <c r="BK154" i="3"/>
  <c r="BH163" i="3"/>
  <c r="BD163" i="3"/>
  <c r="AZ163" i="3"/>
  <c r="AV163" i="3"/>
  <c r="AR163" i="3"/>
  <c r="AN163" i="3"/>
  <c r="AJ163" i="3"/>
  <c r="AF163" i="3"/>
  <c r="AB163" i="3"/>
  <c r="X163" i="3"/>
  <c r="T163" i="3"/>
  <c r="P163" i="3"/>
  <c r="BI163" i="3"/>
  <c r="BE163" i="3"/>
  <c r="BA163" i="3"/>
  <c r="AW163" i="3"/>
  <c r="AS163" i="3"/>
  <c r="AO163" i="3"/>
  <c r="AK163" i="3"/>
  <c r="AG163" i="3"/>
  <c r="AC163" i="3"/>
  <c r="Y163" i="3"/>
  <c r="U163" i="3"/>
  <c r="Q163" i="3"/>
  <c r="BF167" i="3"/>
  <c r="BB167" i="3"/>
  <c r="AX167" i="3"/>
  <c r="AT167" i="3"/>
  <c r="AP167" i="3"/>
  <c r="AL167" i="3"/>
  <c r="AH167" i="3"/>
  <c r="AD167" i="3"/>
  <c r="Z167" i="3"/>
  <c r="V167" i="3"/>
  <c r="R167" i="3"/>
  <c r="N167" i="3"/>
  <c r="BG167" i="3"/>
  <c r="BC167" i="3"/>
  <c r="AY167" i="3"/>
  <c r="AU167" i="3"/>
  <c r="AQ167" i="3"/>
  <c r="AM167" i="3"/>
  <c r="AI167" i="3"/>
  <c r="AE167" i="3"/>
  <c r="AA167" i="3"/>
  <c r="W167" i="3"/>
  <c r="S167" i="3"/>
  <c r="BH171" i="3"/>
  <c r="BD171" i="3"/>
  <c r="AZ171" i="3"/>
  <c r="AV171" i="3"/>
  <c r="AR171" i="3"/>
  <c r="AN171" i="3"/>
  <c r="AJ171" i="3"/>
  <c r="AF171" i="3"/>
  <c r="AB171" i="3"/>
  <c r="X171" i="3"/>
  <c r="T171" i="3"/>
  <c r="P171" i="3"/>
  <c r="BI171" i="3"/>
  <c r="BE171" i="3"/>
  <c r="BA171" i="3"/>
  <c r="AW171" i="3"/>
  <c r="AS171" i="3"/>
  <c r="AO171" i="3"/>
  <c r="AK171" i="3"/>
  <c r="AG171" i="3"/>
  <c r="AC171" i="3"/>
  <c r="Y171" i="3"/>
  <c r="U171" i="3"/>
  <c r="Q171" i="3"/>
  <c r="BF179" i="3"/>
  <c r="BB179" i="3"/>
  <c r="AX179" i="3"/>
  <c r="AT179" i="3"/>
  <c r="AP179" i="3"/>
  <c r="AL179" i="3"/>
  <c r="AH179" i="3"/>
  <c r="AD179" i="3"/>
  <c r="Z179" i="3"/>
  <c r="V179" i="3"/>
  <c r="R179" i="3"/>
  <c r="N179" i="3"/>
  <c r="BG179" i="3"/>
  <c r="BC179" i="3"/>
  <c r="AY179" i="3"/>
  <c r="AU179" i="3"/>
  <c r="AQ179" i="3"/>
  <c r="AM179" i="3"/>
  <c r="AI179" i="3"/>
  <c r="AE179" i="3"/>
  <c r="AA179" i="3"/>
  <c r="W179" i="3"/>
  <c r="S179" i="3"/>
  <c r="BL250" i="3"/>
  <c r="BJ250" i="3"/>
  <c r="BN250" i="3"/>
  <c r="BL255" i="3"/>
  <c r="BM255" i="3"/>
  <c r="BJ255" i="3"/>
  <c r="BK259" i="3"/>
  <c r="BN264" i="3"/>
  <c r="BJ264" i="3"/>
  <c r="BL264" i="3"/>
  <c r="BM264" i="3"/>
  <c r="BN272" i="3"/>
  <c r="BJ272" i="3"/>
  <c r="BL272" i="3"/>
  <c r="P294" i="3"/>
  <c r="T294" i="3"/>
  <c r="X294" i="3"/>
  <c r="AB294" i="3"/>
  <c r="AF294" i="3"/>
  <c r="AJ294" i="3"/>
  <c r="AN294" i="3"/>
  <c r="AR294" i="3"/>
  <c r="AV294" i="3"/>
  <c r="AZ294" i="3"/>
  <c r="BD294" i="3"/>
  <c r="BH294" i="3"/>
  <c r="O295" i="3"/>
  <c r="S295" i="3"/>
  <c r="W295" i="3"/>
  <c r="AA295" i="3"/>
  <c r="AE295" i="3"/>
  <c r="AI295" i="3"/>
  <c r="AM295" i="3"/>
  <c r="AQ295" i="3"/>
  <c r="AU295" i="3"/>
  <c r="AY295" i="3"/>
  <c r="BC295" i="3"/>
  <c r="N296" i="3"/>
  <c r="R296" i="3"/>
  <c r="V296" i="3"/>
  <c r="Z296" i="3"/>
  <c r="AD296" i="3"/>
  <c r="AH296" i="3"/>
  <c r="AL296" i="3"/>
  <c r="AP296" i="3"/>
  <c r="AT296" i="3"/>
  <c r="AX296" i="3"/>
  <c r="BB296" i="3"/>
  <c r="BF296" i="3"/>
  <c r="BL101" i="3"/>
  <c r="BJ142" i="3"/>
  <c r="BL145" i="3"/>
  <c r="BL158" i="3"/>
  <c r="BN158" i="3"/>
  <c r="BJ158" i="3"/>
  <c r="BH175" i="3"/>
  <c r="BD175" i="3"/>
  <c r="AZ175" i="3"/>
  <c r="AV175" i="3"/>
  <c r="AR175" i="3"/>
  <c r="AN175" i="3"/>
  <c r="AJ175" i="3"/>
  <c r="AF175" i="3"/>
  <c r="AB175" i="3"/>
  <c r="X175" i="3"/>
  <c r="T175" i="3"/>
  <c r="P175" i="3"/>
  <c r="BI175" i="3"/>
  <c r="BE175" i="3"/>
  <c r="BA175" i="3"/>
  <c r="AW175" i="3"/>
  <c r="AS175" i="3"/>
  <c r="AO175" i="3"/>
  <c r="AK175" i="3"/>
  <c r="AG175" i="3"/>
  <c r="AC175" i="3"/>
  <c r="Y175" i="3"/>
  <c r="U175" i="3"/>
  <c r="Q175" i="3"/>
  <c r="BF183" i="3"/>
  <c r="BB183" i="3"/>
  <c r="AX183" i="3"/>
  <c r="AT183" i="3"/>
  <c r="AP183" i="3"/>
  <c r="AL183" i="3"/>
  <c r="AH183" i="3"/>
  <c r="AD183" i="3"/>
  <c r="Z183" i="3"/>
  <c r="V183" i="3"/>
  <c r="R183" i="3"/>
  <c r="N183" i="3"/>
  <c r="BG183" i="3"/>
  <c r="BC183" i="3"/>
  <c r="AY183" i="3"/>
  <c r="AU183" i="3"/>
  <c r="AQ183" i="3"/>
  <c r="AM183" i="3"/>
  <c r="AI183" i="3"/>
  <c r="AE183" i="3"/>
  <c r="AA183" i="3"/>
  <c r="W183" i="3"/>
  <c r="S183" i="3"/>
  <c r="BM248" i="3"/>
  <c r="BL248" i="3"/>
  <c r="BJ248" i="3"/>
  <c r="BN248" i="3"/>
  <c r="BJ253" i="3"/>
  <c r="BM253" i="3"/>
  <c r="BL253" i="3"/>
  <c r="BH116" i="3"/>
  <c r="BD116" i="3"/>
  <c r="AZ116" i="3"/>
  <c r="AV116" i="3"/>
  <c r="AR116" i="3"/>
  <c r="AN116" i="3"/>
  <c r="AJ116" i="3"/>
  <c r="AF116" i="3"/>
  <c r="AB116" i="3"/>
  <c r="X116" i="3"/>
  <c r="T116" i="3"/>
  <c r="P116" i="3"/>
  <c r="BI116" i="3"/>
  <c r="BE116" i="3"/>
  <c r="BA116" i="3"/>
  <c r="AW116" i="3"/>
  <c r="AS116" i="3"/>
  <c r="AO116" i="3"/>
  <c r="AK116" i="3"/>
  <c r="AG116" i="3"/>
  <c r="AC116" i="3"/>
  <c r="Y116" i="3"/>
  <c r="U116" i="3"/>
  <c r="Q116" i="3"/>
  <c r="BF124" i="3"/>
  <c r="BB124" i="3"/>
  <c r="AX124" i="3"/>
  <c r="AT124" i="3"/>
  <c r="AP124" i="3"/>
  <c r="AL124" i="3"/>
  <c r="AH124" i="3"/>
  <c r="AD124" i="3"/>
  <c r="Z124" i="3"/>
  <c r="V124" i="3"/>
  <c r="R124" i="3"/>
  <c r="N124" i="3"/>
  <c r="BG124" i="3"/>
  <c r="BC124" i="3"/>
  <c r="AY124" i="3"/>
  <c r="AU124" i="3"/>
  <c r="AQ124" i="3"/>
  <c r="AM124" i="3"/>
  <c r="AI124" i="3"/>
  <c r="AE124" i="3"/>
  <c r="AA124" i="3"/>
  <c r="W124" i="3"/>
  <c r="S124" i="3"/>
  <c r="BF136" i="3"/>
  <c r="BB136" i="3"/>
  <c r="AX136" i="3"/>
  <c r="AT136" i="3"/>
  <c r="AP136" i="3"/>
  <c r="AL136" i="3"/>
  <c r="AH136" i="3"/>
  <c r="AD136" i="3"/>
  <c r="Z136" i="3"/>
  <c r="V136" i="3"/>
  <c r="R136" i="3"/>
  <c r="N136" i="3"/>
  <c r="BG136" i="3"/>
  <c r="BC136" i="3"/>
  <c r="AY136" i="3"/>
  <c r="AU136" i="3"/>
  <c r="AQ136" i="3"/>
  <c r="AM136" i="3"/>
  <c r="AI136" i="3"/>
  <c r="AE136" i="3"/>
  <c r="AA136" i="3"/>
  <c r="W136" i="3"/>
  <c r="S136" i="3"/>
  <c r="BH140" i="3"/>
  <c r="BD140" i="3"/>
  <c r="AZ140" i="3"/>
  <c r="AV140" i="3"/>
  <c r="AR140" i="3"/>
  <c r="AN140" i="3"/>
  <c r="AJ140" i="3"/>
  <c r="AF140" i="3"/>
  <c r="AB140" i="3"/>
  <c r="X140" i="3"/>
  <c r="T140" i="3"/>
  <c r="P140" i="3"/>
  <c r="BI140" i="3"/>
  <c r="BE140" i="3"/>
  <c r="BA140" i="3"/>
  <c r="AW140" i="3"/>
  <c r="AS140" i="3"/>
  <c r="AO140" i="3"/>
  <c r="AK140" i="3"/>
  <c r="AG140" i="3"/>
  <c r="AC140" i="3"/>
  <c r="Y140" i="3"/>
  <c r="U140" i="3"/>
  <c r="Q140" i="3"/>
  <c r="BC144" i="3"/>
  <c r="AU144" i="3"/>
  <c r="AM144" i="3"/>
  <c r="AE144" i="3"/>
  <c r="W144" i="3"/>
  <c r="O144" i="3"/>
  <c r="BE144" i="3"/>
  <c r="AW144" i="3"/>
  <c r="AO144" i="3"/>
  <c r="AG144" i="3"/>
  <c r="Y144" i="3"/>
  <c r="Q144" i="3"/>
  <c r="BH144" i="3"/>
  <c r="BD144" i="3"/>
  <c r="AZ144" i="3"/>
  <c r="AV144" i="3"/>
  <c r="AR144" i="3"/>
  <c r="AN144" i="3"/>
  <c r="AJ144" i="3"/>
  <c r="AF144" i="3"/>
  <c r="AB144" i="3"/>
  <c r="X144" i="3"/>
  <c r="T144" i="3"/>
  <c r="BI148" i="3"/>
  <c r="BE148" i="3"/>
  <c r="BA148" i="3"/>
  <c r="AW148" i="3"/>
  <c r="AS148" i="3"/>
  <c r="AO148" i="3"/>
  <c r="AK148" i="3"/>
  <c r="AG148" i="3"/>
  <c r="AC148" i="3"/>
  <c r="Y148" i="3"/>
  <c r="U148" i="3"/>
  <c r="Q148" i="3"/>
  <c r="M148" i="3"/>
  <c r="BF148" i="3"/>
  <c r="BB148" i="3"/>
  <c r="AX148" i="3"/>
  <c r="AT148" i="3"/>
  <c r="AP148" i="3"/>
  <c r="AL148" i="3"/>
  <c r="AH148" i="3"/>
  <c r="AD148" i="3"/>
  <c r="Z148" i="3"/>
  <c r="V148" i="3"/>
  <c r="R148" i="3"/>
  <c r="BL155" i="3"/>
  <c r="BI160" i="3"/>
  <c r="BE160" i="3"/>
  <c r="BA160" i="3"/>
  <c r="AW160" i="3"/>
  <c r="AS160" i="3"/>
  <c r="AO160" i="3"/>
  <c r="AK160" i="3"/>
  <c r="AG160" i="3"/>
  <c r="AC160" i="3"/>
  <c r="Y160" i="3"/>
  <c r="U160" i="3"/>
  <c r="Q160" i="3"/>
  <c r="M160" i="3"/>
  <c r="BF160" i="3"/>
  <c r="BB160" i="3"/>
  <c r="AX160" i="3"/>
  <c r="AT160" i="3"/>
  <c r="AP160" i="3"/>
  <c r="AL160" i="3"/>
  <c r="AH160" i="3"/>
  <c r="AD160" i="3"/>
  <c r="Z160" i="3"/>
  <c r="V160" i="3"/>
  <c r="R160" i="3"/>
  <c r="BM169" i="3"/>
  <c r="BM177" i="3"/>
  <c r="BM185" i="3"/>
  <c r="BF120" i="3"/>
  <c r="BB120" i="3"/>
  <c r="AX120" i="3"/>
  <c r="AT120" i="3"/>
  <c r="AP120" i="3"/>
  <c r="AL120" i="3"/>
  <c r="AH120" i="3"/>
  <c r="AD120" i="3"/>
  <c r="Z120" i="3"/>
  <c r="V120" i="3"/>
  <c r="R120" i="3"/>
  <c r="N120" i="3"/>
  <c r="BG120" i="3"/>
  <c r="BC120" i="3"/>
  <c r="AY120" i="3"/>
  <c r="AU120" i="3"/>
  <c r="AQ120" i="3"/>
  <c r="AM120" i="3"/>
  <c r="AI120" i="3"/>
  <c r="AE120" i="3"/>
  <c r="AA120" i="3"/>
  <c r="W120" i="3"/>
  <c r="S120" i="3"/>
  <c r="BI128" i="3"/>
  <c r="BE128" i="3"/>
  <c r="BA128" i="3"/>
  <c r="AW128" i="3"/>
  <c r="AS128" i="3"/>
  <c r="AO128" i="3"/>
  <c r="AK128" i="3"/>
  <c r="AG128" i="3"/>
  <c r="AC128" i="3"/>
  <c r="Y128" i="3"/>
  <c r="U128" i="3"/>
  <c r="Q128" i="3"/>
  <c r="M128" i="3"/>
  <c r="BF128" i="3"/>
  <c r="BB128" i="3"/>
  <c r="AX128" i="3"/>
  <c r="AT128" i="3"/>
  <c r="AP128" i="3"/>
  <c r="AL128" i="3"/>
  <c r="AH128" i="3"/>
  <c r="AD128" i="3"/>
  <c r="Z128" i="3"/>
  <c r="V128" i="3"/>
  <c r="R128" i="3"/>
  <c r="BG132" i="3"/>
  <c r="BC132" i="3"/>
  <c r="AY132" i="3"/>
  <c r="AU132" i="3"/>
  <c r="AQ132" i="3"/>
  <c r="BH132" i="3"/>
  <c r="BD132" i="3"/>
  <c r="AZ132" i="3"/>
  <c r="AV132" i="3"/>
  <c r="AR132" i="3"/>
  <c r="AN132" i="3"/>
  <c r="AK132" i="3"/>
  <c r="AG132" i="3"/>
  <c r="AC132" i="3"/>
  <c r="Y132" i="3"/>
  <c r="U132" i="3"/>
  <c r="Q132" i="3"/>
  <c r="M132" i="3"/>
  <c r="AJ132" i="3"/>
  <c r="AF132" i="3"/>
  <c r="AB132" i="3"/>
  <c r="X132" i="3"/>
  <c r="T132" i="3"/>
  <c r="BF152" i="3"/>
  <c r="BB152" i="3"/>
  <c r="AX152" i="3"/>
  <c r="AT152" i="3"/>
  <c r="AP152" i="3"/>
  <c r="AL152" i="3"/>
  <c r="AH152" i="3"/>
  <c r="AD152" i="3"/>
  <c r="Z152" i="3"/>
  <c r="V152" i="3"/>
  <c r="R152" i="3"/>
  <c r="N152" i="3"/>
  <c r="BG152" i="3"/>
  <c r="BC152" i="3"/>
  <c r="AY152" i="3"/>
  <c r="AU152" i="3"/>
  <c r="AQ152" i="3"/>
  <c r="AM152" i="3"/>
  <c r="AI152" i="3"/>
  <c r="AE152" i="3"/>
  <c r="AA152" i="3"/>
  <c r="W152" i="3"/>
  <c r="S152" i="3"/>
  <c r="BH156" i="3"/>
  <c r="BD156" i="3"/>
  <c r="AZ156" i="3"/>
  <c r="AV156" i="3"/>
  <c r="AR156" i="3"/>
  <c r="AN156" i="3"/>
  <c r="AJ156" i="3"/>
  <c r="AF156" i="3"/>
  <c r="AB156" i="3"/>
  <c r="X156" i="3"/>
  <c r="T156" i="3"/>
  <c r="P156" i="3"/>
  <c r="BI156" i="3"/>
  <c r="BE156" i="3"/>
  <c r="BA156" i="3"/>
  <c r="AW156" i="3"/>
  <c r="AS156" i="3"/>
  <c r="AO156" i="3"/>
  <c r="AK156" i="3"/>
  <c r="AG156" i="3"/>
  <c r="AC156" i="3"/>
  <c r="Y156" i="3"/>
  <c r="U156" i="3"/>
  <c r="Q156" i="3"/>
  <c r="BG164" i="3"/>
  <c r="BC164" i="3"/>
  <c r="AY164" i="3"/>
  <c r="AU164" i="3"/>
  <c r="AQ164" i="3"/>
  <c r="AM164" i="3"/>
  <c r="AI164" i="3"/>
  <c r="AE164" i="3"/>
  <c r="AA164" i="3"/>
  <c r="W164" i="3"/>
  <c r="S164" i="3"/>
  <c r="O164" i="3"/>
  <c r="BH164" i="3"/>
  <c r="BD164" i="3"/>
  <c r="AZ164" i="3"/>
  <c r="AV164" i="3"/>
  <c r="AR164" i="3"/>
  <c r="AN164" i="3"/>
  <c r="AJ164" i="3"/>
  <c r="AF164" i="3"/>
  <c r="AB164" i="3"/>
  <c r="X164" i="3"/>
  <c r="T164" i="3"/>
  <c r="BI168" i="3"/>
  <c r="BE168" i="3"/>
  <c r="BA168" i="3"/>
  <c r="AW168" i="3"/>
  <c r="AS168" i="3"/>
  <c r="AO168" i="3"/>
  <c r="AK168" i="3"/>
  <c r="AG168" i="3"/>
  <c r="AC168" i="3"/>
  <c r="Y168" i="3"/>
  <c r="U168" i="3"/>
  <c r="Q168" i="3"/>
  <c r="M168" i="3"/>
  <c r="BF168" i="3"/>
  <c r="BB168" i="3"/>
  <c r="AX168" i="3"/>
  <c r="AT168" i="3"/>
  <c r="AP168" i="3"/>
  <c r="AL168" i="3"/>
  <c r="AH168" i="3"/>
  <c r="AD168" i="3"/>
  <c r="Z168" i="3"/>
  <c r="V168" i="3"/>
  <c r="R168" i="3"/>
  <c r="BG172" i="3"/>
  <c r="BC172" i="3"/>
  <c r="AY172" i="3"/>
  <c r="AU172" i="3"/>
  <c r="AQ172" i="3"/>
  <c r="AM172" i="3"/>
  <c r="AI172" i="3"/>
  <c r="AE172" i="3"/>
  <c r="AA172" i="3"/>
  <c r="W172" i="3"/>
  <c r="BH172" i="3"/>
  <c r="BD172" i="3"/>
  <c r="AZ172" i="3"/>
  <c r="AV172" i="3"/>
  <c r="AR172" i="3"/>
  <c r="AN172" i="3"/>
  <c r="AJ172" i="3"/>
  <c r="AF172" i="3"/>
  <c r="AB172" i="3"/>
  <c r="X172" i="3"/>
  <c r="T172" i="3"/>
  <c r="Q172" i="3"/>
  <c r="M172" i="3"/>
  <c r="BI176" i="3"/>
  <c r="BE176" i="3"/>
  <c r="BA176" i="3"/>
  <c r="AW176" i="3"/>
  <c r="AS176" i="3"/>
  <c r="AO176" i="3"/>
  <c r="AK176" i="3"/>
  <c r="AG176" i="3"/>
  <c r="AC176" i="3"/>
  <c r="Y176" i="3"/>
  <c r="U176" i="3"/>
  <c r="Q176" i="3"/>
  <c r="M176" i="3"/>
  <c r="BF176" i="3"/>
  <c r="BB176" i="3"/>
  <c r="AX176" i="3"/>
  <c r="AT176" i="3"/>
  <c r="AP176" i="3"/>
  <c r="AL176" i="3"/>
  <c r="AH176" i="3"/>
  <c r="AD176" i="3"/>
  <c r="Z176" i="3"/>
  <c r="V176" i="3"/>
  <c r="R176" i="3"/>
  <c r="BG180" i="3"/>
  <c r="BC180" i="3"/>
  <c r="AY180" i="3"/>
  <c r="AU180" i="3"/>
  <c r="AQ180" i="3"/>
  <c r="AM180" i="3"/>
  <c r="AI180" i="3"/>
  <c r="AE180" i="3"/>
  <c r="AA180" i="3"/>
  <c r="W180" i="3"/>
  <c r="S180" i="3"/>
  <c r="O180" i="3"/>
  <c r="BH180" i="3"/>
  <c r="BD180" i="3"/>
  <c r="AZ180" i="3"/>
  <c r="AV180" i="3"/>
  <c r="AR180" i="3"/>
  <c r="AN180" i="3"/>
  <c r="AJ180" i="3"/>
  <c r="AF180" i="3"/>
  <c r="AB180" i="3"/>
  <c r="X180" i="3"/>
  <c r="T180" i="3"/>
  <c r="BI184" i="3"/>
  <c r="BE184" i="3"/>
  <c r="BA184" i="3"/>
  <c r="AW184" i="3"/>
  <c r="AS184" i="3"/>
  <c r="AO184" i="3"/>
  <c r="AK184" i="3"/>
  <c r="AG184" i="3"/>
  <c r="AC184" i="3"/>
  <c r="Y184" i="3"/>
  <c r="U184" i="3"/>
  <c r="Q184" i="3"/>
  <c r="M184" i="3"/>
  <c r="BF184" i="3"/>
  <c r="BB184" i="3"/>
  <c r="AX184" i="3"/>
  <c r="AT184" i="3"/>
  <c r="AP184" i="3"/>
  <c r="AL184" i="3"/>
  <c r="AH184" i="3"/>
  <c r="AD184" i="3"/>
  <c r="Z184" i="3"/>
  <c r="V184" i="3"/>
  <c r="R184" i="3"/>
  <c r="BG246" i="3"/>
  <c r="BC246" i="3"/>
  <c r="AY246" i="3"/>
  <c r="AU246" i="3"/>
  <c r="AQ246" i="3"/>
  <c r="AM246" i="3"/>
  <c r="AI246" i="3"/>
  <c r="AE246" i="3"/>
  <c r="AA246" i="3"/>
  <c r="W246" i="3"/>
  <c r="S246" i="3"/>
  <c r="O246" i="3"/>
  <c r="BH246" i="3"/>
  <c r="BD246" i="3"/>
  <c r="AZ246" i="3"/>
  <c r="AV246" i="3"/>
  <c r="AR246" i="3"/>
  <c r="AN246" i="3"/>
  <c r="AJ246" i="3"/>
  <c r="AF246" i="3"/>
  <c r="AB246" i="3"/>
  <c r="X246" i="3"/>
  <c r="T246" i="3"/>
  <c r="K17" i="3"/>
  <c r="AU17" i="3" s="1"/>
  <c r="K13" i="3"/>
  <c r="K11" i="3"/>
  <c r="K9" i="3"/>
  <c r="L81" i="3"/>
  <c r="L77" i="3"/>
  <c r="L73" i="3"/>
  <c r="L69" i="3"/>
  <c r="L49" i="3"/>
  <c r="L45" i="3"/>
  <c r="L41" i="3"/>
  <c r="L37" i="3"/>
  <c r="L17" i="3"/>
  <c r="BD17" i="3" s="1"/>
  <c r="L53" i="3"/>
  <c r="L21" i="3"/>
  <c r="L85" i="3"/>
  <c r="L68" i="3"/>
  <c r="K99" i="3"/>
  <c r="K67" i="3"/>
  <c r="K66" i="3"/>
  <c r="K37" i="3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K51" i="3"/>
  <c r="K50" i="3"/>
  <c r="L33" i="3"/>
  <c r="L29" i="3"/>
  <c r="L25" i="3"/>
  <c r="K21" i="3"/>
  <c r="K20" i="3"/>
  <c r="K19" i="3"/>
  <c r="K18" i="3"/>
  <c r="K14" i="3"/>
  <c r="K12" i="3"/>
  <c r="K10" i="3"/>
  <c r="K91" i="3"/>
  <c r="K75" i="3"/>
  <c r="K61" i="3"/>
  <c r="K60" i="3"/>
  <c r="K59" i="3"/>
  <c r="K58" i="3"/>
  <c r="K45" i="3"/>
  <c r="L44" i="3"/>
  <c r="K44" i="3"/>
  <c r="K43" i="3"/>
  <c r="K42" i="3"/>
  <c r="K29" i="3"/>
  <c r="K28" i="3"/>
  <c r="K27" i="3"/>
  <c r="K26" i="3"/>
  <c r="L13" i="3"/>
  <c r="N13" i="3" s="1"/>
  <c r="L9" i="3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L32" i="3"/>
  <c r="L31" i="3"/>
  <c r="L30" i="3"/>
  <c r="L16" i="3"/>
  <c r="L15" i="3"/>
  <c r="L11" i="3"/>
  <c r="L96" i="3"/>
  <c r="L63" i="3"/>
  <c r="L62" i="3"/>
  <c r="K16" i="3"/>
  <c r="K15" i="3"/>
  <c r="L14" i="3"/>
  <c r="L12" i="3"/>
  <c r="L10" i="3"/>
  <c r="L100" i="3"/>
  <c r="L99" i="3"/>
  <c r="L98" i="3"/>
  <c r="K95" i="3"/>
  <c r="L92" i="3"/>
  <c r="L91" i="3"/>
  <c r="L90" i="3"/>
  <c r="K87" i="3"/>
  <c r="L84" i="3"/>
  <c r="L83" i="3"/>
  <c r="L82" i="3"/>
  <c r="K79" i="3"/>
  <c r="L76" i="3"/>
  <c r="L75" i="3"/>
  <c r="L74" i="3"/>
  <c r="K71" i="3"/>
  <c r="L67" i="3"/>
  <c r="L66" i="3"/>
  <c r="L64" i="3"/>
  <c r="K63" i="3"/>
  <c r="K62" i="3"/>
  <c r="L60" i="3"/>
  <c r="L59" i="3"/>
  <c r="L58" i="3"/>
  <c r="L55" i="3"/>
  <c r="L54" i="3"/>
  <c r="L40" i="3"/>
  <c r="L39" i="3"/>
  <c r="L38" i="3"/>
  <c r="L24" i="3"/>
  <c r="L23" i="3"/>
  <c r="L22" i="3"/>
  <c r="AE17" i="3"/>
  <c r="BF17" i="3"/>
  <c r="K57" i="3"/>
  <c r="L56" i="3"/>
  <c r="K56" i="3"/>
  <c r="K55" i="3"/>
  <c r="K54" i="3"/>
  <c r="L51" i="3"/>
  <c r="L50" i="3"/>
  <c r="K49" i="3"/>
  <c r="L48" i="3"/>
  <c r="K48" i="3"/>
  <c r="K47" i="3"/>
  <c r="K46" i="3"/>
  <c r="L43" i="3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L26" i="3"/>
  <c r="K25" i="3"/>
  <c r="K24" i="3"/>
  <c r="K23" i="3"/>
  <c r="K22" i="3"/>
  <c r="L20" i="3"/>
  <c r="L19" i="3"/>
  <c r="L18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98" i="3"/>
  <c r="K94" i="3"/>
  <c r="K90" i="3"/>
  <c r="K86" i="3"/>
  <c r="K82" i="3"/>
  <c r="K78" i="3"/>
  <c r="K74" i="3"/>
  <c r="K70" i="3"/>
  <c r="Z17" i="3" l="1"/>
  <c r="BL147" i="3"/>
  <c r="BM173" i="3"/>
  <c r="BJ154" i="3"/>
  <c r="BL138" i="3"/>
  <c r="BM123" i="3"/>
  <c r="BJ122" i="3"/>
  <c r="BK115" i="3"/>
  <c r="BN114" i="3"/>
  <c r="BK113" i="3"/>
  <c r="BM112" i="3"/>
  <c r="BM111" i="3"/>
  <c r="BJ109" i="3"/>
  <c r="BL106" i="3"/>
  <c r="BJ105" i="3"/>
  <c r="BK104" i="3"/>
  <c r="BL104" i="3"/>
  <c r="BM102" i="3"/>
  <c r="BK137" i="3"/>
  <c r="BJ149" i="3"/>
  <c r="BK138" i="3"/>
  <c r="BJ135" i="3"/>
  <c r="BM113" i="3"/>
  <c r="BL109" i="3"/>
  <c r="BL257" i="3"/>
  <c r="BN292" i="3"/>
  <c r="BM142" i="3"/>
  <c r="BJ278" i="3"/>
  <c r="BL131" i="3"/>
  <c r="BL153" i="3"/>
  <c r="BJ274" i="3"/>
  <c r="BL260" i="3"/>
  <c r="BJ146" i="3"/>
  <c r="BN141" i="3"/>
  <c r="BM138" i="3"/>
  <c r="BM126" i="3"/>
  <c r="BJ121" i="3"/>
  <c r="BL118" i="3"/>
  <c r="BJ115" i="3"/>
  <c r="BM107" i="3"/>
  <c r="BK103" i="3"/>
  <c r="BN102" i="3"/>
  <c r="BL288" i="3"/>
  <c r="BN270" i="3"/>
  <c r="BK158" i="3"/>
  <c r="BL142" i="3"/>
  <c r="BN286" i="3"/>
  <c r="BN259" i="3"/>
  <c r="BJ125" i="3"/>
  <c r="BK125" i="3"/>
  <c r="BH17" i="3"/>
  <c r="AP17" i="3"/>
  <c r="BC17" i="3"/>
  <c r="AM17" i="3"/>
  <c r="O17" i="3"/>
  <c r="AH67" i="3"/>
  <c r="AB17" i="3"/>
  <c r="BM274" i="3"/>
  <c r="BN113" i="3"/>
  <c r="BL110" i="3"/>
  <c r="BM108" i="3"/>
  <c r="BN253" i="3"/>
  <c r="BN142" i="3"/>
  <c r="BJ292" i="3"/>
  <c r="BJ286" i="3"/>
  <c r="BL286" i="3"/>
  <c r="BL284" i="3"/>
  <c r="BL278" i="3"/>
  <c r="BN255" i="3"/>
  <c r="BN149" i="3"/>
  <c r="BK276" i="3"/>
  <c r="W17" i="3"/>
  <c r="BK284" i="3"/>
  <c r="BK278" i="3"/>
  <c r="BM149" i="3"/>
  <c r="BJ276" i="3"/>
  <c r="T45" i="3"/>
  <c r="AN17" i="3"/>
  <c r="BM139" i="3"/>
  <c r="BK139" i="3"/>
  <c r="BM145" i="3"/>
  <c r="BJ145" i="3"/>
  <c r="BL282" i="3"/>
  <c r="BL125" i="3"/>
  <c r="BL117" i="3"/>
  <c r="BK142" i="3"/>
  <c r="BN145" i="3"/>
  <c r="BK177" i="3"/>
  <c r="BM137" i="3"/>
  <c r="BJ139" i="3"/>
  <c r="BJ137" i="3"/>
  <c r="BK290" i="3"/>
  <c r="BJ290" i="3"/>
  <c r="BK282" i="3"/>
  <c r="BM290" i="3"/>
  <c r="BK145" i="3"/>
  <c r="BN139" i="3"/>
  <c r="BM115" i="3"/>
  <c r="BK112" i="3"/>
  <c r="BN109" i="3"/>
  <c r="BL157" i="3"/>
  <c r="R17" i="3"/>
  <c r="AH17" i="3"/>
  <c r="AX17" i="3"/>
  <c r="BG17" i="3"/>
  <c r="AY17" i="3"/>
  <c r="AQ17" i="3"/>
  <c r="AI17" i="3"/>
  <c r="AA17" i="3"/>
  <c r="S17" i="3"/>
  <c r="T58" i="3"/>
  <c r="AR17" i="3"/>
  <c r="BK294" i="3"/>
  <c r="BN101" i="3"/>
  <c r="BK130" i="3"/>
  <c r="BN115" i="3"/>
  <c r="BK114" i="3"/>
  <c r="BL114" i="3"/>
  <c r="BL112" i="3"/>
  <c r="BJ111" i="3"/>
  <c r="BJ107" i="3"/>
  <c r="BM106" i="3"/>
  <c r="BN105" i="3"/>
  <c r="BM105" i="3"/>
  <c r="BM133" i="3"/>
  <c r="BJ123" i="3"/>
  <c r="BL165" i="3"/>
  <c r="BN155" i="3"/>
  <c r="BK155" i="3"/>
  <c r="BM153" i="3"/>
  <c r="BJ101" i="3"/>
  <c r="BM157" i="3"/>
  <c r="BJ141" i="3"/>
  <c r="BK141" i="3"/>
  <c r="BM118" i="3"/>
  <c r="BJ113" i="3"/>
  <c r="BK111" i="3"/>
  <c r="BK107" i="3"/>
  <c r="BM104" i="3"/>
  <c r="BN103" i="3"/>
  <c r="BL102" i="3"/>
  <c r="BK270" i="3"/>
  <c r="BM150" i="3"/>
  <c r="BN147" i="3"/>
  <c r="BK147" i="3"/>
  <c r="BJ147" i="3"/>
  <c r="BM143" i="3"/>
  <c r="BN118" i="3"/>
  <c r="BN185" i="3"/>
  <c r="BK185" i="3"/>
  <c r="BJ185" i="3"/>
  <c r="BL185" i="3"/>
  <c r="BL181" i="3"/>
  <c r="BJ181" i="3"/>
  <c r="BK173" i="3"/>
  <c r="BN173" i="3"/>
  <c r="BN165" i="3"/>
  <c r="BK165" i="3"/>
  <c r="BM155" i="3"/>
  <c r="BK153" i="3"/>
  <c r="BN153" i="3"/>
  <c r="BN135" i="3"/>
  <c r="BL134" i="3"/>
  <c r="BK134" i="3"/>
  <c r="BM131" i="3"/>
  <c r="BN131" i="3"/>
  <c r="BK131" i="3"/>
  <c r="BJ131" i="3"/>
  <c r="BL130" i="3"/>
  <c r="BK123" i="3"/>
  <c r="BK101" i="3"/>
  <c r="X17" i="3"/>
  <c r="AQ37" i="3"/>
  <c r="BK116" i="3"/>
  <c r="BK175" i="3"/>
  <c r="BK171" i="3"/>
  <c r="BM147" i="3"/>
  <c r="BJ165" i="3"/>
  <c r="BM110" i="3"/>
  <c r="BM109" i="3"/>
  <c r="BL108" i="3"/>
  <c r="BM103" i="3"/>
  <c r="BK262" i="3"/>
  <c r="BN150" i="3"/>
  <c r="BL150" i="3"/>
  <c r="BK150" i="3"/>
  <c r="BJ288" i="3"/>
  <c r="BN288" i="3"/>
  <c r="BL146" i="3"/>
  <c r="BN143" i="3"/>
  <c r="BK143" i="3"/>
  <c r="BJ143" i="3"/>
  <c r="BL141" i="3"/>
  <c r="BK126" i="3"/>
  <c r="BK248" i="3"/>
  <c r="BK181" i="3"/>
  <c r="BN181" i="3"/>
  <c r="BN177" i="3"/>
  <c r="BJ177" i="3"/>
  <c r="BL177" i="3"/>
  <c r="BJ173" i="3"/>
  <c r="BL173" i="3"/>
  <c r="BK169" i="3"/>
  <c r="BN169" i="3"/>
  <c r="BJ169" i="3"/>
  <c r="BL169" i="3"/>
  <c r="BM158" i="3"/>
  <c r="BN157" i="3"/>
  <c r="BK157" i="3"/>
  <c r="BJ157" i="3"/>
  <c r="BJ155" i="3"/>
  <c r="BL154" i="3"/>
  <c r="BJ153" i="3"/>
  <c r="BM135" i="3"/>
  <c r="BM134" i="3"/>
  <c r="BN133" i="3"/>
  <c r="BK129" i="3"/>
  <c r="BJ129" i="3"/>
  <c r="BM122" i="3"/>
  <c r="BM121" i="3"/>
  <c r="BN121" i="3"/>
  <c r="BM101" i="3"/>
  <c r="BN134" i="3"/>
  <c r="BJ176" i="3"/>
  <c r="BJ128" i="3"/>
  <c r="BL120" i="3"/>
  <c r="BL152" i="3"/>
  <c r="BJ160" i="3"/>
  <c r="BL136" i="3"/>
  <c r="BL167" i="3"/>
  <c r="BG53" i="3"/>
  <c r="N9" i="3"/>
  <c r="AJ37" i="3"/>
  <c r="T17" i="3"/>
  <c r="BJ184" i="3"/>
  <c r="BJ168" i="3"/>
  <c r="BN128" i="3"/>
  <c r="BJ148" i="3"/>
  <c r="BM124" i="3"/>
  <c r="BL124" i="3"/>
  <c r="BL183" i="3"/>
  <c r="BM175" i="3"/>
  <c r="BN296" i="3"/>
  <c r="BL179" i="3"/>
  <c r="BM171" i="3"/>
  <c r="BK163" i="3"/>
  <c r="BM224" i="3"/>
  <c r="BN156" i="3"/>
  <c r="BN140" i="3"/>
  <c r="BK296" i="3"/>
  <c r="BM256" i="3"/>
  <c r="BM180" i="3"/>
  <c r="AZ3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AL37" i="3"/>
  <c r="O58" i="3"/>
  <c r="BA75" i="3"/>
  <c r="N14" i="3"/>
  <c r="O11" i="3"/>
  <c r="AJ17" i="3"/>
  <c r="AZ17" i="3"/>
  <c r="P17" i="3"/>
  <c r="AF17" i="3"/>
  <c r="AV17" i="3"/>
  <c r="N21" i="3"/>
  <c r="BN184" i="3"/>
  <c r="BK184" i="3"/>
  <c r="BL180" i="3"/>
  <c r="BK172" i="3"/>
  <c r="BN172" i="3"/>
  <c r="BN168" i="3"/>
  <c r="BK168" i="3"/>
  <c r="BL164" i="3"/>
  <c r="BK156" i="3"/>
  <c r="BM152" i="3"/>
  <c r="BN132" i="3"/>
  <c r="BK132" i="3"/>
  <c r="BM120" i="3"/>
  <c r="BN148" i="3"/>
  <c r="BL144" i="3"/>
  <c r="BK140" i="3"/>
  <c r="BM136" i="3"/>
  <c r="BJ124" i="3"/>
  <c r="BJ183" i="3"/>
  <c r="BL296" i="3"/>
  <c r="BL295" i="3"/>
  <c r="BJ179" i="3"/>
  <c r="BM163" i="3"/>
  <c r="BM293" i="3"/>
  <c r="BL293" i="3"/>
  <c r="BN289" i="3"/>
  <c r="BK289" i="3"/>
  <c r="BJ289" i="3"/>
  <c r="BM285" i="3"/>
  <c r="BL285" i="3"/>
  <c r="BN281" i="3"/>
  <c r="BK281" i="3"/>
  <c r="BJ281" i="3"/>
  <c r="BM279" i="3"/>
  <c r="BL279" i="3"/>
  <c r="BN275" i="3"/>
  <c r="BJ271" i="3"/>
  <c r="BM271" i="3"/>
  <c r="BL271" i="3"/>
  <c r="BK267" i="3"/>
  <c r="BN267" i="3"/>
  <c r="BJ263" i="3"/>
  <c r="BM263" i="3"/>
  <c r="BL263" i="3"/>
  <c r="BM258" i="3"/>
  <c r="BL258" i="3"/>
  <c r="BJ258" i="3"/>
  <c r="BN258" i="3"/>
  <c r="BK258" i="3"/>
  <c r="BK251" i="3"/>
  <c r="BN251" i="3"/>
  <c r="BJ247" i="3"/>
  <c r="BM247" i="3"/>
  <c r="BL247" i="3"/>
  <c r="BK159" i="3"/>
  <c r="BN159" i="3"/>
  <c r="BL294" i="3"/>
  <c r="BM291" i="3"/>
  <c r="BL291" i="3"/>
  <c r="BN283" i="3"/>
  <c r="BK283" i="3"/>
  <c r="BJ283" i="3"/>
  <c r="BM277" i="3"/>
  <c r="BL277" i="3"/>
  <c r="BK269" i="3"/>
  <c r="BN269" i="3"/>
  <c r="BJ261" i="3"/>
  <c r="BM261" i="3"/>
  <c r="BL261" i="3"/>
  <c r="BM252" i="3"/>
  <c r="BL252" i="3"/>
  <c r="BJ252" i="3"/>
  <c r="BN252" i="3"/>
  <c r="BK252" i="3"/>
  <c r="BJ245" i="3"/>
  <c r="BM245" i="3"/>
  <c r="BL245" i="3"/>
  <c r="BK243" i="3"/>
  <c r="BN243" i="3"/>
  <c r="BJ241" i="3"/>
  <c r="BM241" i="3"/>
  <c r="BL241" i="3"/>
  <c r="BK239" i="3"/>
  <c r="BN239" i="3"/>
  <c r="BJ237" i="3"/>
  <c r="BM237" i="3"/>
  <c r="BL237" i="3"/>
  <c r="BK235" i="3"/>
  <c r="BN235" i="3"/>
  <c r="BJ233" i="3"/>
  <c r="BM233" i="3"/>
  <c r="BL233" i="3"/>
  <c r="BL231" i="3"/>
  <c r="BK231" i="3"/>
  <c r="BN231" i="3"/>
  <c r="BJ231" i="3"/>
  <c r="BJ229" i="3"/>
  <c r="BM229" i="3"/>
  <c r="BL229" i="3"/>
  <c r="BM227" i="3"/>
  <c r="BK227" i="3"/>
  <c r="BN227" i="3"/>
  <c r="BJ227" i="3"/>
  <c r="BJ226" i="3"/>
  <c r="BL226" i="3"/>
  <c r="BN224" i="3"/>
  <c r="BJ224" i="3"/>
  <c r="BJ222" i="3"/>
  <c r="BL222" i="3"/>
  <c r="BN220" i="3"/>
  <c r="BJ220" i="3"/>
  <c r="BJ218" i="3"/>
  <c r="BL218" i="3"/>
  <c r="BM215" i="3"/>
  <c r="BK215" i="3"/>
  <c r="BN215" i="3"/>
  <c r="BL214" i="3"/>
  <c r="BN212" i="3"/>
  <c r="BJ212" i="3"/>
  <c r="BJ210" i="3"/>
  <c r="BL210" i="3"/>
  <c r="BM207" i="3"/>
  <c r="BK207" i="3"/>
  <c r="BN207" i="3"/>
  <c r="BJ207" i="3"/>
  <c r="BJ205" i="3"/>
  <c r="BM205" i="3"/>
  <c r="BL205" i="3"/>
  <c r="BM203" i="3"/>
  <c r="BK203" i="3"/>
  <c r="BN203" i="3"/>
  <c r="BJ203" i="3"/>
  <c r="BJ201" i="3"/>
  <c r="BM201" i="3"/>
  <c r="BL201" i="3"/>
  <c r="BM199" i="3"/>
  <c r="BK199" i="3"/>
  <c r="BN199" i="3"/>
  <c r="BM197" i="3"/>
  <c r="BL197" i="3"/>
  <c r="BK196" i="3"/>
  <c r="BN196" i="3"/>
  <c r="BM194" i="3"/>
  <c r="BL194" i="3"/>
  <c r="BJ191" i="3"/>
  <c r="BN191" i="3"/>
  <c r="BK191" i="3"/>
  <c r="BJ189" i="3"/>
  <c r="BL189" i="3"/>
  <c r="BM187" i="3"/>
  <c r="BN187" i="3"/>
  <c r="BK187" i="3"/>
  <c r="BM178" i="3"/>
  <c r="BL178" i="3"/>
  <c r="BN170" i="3"/>
  <c r="BK170" i="3"/>
  <c r="BJ170" i="3"/>
  <c r="BM162" i="3"/>
  <c r="BL162" i="3"/>
  <c r="BJ295" i="3"/>
  <c r="BJ246" i="3"/>
  <c r="BL184" i="3"/>
  <c r="BJ180" i="3"/>
  <c r="BN180" i="3"/>
  <c r="BK180" i="3"/>
  <c r="BM176" i="3"/>
  <c r="BM172" i="3"/>
  <c r="BL168" i="3"/>
  <c r="BJ164" i="3"/>
  <c r="BN164" i="3"/>
  <c r="BK164" i="3"/>
  <c r="BL132" i="3"/>
  <c r="BL128" i="3"/>
  <c r="BK120" i="3"/>
  <c r="BL160" i="3"/>
  <c r="BK148" i="3"/>
  <c r="BL148" i="3"/>
  <c r="BN144" i="3"/>
  <c r="BJ144" i="3"/>
  <c r="BK144" i="3"/>
  <c r="BL116" i="3"/>
  <c r="BJ116" i="3"/>
  <c r="BL175" i="3"/>
  <c r="BJ175" i="3"/>
  <c r="BN295" i="3"/>
  <c r="BK295" i="3"/>
  <c r="BJ294" i="3"/>
  <c r="BK179" i="3"/>
  <c r="BN179" i="3"/>
  <c r="BM179" i="3"/>
  <c r="BL163" i="3"/>
  <c r="BJ163" i="3"/>
  <c r="BM287" i="3"/>
  <c r="BL287" i="3"/>
  <c r="BM280" i="3"/>
  <c r="BN280" i="3"/>
  <c r="BK280" i="3"/>
  <c r="BJ273" i="3"/>
  <c r="BM273" i="3"/>
  <c r="BL273" i="3"/>
  <c r="BK265" i="3"/>
  <c r="BN265" i="3"/>
  <c r="BK249" i="3"/>
  <c r="BN249" i="3"/>
  <c r="BM242" i="3"/>
  <c r="BL242" i="3"/>
  <c r="BJ242" i="3"/>
  <c r="BN242" i="3"/>
  <c r="BK242" i="3"/>
  <c r="BM240" i="3"/>
  <c r="BM238" i="3"/>
  <c r="BL238" i="3"/>
  <c r="BJ238" i="3"/>
  <c r="BN238" i="3"/>
  <c r="BK238" i="3"/>
  <c r="BM236" i="3"/>
  <c r="BM234" i="3"/>
  <c r="BL234" i="3"/>
  <c r="BJ234" i="3"/>
  <c r="BN234" i="3"/>
  <c r="BK234" i="3"/>
  <c r="BM230" i="3"/>
  <c r="BK230" i="3"/>
  <c r="BN230" i="3"/>
  <c r="BM228" i="3"/>
  <c r="BK228" i="3"/>
  <c r="BL228" i="3"/>
  <c r="BK225" i="3"/>
  <c r="BN225" i="3"/>
  <c r="BL223" i="3"/>
  <c r="BK221" i="3"/>
  <c r="BN221" i="3"/>
  <c r="BL219" i="3"/>
  <c r="BK217" i="3"/>
  <c r="BN217" i="3"/>
  <c r="BJ216" i="3"/>
  <c r="BK216" i="3"/>
  <c r="BM216" i="3"/>
  <c r="BL216" i="3"/>
  <c r="BK213" i="3"/>
  <c r="BN213" i="3"/>
  <c r="BJ213" i="3"/>
  <c r="BL211" i="3"/>
  <c r="BK209" i="3"/>
  <c r="BN209" i="3"/>
  <c r="BM208" i="3"/>
  <c r="BK208" i="3"/>
  <c r="BL208" i="3"/>
  <c r="BM206" i="3"/>
  <c r="BN206" i="3"/>
  <c r="BK206" i="3"/>
  <c r="BM204" i="3"/>
  <c r="BK204" i="3"/>
  <c r="BL204" i="3"/>
  <c r="BM202" i="3"/>
  <c r="BN202" i="3"/>
  <c r="BK202" i="3"/>
  <c r="BM200" i="3"/>
  <c r="BK200" i="3"/>
  <c r="BL200" i="3"/>
  <c r="BK198" i="3"/>
  <c r="BN198" i="3"/>
  <c r="BJ198" i="3"/>
  <c r="BJ195" i="3"/>
  <c r="BM195" i="3"/>
  <c r="BL195" i="3"/>
  <c r="BK193" i="3"/>
  <c r="BN193" i="3"/>
  <c r="BJ193" i="3"/>
  <c r="BJ192" i="3"/>
  <c r="BM192" i="3"/>
  <c r="BL192" i="3"/>
  <c r="BN190" i="3"/>
  <c r="BK190" i="3"/>
  <c r="BJ190" i="3"/>
  <c r="BM188" i="3"/>
  <c r="BL188" i="3"/>
  <c r="BN186" i="3"/>
  <c r="BK186" i="3"/>
  <c r="BJ186" i="3"/>
  <c r="BM182" i="3"/>
  <c r="BL182" i="3"/>
  <c r="BK174" i="3"/>
  <c r="BN174" i="3"/>
  <c r="BJ174" i="3"/>
  <c r="BM166" i="3"/>
  <c r="BL166" i="3"/>
  <c r="BM161" i="3"/>
  <c r="BN161" i="3"/>
  <c r="BK161" i="3"/>
  <c r="BN294" i="3"/>
  <c r="BN163" i="3"/>
  <c r="BN176" i="3"/>
  <c r="BK176" i="3"/>
  <c r="BM164" i="3"/>
  <c r="BM156" i="3"/>
  <c r="BN152" i="3"/>
  <c r="BJ152" i="3"/>
  <c r="BK128" i="3"/>
  <c r="BN120" i="3"/>
  <c r="BJ120" i="3"/>
  <c r="BN160" i="3"/>
  <c r="BK160" i="3"/>
  <c r="BM140" i="3"/>
  <c r="BN136" i="3"/>
  <c r="BJ136" i="3"/>
  <c r="BJ296" i="3"/>
  <c r="BM295" i="3"/>
  <c r="BJ167" i="3"/>
  <c r="BN293" i="3"/>
  <c r="BK293" i="3"/>
  <c r="BJ293" i="3"/>
  <c r="BM289" i="3"/>
  <c r="BL289" i="3"/>
  <c r="BK285" i="3"/>
  <c r="BN285" i="3"/>
  <c r="BJ285" i="3"/>
  <c r="BM281" i="3"/>
  <c r="BL281" i="3"/>
  <c r="BN279" i="3"/>
  <c r="BK279" i="3"/>
  <c r="BJ279" i="3"/>
  <c r="BJ275" i="3"/>
  <c r="BK275" i="3"/>
  <c r="BM275" i="3"/>
  <c r="BL275" i="3"/>
  <c r="BK271" i="3"/>
  <c r="BN271" i="3"/>
  <c r="BJ267" i="3"/>
  <c r="BM267" i="3"/>
  <c r="BL267" i="3"/>
  <c r="BK263" i="3"/>
  <c r="BN263" i="3"/>
  <c r="BM254" i="3"/>
  <c r="BL254" i="3"/>
  <c r="BJ254" i="3"/>
  <c r="BN254" i="3"/>
  <c r="BK254" i="3"/>
  <c r="BJ251" i="3"/>
  <c r="BM251" i="3"/>
  <c r="BL251" i="3"/>
  <c r="BK247" i="3"/>
  <c r="BN247" i="3"/>
  <c r="BJ159" i="3"/>
  <c r="BM159" i="3"/>
  <c r="BL159" i="3"/>
  <c r="BM296" i="3"/>
  <c r="BM294" i="3"/>
  <c r="BK291" i="3"/>
  <c r="BN291" i="3"/>
  <c r="BJ291" i="3"/>
  <c r="BM283" i="3"/>
  <c r="BL283" i="3"/>
  <c r="BK277" i="3"/>
  <c r="BN277" i="3"/>
  <c r="BJ277" i="3"/>
  <c r="BJ269" i="3"/>
  <c r="BM269" i="3"/>
  <c r="BL269" i="3"/>
  <c r="BK261" i="3"/>
  <c r="BN261" i="3"/>
  <c r="BK245" i="3"/>
  <c r="BN245" i="3"/>
  <c r="BJ243" i="3"/>
  <c r="BM243" i="3"/>
  <c r="BL243" i="3"/>
  <c r="BK241" i="3"/>
  <c r="BN241" i="3"/>
  <c r="BJ239" i="3"/>
  <c r="BM239" i="3"/>
  <c r="BL239" i="3"/>
  <c r="BK237" i="3"/>
  <c r="BN237" i="3"/>
  <c r="BJ235" i="3"/>
  <c r="BM235" i="3"/>
  <c r="BL235" i="3"/>
  <c r="BK233" i="3"/>
  <c r="BN233" i="3"/>
  <c r="BM231" i="3"/>
  <c r="BK229" i="3"/>
  <c r="BN229" i="3"/>
  <c r="BL227" i="3"/>
  <c r="BM226" i="3"/>
  <c r="BN226" i="3"/>
  <c r="BK226" i="3"/>
  <c r="BK224" i="3"/>
  <c r="BL224" i="3"/>
  <c r="BM222" i="3"/>
  <c r="BN222" i="3"/>
  <c r="BK222" i="3"/>
  <c r="BM220" i="3"/>
  <c r="BK220" i="3"/>
  <c r="BL220" i="3"/>
  <c r="BM218" i="3"/>
  <c r="BK218" i="3"/>
  <c r="BN218" i="3"/>
  <c r="BJ215" i="3"/>
  <c r="BL215" i="3"/>
  <c r="BM214" i="3"/>
  <c r="BN214" i="3"/>
  <c r="BK214" i="3"/>
  <c r="BJ214" i="3"/>
  <c r="BK212" i="3"/>
  <c r="BM212" i="3"/>
  <c r="BL212" i="3"/>
  <c r="BM210" i="3"/>
  <c r="BN210" i="3"/>
  <c r="BK210" i="3"/>
  <c r="BL207" i="3"/>
  <c r="BK205" i="3"/>
  <c r="BN205" i="3"/>
  <c r="BL203" i="3"/>
  <c r="BK201" i="3"/>
  <c r="BN201" i="3"/>
  <c r="BJ199" i="3"/>
  <c r="BL199" i="3"/>
  <c r="BK197" i="3"/>
  <c r="BN197" i="3"/>
  <c r="BJ197" i="3"/>
  <c r="BJ196" i="3"/>
  <c r="BM196" i="3"/>
  <c r="BL196" i="3"/>
  <c r="BK194" i="3"/>
  <c r="BN194" i="3"/>
  <c r="BJ194" i="3"/>
  <c r="BM191" i="3"/>
  <c r="BL191" i="3"/>
  <c r="BM189" i="3"/>
  <c r="BN189" i="3"/>
  <c r="BK189" i="3"/>
  <c r="BJ187" i="3"/>
  <c r="BL187" i="3"/>
  <c r="BN178" i="3"/>
  <c r="BK178" i="3"/>
  <c r="BJ178" i="3"/>
  <c r="BM170" i="3"/>
  <c r="BL170" i="3"/>
  <c r="BN162" i="3"/>
  <c r="BK162" i="3"/>
  <c r="BJ162" i="3"/>
  <c r="BN246" i="3"/>
  <c r="BK246" i="3"/>
  <c r="BL246" i="3"/>
  <c r="BM246" i="3"/>
  <c r="BM184" i="3"/>
  <c r="BL176" i="3"/>
  <c r="BJ172" i="3"/>
  <c r="BL172" i="3"/>
  <c r="BM168" i="3"/>
  <c r="BL156" i="3"/>
  <c r="BJ156" i="3"/>
  <c r="BK152" i="3"/>
  <c r="BJ132" i="3"/>
  <c r="BM132" i="3"/>
  <c r="BM128" i="3"/>
  <c r="BM160" i="3"/>
  <c r="BM148" i="3"/>
  <c r="BM144" i="3"/>
  <c r="BL140" i="3"/>
  <c r="BJ140" i="3"/>
  <c r="BK136" i="3"/>
  <c r="BN124" i="3"/>
  <c r="BK124" i="3"/>
  <c r="BM116" i="3"/>
  <c r="BK183" i="3"/>
  <c r="BN183" i="3"/>
  <c r="BM183" i="3"/>
  <c r="BL171" i="3"/>
  <c r="BJ171" i="3"/>
  <c r="BN167" i="3"/>
  <c r="BK167" i="3"/>
  <c r="BM167" i="3"/>
  <c r="BN287" i="3"/>
  <c r="BK287" i="3"/>
  <c r="BJ287" i="3"/>
  <c r="BJ280" i="3"/>
  <c r="BL280" i="3"/>
  <c r="BK273" i="3"/>
  <c r="BN273" i="3"/>
  <c r="BJ265" i="3"/>
  <c r="BM265" i="3"/>
  <c r="BL265" i="3"/>
  <c r="BL256" i="3"/>
  <c r="BJ256" i="3"/>
  <c r="BN256" i="3"/>
  <c r="BK256" i="3"/>
  <c r="BJ249" i="3"/>
  <c r="BM249" i="3"/>
  <c r="BL249" i="3"/>
  <c r="BM244" i="3"/>
  <c r="BL244" i="3"/>
  <c r="BJ244" i="3"/>
  <c r="BN244" i="3"/>
  <c r="BK244" i="3"/>
  <c r="BL240" i="3"/>
  <c r="BJ240" i="3"/>
  <c r="BN240" i="3"/>
  <c r="BK240" i="3"/>
  <c r="BL236" i="3"/>
  <c r="BJ236" i="3"/>
  <c r="BN236" i="3"/>
  <c r="BK236" i="3"/>
  <c r="BM232" i="3"/>
  <c r="BL232" i="3"/>
  <c r="BJ232" i="3"/>
  <c r="BN232" i="3"/>
  <c r="BK232" i="3"/>
  <c r="BJ230" i="3"/>
  <c r="BL230" i="3"/>
  <c r="BN228" i="3"/>
  <c r="BJ228" i="3"/>
  <c r="BJ225" i="3"/>
  <c r="BM225" i="3"/>
  <c r="BL225" i="3"/>
  <c r="BM223" i="3"/>
  <c r="BK223" i="3"/>
  <c r="BN223" i="3"/>
  <c r="BJ223" i="3"/>
  <c r="BJ221" i="3"/>
  <c r="BM221" i="3"/>
  <c r="BL221" i="3"/>
  <c r="BM219" i="3"/>
  <c r="BK219" i="3"/>
  <c r="BN219" i="3"/>
  <c r="BJ219" i="3"/>
  <c r="BJ217" i="3"/>
  <c r="BM217" i="3"/>
  <c r="BL217" i="3"/>
  <c r="BN216" i="3"/>
  <c r="BM213" i="3"/>
  <c r="BL213" i="3"/>
  <c r="BM211" i="3"/>
  <c r="BK211" i="3"/>
  <c r="BN211" i="3"/>
  <c r="BJ211" i="3"/>
  <c r="BJ209" i="3"/>
  <c r="BM209" i="3"/>
  <c r="BL209" i="3"/>
  <c r="BN208" i="3"/>
  <c r="BJ208" i="3"/>
  <c r="BJ206" i="3"/>
  <c r="BL206" i="3"/>
  <c r="BN204" i="3"/>
  <c r="BJ204" i="3"/>
  <c r="BJ202" i="3"/>
  <c r="BL202" i="3"/>
  <c r="BN200" i="3"/>
  <c r="BJ200" i="3"/>
  <c r="BM198" i="3"/>
  <c r="BL198" i="3"/>
  <c r="BN195" i="3"/>
  <c r="BK195" i="3"/>
  <c r="BM193" i="3"/>
  <c r="BL193" i="3"/>
  <c r="BN192" i="3"/>
  <c r="BK192" i="3"/>
  <c r="BM190" i="3"/>
  <c r="BL190" i="3"/>
  <c r="BN188" i="3"/>
  <c r="BK188" i="3"/>
  <c r="BJ188" i="3"/>
  <c r="BM186" i="3"/>
  <c r="BL186" i="3"/>
  <c r="BN182" i="3"/>
  <c r="BK182" i="3"/>
  <c r="BJ182" i="3"/>
  <c r="BM174" i="3"/>
  <c r="BL174" i="3"/>
  <c r="BN166" i="3"/>
  <c r="BK166" i="3"/>
  <c r="BJ166" i="3"/>
  <c r="BJ161" i="3"/>
  <c r="BL161" i="3"/>
  <c r="BN116" i="3"/>
  <c r="BN171" i="3"/>
  <c r="BN175" i="3"/>
  <c r="AG21" i="3"/>
  <c r="AJ21" i="3"/>
  <c r="T21" i="3"/>
  <c r="AZ91" i="3"/>
  <c r="BE59" i="3"/>
  <c r="Y59" i="3"/>
  <c r="AW21" i="3"/>
  <c r="AF53" i="3"/>
  <c r="AP45" i="3"/>
  <c r="AO59" i="3"/>
  <c r="AT61" i="3"/>
  <c r="Z50" i="3"/>
  <c r="AK45" i="3"/>
  <c r="AP21" i="3"/>
  <c r="Q21" i="3"/>
  <c r="AA53" i="3"/>
  <c r="M75" i="3"/>
  <c r="O12" i="3"/>
  <c r="AM45" i="3"/>
  <c r="M18" i="3"/>
  <c r="O27" i="3"/>
  <c r="M43" i="3"/>
  <c r="AF37" i="3"/>
  <c r="BG37" i="3"/>
  <c r="AA37" i="3"/>
  <c r="M67" i="3"/>
  <c r="AW59" i="3"/>
  <c r="Y52" i="3"/>
  <c r="AJ83" i="3"/>
  <c r="AJ53" i="3"/>
  <c r="Q59" i="3"/>
  <c r="AG59" i="3"/>
  <c r="N61" i="3"/>
  <c r="BH21" i="3"/>
  <c r="BI21" i="3"/>
  <c r="AS21" i="3"/>
  <c r="AC21" i="3"/>
  <c r="M21" i="3"/>
  <c r="P21" i="3"/>
  <c r="V53" i="3"/>
  <c r="AI53" i="3"/>
  <c r="T91" i="3"/>
  <c r="AG99" i="3"/>
  <c r="BA45" i="3"/>
  <c r="BC45" i="3"/>
  <c r="AX45" i="3"/>
  <c r="R45" i="3"/>
  <c r="W29" i="3"/>
  <c r="V44" i="3"/>
  <c r="X60" i="3"/>
  <c r="AC52" i="3"/>
  <c r="AP67" i="3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AR37" i="3"/>
  <c r="AN37" i="3"/>
  <c r="BF37" i="3"/>
  <c r="AP37" i="3"/>
  <c r="Z37" i="3"/>
  <c r="BI37" i="3"/>
  <c r="BA37" i="3"/>
  <c r="AS37" i="3"/>
  <c r="AK37" i="3"/>
  <c r="AC37" i="3"/>
  <c r="U37" i="3"/>
  <c r="M37" i="3"/>
  <c r="BK37" i="3" s="1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AP61" i="3"/>
  <c r="BI45" i="3"/>
  <c r="Y45" i="3"/>
  <c r="AI45" i="3"/>
  <c r="BD45" i="3"/>
  <c r="AN45" i="3"/>
  <c r="X45" i="3"/>
  <c r="N52" i="3"/>
  <c r="T44" i="3"/>
  <c r="BH58" i="3"/>
  <c r="BD60" i="3"/>
  <c r="AK75" i="3"/>
  <c r="W61" i="3"/>
  <c r="AZ83" i="3"/>
  <c r="BA66" i="3"/>
  <c r="AW99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U61" i="3"/>
  <c r="BJ37" i="3"/>
  <c r="BH61" i="3"/>
  <c r="AR61" i="3"/>
  <c r="AB61" i="3"/>
  <c r="BI61" i="3"/>
  <c r="BA61" i="3"/>
  <c r="AM61" i="3"/>
  <c r="AE61" i="3"/>
  <c r="Q61" i="3"/>
  <c r="AR53" i="3"/>
  <c r="BJ21" i="3"/>
  <c r="BN52" i="3"/>
  <c r="BN37" i="3"/>
  <c r="AS61" i="3"/>
  <c r="AC61" i="3"/>
  <c r="M61" i="3"/>
  <c r="AV60" i="3"/>
  <c r="AF60" i="3"/>
  <c r="AC66" i="3"/>
  <c r="U75" i="3"/>
  <c r="BE75" i="3"/>
  <c r="BD83" i="3"/>
  <c r="BD91" i="3"/>
  <c r="U99" i="3"/>
  <c r="BA99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K52" i="3"/>
  <c r="AD52" i="3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N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M17" i="3" l="1"/>
  <c r="BJ52" i="3"/>
  <c r="BM37" i="3"/>
  <c r="BN21" i="3"/>
  <c r="BK21" i="3"/>
  <c r="BL17" i="3"/>
  <c r="BL52" i="3"/>
  <c r="BM52" i="3"/>
  <c r="BJ20" i="3"/>
  <c r="BN61" i="3"/>
  <c r="BM21" i="3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<sst xmlns="http://schemas.openxmlformats.org/spreadsheetml/2006/main" count="4821" uniqueCount="510">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</sst>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25" zoomScale="80" zoomScaleNormal="8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1.5424836601307199</v>
      </c>
      <c r="D2">
        <v>0.95</v>
      </c>
      <c r="E2">
        <v>0.45</v>
      </c>
    </row>
    <row r="3" spans="1:5" x14ac:dyDescent="0.25">
      <c r="A3" t="s">
        <v>10</v>
      </c>
      <c r="B3" t="s">
        <v>241</v>
      </c>
      <c r="C3">
        <v>1.5424836601307199</v>
      </c>
      <c r="D3">
        <v>1.1399999999999999</v>
      </c>
      <c r="E3">
        <v>1.02</v>
      </c>
    </row>
    <row r="4" spans="1:5" x14ac:dyDescent="0.25">
      <c r="A4" t="s">
        <v>10</v>
      </c>
      <c r="B4" t="s">
        <v>244</v>
      </c>
      <c r="C4">
        <v>1.5424836601307199</v>
      </c>
      <c r="D4">
        <v>1.22</v>
      </c>
      <c r="E4">
        <v>1.18</v>
      </c>
    </row>
    <row r="5" spans="1:5" x14ac:dyDescent="0.25">
      <c r="A5" t="s">
        <v>10</v>
      </c>
      <c r="B5" t="s">
        <v>242</v>
      </c>
      <c r="C5">
        <v>1.5424836601307199</v>
      </c>
      <c r="D5">
        <v>0.95</v>
      </c>
      <c r="E5">
        <v>1.06</v>
      </c>
    </row>
    <row r="6" spans="1:5" x14ac:dyDescent="0.25">
      <c r="A6" t="s">
        <v>10</v>
      </c>
      <c r="B6" t="s">
        <v>49</v>
      </c>
      <c r="C6">
        <v>1.5424836601307199</v>
      </c>
      <c r="D6">
        <v>0.69</v>
      </c>
      <c r="E6">
        <v>0.65</v>
      </c>
    </row>
    <row r="7" spans="1:5" x14ac:dyDescent="0.25">
      <c r="A7" t="s">
        <v>10</v>
      </c>
      <c r="B7" t="s">
        <v>245</v>
      </c>
      <c r="C7">
        <v>1.5424836601307199</v>
      </c>
      <c r="D7">
        <v>1.3</v>
      </c>
      <c r="E7">
        <v>0.61</v>
      </c>
    </row>
    <row r="8" spans="1:5" x14ac:dyDescent="0.25">
      <c r="A8" t="s">
        <v>10</v>
      </c>
      <c r="B8" t="s">
        <v>11</v>
      </c>
      <c r="C8">
        <v>1.5424836601307199</v>
      </c>
      <c r="D8">
        <v>0.92</v>
      </c>
      <c r="E8">
        <v>1.22</v>
      </c>
    </row>
    <row r="9" spans="1:5" x14ac:dyDescent="0.25">
      <c r="A9" t="s">
        <v>10</v>
      </c>
      <c r="B9" t="s">
        <v>46</v>
      </c>
      <c r="C9">
        <v>1.5424836601307199</v>
      </c>
      <c r="D9">
        <v>1.45</v>
      </c>
      <c r="E9">
        <v>0.81</v>
      </c>
    </row>
    <row r="10" spans="1:5" x14ac:dyDescent="0.25">
      <c r="A10" t="s">
        <v>10</v>
      </c>
      <c r="B10" t="s">
        <v>240</v>
      </c>
      <c r="C10">
        <v>1.5424836601307199</v>
      </c>
      <c r="D10">
        <v>1.1100000000000001</v>
      </c>
      <c r="E10">
        <v>0.86</v>
      </c>
    </row>
    <row r="11" spans="1:5" x14ac:dyDescent="0.25">
      <c r="A11" t="s">
        <v>10</v>
      </c>
      <c r="B11" t="s">
        <v>44</v>
      </c>
      <c r="C11">
        <v>1.5424836601307199</v>
      </c>
      <c r="D11">
        <v>0.92</v>
      </c>
      <c r="E11">
        <v>1.43</v>
      </c>
    </row>
    <row r="12" spans="1:5" x14ac:dyDescent="0.25">
      <c r="A12" t="s">
        <v>10</v>
      </c>
      <c r="B12" t="s">
        <v>50</v>
      </c>
      <c r="C12">
        <v>1.5424836601307199</v>
      </c>
      <c r="D12">
        <v>1.1100000000000001</v>
      </c>
      <c r="E12">
        <v>1.22</v>
      </c>
    </row>
    <row r="13" spans="1:5" x14ac:dyDescent="0.25">
      <c r="A13" t="s">
        <v>10</v>
      </c>
      <c r="B13" t="s">
        <v>45</v>
      </c>
      <c r="C13">
        <v>1.5424836601307199</v>
      </c>
      <c r="D13">
        <v>0.65</v>
      </c>
      <c r="E13">
        <v>0.9</v>
      </c>
    </row>
    <row r="14" spans="1:5" x14ac:dyDescent="0.25">
      <c r="A14" t="s">
        <v>10</v>
      </c>
      <c r="B14" t="s">
        <v>43</v>
      </c>
      <c r="C14">
        <v>1.5424836601307199</v>
      </c>
      <c r="D14">
        <v>1.26</v>
      </c>
      <c r="E14">
        <v>0.86</v>
      </c>
    </row>
    <row r="15" spans="1:5" x14ac:dyDescent="0.25">
      <c r="A15" t="s">
        <v>10</v>
      </c>
      <c r="B15" t="s">
        <v>247</v>
      </c>
      <c r="C15">
        <v>1.5424836601307199</v>
      </c>
      <c r="D15">
        <v>0.92</v>
      </c>
      <c r="E15">
        <v>0.94</v>
      </c>
    </row>
    <row r="16" spans="1:5" x14ac:dyDescent="0.25">
      <c r="A16" t="s">
        <v>10</v>
      </c>
      <c r="B16" t="s">
        <v>246</v>
      </c>
      <c r="C16">
        <v>1.5424836601307199</v>
      </c>
      <c r="D16">
        <v>0.76</v>
      </c>
      <c r="E16">
        <v>0.81</v>
      </c>
    </row>
    <row r="17" spans="1:5" x14ac:dyDescent="0.25">
      <c r="A17" t="s">
        <v>10</v>
      </c>
      <c r="B17" t="s">
        <v>243</v>
      </c>
      <c r="C17">
        <v>1.5424836601307199</v>
      </c>
      <c r="D17">
        <v>0.99</v>
      </c>
      <c r="E17">
        <v>0.81</v>
      </c>
    </row>
    <row r="18" spans="1:5" x14ac:dyDescent="0.25">
      <c r="A18" t="s">
        <v>10</v>
      </c>
      <c r="B18" t="s">
        <v>47</v>
      </c>
      <c r="C18">
        <v>1.5424836601307199</v>
      </c>
      <c r="D18">
        <v>0.8</v>
      </c>
      <c r="E18">
        <v>1.63</v>
      </c>
    </row>
    <row r="19" spans="1:5" x14ac:dyDescent="0.25">
      <c r="A19" t="s">
        <v>10</v>
      </c>
      <c r="B19" t="s">
        <v>48</v>
      </c>
      <c r="C19">
        <v>1.5424836601307199</v>
      </c>
      <c r="D19">
        <v>0.88</v>
      </c>
      <c r="E19">
        <v>1.55</v>
      </c>
    </row>
    <row r="20" spans="1:5" x14ac:dyDescent="0.25">
      <c r="A20" t="s">
        <v>13</v>
      </c>
      <c r="B20" t="s">
        <v>58</v>
      </c>
      <c r="C20">
        <v>1.64492753623188</v>
      </c>
      <c r="D20">
        <v>0.72</v>
      </c>
      <c r="E20">
        <v>1.1599999999999999</v>
      </c>
    </row>
    <row r="21" spans="1:5" x14ac:dyDescent="0.25">
      <c r="A21" t="s">
        <v>13</v>
      </c>
      <c r="B21" t="s">
        <v>248</v>
      </c>
      <c r="C21">
        <v>1.64492753623188</v>
      </c>
      <c r="D21">
        <v>2.15</v>
      </c>
      <c r="E21">
        <v>0.94</v>
      </c>
    </row>
    <row r="22" spans="1:5" x14ac:dyDescent="0.25">
      <c r="A22" t="s">
        <v>13</v>
      </c>
      <c r="B22" t="s">
        <v>56</v>
      </c>
      <c r="C22">
        <v>1.64492753623188</v>
      </c>
      <c r="D22">
        <v>0.46</v>
      </c>
      <c r="E22">
        <v>1.02</v>
      </c>
    </row>
    <row r="23" spans="1:5" x14ac:dyDescent="0.25">
      <c r="A23" t="s">
        <v>13</v>
      </c>
      <c r="B23" t="s">
        <v>51</v>
      </c>
      <c r="C23">
        <v>1.64492753623188</v>
      </c>
      <c r="D23">
        <v>1.38</v>
      </c>
      <c r="E23">
        <v>0.84</v>
      </c>
    </row>
    <row r="24" spans="1:5" x14ac:dyDescent="0.25">
      <c r="A24" t="s">
        <v>13</v>
      </c>
      <c r="B24" t="s">
        <v>250</v>
      </c>
      <c r="C24">
        <v>1.64492753623188</v>
      </c>
      <c r="D24">
        <v>1.34</v>
      </c>
      <c r="E24">
        <v>0.89</v>
      </c>
    </row>
    <row r="25" spans="1:5" x14ac:dyDescent="0.25">
      <c r="A25" t="s">
        <v>13</v>
      </c>
      <c r="B25" t="s">
        <v>53</v>
      </c>
      <c r="C25">
        <v>1.64492753623188</v>
      </c>
      <c r="D25">
        <v>0.73</v>
      </c>
      <c r="E25">
        <v>1.33</v>
      </c>
    </row>
    <row r="26" spans="1:5" x14ac:dyDescent="0.25">
      <c r="A26" t="s">
        <v>13</v>
      </c>
      <c r="B26" t="s">
        <v>249</v>
      </c>
      <c r="C26">
        <v>1.64492753623188</v>
      </c>
      <c r="D26">
        <v>1.18</v>
      </c>
      <c r="E26">
        <v>0.97</v>
      </c>
    </row>
    <row r="27" spans="1:5" x14ac:dyDescent="0.25">
      <c r="A27" t="s">
        <v>13</v>
      </c>
      <c r="B27" t="s">
        <v>54</v>
      </c>
      <c r="C27">
        <v>1.64492753623188</v>
      </c>
      <c r="D27">
        <v>0.78</v>
      </c>
      <c r="E27">
        <v>1.37</v>
      </c>
    </row>
    <row r="28" spans="1:5" x14ac:dyDescent="0.25">
      <c r="A28" t="s">
        <v>13</v>
      </c>
      <c r="B28" t="s">
        <v>55</v>
      </c>
      <c r="C28">
        <v>1.64492753623188</v>
      </c>
      <c r="D28">
        <v>1.05</v>
      </c>
      <c r="E28">
        <v>1.04</v>
      </c>
    </row>
    <row r="29" spans="1:5" x14ac:dyDescent="0.25">
      <c r="A29" t="s">
        <v>13</v>
      </c>
      <c r="B29" t="s">
        <v>15</v>
      </c>
      <c r="C29">
        <v>1.64492753623188</v>
      </c>
      <c r="D29">
        <v>1.25</v>
      </c>
      <c r="E29">
        <v>0.97</v>
      </c>
    </row>
    <row r="30" spans="1:5" x14ac:dyDescent="0.25">
      <c r="A30" t="s">
        <v>13</v>
      </c>
      <c r="B30" t="s">
        <v>52</v>
      </c>
      <c r="C30">
        <v>1.64492753623188</v>
      </c>
      <c r="D30">
        <v>0.56999999999999995</v>
      </c>
      <c r="E30">
        <v>1.0900000000000001</v>
      </c>
    </row>
    <row r="31" spans="1:5" x14ac:dyDescent="0.25">
      <c r="A31" t="s">
        <v>13</v>
      </c>
      <c r="B31" t="s">
        <v>62</v>
      </c>
      <c r="C31">
        <v>1.64492753623188</v>
      </c>
      <c r="D31">
        <v>1.18</v>
      </c>
      <c r="E31">
        <v>0.79</v>
      </c>
    </row>
    <row r="32" spans="1:5" x14ac:dyDescent="0.25">
      <c r="A32" t="s">
        <v>13</v>
      </c>
      <c r="B32" t="s">
        <v>60</v>
      </c>
      <c r="C32">
        <v>1.64492753623188</v>
      </c>
      <c r="D32">
        <v>1.03</v>
      </c>
      <c r="E32">
        <v>0.51</v>
      </c>
    </row>
    <row r="33" spans="1:5" x14ac:dyDescent="0.25">
      <c r="A33" t="s">
        <v>13</v>
      </c>
      <c r="B33" t="s">
        <v>251</v>
      </c>
      <c r="C33">
        <v>1.64492753623188</v>
      </c>
      <c r="D33">
        <v>0.36</v>
      </c>
      <c r="E33">
        <v>1.43</v>
      </c>
    </row>
    <row r="34" spans="1:5" x14ac:dyDescent="0.25">
      <c r="A34" t="s">
        <v>13</v>
      </c>
      <c r="B34" t="s">
        <v>61</v>
      </c>
      <c r="C34">
        <v>1.64492753623188</v>
      </c>
      <c r="D34">
        <v>1.01</v>
      </c>
      <c r="E34">
        <v>1.1299999999999999</v>
      </c>
    </row>
    <row r="35" spans="1:5" x14ac:dyDescent="0.25">
      <c r="A35" t="s">
        <v>13</v>
      </c>
      <c r="B35" t="s">
        <v>14</v>
      </c>
      <c r="C35">
        <v>1.64492753623188</v>
      </c>
      <c r="D35">
        <v>1.1399999999999999</v>
      </c>
      <c r="E35">
        <v>0.79</v>
      </c>
    </row>
    <row r="36" spans="1:5" x14ac:dyDescent="0.25">
      <c r="A36" t="s">
        <v>13</v>
      </c>
      <c r="B36" t="s">
        <v>57</v>
      </c>
      <c r="C36">
        <v>1.64492753623188</v>
      </c>
      <c r="D36">
        <v>0.56999999999999995</v>
      </c>
      <c r="E36">
        <v>1.18</v>
      </c>
    </row>
    <row r="37" spans="1:5" x14ac:dyDescent="0.25">
      <c r="A37" t="s">
        <v>13</v>
      </c>
      <c r="B37" t="s">
        <v>59</v>
      </c>
      <c r="C37">
        <v>1.64492753623188</v>
      </c>
      <c r="D37">
        <v>1.0900000000000001</v>
      </c>
      <c r="E37">
        <v>0.64</v>
      </c>
    </row>
    <row r="38" spans="1:5" x14ac:dyDescent="0.25">
      <c r="A38" t="s">
        <v>16</v>
      </c>
      <c r="B38" t="s">
        <v>63</v>
      </c>
      <c r="C38">
        <v>1.54909090909091</v>
      </c>
      <c r="D38">
        <v>1.38</v>
      </c>
      <c r="E38">
        <v>0.72</v>
      </c>
    </row>
    <row r="39" spans="1:5" x14ac:dyDescent="0.25">
      <c r="A39" t="s">
        <v>16</v>
      </c>
      <c r="B39" t="s">
        <v>20</v>
      </c>
      <c r="C39">
        <v>1.54909090909091</v>
      </c>
      <c r="D39">
        <v>0.65</v>
      </c>
      <c r="E39">
        <v>1.01</v>
      </c>
    </row>
    <row r="40" spans="1:5" x14ac:dyDescent="0.25">
      <c r="A40" t="s">
        <v>16</v>
      </c>
      <c r="B40" t="s">
        <v>253</v>
      </c>
      <c r="C40">
        <v>1.54909090909091</v>
      </c>
      <c r="D40">
        <v>0.97</v>
      </c>
      <c r="E40">
        <v>1.06</v>
      </c>
    </row>
    <row r="41" spans="1:5" x14ac:dyDescent="0.25">
      <c r="A41" t="s">
        <v>16</v>
      </c>
      <c r="B41" t="s">
        <v>65</v>
      </c>
      <c r="C41">
        <v>1.54909090909091</v>
      </c>
      <c r="D41">
        <v>1.03</v>
      </c>
      <c r="E41">
        <v>0.98</v>
      </c>
    </row>
    <row r="42" spans="1:5" x14ac:dyDescent="0.25">
      <c r="A42" t="s">
        <v>16</v>
      </c>
      <c r="B42" t="s">
        <v>66</v>
      </c>
      <c r="C42">
        <v>1.54909090909091</v>
      </c>
      <c r="D42">
        <v>1.1100000000000001</v>
      </c>
      <c r="E42">
        <v>0.88</v>
      </c>
    </row>
    <row r="43" spans="1:5" x14ac:dyDescent="0.25">
      <c r="A43" t="s">
        <v>16</v>
      </c>
      <c r="B43" t="s">
        <v>17</v>
      </c>
      <c r="C43">
        <v>1.54909090909091</v>
      </c>
      <c r="D43">
        <v>1.25</v>
      </c>
      <c r="E43">
        <v>0.98</v>
      </c>
    </row>
    <row r="44" spans="1:5" x14ac:dyDescent="0.25">
      <c r="A44" t="s">
        <v>16</v>
      </c>
      <c r="B44" t="s">
        <v>322</v>
      </c>
      <c r="C44">
        <v>1.54909090909091</v>
      </c>
      <c r="D44">
        <v>1.33</v>
      </c>
      <c r="E44">
        <v>0.72</v>
      </c>
    </row>
    <row r="45" spans="1:5" x14ac:dyDescent="0.25">
      <c r="A45" t="s">
        <v>16</v>
      </c>
      <c r="B45" t="s">
        <v>67</v>
      </c>
      <c r="C45">
        <v>1.54909090909091</v>
      </c>
      <c r="D45">
        <v>1.21</v>
      </c>
      <c r="E45">
        <v>0.93</v>
      </c>
    </row>
    <row r="46" spans="1:5" x14ac:dyDescent="0.25">
      <c r="A46" t="s">
        <v>16</v>
      </c>
      <c r="B46" t="s">
        <v>252</v>
      </c>
      <c r="C46">
        <v>1.54909090909091</v>
      </c>
      <c r="D46">
        <v>1.08</v>
      </c>
      <c r="E46">
        <v>0.67</v>
      </c>
    </row>
    <row r="47" spans="1:5" x14ac:dyDescent="0.25">
      <c r="A47" t="s">
        <v>16</v>
      </c>
      <c r="B47" t="s">
        <v>254</v>
      </c>
      <c r="C47">
        <v>1.54909090909091</v>
      </c>
      <c r="D47">
        <v>1.02</v>
      </c>
      <c r="E47">
        <v>0.9</v>
      </c>
    </row>
    <row r="48" spans="1:5" x14ac:dyDescent="0.25">
      <c r="A48" t="s">
        <v>16</v>
      </c>
      <c r="B48" t="s">
        <v>255</v>
      </c>
      <c r="C48">
        <v>1.54909090909091</v>
      </c>
      <c r="D48">
        <v>0.65</v>
      </c>
      <c r="E48">
        <v>0.77</v>
      </c>
    </row>
    <row r="49" spans="1:5" x14ac:dyDescent="0.25">
      <c r="A49" t="s">
        <v>16</v>
      </c>
      <c r="B49" t="s">
        <v>64</v>
      </c>
      <c r="C49">
        <v>1.54909090909091</v>
      </c>
      <c r="D49">
        <v>0.85</v>
      </c>
      <c r="E49">
        <v>1.06</v>
      </c>
    </row>
    <row r="50" spans="1:5" x14ac:dyDescent="0.25">
      <c r="A50" t="s">
        <v>16</v>
      </c>
      <c r="B50" t="s">
        <v>323</v>
      </c>
      <c r="C50">
        <v>1.54909090909091</v>
      </c>
      <c r="D50">
        <v>0.52</v>
      </c>
      <c r="E50">
        <v>1.54</v>
      </c>
    </row>
    <row r="51" spans="1:5" x14ac:dyDescent="0.25">
      <c r="A51" t="s">
        <v>16</v>
      </c>
      <c r="B51" t="s">
        <v>18</v>
      </c>
      <c r="C51">
        <v>1.54909090909091</v>
      </c>
      <c r="D51">
        <v>1.21</v>
      </c>
      <c r="E51">
        <v>1.06</v>
      </c>
    </row>
    <row r="52" spans="1:5" x14ac:dyDescent="0.25">
      <c r="A52" t="s">
        <v>16</v>
      </c>
      <c r="B52" t="s">
        <v>256</v>
      </c>
      <c r="C52">
        <v>1.54909090909091</v>
      </c>
      <c r="D52">
        <v>0.81</v>
      </c>
      <c r="E52">
        <v>1.01</v>
      </c>
    </row>
    <row r="53" spans="1:5" x14ac:dyDescent="0.25">
      <c r="A53" t="s">
        <v>16</v>
      </c>
      <c r="B53" t="s">
        <v>257</v>
      </c>
      <c r="C53">
        <v>1.54909090909091</v>
      </c>
      <c r="D53">
        <v>1.0900000000000001</v>
      </c>
      <c r="E53">
        <v>1.01</v>
      </c>
    </row>
    <row r="54" spans="1:5" x14ac:dyDescent="0.25">
      <c r="A54" t="s">
        <v>16</v>
      </c>
      <c r="B54" t="s">
        <v>68</v>
      </c>
      <c r="C54">
        <v>1.54909090909091</v>
      </c>
      <c r="D54">
        <v>1.0900000000000001</v>
      </c>
      <c r="E54">
        <v>1.1100000000000001</v>
      </c>
    </row>
    <row r="55" spans="1:5" x14ac:dyDescent="0.25">
      <c r="A55" t="s">
        <v>16</v>
      </c>
      <c r="B55" t="s">
        <v>19</v>
      </c>
      <c r="C55">
        <v>1.54909090909091</v>
      </c>
      <c r="D55">
        <v>0.86</v>
      </c>
      <c r="E55">
        <v>1.49</v>
      </c>
    </row>
    <row r="56" spans="1:5" x14ac:dyDescent="0.25">
      <c r="A56" t="s">
        <v>69</v>
      </c>
      <c r="B56" t="s">
        <v>324</v>
      </c>
      <c r="C56">
        <v>1.3323170731707299</v>
      </c>
      <c r="D56">
        <v>0.84</v>
      </c>
      <c r="E56">
        <v>0.89</v>
      </c>
    </row>
    <row r="57" spans="1:5" x14ac:dyDescent="0.25">
      <c r="A57" t="s">
        <v>69</v>
      </c>
      <c r="B57" t="s">
        <v>351</v>
      </c>
      <c r="C57">
        <v>1.3323170731707299</v>
      </c>
      <c r="D57">
        <v>1.22</v>
      </c>
      <c r="E57">
        <v>1.0900000000000001</v>
      </c>
    </row>
    <row r="58" spans="1:5" x14ac:dyDescent="0.25">
      <c r="A58" t="s">
        <v>69</v>
      </c>
      <c r="B58" t="s">
        <v>73</v>
      </c>
      <c r="C58">
        <v>1.3323170731707299</v>
      </c>
      <c r="D58">
        <v>0.75</v>
      </c>
      <c r="E58">
        <v>0.9</v>
      </c>
    </row>
    <row r="59" spans="1:5" x14ac:dyDescent="0.25">
      <c r="A59" t="s">
        <v>69</v>
      </c>
      <c r="B59" t="s">
        <v>75</v>
      </c>
      <c r="C59">
        <v>1.3323170731707299</v>
      </c>
      <c r="D59">
        <v>0.61</v>
      </c>
      <c r="E59">
        <v>0.85</v>
      </c>
    </row>
    <row r="60" spans="1:5" x14ac:dyDescent="0.25">
      <c r="A60" t="s">
        <v>69</v>
      </c>
      <c r="B60" t="s">
        <v>77</v>
      </c>
      <c r="C60">
        <v>1.3323170731707299</v>
      </c>
      <c r="D60">
        <v>1.27</v>
      </c>
      <c r="E60">
        <v>0.76</v>
      </c>
    </row>
    <row r="61" spans="1:5" x14ac:dyDescent="0.25">
      <c r="A61" t="s">
        <v>69</v>
      </c>
      <c r="B61" t="s">
        <v>263</v>
      </c>
      <c r="C61">
        <v>1.3323170731707299</v>
      </c>
      <c r="D61">
        <v>0.75</v>
      </c>
      <c r="E61">
        <v>1.18</v>
      </c>
    </row>
    <row r="62" spans="1:5" x14ac:dyDescent="0.25">
      <c r="A62" t="s">
        <v>69</v>
      </c>
      <c r="B62" t="s">
        <v>381</v>
      </c>
      <c r="C62">
        <v>1.3323170731707299</v>
      </c>
      <c r="D62">
        <v>1.03</v>
      </c>
      <c r="E62">
        <v>1.18</v>
      </c>
    </row>
    <row r="63" spans="1:5" x14ac:dyDescent="0.25">
      <c r="A63" t="s">
        <v>69</v>
      </c>
      <c r="B63" t="s">
        <v>76</v>
      </c>
      <c r="C63">
        <v>1.3323170731707299</v>
      </c>
      <c r="D63">
        <v>0.4</v>
      </c>
      <c r="E63">
        <v>1.07</v>
      </c>
    </row>
    <row r="64" spans="1:5" x14ac:dyDescent="0.25">
      <c r="A64" t="s">
        <v>69</v>
      </c>
      <c r="B64" t="s">
        <v>72</v>
      </c>
      <c r="C64">
        <v>1.3323170731707299</v>
      </c>
      <c r="D64">
        <v>0.97</v>
      </c>
      <c r="E64">
        <v>0.85</v>
      </c>
    </row>
    <row r="65" spans="1:5" x14ac:dyDescent="0.25">
      <c r="A65" t="s">
        <v>69</v>
      </c>
      <c r="B65" t="s">
        <v>78</v>
      </c>
      <c r="C65">
        <v>1.3323170731707299</v>
      </c>
      <c r="D65">
        <v>1.32</v>
      </c>
      <c r="E65">
        <v>0.98</v>
      </c>
    </row>
    <row r="66" spans="1:5" x14ac:dyDescent="0.25">
      <c r="A66" t="s">
        <v>69</v>
      </c>
      <c r="B66" t="s">
        <v>260</v>
      </c>
      <c r="C66">
        <v>1.3323170731707299</v>
      </c>
      <c r="D66">
        <v>1.1000000000000001</v>
      </c>
      <c r="E66">
        <v>0.89</v>
      </c>
    </row>
    <row r="67" spans="1:5" x14ac:dyDescent="0.25">
      <c r="A67" t="s">
        <v>69</v>
      </c>
      <c r="B67" t="s">
        <v>262</v>
      </c>
      <c r="C67">
        <v>1.3323170731707299</v>
      </c>
      <c r="D67">
        <v>1.63</v>
      </c>
      <c r="E67">
        <v>0.67</v>
      </c>
    </row>
    <row r="68" spans="1:5" x14ac:dyDescent="0.25">
      <c r="A68" t="s">
        <v>69</v>
      </c>
      <c r="B68" t="s">
        <v>261</v>
      </c>
      <c r="C68">
        <v>1.3323170731707299</v>
      </c>
      <c r="D68">
        <v>1.59</v>
      </c>
      <c r="E68">
        <v>0.99</v>
      </c>
    </row>
    <row r="69" spans="1:5" x14ac:dyDescent="0.25">
      <c r="A69" t="s">
        <v>69</v>
      </c>
      <c r="B69" t="s">
        <v>325</v>
      </c>
      <c r="C69">
        <v>1.3323170731707299</v>
      </c>
      <c r="D69">
        <v>1.03</v>
      </c>
      <c r="E69">
        <v>1.28</v>
      </c>
    </row>
    <row r="70" spans="1:5" x14ac:dyDescent="0.25">
      <c r="A70" t="s">
        <v>69</v>
      </c>
      <c r="B70" t="s">
        <v>258</v>
      </c>
      <c r="C70">
        <v>1.3323170731707299</v>
      </c>
      <c r="D70">
        <v>0.49</v>
      </c>
      <c r="E70">
        <v>1.1100000000000001</v>
      </c>
    </row>
    <row r="71" spans="1:5" x14ac:dyDescent="0.25">
      <c r="A71" t="s">
        <v>69</v>
      </c>
      <c r="B71" t="s">
        <v>79</v>
      </c>
      <c r="C71">
        <v>1.3323170731707299</v>
      </c>
      <c r="D71">
        <v>1.05</v>
      </c>
      <c r="E71">
        <v>1.01</v>
      </c>
    </row>
    <row r="72" spans="1:5" x14ac:dyDescent="0.25">
      <c r="A72" t="s">
        <v>69</v>
      </c>
      <c r="B72" t="s">
        <v>259</v>
      </c>
      <c r="C72">
        <v>1.3323170731707299</v>
      </c>
      <c r="D72">
        <v>1.31</v>
      </c>
      <c r="E72">
        <v>0.85</v>
      </c>
    </row>
    <row r="73" spans="1:5" x14ac:dyDescent="0.25">
      <c r="A73" t="s">
        <v>69</v>
      </c>
      <c r="B73" t="s">
        <v>71</v>
      </c>
      <c r="C73">
        <v>1.3323170731707299</v>
      </c>
      <c r="D73">
        <v>0.56000000000000005</v>
      </c>
      <c r="E73">
        <v>1.56</v>
      </c>
    </row>
    <row r="74" spans="1:5" x14ac:dyDescent="0.25">
      <c r="A74" t="s">
        <v>69</v>
      </c>
      <c r="B74" t="s">
        <v>74</v>
      </c>
      <c r="C74">
        <v>1.3323170731707299</v>
      </c>
      <c r="D74">
        <v>1.28</v>
      </c>
      <c r="E74">
        <v>0.94</v>
      </c>
    </row>
    <row r="75" spans="1:5" x14ac:dyDescent="0.25">
      <c r="A75" t="s">
        <v>69</v>
      </c>
      <c r="B75" t="s">
        <v>70</v>
      </c>
      <c r="C75">
        <v>1.3323170731707299</v>
      </c>
      <c r="D75">
        <v>0.79</v>
      </c>
      <c r="E75">
        <v>0.98</v>
      </c>
    </row>
    <row r="76" spans="1:5" x14ac:dyDescent="0.25">
      <c r="A76" t="s">
        <v>80</v>
      </c>
      <c r="B76" t="s">
        <v>97</v>
      </c>
      <c r="C76">
        <v>1.22770398481973</v>
      </c>
      <c r="D76">
        <v>1.04</v>
      </c>
      <c r="E76">
        <v>0.87</v>
      </c>
    </row>
    <row r="77" spans="1:5" x14ac:dyDescent="0.25">
      <c r="A77" t="s">
        <v>80</v>
      </c>
      <c r="B77" t="s">
        <v>82</v>
      </c>
      <c r="C77">
        <v>1.22770398481973</v>
      </c>
      <c r="D77">
        <v>0.67</v>
      </c>
      <c r="E77">
        <v>1.44</v>
      </c>
    </row>
    <row r="78" spans="1:5" x14ac:dyDescent="0.25">
      <c r="A78" t="s">
        <v>80</v>
      </c>
      <c r="B78" t="s">
        <v>83</v>
      </c>
      <c r="C78">
        <v>1.22770398481973</v>
      </c>
      <c r="D78">
        <v>1.18</v>
      </c>
      <c r="E78">
        <v>1.1299999999999999</v>
      </c>
    </row>
    <row r="79" spans="1:5" x14ac:dyDescent="0.25">
      <c r="A79" t="s">
        <v>80</v>
      </c>
      <c r="B79" t="s">
        <v>85</v>
      </c>
      <c r="C79">
        <v>1.22770398481973</v>
      </c>
      <c r="D79">
        <v>1.48</v>
      </c>
      <c r="E79">
        <v>0.96</v>
      </c>
    </row>
    <row r="80" spans="1:5" x14ac:dyDescent="0.25">
      <c r="A80" t="s">
        <v>80</v>
      </c>
      <c r="B80" t="s">
        <v>359</v>
      </c>
      <c r="C80">
        <v>1.22770398481973</v>
      </c>
      <c r="D80">
        <v>1.37</v>
      </c>
      <c r="E80">
        <v>0.87</v>
      </c>
    </row>
    <row r="81" spans="1:5" x14ac:dyDescent="0.25">
      <c r="A81" t="s">
        <v>80</v>
      </c>
      <c r="B81" t="s">
        <v>87</v>
      </c>
      <c r="C81">
        <v>1.22770398481973</v>
      </c>
      <c r="D81">
        <v>0.63</v>
      </c>
      <c r="E81">
        <v>1.18</v>
      </c>
    </row>
    <row r="82" spans="1:5" x14ac:dyDescent="0.25">
      <c r="A82" t="s">
        <v>80</v>
      </c>
      <c r="B82" t="s">
        <v>89</v>
      </c>
      <c r="C82">
        <v>1.22770398481973</v>
      </c>
      <c r="D82">
        <v>1.33</v>
      </c>
      <c r="E82">
        <v>1.0900000000000001</v>
      </c>
    </row>
    <row r="83" spans="1:5" x14ac:dyDescent="0.25">
      <c r="A83" t="s">
        <v>80</v>
      </c>
      <c r="B83" t="s">
        <v>369</v>
      </c>
      <c r="C83">
        <v>1.22770398481973</v>
      </c>
      <c r="D83">
        <v>0.89</v>
      </c>
      <c r="E83">
        <v>0.92</v>
      </c>
    </row>
    <row r="84" spans="1:5" x14ac:dyDescent="0.25">
      <c r="A84" t="s">
        <v>80</v>
      </c>
      <c r="B84" t="s">
        <v>91</v>
      </c>
      <c r="C84">
        <v>1.22770398481973</v>
      </c>
      <c r="D84">
        <v>0.63</v>
      </c>
      <c r="E84">
        <v>1</v>
      </c>
    </row>
    <row r="85" spans="1:5" x14ac:dyDescent="0.25">
      <c r="A85" t="s">
        <v>80</v>
      </c>
      <c r="B85" t="s">
        <v>96</v>
      </c>
      <c r="C85">
        <v>1.22770398481973</v>
      </c>
      <c r="D85">
        <v>1</v>
      </c>
      <c r="E85">
        <v>0.96</v>
      </c>
    </row>
    <row r="86" spans="1:5" x14ac:dyDescent="0.25">
      <c r="A86" t="s">
        <v>80</v>
      </c>
      <c r="B86" t="s">
        <v>86</v>
      </c>
      <c r="C86">
        <v>1.22770398481973</v>
      </c>
      <c r="D86">
        <v>0.93</v>
      </c>
      <c r="E86">
        <v>1.01</v>
      </c>
    </row>
    <row r="87" spans="1:5" x14ac:dyDescent="0.25">
      <c r="A87" t="s">
        <v>80</v>
      </c>
      <c r="B87" t="s">
        <v>81</v>
      </c>
      <c r="C87">
        <v>1.22770398481973</v>
      </c>
      <c r="D87">
        <v>1.1100000000000001</v>
      </c>
      <c r="E87">
        <v>0.96</v>
      </c>
    </row>
    <row r="88" spans="1:5" x14ac:dyDescent="0.25">
      <c r="A88" t="s">
        <v>80</v>
      </c>
      <c r="B88" t="s">
        <v>94</v>
      </c>
      <c r="C88">
        <v>1.22770398481973</v>
      </c>
      <c r="D88">
        <v>0.74</v>
      </c>
      <c r="E88">
        <v>1</v>
      </c>
    </row>
    <row r="89" spans="1:5" x14ac:dyDescent="0.25">
      <c r="A89" t="s">
        <v>80</v>
      </c>
      <c r="B89" t="s">
        <v>90</v>
      </c>
      <c r="C89">
        <v>1.22770398481973</v>
      </c>
      <c r="D89">
        <v>1.3</v>
      </c>
      <c r="E89">
        <v>0.61</v>
      </c>
    </row>
    <row r="90" spans="1:5" x14ac:dyDescent="0.25">
      <c r="A90" t="s">
        <v>80</v>
      </c>
      <c r="B90" t="s">
        <v>93</v>
      </c>
      <c r="C90">
        <v>1.22770398481973</v>
      </c>
      <c r="D90">
        <v>0.74</v>
      </c>
      <c r="E90">
        <v>0.96</v>
      </c>
    </row>
    <row r="91" spans="1:5" x14ac:dyDescent="0.25">
      <c r="A91" t="s">
        <v>80</v>
      </c>
      <c r="B91" t="s">
        <v>88</v>
      </c>
      <c r="C91">
        <v>1.22770398481973</v>
      </c>
      <c r="D91">
        <v>0.7</v>
      </c>
      <c r="E91">
        <v>1.05</v>
      </c>
    </row>
    <row r="92" spans="1:5" x14ac:dyDescent="0.25">
      <c r="A92" t="s">
        <v>80</v>
      </c>
      <c r="B92" t="s">
        <v>410</v>
      </c>
      <c r="C92">
        <v>1.22770398481973</v>
      </c>
      <c r="D92">
        <v>1.07</v>
      </c>
      <c r="E92">
        <v>1.1299999999999999</v>
      </c>
    </row>
    <row r="93" spans="1:5" x14ac:dyDescent="0.25">
      <c r="A93" t="s">
        <v>80</v>
      </c>
      <c r="B93" t="s">
        <v>412</v>
      </c>
      <c r="C93">
        <v>1.22770398481973</v>
      </c>
      <c r="D93">
        <v>1.3</v>
      </c>
      <c r="E93">
        <v>1.0900000000000001</v>
      </c>
    </row>
    <row r="94" spans="1:5" x14ac:dyDescent="0.25">
      <c r="A94" t="s">
        <v>80</v>
      </c>
      <c r="B94" t="s">
        <v>92</v>
      </c>
      <c r="C94">
        <v>1.22770398481973</v>
      </c>
      <c r="D94">
        <v>0.93</v>
      </c>
      <c r="E94">
        <v>1.48</v>
      </c>
    </row>
    <row r="95" spans="1:5" x14ac:dyDescent="0.25">
      <c r="A95" t="s">
        <v>80</v>
      </c>
      <c r="B95" t="s">
        <v>416</v>
      </c>
      <c r="C95">
        <v>1.22770398481973</v>
      </c>
      <c r="D95">
        <v>0.81</v>
      </c>
      <c r="E95">
        <v>0.74</v>
      </c>
    </row>
    <row r="96" spans="1:5" x14ac:dyDescent="0.25">
      <c r="A96" t="s">
        <v>80</v>
      </c>
      <c r="B96" t="s">
        <v>84</v>
      </c>
      <c r="C96">
        <v>1.22770398481973</v>
      </c>
      <c r="D96">
        <v>1.07</v>
      </c>
      <c r="E96">
        <v>1.1299999999999999</v>
      </c>
    </row>
    <row r="97" spans="1:5" x14ac:dyDescent="0.25">
      <c r="A97" t="s">
        <v>80</v>
      </c>
      <c r="B97" t="s">
        <v>98</v>
      </c>
      <c r="C97">
        <v>1.22770398481973</v>
      </c>
      <c r="D97">
        <v>0.93</v>
      </c>
      <c r="E97">
        <v>0.65</v>
      </c>
    </row>
    <row r="98" spans="1:5" x14ac:dyDescent="0.25">
      <c r="A98" t="s">
        <v>80</v>
      </c>
      <c r="B98" t="s">
        <v>95</v>
      </c>
      <c r="C98">
        <v>1.22770398481973</v>
      </c>
      <c r="D98">
        <v>1.56</v>
      </c>
      <c r="E98">
        <v>0.52</v>
      </c>
    </row>
    <row r="99" spans="1:5" x14ac:dyDescent="0.25">
      <c r="A99" t="s">
        <v>80</v>
      </c>
      <c r="B99" t="s">
        <v>435</v>
      </c>
      <c r="C99">
        <v>1.22770398481973</v>
      </c>
      <c r="D99">
        <v>0.59</v>
      </c>
      <c r="E99">
        <v>1.22</v>
      </c>
    </row>
    <row r="100" spans="1:5" x14ac:dyDescent="0.25">
      <c r="A100" t="s">
        <v>99</v>
      </c>
      <c r="B100" t="s">
        <v>100</v>
      </c>
      <c r="C100">
        <v>1.3447619047618999</v>
      </c>
      <c r="D100">
        <v>1.05</v>
      </c>
      <c r="E100">
        <v>1.3</v>
      </c>
    </row>
    <row r="101" spans="1:5" x14ac:dyDescent="0.25">
      <c r="A101" t="s">
        <v>99</v>
      </c>
      <c r="B101" t="s">
        <v>102</v>
      </c>
      <c r="C101">
        <v>1.3447619047618999</v>
      </c>
      <c r="D101">
        <v>1.01</v>
      </c>
      <c r="E101">
        <v>0.9</v>
      </c>
    </row>
    <row r="102" spans="1:5" x14ac:dyDescent="0.25">
      <c r="A102" t="s">
        <v>99</v>
      </c>
      <c r="B102" t="s">
        <v>111</v>
      </c>
      <c r="C102">
        <v>1.3447619047618999</v>
      </c>
      <c r="D102">
        <v>0.96</v>
      </c>
      <c r="E102">
        <v>0.68</v>
      </c>
    </row>
    <row r="103" spans="1:5" x14ac:dyDescent="0.25">
      <c r="A103" t="s">
        <v>99</v>
      </c>
      <c r="B103" t="s">
        <v>104</v>
      </c>
      <c r="C103">
        <v>1.3447619047618999</v>
      </c>
      <c r="D103">
        <v>0.78</v>
      </c>
      <c r="E103">
        <v>1.1200000000000001</v>
      </c>
    </row>
    <row r="104" spans="1:5" x14ac:dyDescent="0.25">
      <c r="A104" t="s">
        <v>99</v>
      </c>
      <c r="B104" t="s">
        <v>106</v>
      </c>
      <c r="C104">
        <v>1.3447619047618999</v>
      </c>
      <c r="D104">
        <v>1.05</v>
      </c>
      <c r="E104">
        <v>1.48</v>
      </c>
    </row>
    <row r="105" spans="1:5" x14ac:dyDescent="0.25">
      <c r="A105" t="s">
        <v>99</v>
      </c>
      <c r="B105" t="s">
        <v>105</v>
      </c>
      <c r="C105">
        <v>1.3447619047618999</v>
      </c>
      <c r="D105">
        <v>1.1299999999999999</v>
      </c>
      <c r="E105">
        <v>1.36</v>
      </c>
    </row>
    <row r="106" spans="1:5" x14ac:dyDescent="0.25">
      <c r="A106" t="s">
        <v>99</v>
      </c>
      <c r="B106" t="s">
        <v>117</v>
      </c>
      <c r="C106">
        <v>1.3447619047618999</v>
      </c>
      <c r="D106">
        <v>0.98</v>
      </c>
      <c r="E106">
        <v>1.01</v>
      </c>
    </row>
    <row r="107" spans="1:5" x14ac:dyDescent="0.25">
      <c r="A107" t="s">
        <v>99</v>
      </c>
      <c r="B107" t="s">
        <v>121</v>
      </c>
      <c r="C107">
        <v>1.3447619047618999</v>
      </c>
      <c r="D107">
        <v>1.1200000000000001</v>
      </c>
      <c r="E107">
        <v>1.01</v>
      </c>
    </row>
    <row r="108" spans="1:5" x14ac:dyDescent="0.25">
      <c r="A108" t="s">
        <v>99</v>
      </c>
      <c r="B108" t="s">
        <v>108</v>
      </c>
      <c r="C108">
        <v>1.3447619047618999</v>
      </c>
      <c r="D108">
        <v>0.85</v>
      </c>
      <c r="E108">
        <v>0.57999999999999996</v>
      </c>
    </row>
    <row r="109" spans="1:5" x14ac:dyDescent="0.25">
      <c r="A109" t="s">
        <v>99</v>
      </c>
      <c r="B109" t="s">
        <v>103</v>
      </c>
      <c r="C109">
        <v>1.3447619047618999</v>
      </c>
      <c r="D109">
        <v>1.01</v>
      </c>
      <c r="E109">
        <v>1.08</v>
      </c>
    </row>
    <row r="110" spans="1:5" x14ac:dyDescent="0.25">
      <c r="A110" t="s">
        <v>99</v>
      </c>
      <c r="B110" t="s">
        <v>110</v>
      </c>
      <c r="C110">
        <v>1.3447619047618999</v>
      </c>
      <c r="D110">
        <v>0.98</v>
      </c>
      <c r="E110">
        <v>0.47</v>
      </c>
    </row>
    <row r="111" spans="1:5" x14ac:dyDescent="0.25">
      <c r="A111" t="s">
        <v>99</v>
      </c>
      <c r="B111" t="s">
        <v>107</v>
      </c>
      <c r="C111">
        <v>1.3447619047618999</v>
      </c>
      <c r="D111">
        <v>0.74</v>
      </c>
      <c r="E111">
        <v>0.61</v>
      </c>
    </row>
    <row r="112" spans="1:5" x14ac:dyDescent="0.25">
      <c r="A112" t="s">
        <v>99</v>
      </c>
      <c r="B112" t="s">
        <v>395</v>
      </c>
      <c r="C112">
        <v>1.3447619047618999</v>
      </c>
      <c r="D112">
        <v>1.18</v>
      </c>
      <c r="E112">
        <v>1.08</v>
      </c>
    </row>
    <row r="113" spans="1:5" x14ac:dyDescent="0.25">
      <c r="A113" t="s">
        <v>99</v>
      </c>
      <c r="B113" t="s">
        <v>115</v>
      </c>
      <c r="C113">
        <v>1.3447619047618999</v>
      </c>
      <c r="D113">
        <v>1.22</v>
      </c>
      <c r="E113">
        <v>0.9</v>
      </c>
    </row>
    <row r="114" spans="1:5" x14ac:dyDescent="0.25">
      <c r="A114" t="s">
        <v>99</v>
      </c>
      <c r="B114" t="s">
        <v>112</v>
      </c>
      <c r="C114">
        <v>1.3447619047618999</v>
      </c>
      <c r="D114">
        <v>0.68</v>
      </c>
      <c r="E114">
        <v>0.83</v>
      </c>
    </row>
    <row r="115" spans="1:5" x14ac:dyDescent="0.25">
      <c r="A115" t="s">
        <v>99</v>
      </c>
      <c r="B115" t="s">
        <v>113</v>
      </c>
      <c r="C115">
        <v>1.3447619047618999</v>
      </c>
      <c r="D115">
        <v>1.18</v>
      </c>
      <c r="E115">
        <v>0.76</v>
      </c>
    </row>
    <row r="116" spans="1:5" x14ac:dyDescent="0.25">
      <c r="A116" t="s">
        <v>99</v>
      </c>
      <c r="B116" t="s">
        <v>114</v>
      </c>
      <c r="C116">
        <v>1.3447619047618999</v>
      </c>
      <c r="D116">
        <v>1.66</v>
      </c>
      <c r="E116">
        <v>0.68</v>
      </c>
    </row>
    <row r="117" spans="1:5" x14ac:dyDescent="0.25">
      <c r="A117" t="s">
        <v>99</v>
      </c>
      <c r="B117" t="s">
        <v>116</v>
      </c>
      <c r="C117">
        <v>1.3447619047618999</v>
      </c>
      <c r="D117">
        <v>1.01</v>
      </c>
      <c r="E117">
        <v>1.3</v>
      </c>
    </row>
    <row r="118" spans="1:5" x14ac:dyDescent="0.25">
      <c r="A118" t="s">
        <v>99</v>
      </c>
      <c r="B118" t="s">
        <v>109</v>
      </c>
      <c r="C118">
        <v>1.3447619047618999</v>
      </c>
      <c r="D118">
        <v>0.98</v>
      </c>
      <c r="E118">
        <v>0.83</v>
      </c>
    </row>
    <row r="119" spans="1:5" x14ac:dyDescent="0.25">
      <c r="A119" t="s">
        <v>99</v>
      </c>
      <c r="B119" t="s">
        <v>118</v>
      </c>
      <c r="C119">
        <v>1.3447619047618999</v>
      </c>
      <c r="D119">
        <v>0.88</v>
      </c>
      <c r="E119">
        <v>1.44</v>
      </c>
    </row>
    <row r="120" spans="1:5" x14ac:dyDescent="0.25">
      <c r="A120" t="s">
        <v>99</v>
      </c>
      <c r="B120" t="s">
        <v>417</v>
      </c>
      <c r="C120">
        <v>1.3447619047618999</v>
      </c>
      <c r="D120">
        <v>0.92</v>
      </c>
      <c r="E120">
        <v>1.06</v>
      </c>
    </row>
    <row r="121" spans="1:5" x14ac:dyDescent="0.25">
      <c r="A121" t="s">
        <v>99</v>
      </c>
      <c r="B121" t="s">
        <v>101</v>
      </c>
      <c r="C121">
        <v>1.3447619047618999</v>
      </c>
      <c r="D121">
        <v>1.05</v>
      </c>
      <c r="E121">
        <v>0.87</v>
      </c>
    </row>
    <row r="122" spans="1:5" x14ac:dyDescent="0.25">
      <c r="A122" t="s">
        <v>99</v>
      </c>
      <c r="B122" t="s">
        <v>120</v>
      </c>
      <c r="C122">
        <v>1.3447619047618999</v>
      </c>
      <c r="D122">
        <v>0.81</v>
      </c>
      <c r="E122">
        <v>1.3</v>
      </c>
    </row>
    <row r="123" spans="1:5" x14ac:dyDescent="0.25">
      <c r="A123" t="s">
        <v>99</v>
      </c>
      <c r="B123" t="s">
        <v>119</v>
      </c>
      <c r="C123">
        <v>1.3447619047618999</v>
      </c>
      <c r="D123">
        <v>0.78</v>
      </c>
      <c r="E123">
        <v>1.37</v>
      </c>
    </row>
    <row r="124" spans="1:5" x14ac:dyDescent="0.25">
      <c r="A124" t="s">
        <v>122</v>
      </c>
      <c r="B124" t="s">
        <v>123</v>
      </c>
      <c r="C124">
        <v>1.25</v>
      </c>
      <c r="D124">
        <v>1.1299999999999999</v>
      </c>
      <c r="E124">
        <v>1.25</v>
      </c>
    </row>
    <row r="125" spans="1:5" x14ac:dyDescent="0.25">
      <c r="A125" t="s">
        <v>122</v>
      </c>
      <c r="B125" t="s">
        <v>125</v>
      </c>
      <c r="C125">
        <v>1.25</v>
      </c>
      <c r="D125">
        <v>0.95</v>
      </c>
      <c r="E125">
        <v>0.88</v>
      </c>
    </row>
    <row r="126" spans="1:5" x14ac:dyDescent="0.25">
      <c r="A126" t="s">
        <v>122</v>
      </c>
      <c r="B126" t="s">
        <v>127</v>
      </c>
      <c r="C126">
        <v>1.25</v>
      </c>
      <c r="D126">
        <v>0.8</v>
      </c>
      <c r="E126">
        <v>0.79</v>
      </c>
    </row>
    <row r="127" spans="1:5" x14ac:dyDescent="0.25">
      <c r="A127" t="s">
        <v>122</v>
      </c>
      <c r="B127" t="s">
        <v>130</v>
      </c>
      <c r="C127">
        <v>1.25</v>
      </c>
      <c r="D127">
        <v>0.98</v>
      </c>
      <c r="E127">
        <v>0.83</v>
      </c>
    </row>
    <row r="128" spans="1:5" x14ac:dyDescent="0.25">
      <c r="A128" t="s">
        <v>122</v>
      </c>
      <c r="B128" t="s">
        <v>362</v>
      </c>
      <c r="C128">
        <v>1.25</v>
      </c>
      <c r="D128">
        <v>1.38</v>
      </c>
      <c r="E128">
        <v>1.04</v>
      </c>
    </row>
    <row r="129" spans="1:5" x14ac:dyDescent="0.25">
      <c r="A129" t="s">
        <v>122</v>
      </c>
      <c r="B129" t="s">
        <v>126</v>
      </c>
      <c r="C129">
        <v>1.25</v>
      </c>
      <c r="D129">
        <v>1.2</v>
      </c>
      <c r="E129">
        <v>0.83</v>
      </c>
    </row>
    <row r="130" spans="1:5" x14ac:dyDescent="0.25">
      <c r="A130" t="s">
        <v>122</v>
      </c>
      <c r="B130" t="s">
        <v>129</v>
      </c>
      <c r="C130">
        <v>1.25</v>
      </c>
      <c r="D130">
        <v>1.1299999999999999</v>
      </c>
      <c r="E130">
        <v>1.0900000000000001</v>
      </c>
    </row>
    <row r="131" spans="1:5" x14ac:dyDescent="0.25">
      <c r="A131" t="s">
        <v>122</v>
      </c>
      <c r="B131" t="s">
        <v>128</v>
      </c>
      <c r="C131">
        <v>1.25</v>
      </c>
      <c r="D131">
        <v>1.05</v>
      </c>
      <c r="E131">
        <v>0.96</v>
      </c>
    </row>
    <row r="132" spans="1:5" x14ac:dyDescent="0.25">
      <c r="A132" t="s">
        <v>122</v>
      </c>
      <c r="B132" t="s">
        <v>136</v>
      </c>
      <c r="C132">
        <v>1.25</v>
      </c>
      <c r="D132">
        <v>1.35</v>
      </c>
      <c r="E132">
        <v>0.79</v>
      </c>
    </row>
    <row r="133" spans="1:5" x14ac:dyDescent="0.25">
      <c r="A133" t="s">
        <v>122</v>
      </c>
      <c r="B133" t="s">
        <v>131</v>
      </c>
      <c r="C133">
        <v>1.25</v>
      </c>
      <c r="D133">
        <v>1.05</v>
      </c>
      <c r="E133">
        <v>1.0900000000000001</v>
      </c>
    </row>
    <row r="134" spans="1:5" x14ac:dyDescent="0.25">
      <c r="A134" t="s">
        <v>122</v>
      </c>
      <c r="B134" t="s">
        <v>133</v>
      </c>
      <c r="C134">
        <v>1.25</v>
      </c>
      <c r="D134">
        <v>0.57999999999999996</v>
      </c>
      <c r="E134">
        <v>1.25</v>
      </c>
    </row>
    <row r="135" spans="1:5" x14ac:dyDescent="0.25">
      <c r="A135" t="s">
        <v>122</v>
      </c>
      <c r="B135" t="s">
        <v>135</v>
      </c>
      <c r="C135">
        <v>1.25</v>
      </c>
      <c r="D135">
        <v>0.69</v>
      </c>
      <c r="E135">
        <v>1.04</v>
      </c>
    </row>
    <row r="136" spans="1:5" x14ac:dyDescent="0.25">
      <c r="A136" t="s">
        <v>122</v>
      </c>
      <c r="B136" t="s">
        <v>137</v>
      </c>
      <c r="C136">
        <v>1.25</v>
      </c>
      <c r="D136">
        <v>1.0900000000000001</v>
      </c>
      <c r="E136">
        <v>0.92</v>
      </c>
    </row>
    <row r="137" spans="1:5" x14ac:dyDescent="0.25">
      <c r="A137" t="s">
        <v>122</v>
      </c>
      <c r="B137" t="s">
        <v>401</v>
      </c>
      <c r="C137">
        <v>1.25</v>
      </c>
      <c r="D137">
        <v>1.05</v>
      </c>
      <c r="E137">
        <v>1.25</v>
      </c>
    </row>
    <row r="138" spans="1:5" x14ac:dyDescent="0.25">
      <c r="A138" t="s">
        <v>122</v>
      </c>
      <c r="B138" t="s">
        <v>138</v>
      </c>
      <c r="C138">
        <v>1.25</v>
      </c>
      <c r="D138">
        <v>1.31</v>
      </c>
      <c r="E138">
        <v>1.1299999999999999</v>
      </c>
    </row>
    <row r="139" spans="1:5" x14ac:dyDescent="0.25">
      <c r="A139" t="s">
        <v>122</v>
      </c>
      <c r="B139" t="s">
        <v>139</v>
      </c>
      <c r="C139">
        <v>1.25</v>
      </c>
      <c r="D139">
        <v>0.95</v>
      </c>
      <c r="E139">
        <v>0.71</v>
      </c>
    </row>
    <row r="140" spans="1:5" x14ac:dyDescent="0.25">
      <c r="A140" t="s">
        <v>122</v>
      </c>
      <c r="B140" t="s">
        <v>144</v>
      </c>
      <c r="C140">
        <v>1.25</v>
      </c>
      <c r="D140">
        <v>1.1299999999999999</v>
      </c>
      <c r="E140">
        <v>1.63</v>
      </c>
    </row>
    <row r="141" spans="1:5" x14ac:dyDescent="0.25">
      <c r="A141" t="s">
        <v>122</v>
      </c>
      <c r="B141" t="s">
        <v>132</v>
      </c>
      <c r="C141">
        <v>1.25</v>
      </c>
      <c r="D141">
        <v>0.98</v>
      </c>
      <c r="E141">
        <v>0.92</v>
      </c>
    </row>
    <row r="142" spans="1:5" x14ac:dyDescent="0.25">
      <c r="A142" t="s">
        <v>122</v>
      </c>
      <c r="B142" t="s">
        <v>140</v>
      </c>
      <c r="C142">
        <v>1.25</v>
      </c>
      <c r="D142">
        <v>1.2</v>
      </c>
      <c r="E142">
        <v>0.63</v>
      </c>
    </row>
    <row r="143" spans="1:5" x14ac:dyDescent="0.25">
      <c r="A143" t="s">
        <v>122</v>
      </c>
      <c r="B143" t="s">
        <v>124</v>
      </c>
      <c r="C143">
        <v>1.25</v>
      </c>
      <c r="D143">
        <v>0.8</v>
      </c>
      <c r="E143">
        <v>1.1299999999999999</v>
      </c>
    </row>
    <row r="144" spans="1:5" x14ac:dyDescent="0.25">
      <c r="A144" t="s">
        <v>122</v>
      </c>
      <c r="B144" t="s">
        <v>134</v>
      </c>
      <c r="C144">
        <v>1.25</v>
      </c>
      <c r="D144">
        <v>0.55000000000000004</v>
      </c>
      <c r="E144">
        <v>1.17</v>
      </c>
    </row>
    <row r="145" spans="1:5" x14ac:dyDescent="0.25">
      <c r="A145" t="s">
        <v>122</v>
      </c>
      <c r="B145" t="s">
        <v>141</v>
      </c>
      <c r="C145">
        <v>1.25</v>
      </c>
      <c r="D145">
        <v>0.84</v>
      </c>
      <c r="E145">
        <v>0.71</v>
      </c>
    </row>
    <row r="146" spans="1:5" x14ac:dyDescent="0.25">
      <c r="A146" t="s">
        <v>122</v>
      </c>
      <c r="B146" t="s">
        <v>142</v>
      </c>
      <c r="C146">
        <v>1.25</v>
      </c>
      <c r="D146">
        <v>1.0900000000000001</v>
      </c>
      <c r="E146">
        <v>0.92</v>
      </c>
    </row>
    <row r="147" spans="1:5" x14ac:dyDescent="0.25">
      <c r="A147" t="s">
        <v>122</v>
      </c>
      <c r="B147" t="s">
        <v>143</v>
      </c>
      <c r="C147">
        <v>1.25</v>
      </c>
      <c r="D147">
        <v>0.73</v>
      </c>
      <c r="E147">
        <v>1.04</v>
      </c>
    </row>
    <row r="148" spans="1:5" x14ac:dyDescent="0.25">
      <c r="A148" t="s">
        <v>145</v>
      </c>
      <c r="B148" t="s">
        <v>347</v>
      </c>
      <c r="C148">
        <v>1.40149625935162</v>
      </c>
      <c r="D148">
        <v>1.01</v>
      </c>
      <c r="E148">
        <v>1.1599999999999999</v>
      </c>
    </row>
    <row r="149" spans="1:5" x14ac:dyDescent="0.25">
      <c r="A149" t="s">
        <v>145</v>
      </c>
      <c r="B149" t="s">
        <v>349</v>
      </c>
      <c r="C149">
        <v>1.40149625935162</v>
      </c>
      <c r="D149">
        <v>0.8</v>
      </c>
      <c r="E149">
        <v>1.1100000000000001</v>
      </c>
    </row>
    <row r="150" spans="1:5" x14ac:dyDescent="0.25">
      <c r="A150" t="s">
        <v>145</v>
      </c>
      <c r="B150" t="s">
        <v>355</v>
      </c>
      <c r="C150">
        <v>1.40149625935162</v>
      </c>
      <c r="D150">
        <v>0.46</v>
      </c>
      <c r="E150">
        <v>1.59</v>
      </c>
    </row>
    <row r="151" spans="1:5" x14ac:dyDescent="0.25">
      <c r="A151" t="s">
        <v>145</v>
      </c>
      <c r="B151" t="s">
        <v>357</v>
      </c>
      <c r="C151">
        <v>1.40149625935162</v>
      </c>
      <c r="D151">
        <v>0.71</v>
      </c>
      <c r="E151">
        <v>0.91</v>
      </c>
    </row>
    <row r="152" spans="1:5" x14ac:dyDescent="0.25">
      <c r="A152" t="s">
        <v>145</v>
      </c>
      <c r="B152" t="s">
        <v>360</v>
      </c>
      <c r="C152">
        <v>1.40149625935162</v>
      </c>
      <c r="D152">
        <v>1.1399999999999999</v>
      </c>
      <c r="E152">
        <v>1.19</v>
      </c>
    </row>
    <row r="153" spans="1:5" x14ac:dyDescent="0.25">
      <c r="A153" t="s">
        <v>145</v>
      </c>
      <c r="B153" t="s">
        <v>366</v>
      </c>
      <c r="C153">
        <v>1.40149625935162</v>
      </c>
      <c r="D153">
        <v>1.0900000000000001</v>
      </c>
      <c r="E153">
        <v>0.72</v>
      </c>
    </row>
    <row r="154" spans="1:5" x14ac:dyDescent="0.25">
      <c r="A154" t="s">
        <v>145</v>
      </c>
      <c r="B154" t="s">
        <v>371</v>
      </c>
      <c r="C154">
        <v>1.40149625935162</v>
      </c>
      <c r="D154">
        <v>0.79</v>
      </c>
      <c r="E154">
        <v>0.91</v>
      </c>
    </row>
    <row r="155" spans="1:5" x14ac:dyDescent="0.25">
      <c r="A155" t="s">
        <v>145</v>
      </c>
      <c r="B155" t="s">
        <v>149</v>
      </c>
      <c r="C155">
        <v>1.40149625935162</v>
      </c>
      <c r="D155">
        <v>0.71</v>
      </c>
      <c r="E155">
        <v>1.64</v>
      </c>
    </row>
    <row r="156" spans="1:5" x14ac:dyDescent="0.25">
      <c r="A156" t="s">
        <v>145</v>
      </c>
      <c r="B156" t="s">
        <v>375</v>
      </c>
      <c r="C156">
        <v>1.40149625935162</v>
      </c>
      <c r="D156">
        <v>0.79</v>
      </c>
      <c r="E156">
        <v>0.52</v>
      </c>
    </row>
    <row r="157" spans="1:5" x14ac:dyDescent="0.25">
      <c r="A157" t="s">
        <v>145</v>
      </c>
      <c r="B157" t="s">
        <v>388</v>
      </c>
      <c r="C157">
        <v>1.40149625935162</v>
      </c>
      <c r="D157">
        <v>1.27</v>
      </c>
      <c r="E157">
        <v>1.18</v>
      </c>
    </row>
    <row r="158" spans="1:5" x14ac:dyDescent="0.25">
      <c r="A158" t="s">
        <v>145</v>
      </c>
      <c r="B158" t="s">
        <v>389</v>
      </c>
      <c r="C158">
        <v>1.40149625935162</v>
      </c>
      <c r="D158">
        <v>1.07</v>
      </c>
      <c r="E158">
        <v>0.64</v>
      </c>
    </row>
    <row r="159" spans="1:5" x14ac:dyDescent="0.25">
      <c r="A159" t="s">
        <v>145</v>
      </c>
      <c r="B159" t="s">
        <v>391</v>
      </c>
      <c r="C159">
        <v>1.40149625935162</v>
      </c>
      <c r="D159">
        <v>0.94</v>
      </c>
      <c r="E159">
        <v>1.46</v>
      </c>
    </row>
    <row r="160" spans="1:5" x14ac:dyDescent="0.25">
      <c r="A160" t="s">
        <v>145</v>
      </c>
      <c r="B160" t="s">
        <v>146</v>
      </c>
      <c r="C160">
        <v>1.40149625935162</v>
      </c>
      <c r="D160">
        <v>1.1299999999999999</v>
      </c>
      <c r="E160">
        <v>1.1100000000000001</v>
      </c>
    </row>
    <row r="161" spans="1:5" x14ac:dyDescent="0.25">
      <c r="A161" t="s">
        <v>145</v>
      </c>
      <c r="B161" t="s">
        <v>404</v>
      </c>
      <c r="C161">
        <v>1.40149625935162</v>
      </c>
      <c r="D161">
        <v>0.99</v>
      </c>
      <c r="E161">
        <v>0.73</v>
      </c>
    </row>
    <row r="162" spans="1:5" x14ac:dyDescent="0.25">
      <c r="A162" t="s">
        <v>145</v>
      </c>
      <c r="B162" t="s">
        <v>419</v>
      </c>
      <c r="C162">
        <v>1.40149625935162</v>
      </c>
      <c r="D162">
        <v>1.1599999999999999</v>
      </c>
      <c r="E162">
        <v>0.72</v>
      </c>
    </row>
    <row r="163" spans="1:5" x14ac:dyDescent="0.25">
      <c r="A163" t="s">
        <v>145</v>
      </c>
      <c r="B163" t="s">
        <v>423</v>
      </c>
      <c r="C163">
        <v>1.40149625935162</v>
      </c>
      <c r="D163">
        <v>1.03</v>
      </c>
      <c r="E163">
        <v>0.55000000000000004</v>
      </c>
    </row>
    <row r="164" spans="1:5" x14ac:dyDescent="0.25">
      <c r="A164" t="s">
        <v>145</v>
      </c>
      <c r="B164" t="s">
        <v>425</v>
      </c>
      <c r="C164">
        <v>1.40149625935162</v>
      </c>
      <c r="D164">
        <v>1.34</v>
      </c>
      <c r="E164">
        <v>0.63</v>
      </c>
    </row>
    <row r="165" spans="1:5" x14ac:dyDescent="0.25">
      <c r="A165" t="s">
        <v>145</v>
      </c>
      <c r="B165" t="s">
        <v>427</v>
      </c>
      <c r="C165">
        <v>1.40149625935162</v>
      </c>
      <c r="D165">
        <v>1.1599999999999999</v>
      </c>
      <c r="E165">
        <v>0.73</v>
      </c>
    </row>
    <row r="166" spans="1:5" x14ac:dyDescent="0.25">
      <c r="A166" t="s">
        <v>145</v>
      </c>
      <c r="B166" t="s">
        <v>432</v>
      </c>
      <c r="C166">
        <v>1.40149625935162</v>
      </c>
      <c r="D166">
        <v>1.3</v>
      </c>
      <c r="E166">
        <v>1.88</v>
      </c>
    </row>
    <row r="167" spans="1:5" x14ac:dyDescent="0.25">
      <c r="A167" t="s">
        <v>145</v>
      </c>
      <c r="B167" t="s">
        <v>433</v>
      </c>
      <c r="C167">
        <v>1.40149625935162</v>
      </c>
      <c r="D167">
        <v>0.87</v>
      </c>
      <c r="E167">
        <v>1.36</v>
      </c>
    </row>
    <row r="168" spans="1:5" x14ac:dyDescent="0.25">
      <c r="A168" t="s">
        <v>145</v>
      </c>
      <c r="B168" t="s">
        <v>434</v>
      </c>
      <c r="C168">
        <v>1.40149625935162</v>
      </c>
      <c r="D168">
        <v>0.87</v>
      </c>
      <c r="E168">
        <v>1.0900000000000001</v>
      </c>
    </row>
    <row r="169" spans="1:5" x14ac:dyDescent="0.25">
      <c r="A169" t="s">
        <v>145</v>
      </c>
      <c r="B169" t="s">
        <v>148</v>
      </c>
      <c r="C169">
        <v>1.40149625935162</v>
      </c>
      <c r="D169">
        <v>0.99</v>
      </c>
      <c r="E169">
        <v>0.59</v>
      </c>
    </row>
    <row r="170" spans="1:5" x14ac:dyDescent="0.25">
      <c r="A170" t="s">
        <v>145</v>
      </c>
      <c r="B170" t="s">
        <v>147</v>
      </c>
      <c r="C170">
        <v>1.40149625935162</v>
      </c>
      <c r="D170">
        <v>1.23</v>
      </c>
      <c r="E170">
        <v>0.95</v>
      </c>
    </row>
    <row r="171" spans="1:5" x14ac:dyDescent="0.25">
      <c r="A171" t="s">
        <v>21</v>
      </c>
      <c r="B171" t="s">
        <v>152</v>
      </c>
      <c r="C171">
        <v>1.3941176470588199</v>
      </c>
      <c r="D171">
        <v>0.68</v>
      </c>
      <c r="E171">
        <v>1.0900000000000001</v>
      </c>
    </row>
    <row r="172" spans="1:5" x14ac:dyDescent="0.25">
      <c r="A172" t="s">
        <v>21</v>
      </c>
      <c r="B172" t="s">
        <v>269</v>
      </c>
      <c r="C172">
        <v>1.3941176470588199</v>
      </c>
      <c r="D172">
        <v>0.63</v>
      </c>
      <c r="E172">
        <v>0.92</v>
      </c>
    </row>
    <row r="173" spans="1:5" x14ac:dyDescent="0.25">
      <c r="A173" t="s">
        <v>21</v>
      </c>
      <c r="B173" t="s">
        <v>264</v>
      </c>
      <c r="C173">
        <v>1.3941176470588199</v>
      </c>
      <c r="D173">
        <v>1.31</v>
      </c>
      <c r="E173">
        <v>1.18</v>
      </c>
    </row>
    <row r="174" spans="1:5" x14ac:dyDescent="0.25">
      <c r="A174" t="s">
        <v>21</v>
      </c>
      <c r="B174" t="s">
        <v>372</v>
      </c>
      <c r="C174">
        <v>1.3941176470588199</v>
      </c>
      <c r="D174">
        <v>0.3</v>
      </c>
      <c r="E174">
        <v>0.96</v>
      </c>
    </row>
    <row r="175" spans="1:5" x14ac:dyDescent="0.25">
      <c r="A175" t="s">
        <v>21</v>
      </c>
      <c r="B175" t="s">
        <v>267</v>
      </c>
      <c r="C175">
        <v>1.3941176470588199</v>
      </c>
      <c r="D175">
        <v>1.18</v>
      </c>
      <c r="E175">
        <v>1.01</v>
      </c>
    </row>
    <row r="176" spans="1:5" x14ac:dyDescent="0.25">
      <c r="A176" t="s">
        <v>21</v>
      </c>
      <c r="B176" t="s">
        <v>272</v>
      </c>
      <c r="C176">
        <v>1.3941176470588199</v>
      </c>
      <c r="D176">
        <v>1.1000000000000001</v>
      </c>
      <c r="E176">
        <v>0.48</v>
      </c>
    </row>
    <row r="177" spans="1:5" x14ac:dyDescent="0.25">
      <c r="A177" t="s">
        <v>21</v>
      </c>
      <c r="B177" t="s">
        <v>397</v>
      </c>
      <c r="C177">
        <v>1.3941176470588199</v>
      </c>
      <c r="D177">
        <v>1.1399999999999999</v>
      </c>
      <c r="E177">
        <v>1.23</v>
      </c>
    </row>
    <row r="178" spans="1:5" x14ac:dyDescent="0.25">
      <c r="A178" t="s">
        <v>21</v>
      </c>
      <c r="B178" t="s">
        <v>274</v>
      </c>
      <c r="C178">
        <v>1.3941176470588199</v>
      </c>
      <c r="D178">
        <v>1.52</v>
      </c>
      <c r="E178">
        <v>0.83</v>
      </c>
    </row>
    <row r="179" spans="1:5" x14ac:dyDescent="0.25">
      <c r="A179" t="s">
        <v>21</v>
      </c>
      <c r="B179" t="s">
        <v>150</v>
      </c>
      <c r="C179">
        <v>1.3941176470588199</v>
      </c>
      <c r="D179">
        <v>1.18</v>
      </c>
      <c r="E179">
        <v>0.88</v>
      </c>
    </row>
    <row r="180" spans="1:5" x14ac:dyDescent="0.25">
      <c r="A180" t="s">
        <v>21</v>
      </c>
      <c r="B180" t="s">
        <v>275</v>
      </c>
      <c r="C180">
        <v>1.3941176470588199</v>
      </c>
      <c r="D180">
        <v>0.76</v>
      </c>
      <c r="E180">
        <v>0.96</v>
      </c>
    </row>
    <row r="181" spans="1:5" x14ac:dyDescent="0.25">
      <c r="A181" t="s">
        <v>21</v>
      </c>
      <c r="B181" t="s">
        <v>23</v>
      </c>
      <c r="C181">
        <v>1.3941176470588199</v>
      </c>
      <c r="D181">
        <v>1.65</v>
      </c>
      <c r="E181">
        <v>0.74</v>
      </c>
    </row>
    <row r="182" spans="1:5" x14ac:dyDescent="0.25">
      <c r="A182" t="s">
        <v>21</v>
      </c>
      <c r="B182" t="s">
        <v>22</v>
      </c>
      <c r="C182">
        <v>1.3941176470588199</v>
      </c>
      <c r="D182">
        <v>1.39</v>
      </c>
      <c r="E182">
        <v>1.44</v>
      </c>
    </row>
    <row r="183" spans="1:5" x14ac:dyDescent="0.25">
      <c r="A183" t="s">
        <v>21</v>
      </c>
      <c r="B183" t="s">
        <v>266</v>
      </c>
      <c r="C183">
        <v>1.3941176470588199</v>
      </c>
      <c r="D183">
        <v>0.72</v>
      </c>
      <c r="E183">
        <v>1.18</v>
      </c>
    </row>
    <row r="184" spans="1:5" x14ac:dyDescent="0.25">
      <c r="A184" t="s">
        <v>21</v>
      </c>
      <c r="B184" t="s">
        <v>268</v>
      </c>
      <c r="C184">
        <v>1.3941176470588199</v>
      </c>
      <c r="D184">
        <v>0.93</v>
      </c>
      <c r="E184">
        <v>1.1399999999999999</v>
      </c>
    </row>
    <row r="185" spans="1:5" x14ac:dyDescent="0.25">
      <c r="A185" t="s">
        <v>21</v>
      </c>
      <c r="B185" t="s">
        <v>151</v>
      </c>
      <c r="C185">
        <v>1.3941176470588199</v>
      </c>
      <c r="D185">
        <v>0.76</v>
      </c>
      <c r="E185">
        <v>1.4</v>
      </c>
    </row>
    <row r="186" spans="1:5" x14ac:dyDescent="0.25">
      <c r="A186" t="s">
        <v>21</v>
      </c>
      <c r="B186" t="s">
        <v>153</v>
      </c>
      <c r="C186">
        <v>1.3941176470588199</v>
      </c>
      <c r="D186">
        <v>1.6</v>
      </c>
      <c r="E186">
        <v>0.56999999999999995</v>
      </c>
    </row>
    <row r="187" spans="1:5" x14ac:dyDescent="0.25">
      <c r="A187" t="s">
        <v>21</v>
      </c>
      <c r="B187" t="s">
        <v>273</v>
      </c>
      <c r="C187">
        <v>1.3941176470588199</v>
      </c>
      <c r="D187">
        <v>0.63</v>
      </c>
      <c r="E187">
        <v>0.79</v>
      </c>
    </row>
    <row r="188" spans="1:5" x14ac:dyDescent="0.25">
      <c r="A188" t="s">
        <v>21</v>
      </c>
      <c r="B188" t="s">
        <v>265</v>
      </c>
      <c r="C188">
        <v>1.3941176470588199</v>
      </c>
      <c r="D188">
        <v>0.97</v>
      </c>
      <c r="E188">
        <v>0.88</v>
      </c>
    </row>
    <row r="189" spans="1:5" x14ac:dyDescent="0.25">
      <c r="A189" t="s">
        <v>21</v>
      </c>
      <c r="B189" t="s">
        <v>271</v>
      </c>
      <c r="C189">
        <v>1.3941176470588199</v>
      </c>
      <c r="D189">
        <v>0.8</v>
      </c>
      <c r="E189">
        <v>1.23</v>
      </c>
    </row>
    <row r="190" spans="1:5" x14ac:dyDescent="0.25">
      <c r="A190" t="s">
        <v>21</v>
      </c>
      <c r="B190" t="s">
        <v>270</v>
      </c>
      <c r="C190">
        <v>1.3941176470588199</v>
      </c>
      <c r="D190">
        <v>0.76</v>
      </c>
      <c r="E190">
        <v>1.0900000000000001</v>
      </c>
    </row>
    <row r="191" spans="1:5" x14ac:dyDescent="0.25">
      <c r="A191" t="s">
        <v>154</v>
      </c>
      <c r="B191" t="s">
        <v>159</v>
      </c>
      <c r="C191">
        <v>1.3314121037464</v>
      </c>
      <c r="D191">
        <v>0.83</v>
      </c>
      <c r="E191">
        <v>0.88</v>
      </c>
    </row>
    <row r="192" spans="1:5" x14ac:dyDescent="0.25">
      <c r="A192" t="s">
        <v>154</v>
      </c>
      <c r="B192" t="s">
        <v>161</v>
      </c>
      <c r="C192">
        <v>1.3314121037464</v>
      </c>
      <c r="D192">
        <v>0.66</v>
      </c>
      <c r="E192">
        <v>0.52</v>
      </c>
    </row>
    <row r="193" spans="1:5" x14ac:dyDescent="0.25">
      <c r="A193" t="s">
        <v>154</v>
      </c>
      <c r="B193" t="s">
        <v>163</v>
      </c>
      <c r="C193">
        <v>1.3314121037464</v>
      </c>
      <c r="D193">
        <v>1.54</v>
      </c>
      <c r="E193">
        <v>0.93</v>
      </c>
    </row>
    <row r="194" spans="1:5" x14ac:dyDescent="0.25">
      <c r="A194" t="s">
        <v>154</v>
      </c>
      <c r="B194" t="s">
        <v>160</v>
      </c>
      <c r="C194">
        <v>1.3314121037464</v>
      </c>
      <c r="D194">
        <v>0.66</v>
      </c>
      <c r="E194">
        <v>1.04</v>
      </c>
    </row>
    <row r="195" spans="1:5" x14ac:dyDescent="0.25">
      <c r="A195" t="s">
        <v>154</v>
      </c>
      <c r="B195" t="s">
        <v>165</v>
      </c>
      <c r="C195">
        <v>1.3314121037464</v>
      </c>
      <c r="D195">
        <v>0.83</v>
      </c>
      <c r="E195">
        <v>1.48</v>
      </c>
    </row>
    <row r="196" spans="1:5" x14ac:dyDescent="0.25">
      <c r="A196" t="s">
        <v>154</v>
      </c>
      <c r="B196" t="s">
        <v>164</v>
      </c>
      <c r="C196">
        <v>1.3314121037464</v>
      </c>
      <c r="D196">
        <v>0.88</v>
      </c>
      <c r="E196">
        <v>1.68</v>
      </c>
    </row>
    <row r="197" spans="1:5" x14ac:dyDescent="0.25">
      <c r="A197" t="s">
        <v>154</v>
      </c>
      <c r="B197" t="s">
        <v>167</v>
      </c>
      <c r="C197">
        <v>1.3314121037464</v>
      </c>
      <c r="D197">
        <v>1.42</v>
      </c>
      <c r="E197">
        <v>0.44</v>
      </c>
    </row>
    <row r="198" spans="1:5" x14ac:dyDescent="0.25">
      <c r="A198" t="s">
        <v>154</v>
      </c>
      <c r="B198" t="s">
        <v>168</v>
      </c>
      <c r="C198">
        <v>1.3314121037464</v>
      </c>
      <c r="D198">
        <v>0.8</v>
      </c>
      <c r="E198">
        <v>0.87</v>
      </c>
    </row>
    <row r="199" spans="1:5" x14ac:dyDescent="0.25">
      <c r="A199" t="s">
        <v>154</v>
      </c>
      <c r="B199" t="s">
        <v>156</v>
      </c>
      <c r="C199">
        <v>1.3314121037464</v>
      </c>
      <c r="D199">
        <v>1.46</v>
      </c>
      <c r="E199">
        <v>0.7</v>
      </c>
    </row>
    <row r="200" spans="1:5" x14ac:dyDescent="0.25">
      <c r="A200" t="s">
        <v>154</v>
      </c>
      <c r="B200" t="s">
        <v>169</v>
      </c>
      <c r="C200">
        <v>1.3314121037464</v>
      </c>
      <c r="D200">
        <v>0.71</v>
      </c>
      <c r="E200">
        <v>1.26</v>
      </c>
    </row>
    <row r="201" spans="1:5" x14ac:dyDescent="0.25">
      <c r="A201" t="s">
        <v>154</v>
      </c>
      <c r="B201" t="s">
        <v>162</v>
      </c>
      <c r="C201">
        <v>1.3314121037464</v>
      </c>
      <c r="D201">
        <v>0.52</v>
      </c>
      <c r="E201">
        <v>0.99</v>
      </c>
    </row>
    <row r="202" spans="1:5" x14ac:dyDescent="0.25">
      <c r="A202" t="s">
        <v>154</v>
      </c>
      <c r="B202" t="s">
        <v>170</v>
      </c>
      <c r="C202">
        <v>1.3314121037464</v>
      </c>
      <c r="D202">
        <v>1.1000000000000001</v>
      </c>
      <c r="E202">
        <v>1.33</v>
      </c>
    </row>
    <row r="203" spans="1:5" x14ac:dyDescent="0.25">
      <c r="A203" t="s">
        <v>154</v>
      </c>
      <c r="B203" t="s">
        <v>166</v>
      </c>
      <c r="C203">
        <v>1.3314121037464</v>
      </c>
      <c r="D203">
        <v>0.75</v>
      </c>
      <c r="E203">
        <v>1.17</v>
      </c>
    </row>
    <row r="204" spans="1:5" x14ac:dyDescent="0.25">
      <c r="A204" t="s">
        <v>154</v>
      </c>
      <c r="B204" t="s">
        <v>174</v>
      </c>
      <c r="C204">
        <v>1.3314121037464</v>
      </c>
      <c r="D204">
        <v>1.1000000000000001</v>
      </c>
      <c r="E204">
        <v>0.99</v>
      </c>
    </row>
    <row r="205" spans="1:5" x14ac:dyDescent="0.25">
      <c r="A205" t="s">
        <v>154</v>
      </c>
      <c r="B205" t="s">
        <v>172</v>
      </c>
      <c r="C205">
        <v>1.3314121037464</v>
      </c>
      <c r="D205">
        <v>0.97</v>
      </c>
      <c r="E205">
        <v>0.93</v>
      </c>
    </row>
    <row r="206" spans="1:5" x14ac:dyDescent="0.25">
      <c r="A206" t="s">
        <v>154</v>
      </c>
      <c r="B206" t="s">
        <v>171</v>
      </c>
      <c r="C206">
        <v>1.3314121037464</v>
      </c>
      <c r="D206">
        <v>0.92</v>
      </c>
      <c r="E206">
        <v>1.04</v>
      </c>
    </row>
    <row r="207" spans="1:5" x14ac:dyDescent="0.25">
      <c r="A207" t="s">
        <v>154</v>
      </c>
      <c r="B207" t="s">
        <v>158</v>
      </c>
      <c r="C207">
        <v>1.3314121037464</v>
      </c>
      <c r="D207">
        <v>0.92</v>
      </c>
      <c r="E207">
        <v>1.04</v>
      </c>
    </row>
    <row r="208" spans="1:5" x14ac:dyDescent="0.25">
      <c r="A208" t="s">
        <v>154</v>
      </c>
      <c r="B208" t="s">
        <v>155</v>
      </c>
      <c r="C208">
        <v>1.3314121037464</v>
      </c>
      <c r="D208">
        <v>1.72</v>
      </c>
      <c r="E208">
        <v>0.93</v>
      </c>
    </row>
    <row r="209" spans="1:5" x14ac:dyDescent="0.25">
      <c r="A209" t="s">
        <v>154</v>
      </c>
      <c r="B209" t="s">
        <v>157</v>
      </c>
      <c r="C209">
        <v>1.3314121037464</v>
      </c>
      <c r="D209">
        <v>1.25</v>
      </c>
      <c r="E209">
        <v>0.82</v>
      </c>
    </row>
    <row r="210" spans="1:5" x14ac:dyDescent="0.25">
      <c r="A210" t="s">
        <v>154</v>
      </c>
      <c r="B210" t="s">
        <v>173</v>
      </c>
      <c r="C210">
        <v>1.3314121037464</v>
      </c>
      <c r="D210">
        <v>0.88</v>
      </c>
      <c r="E210">
        <v>0.99</v>
      </c>
    </row>
    <row r="211" spans="1:5" x14ac:dyDescent="0.25">
      <c r="A211" t="s">
        <v>175</v>
      </c>
      <c r="B211" t="s">
        <v>284</v>
      </c>
      <c r="C211">
        <v>1.1818181818181801</v>
      </c>
      <c r="D211">
        <v>1.37</v>
      </c>
      <c r="E211">
        <v>1.33</v>
      </c>
    </row>
    <row r="212" spans="1:5" x14ac:dyDescent="0.25">
      <c r="A212" t="s">
        <v>175</v>
      </c>
      <c r="B212" t="s">
        <v>179</v>
      </c>
      <c r="C212">
        <v>1.1818181818181801</v>
      </c>
      <c r="D212">
        <v>0.79</v>
      </c>
      <c r="E212">
        <v>1.39</v>
      </c>
    </row>
    <row r="213" spans="1:5" x14ac:dyDescent="0.25">
      <c r="A213" t="s">
        <v>175</v>
      </c>
      <c r="B213" t="s">
        <v>282</v>
      </c>
      <c r="C213">
        <v>1.1818181818181801</v>
      </c>
      <c r="D213">
        <v>1</v>
      </c>
      <c r="E213">
        <v>0.66</v>
      </c>
    </row>
    <row r="214" spans="1:5" x14ac:dyDescent="0.25">
      <c r="A214" t="s">
        <v>175</v>
      </c>
      <c r="B214" t="s">
        <v>176</v>
      </c>
      <c r="C214">
        <v>1.1818181818181801</v>
      </c>
      <c r="D214">
        <v>0.9</v>
      </c>
      <c r="E214">
        <v>0.84</v>
      </c>
    </row>
    <row r="215" spans="1:5" x14ac:dyDescent="0.25">
      <c r="A215" t="s">
        <v>175</v>
      </c>
      <c r="B215" t="s">
        <v>285</v>
      </c>
      <c r="C215">
        <v>1.1818181818181801</v>
      </c>
      <c r="D215">
        <v>0.9</v>
      </c>
      <c r="E215">
        <v>1.1499999999999999</v>
      </c>
    </row>
    <row r="216" spans="1:5" x14ac:dyDescent="0.25">
      <c r="A216" t="s">
        <v>175</v>
      </c>
      <c r="B216" t="s">
        <v>277</v>
      </c>
      <c r="C216">
        <v>1.1818181818181801</v>
      </c>
      <c r="D216">
        <v>0.57999999999999996</v>
      </c>
      <c r="E216">
        <v>0.96</v>
      </c>
    </row>
    <row r="217" spans="1:5" x14ac:dyDescent="0.25">
      <c r="A217" t="s">
        <v>175</v>
      </c>
      <c r="B217" t="s">
        <v>281</v>
      </c>
      <c r="C217">
        <v>1.1818181818181801</v>
      </c>
      <c r="D217">
        <v>0.56000000000000005</v>
      </c>
      <c r="E217">
        <v>1.22</v>
      </c>
    </row>
    <row r="218" spans="1:5" x14ac:dyDescent="0.25">
      <c r="A218" t="s">
        <v>175</v>
      </c>
      <c r="B218" t="s">
        <v>178</v>
      </c>
      <c r="C218">
        <v>1.1818181818181801</v>
      </c>
      <c r="D218">
        <v>0.45</v>
      </c>
      <c r="E218">
        <v>1.29</v>
      </c>
    </row>
    <row r="219" spans="1:5" x14ac:dyDescent="0.25">
      <c r="A219" t="s">
        <v>175</v>
      </c>
      <c r="B219" t="s">
        <v>278</v>
      </c>
      <c r="C219">
        <v>1.1818181818181801</v>
      </c>
      <c r="D219">
        <v>0.85</v>
      </c>
      <c r="E219">
        <v>1.67</v>
      </c>
    </row>
    <row r="220" spans="1:5" x14ac:dyDescent="0.25">
      <c r="A220" t="s">
        <v>175</v>
      </c>
      <c r="B220" t="s">
        <v>276</v>
      </c>
      <c r="C220">
        <v>1.1818181818181801</v>
      </c>
      <c r="D220">
        <v>2.09</v>
      </c>
      <c r="E220">
        <v>0.23</v>
      </c>
    </row>
    <row r="221" spans="1:5" x14ac:dyDescent="0.25">
      <c r="A221" t="s">
        <v>175</v>
      </c>
      <c r="B221" t="s">
        <v>279</v>
      </c>
      <c r="C221">
        <v>1.1818181818181801</v>
      </c>
      <c r="D221">
        <v>1.85</v>
      </c>
      <c r="E221">
        <v>0.72</v>
      </c>
    </row>
    <row r="222" spans="1:5" x14ac:dyDescent="0.25">
      <c r="A222" t="s">
        <v>175</v>
      </c>
      <c r="B222" t="s">
        <v>283</v>
      </c>
      <c r="C222">
        <v>1.1818181818181801</v>
      </c>
      <c r="D222">
        <v>1.07</v>
      </c>
      <c r="E222">
        <v>0.57999999999999996</v>
      </c>
    </row>
    <row r="223" spans="1:5" x14ac:dyDescent="0.25">
      <c r="A223" t="s">
        <v>175</v>
      </c>
      <c r="B223" t="s">
        <v>177</v>
      </c>
      <c r="C223">
        <v>1.1818181818181801</v>
      </c>
      <c r="D223">
        <v>0.68</v>
      </c>
      <c r="E223">
        <v>1.1599999999999999</v>
      </c>
    </row>
    <row r="224" spans="1:5" x14ac:dyDescent="0.25">
      <c r="A224" t="s">
        <v>175</v>
      </c>
      <c r="B224" t="s">
        <v>280</v>
      </c>
      <c r="C224">
        <v>1.1818181818181801</v>
      </c>
      <c r="D224">
        <v>0.74</v>
      </c>
      <c r="E224">
        <v>0.9</v>
      </c>
    </row>
    <row r="225" spans="1:5" x14ac:dyDescent="0.25">
      <c r="A225" t="s">
        <v>24</v>
      </c>
      <c r="B225" t="s">
        <v>292</v>
      </c>
      <c r="C225">
        <v>1.62917933130699</v>
      </c>
      <c r="D225">
        <v>1.7</v>
      </c>
      <c r="E225">
        <v>0.92</v>
      </c>
    </row>
    <row r="226" spans="1:5" x14ac:dyDescent="0.25">
      <c r="A226" t="s">
        <v>24</v>
      </c>
      <c r="B226" t="s">
        <v>289</v>
      </c>
      <c r="C226">
        <v>1.62917933130699</v>
      </c>
      <c r="D226">
        <v>0.61</v>
      </c>
      <c r="E226">
        <v>1.46</v>
      </c>
    </row>
    <row r="227" spans="1:5" x14ac:dyDescent="0.25">
      <c r="A227" t="s">
        <v>24</v>
      </c>
      <c r="B227" t="s">
        <v>180</v>
      </c>
      <c r="C227">
        <v>1.62917933130699</v>
      </c>
      <c r="D227">
        <v>1.1100000000000001</v>
      </c>
      <c r="E227">
        <v>1.06</v>
      </c>
    </row>
    <row r="228" spans="1:5" x14ac:dyDescent="0.25">
      <c r="A228" t="s">
        <v>24</v>
      </c>
      <c r="B228" t="s">
        <v>326</v>
      </c>
      <c r="C228">
        <v>1.62917933130699</v>
      </c>
      <c r="D228">
        <v>0.79</v>
      </c>
      <c r="E228">
        <v>1.29</v>
      </c>
    </row>
    <row r="229" spans="1:5" x14ac:dyDescent="0.25">
      <c r="A229" t="s">
        <v>24</v>
      </c>
      <c r="B229" t="s">
        <v>288</v>
      </c>
      <c r="C229">
        <v>1.62917933130699</v>
      </c>
      <c r="D229">
        <v>0.81</v>
      </c>
      <c r="E229">
        <v>1.42</v>
      </c>
    </row>
    <row r="230" spans="1:5" x14ac:dyDescent="0.25">
      <c r="A230" t="s">
        <v>24</v>
      </c>
      <c r="B230" t="s">
        <v>287</v>
      </c>
      <c r="C230">
        <v>1.62917933130699</v>
      </c>
      <c r="D230">
        <v>0.83</v>
      </c>
      <c r="E230">
        <v>0.96</v>
      </c>
    </row>
    <row r="231" spans="1:5" x14ac:dyDescent="0.25">
      <c r="A231" t="s">
        <v>24</v>
      </c>
      <c r="B231" t="s">
        <v>293</v>
      </c>
      <c r="C231">
        <v>1.62917933130699</v>
      </c>
      <c r="D231">
        <v>0.9</v>
      </c>
      <c r="E231">
        <v>1</v>
      </c>
    </row>
    <row r="232" spans="1:5" x14ac:dyDescent="0.25">
      <c r="A232" t="s">
        <v>24</v>
      </c>
      <c r="B232" t="s">
        <v>294</v>
      </c>
      <c r="C232">
        <v>1.62917933130699</v>
      </c>
      <c r="D232">
        <v>1.53</v>
      </c>
      <c r="E232">
        <v>0.66</v>
      </c>
    </row>
    <row r="233" spans="1:5" x14ac:dyDescent="0.25">
      <c r="A233" t="s">
        <v>24</v>
      </c>
      <c r="B233" t="s">
        <v>295</v>
      </c>
      <c r="C233">
        <v>1.62917933130699</v>
      </c>
      <c r="D233">
        <v>1.34</v>
      </c>
      <c r="E233">
        <v>0.54</v>
      </c>
    </row>
    <row r="234" spans="1:5" x14ac:dyDescent="0.25">
      <c r="A234" t="s">
        <v>24</v>
      </c>
      <c r="B234" t="s">
        <v>25</v>
      </c>
      <c r="C234">
        <v>1.62917933130699</v>
      </c>
      <c r="D234">
        <v>1.19</v>
      </c>
      <c r="E234">
        <v>0.89</v>
      </c>
    </row>
    <row r="235" spans="1:5" x14ac:dyDescent="0.25">
      <c r="A235" t="s">
        <v>24</v>
      </c>
      <c r="B235" t="s">
        <v>327</v>
      </c>
      <c r="C235">
        <v>1.62917933130699</v>
      </c>
      <c r="D235">
        <v>1.05</v>
      </c>
      <c r="E235">
        <v>1</v>
      </c>
    </row>
    <row r="236" spans="1:5" x14ac:dyDescent="0.25">
      <c r="A236" t="s">
        <v>24</v>
      </c>
      <c r="B236" t="s">
        <v>286</v>
      </c>
      <c r="C236">
        <v>1.62917933130699</v>
      </c>
      <c r="D236">
        <v>1.65</v>
      </c>
      <c r="E236">
        <v>0.75</v>
      </c>
    </row>
    <row r="237" spans="1:5" x14ac:dyDescent="0.25">
      <c r="A237" t="s">
        <v>24</v>
      </c>
      <c r="B237" t="s">
        <v>291</v>
      </c>
      <c r="C237">
        <v>1.62917933130699</v>
      </c>
      <c r="D237">
        <v>0.47</v>
      </c>
      <c r="E237">
        <v>1.29</v>
      </c>
    </row>
    <row r="238" spans="1:5" x14ac:dyDescent="0.25">
      <c r="A238" t="s">
        <v>24</v>
      </c>
      <c r="B238" t="s">
        <v>26</v>
      </c>
      <c r="C238">
        <v>1.62917933130699</v>
      </c>
      <c r="D238">
        <v>1.26</v>
      </c>
      <c r="E238">
        <v>0.75</v>
      </c>
    </row>
    <row r="239" spans="1:5" x14ac:dyDescent="0.25">
      <c r="A239" t="s">
        <v>24</v>
      </c>
      <c r="B239" t="s">
        <v>184</v>
      </c>
      <c r="C239">
        <v>1.62917933130699</v>
      </c>
      <c r="D239">
        <v>0.96</v>
      </c>
      <c r="E239">
        <v>1.06</v>
      </c>
    </row>
    <row r="240" spans="1:5" x14ac:dyDescent="0.25">
      <c r="A240" t="s">
        <v>24</v>
      </c>
      <c r="B240" t="s">
        <v>290</v>
      </c>
      <c r="C240">
        <v>1.62917933130699</v>
      </c>
      <c r="D240">
        <v>1.04</v>
      </c>
      <c r="E240">
        <v>1.02</v>
      </c>
    </row>
    <row r="241" spans="1:5" x14ac:dyDescent="0.25">
      <c r="A241" t="s">
        <v>24</v>
      </c>
      <c r="B241" t="s">
        <v>183</v>
      </c>
      <c r="C241">
        <v>1.62917933130699</v>
      </c>
      <c r="D241">
        <v>0.81</v>
      </c>
      <c r="E241">
        <v>1.1499999999999999</v>
      </c>
    </row>
    <row r="242" spans="1:5" x14ac:dyDescent="0.25">
      <c r="A242" t="s">
        <v>24</v>
      </c>
      <c r="B242" t="s">
        <v>182</v>
      </c>
      <c r="C242">
        <v>1.62917933130699</v>
      </c>
      <c r="D242">
        <v>0.88</v>
      </c>
      <c r="E242">
        <v>1.24</v>
      </c>
    </row>
    <row r="243" spans="1:5" x14ac:dyDescent="0.25">
      <c r="A243" t="s">
        <v>24</v>
      </c>
      <c r="B243" t="s">
        <v>185</v>
      </c>
      <c r="C243">
        <v>1.62917933130699</v>
      </c>
      <c r="D243">
        <v>0.46</v>
      </c>
      <c r="E243">
        <v>0.66</v>
      </c>
    </row>
    <row r="244" spans="1:5" x14ac:dyDescent="0.25">
      <c r="A244" t="s">
        <v>24</v>
      </c>
      <c r="B244" t="s">
        <v>181</v>
      </c>
      <c r="C244">
        <v>1.62917933130699</v>
      </c>
      <c r="D244">
        <v>0.61</v>
      </c>
      <c r="E244">
        <v>0.84</v>
      </c>
    </row>
    <row r="245" spans="1:5" x14ac:dyDescent="0.25">
      <c r="A245" t="s">
        <v>27</v>
      </c>
      <c r="B245" t="s">
        <v>187</v>
      </c>
      <c r="C245">
        <v>1.27352941176471</v>
      </c>
      <c r="D245">
        <v>0.65</v>
      </c>
      <c r="E245">
        <v>1.04</v>
      </c>
    </row>
    <row r="246" spans="1:5" x14ac:dyDescent="0.25">
      <c r="A246" t="s">
        <v>27</v>
      </c>
      <c r="B246" t="s">
        <v>191</v>
      </c>
      <c r="C246">
        <v>1.27352941176471</v>
      </c>
      <c r="D246">
        <v>1.34</v>
      </c>
      <c r="E246">
        <v>1.25</v>
      </c>
    </row>
    <row r="247" spans="1:5" x14ac:dyDescent="0.25">
      <c r="A247" t="s">
        <v>27</v>
      </c>
      <c r="B247" t="s">
        <v>28</v>
      </c>
      <c r="C247">
        <v>1.27352941176471</v>
      </c>
      <c r="D247">
        <v>1.1499999999999999</v>
      </c>
      <c r="E247">
        <v>0.71</v>
      </c>
    </row>
    <row r="248" spans="1:5" x14ac:dyDescent="0.25">
      <c r="A248" t="s">
        <v>27</v>
      </c>
      <c r="B248" t="s">
        <v>186</v>
      </c>
      <c r="C248">
        <v>1.27352941176471</v>
      </c>
      <c r="D248">
        <v>1.06</v>
      </c>
      <c r="E248">
        <v>0.71</v>
      </c>
    </row>
    <row r="249" spans="1:5" x14ac:dyDescent="0.25">
      <c r="A249" t="s">
        <v>27</v>
      </c>
      <c r="B249" t="s">
        <v>189</v>
      </c>
      <c r="C249">
        <v>1.27352941176471</v>
      </c>
      <c r="D249">
        <v>0.55000000000000004</v>
      </c>
      <c r="E249">
        <v>0.93</v>
      </c>
    </row>
    <row r="250" spans="1:5" x14ac:dyDescent="0.25">
      <c r="A250" t="s">
        <v>27</v>
      </c>
      <c r="B250" t="s">
        <v>297</v>
      </c>
      <c r="C250">
        <v>1.27352941176471</v>
      </c>
      <c r="D250">
        <v>1.06</v>
      </c>
      <c r="E250">
        <v>1.1399999999999999</v>
      </c>
    </row>
    <row r="251" spans="1:5" x14ac:dyDescent="0.25">
      <c r="A251" t="s">
        <v>27</v>
      </c>
      <c r="B251" t="s">
        <v>298</v>
      </c>
      <c r="C251">
        <v>1.27352941176471</v>
      </c>
      <c r="D251">
        <v>1.48</v>
      </c>
      <c r="E251">
        <v>0.76</v>
      </c>
    </row>
    <row r="252" spans="1:5" x14ac:dyDescent="0.25">
      <c r="A252" t="s">
        <v>27</v>
      </c>
      <c r="B252" t="s">
        <v>31</v>
      </c>
      <c r="C252">
        <v>1.27352941176471</v>
      </c>
      <c r="D252">
        <v>0.55000000000000004</v>
      </c>
      <c r="E252">
        <v>1.04</v>
      </c>
    </row>
    <row r="253" spans="1:5" x14ac:dyDescent="0.25">
      <c r="A253" t="s">
        <v>27</v>
      </c>
      <c r="B253" t="s">
        <v>195</v>
      </c>
      <c r="C253">
        <v>1.27352941176471</v>
      </c>
      <c r="D253">
        <v>1.52</v>
      </c>
      <c r="E253">
        <v>1.25</v>
      </c>
    </row>
    <row r="254" spans="1:5" x14ac:dyDescent="0.25">
      <c r="A254" t="s">
        <v>27</v>
      </c>
      <c r="B254" t="s">
        <v>188</v>
      </c>
      <c r="C254">
        <v>1.27352941176471</v>
      </c>
      <c r="D254">
        <v>1.2</v>
      </c>
      <c r="E254">
        <v>0.76</v>
      </c>
    </row>
    <row r="255" spans="1:5" x14ac:dyDescent="0.25">
      <c r="A255" t="s">
        <v>27</v>
      </c>
      <c r="B255" t="s">
        <v>296</v>
      </c>
      <c r="C255">
        <v>1.27352941176471</v>
      </c>
      <c r="D255">
        <v>0.79</v>
      </c>
      <c r="E255">
        <v>1.42</v>
      </c>
    </row>
    <row r="256" spans="1:5" x14ac:dyDescent="0.25">
      <c r="A256" t="s">
        <v>27</v>
      </c>
      <c r="B256" t="s">
        <v>190</v>
      </c>
      <c r="C256">
        <v>1.27352941176471</v>
      </c>
      <c r="D256">
        <v>0.97</v>
      </c>
      <c r="E256">
        <v>0.82</v>
      </c>
    </row>
    <row r="257" spans="1:5" x14ac:dyDescent="0.25">
      <c r="A257" t="s">
        <v>27</v>
      </c>
      <c r="B257" t="s">
        <v>192</v>
      </c>
      <c r="C257">
        <v>1.27352941176471</v>
      </c>
      <c r="D257">
        <v>1.1100000000000001</v>
      </c>
      <c r="E257">
        <v>0.93</v>
      </c>
    </row>
    <row r="258" spans="1:5" x14ac:dyDescent="0.25">
      <c r="A258" t="s">
        <v>27</v>
      </c>
      <c r="B258" t="s">
        <v>329</v>
      </c>
      <c r="C258">
        <v>1.27352941176471</v>
      </c>
      <c r="D258">
        <v>0.79</v>
      </c>
      <c r="E258">
        <v>1.1399999999999999</v>
      </c>
    </row>
    <row r="259" spans="1:5" x14ac:dyDescent="0.25">
      <c r="A259" t="s">
        <v>27</v>
      </c>
      <c r="B259" t="s">
        <v>194</v>
      </c>
      <c r="C259">
        <v>1.27352941176471</v>
      </c>
      <c r="D259">
        <v>0.83</v>
      </c>
      <c r="E259">
        <v>0.87</v>
      </c>
    </row>
    <row r="260" spans="1:5" x14ac:dyDescent="0.25">
      <c r="A260" t="s">
        <v>27</v>
      </c>
      <c r="B260" t="s">
        <v>299</v>
      </c>
      <c r="C260">
        <v>1.27352941176471</v>
      </c>
      <c r="D260">
        <v>1.06</v>
      </c>
      <c r="E260">
        <v>0.54</v>
      </c>
    </row>
    <row r="261" spans="1:5" x14ac:dyDescent="0.25">
      <c r="A261" t="s">
        <v>27</v>
      </c>
      <c r="B261" t="s">
        <v>328</v>
      </c>
      <c r="C261">
        <v>1.27352941176471</v>
      </c>
      <c r="D261">
        <v>1.1100000000000001</v>
      </c>
      <c r="E261">
        <v>0.98</v>
      </c>
    </row>
    <row r="262" spans="1:5" x14ac:dyDescent="0.25">
      <c r="A262" t="s">
        <v>27</v>
      </c>
      <c r="B262" t="s">
        <v>193</v>
      </c>
      <c r="C262">
        <v>1.27352941176471</v>
      </c>
      <c r="D262">
        <v>1.1499999999999999</v>
      </c>
      <c r="E262">
        <v>0.98</v>
      </c>
    </row>
    <row r="263" spans="1:5" x14ac:dyDescent="0.25">
      <c r="A263" t="s">
        <v>27</v>
      </c>
      <c r="B263" t="s">
        <v>30</v>
      </c>
      <c r="C263">
        <v>1.27352941176471</v>
      </c>
      <c r="D263">
        <v>0.92</v>
      </c>
      <c r="E263">
        <v>1.0900000000000001</v>
      </c>
    </row>
    <row r="264" spans="1:5" x14ac:dyDescent="0.25">
      <c r="A264" t="s">
        <v>27</v>
      </c>
      <c r="B264" t="s">
        <v>29</v>
      </c>
      <c r="C264">
        <v>1.27352941176471</v>
      </c>
      <c r="D264">
        <v>0.69</v>
      </c>
      <c r="E264">
        <v>1.63</v>
      </c>
    </row>
    <row r="265" spans="1:5" x14ac:dyDescent="0.25">
      <c r="A265" t="s">
        <v>196</v>
      </c>
      <c r="B265" t="s">
        <v>205</v>
      </c>
      <c r="C265">
        <v>1.5814814814814799</v>
      </c>
      <c r="D265">
        <v>1.39</v>
      </c>
      <c r="E265">
        <v>0.86</v>
      </c>
    </row>
    <row r="266" spans="1:5" x14ac:dyDescent="0.25">
      <c r="A266" t="s">
        <v>196</v>
      </c>
      <c r="B266" t="s">
        <v>306</v>
      </c>
      <c r="C266">
        <v>1.5814814814814799</v>
      </c>
      <c r="D266">
        <v>1.94</v>
      </c>
      <c r="E266">
        <v>0.62</v>
      </c>
    </row>
    <row r="267" spans="1:5" x14ac:dyDescent="0.25">
      <c r="A267" t="s">
        <v>196</v>
      </c>
      <c r="B267" t="s">
        <v>206</v>
      </c>
      <c r="C267">
        <v>1.5814814814814799</v>
      </c>
      <c r="D267">
        <v>0.55000000000000004</v>
      </c>
      <c r="E267">
        <v>1.53</v>
      </c>
    </row>
    <row r="268" spans="1:5" x14ac:dyDescent="0.25">
      <c r="A268" t="s">
        <v>196</v>
      </c>
      <c r="B268" t="s">
        <v>197</v>
      </c>
      <c r="C268">
        <v>1.5814814814814799</v>
      </c>
      <c r="D268">
        <v>0.97</v>
      </c>
      <c r="E268">
        <v>1.72</v>
      </c>
    </row>
    <row r="269" spans="1:5" x14ac:dyDescent="0.25">
      <c r="A269" t="s">
        <v>196</v>
      </c>
      <c r="B269" t="s">
        <v>307</v>
      </c>
      <c r="C269">
        <v>1.5814814814814799</v>
      </c>
      <c r="D269">
        <v>1.35</v>
      </c>
      <c r="E269">
        <v>0.48</v>
      </c>
    </row>
    <row r="270" spans="1:5" x14ac:dyDescent="0.25">
      <c r="A270" t="s">
        <v>196</v>
      </c>
      <c r="B270" t="s">
        <v>204</v>
      </c>
      <c r="C270">
        <v>1.5814814814814799</v>
      </c>
      <c r="D270">
        <v>0.89</v>
      </c>
      <c r="E270">
        <v>1.44</v>
      </c>
    </row>
    <row r="271" spans="1:5" x14ac:dyDescent="0.25">
      <c r="A271" t="s">
        <v>196</v>
      </c>
      <c r="B271" t="s">
        <v>302</v>
      </c>
      <c r="C271">
        <v>1.5814814814814799</v>
      </c>
      <c r="D271">
        <v>0.67</v>
      </c>
      <c r="E271">
        <v>0.53</v>
      </c>
    </row>
    <row r="272" spans="1:5" x14ac:dyDescent="0.25">
      <c r="A272" t="s">
        <v>196</v>
      </c>
      <c r="B272" t="s">
        <v>305</v>
      </c>
      <c r="C272">
        <v>1.5814814814814799</v>
      </c>
      <c r="D272">
        <v>0.89</v>
      </c>
      <c r="E272">
        <v>0.77</v>
      </c>
    </row>
    <row r="273" spans="1:5" x14ac:dyDescent="0.25">
      <c r="A273" t="s">
        <v>196</v>
      </c>
      <c r="B273" t="s">
        <v>202</v>
      </c>
      <c r="C273">
        <v>1.5814814814814799</v>
      </c>
      <c r="D273">
        <v>1.01</v>
      </c>
      <c r="E273">
        <v>0.72</v>
      </c>
    </row>
    <row r="274" spans="1:5" x14ac:dyDescent="0.25">
      <c r="A274" t="s">
        <v>196</v>
      </c>
      <c r="B274" t="s">
        <v>200</v>
      </c>
      <c r="C274">
        <v>1.5814814814814799</v>
      </c>
      <c r="D274">
        <v>1.39</v>
      </c>
      <c r="E274">
        <v>0.43</v>
      </c>
    </row>
    <row r="275" spans="1:5" x14ac:dyDescent="0.25">
      <c r="A275" t="s">
        <v>196</v>
      </c>
      <c r="B275" t="s">
        <v>199</v>
      </c>
      <c r="C275">
        <v>1.5814814814814799</v>
      </c>
      <c r="D275">
        <v>1.1399999999999999</v>
      </c>
      <c r="E275">
        <v>1.29</v>
      </c>
    </row>
    <row r="276" spans="1:5" x14ac:dyDescent="0.25">
      <c r="A276" t="s">
        <v>196</v>
      </c>
      <c r="B276" t="s">
        <v>303</v>
      </c>
      <c r="C276">
        <v>1.5814814814814799</v>
      </c>
      <c r="D276">
        <v>0.8</v>
      </c>
      <c r="E276">
        <v>1.05</v>
      </c>
    </row>
    <row r="277" spans="1:5" x14ac:dyDescent="0.25">
      <c r="A277" t="s">
        <v>196</v>
      </c>
      <c r="B277" t="s">
        <v>201</v>
      </c>
      <c r="C277">
        <v>1.5814814814814799</v>
      </c>
      <c r="D277">
        <v>0.97</v>
      </c>
      <c r="E277">
        <v>1.05</v>
      </c>
    </row>
    <row r="278" spans="1:5" x14ac:dyDescent="0.25">
      <c r="A278" t="s">
        <v>196</v>
      </c>
      <c r="B278" t="s">
        <v>304</v>
      </c>
      <c r="C278">
        <v>1.5814814814814799</v>
      </c>
      <c r="D278">
        <v>0.72</v>
      </c>
      <c r="E278">
        <v>1.87</v>
      </c>
    </row>
    <row r="279" spans="1:5" x14ac:dyDescent="0.25">
      <c r="A279" t="s">
        <v>196</v>
      </c>
      <c r="B279" t="s">
        <v>198</v>
      </c>
      <c r="C279">
        <v>1.5814814814814799</v>
      </c>
      <c r="D279">
        <v>0.97</v>
      </c>
      <c r="E279">
        <v>0.38</v>
      </c>
    </row>
    <row r="280" spans="1:5" x14ac:dyDescent="0.25">
      <c r="A280" t="s">
        <v>196</v>
      </c>
      <c r="B280" t="s">
        <v>300</v>
      </c>
      <c r="C280">
        <v>1.5814814814814799</v>
      </c>
      <c r="D280">
        <v>0.76</v>
      </c>
      <c r="E280">
        <v>1.01</v>
      </c>
    </row>
    <row r="281" spans="1:5" x14ac:dyDescent="0.25">
      <c r="A281" t="s">
        <v>196</v>
      </c>
      <c r="B281" t="s">
        <v>301</v>
      </c>
      <c r="C281">
        <v>1.5814814814814799</v>
      </c>
      <c r="D281">
        <v>0.84</v>
      </c>
      <c r="E281">
        <v>1.44</v>
      </c>
    </row>
    <row r="282" spans="1:5" x14ac:dyDescent="0.25">
      <c r="A282" t="s">
        <v>196</v>
      </c>
      <c r="B282" t="s">
        <v>203</v>
      </c>
      <c r="C282">
        <v>1.5814814814814799</v>
      </c>
      <c r="D282">
        <v>0.76</v>
      </c>
      <c r="E282">
        <v>0.81</v>
      </c>
    </row>
    <row r="283" spans="1:5" x14ac:dyDescent="0.25">
      <c r="A283" t="s">
        <v>32</v>
      </c>
      <c r="B283" t="s">
        <v>331</v>
      </c>
      <c r="C283">
        <v>1.2328244274809199</v>
      </c>
      <c r="D283">
        <v>0.76</v>
      </c>
      <c r="E283">
        <v>0.93</v>
      </c>
    </row>
    <row r="284" spans="1:5" x14ac:dyDescent="0.25">
      <c r="A284" t="s">
        <v>32</v>
      </c>
      <c r="B284" t="s">
        <v>36</v>
      </c>
      <c r="C284">
        <v>1.2328244274809199</v>
      </c>
      <c r="D284">
        <v>1.41</v>
      </c>
      <c r="E284">
        <v>0.64</v>
      </c>
    </row>
    <row r="285" spans="1:5" x14ac:dyDescent="0.25">
      <c r="A285" t="s">
        <v>32</v>
      </c>
      <c r="B285" t="s">
        <v>212</v>
      </c>
      <c r="C285">
        <v>1.2328244274809199</v>
      </c>
      <c r="D285">
        <v>0.81</v>
      </c>
      <c r="E285">
        <v>1.23</v>
      </c>
    </row>
    <row r="286" spans="1:5" x14ac:dyDescent="0.25">
      <c r="A286" t="s">
        <v>32</v>
      </c>
      <c r="B286" t="s">
        <v>311</v>
      </c>
      <c r="C286">
        <v>1.2328244274809199</v>
      </c>
      <c r="D286">
        <v>0.81</v>
      </c>
      <c r="E286">
        <v>1.4</v>
      </c>
    </row>
    <row r="287" spans="1:5" x14ac:dyDescent="0.25">
      <c r="A287" t="s">
        <v>32</v>
      </c>
      <c r="B287" t="s">
        <v>210</v>
      </c>
      <c r="C287">
        <v>1.2328244274809199</v>
      </c>
      <c r="D287">
        <v>0.87</v>
      </c>
      <c r="E287">
        <v>1.05</v>
      </c>
    </row>
    <row r="288" spans="1:5" x14ac:dyDescent="0.25">
      <c r="A288" t="s">
        <v>32</v>
      </c>
      <c r="B288" t="s">
        <v>312</v>
      </c>
      <c r="C288">
        <v>1.2328244274809199</v>
      </c>
      <c r="D288">
        <v>0.64</v>
      </c>
      <c r="E288">
        <v>1.06</v>
      </c>
    </row>
    <row r="289" spans="1:5" x14ac:dyDescent="0.25">
      <c r="A289" t="s">
        <v>32</v>
      </c>
      <c r="B289" t="s">
        <v>209</v>
      </c>
      <c r="C289">
        <v>1.2328244274809199</v>
      </c>
      <c r="D289">
        <v>0.98</v>
      </c>
      <c r="E289">
        <v>1.38</v>
      </c>
    </row>
    <row r="290" spans="1:5" x14ac:dyDescent="0.25">
      <c r="A290" t="s">
        <v>32</v>
      </c>
      <c r="B290" t="s">
        <v>313</v>
      </c>
      <c r="C290">
        <v>1.2328244274809199</v>
      </c>
      <c r="D290">
        <v>0.54</v>
      </c>
      <c r="E290">
        <v>1.17</v>
      </c>
    </row>
    <row r="291" spans="1:5" x14ac:dyDescent="0.25">
      <c r="A291" t="s">
        <v>32</v>
      </c>
      <c r="B291" t="s">
        <v>309</v>
      </c>
      <c r="C291">
        <v>1.2328244274809199</v>
      </c>
      <c r="D291">
        <v>1.03</v>
      </c>
      <c r="E291">
        <v>1.23</v>
      </c>
    </row>
    <row r="292" spans="1:5" x14ac:dyDescent="0.25">
      <c r="A292" t="s">
        <v>32</v>
      </c>
      <c r="B292" t="s">
        <v>308</v>
      </c>
      <c r="C292">
        <v>1.2328244274809199</v>
      </c>
      <c r="D292">
        <v>0.92</v>
      </c>
      <c r="E292">
        <v>1.46</v>
      </c>
    </row>
    <row r="293" spans="1:5" x14ac:dyDescent="0.25">
      <c r="A293" t="s">
        <v>32</v>
      </c>
      <c r="B293" t="s">
        <v>207</v>
      </c>
      <c r="C293">
        <v>1.2328244274809199</v>
      </c>
      <c r="D293">
        <v>1.22</v>
      </c>
      <c r="E293">
        <v>1</v>
      </c>
    </row>
    <row r="294" spans="1:5" x14ac:dyDescent="0.25">
      <c r="A294" t="s">
        <v>32</v>
      </c>
      <c r="B294" t="s">
        <v>330</v>
      </c>
      <c r="C294">
        <v>1.2328244274809199</v>
      </c>
      <c r="D294">
        <v>1.1000000000000001</v>
      </c>
      <c r="E294">
        <v>0.94</v>
      </c>
    </row>
    <row r="295" spans="1:5" x14ac:dyDescent="0.25">
      <c r="A295" t="s">
        <v>32</v>
      </c>
      <c r="B295" t="s">
        <v>35</v>
      </c>
      <c r="C295">
        <v>1.2328244274809199</v>
      </c>
      <c r="D295">
        <v>1.62</v>
      </c>
      <c r="E295">
        <v>0.75</v>
      </c>
    </row>
    <row r="296" spans="1:5" x14ac:dyDescent="0.25">
      <c r="A296" t="s">
        <v>32</v>
      </c>
      <c r="B296" t="s">
        <v>34</v>
      </c>
      <c r="C296">
        <v>1.2328244274809199</v>
      </c>
      <c r="D296">
        <v>0.65</v>
      </c>
      <c r="E296">
        <v>0.76</v>
      </c>
    </row>
    <row r="297" spans="1:5" x14ac:dyDescent="0.25">
      <c r="A297" t="s">
        <v>32</v>
      </c>
      <c r="B297" t="s">
        <v>310</v>
      </c>
      <c r="C297">
        <v>1.2328244274809199</v>
      </c>
      <c r="D297">
        <v>1.04</v>
      </c>
      <c r="E297">
        <v>0.81</v>
      </c>
    </row>
    <row r="298" spans="1:5" x14ac:dyDescent="0.25">
      <c r="A298" t="s">
        <v>32</v>
      </c>
      <c r="B298" t="s">
        <v>208</v>
      </c>
      <c r="C298">
        <v>1.2328244274809199</v>
      </c>
      <c r="D298">
        <v>1.3</v>
      </c>
      <c r="E298">
        <v>0.76</v>
      </c>
    </row>
    <row r="299" spans="1:5" x14ac:dyDescent="0.25">
      <c r="A299" t="s">
        <v>32</v>
      </c>
      <c r="B299" t="s">
        <v>33</v>
      </c>
      <c r="C299">
        <v>1.2328244274809199</v>
      </c>
      <c r="D299">
        <v>1.51</v>
      </c>
      <c r="E299">
        <v>0.56000000000000005</v>
      </c>
    </row>
    <row r="300" spans="1:5" x14ac:dyDescent="0.25">
      <c r="A300" t="s">
        <v>32</v>
      </c>
      <c r="B300" t="s">
        <v>211</v>
      </c>
      <c r="C300">
        <v>1.2328244274809199</v>
      </c>
      <c r="D300">
        <v>0.87</v>
      </c>
      <c r="E300">
        <v>0.81</v>
      </c>
    </row>
    <row r="301" spans="1:5" x14ac:dyDescent="0.25">
      <c r="A301" t="s">
        <v>213</v>
      </c>
      <c r="B301" t="s">
        <v>221</v>
      </c>
      <c r="C301">
        <v>1.2619047619047601</v>
      </c>
      <c r="D301">
        <v>1.01</v>
      </c>
      <c r="E301">
        <v>0.82</v>
      </c>
    </row>
    <row r="302" spans="1:5" x14ac:dyDescent="0.25">
      <c r="A302" t="s">
        <v>213</v>
      </c>
      <c r="B302" t="s">
        <v>214</v>
      </c>
      <c r="C302">
        <v>1.2619047619047601</v>
      </c>
      <c r="D302">
        <v>1.63</v>
      </c>
      <c r="E302">
        <v>0.53</v>
      </c>
    </row>
    <row r="303" spans="1:5" x14ac:dyDescent="0.25">
      <c r="A303" t="s">
        <v>213</v>
      </c>
      <c r="B303" t="s">
        <v>217</v>
      </c>
      <c r="C303">
        <v>1.2619047619047601</v>
      </c>
      <c r="D303">
        <v>0.89</v>
      </c>
      <c r="E303">
        <v>1.03</v>
      </c>
    </row>
    <row r="304" spans="1:5" x14ac:dyDescent="0.25">
      <c r="A304" t="s">
        <v>213</v>
      </c>
      <c r="B304" t="s">
        <v>216</v>
      </c>
      <c r="C304">
        <v>1.2619047619047601</v>
      </c>
      <c r="D304">
        <v>0.56999999999999995</v>
      </c>
      <c r="E304">
        <v>1.31</v>
      </c>
    </row>
    <row r="305" spans="1:5" x14ac:dyDescent="0.25">
      <c r="A305" t="s">
        <v>213</v>
      </c>
      <c r="B305" t="s">
        <v>218</v>
      </c>
      <c r="C305">
        <v>1.2619047619047601</v>
      </c>
      <c r="D305">
        <v>0.98</v>
      </c>
      <c r="E305">
        <v>1.03</v>
      </c>
    </row>
    <row r="306" spans="1:5" x14ac:dyDescent="0.25">
      <c r="A306" t="s">
        <v>213</v>
      </c>
      <c r="B306" t="s">
        <v>219</v>
      </c>
      <c r="C306">
        <v>1.2619047619047601</v>
      </c>
      <c r="D306">
        <v>1.19</v>
      </c>
      <c r="E306">
        <v>1.1599999999999999</v>
      </c>
    </row>
    <row r="307" spans="1:5" x14ac:dyDescent="0.25">
      <c r="A307" t="s">
        <v>213</v>
      </c>
      <c r="B307" t="s">
        <v>215</v>
      </c>
      <c r="C307">
        <v>1.2619047619047601</v>
      </c>
      <c r="D307">
        <v>0.89</v>
      </c>
      <c r="E307">
        <v>1.03</v>
      </c>
    </row>
    <row r="308" spans="1:5" x14ac:dyDescent="0.25">
      <c r="A308" t="s">
        <v>213</v>
      </c>
      <c r="B308" t="s">
        <v>314</v>
      </c>
      <c r="C308">
        <v>1.2619047619047601</v>
      </c>
      <c r="D308">
        <v>0.79</v>
      </c>
      <c r="E308">
        <v>1.49</v>
      </c>
    </row>
    <row r="309" spans="1:5" x14ac:dyDescent="0.25">
      <c r="A309" t="s">
        <v>213</v>
      </c>
      <c r="B309" t="s">
        <v>315</v>
      </c>
      <c r="C309">
        <v>1.2619047619047601</v>
      </c>
      <c r="D309">
        <v>2.2799999999999998</v>
      </c>
      <c r="E309">
        <v>0.15</v>
      </c>
    </row>
    <row r="310" spans="1:5" x14ac:dyDescent="0.25">
      <c r="A310" t="s">
        <v>213</v>
      </c>
      <c r="B310" t="s">
        <v>220</v>
      </c>
      <c r="C310">
        <v>1.2619047619047601</v>
      </c>
      <c r="D310">
        <v>0.75</v>
      </c>
      <c r="E310">
        <v>1.65</v>
      </c>
    </row>
    <row r="311" spans="1:5" x14ac:dyDescent="0.25">
      <c r="A311" t="s">
        <v>213</v>
      </c>
      <c r="B311" t="s">
        <v>222</v>
      </c>
      <c r="C311">
        <v>1.2619047619047601</v>
      </c>
      <c r="D311">
        <v>0.4</v>
      </c>
      <c r="E311">
        <v>0.73</v>
      </c>
    </row>
    <row r="312" spans="1:5" x14ac:dyDescent="0.25">
      <c r="A312" t="s">
        <v>213</v>
      </c>
      <c r="B312" t="s">
        <v>223</v>
      </c>
      <c r="C312">
        <v>1.2619047619047601</v>
      </c>
      <c r="D312">
        <v>0.65</v>
      </c>
      <c r="E312">
        <v>1.08</v>
      </c>
    </row>
    <row r="313" spans="1:5" x14ac:dyDescent="0.25">
      <c r="A313" t="s">
        <v>37</v>
      </c>
      <c r="B313" t="s">
        <v>224</v>
      </c>
      <c r="C313">
        <v>1.5846153846153801</v>
      </c>
      <c r="D313">
        <v>0.83</v>
      </c>
      <c r="E313">
        <v>1.78</v>
      </c>
    </row>
    <row r="314" spans="1:5" x14ac:dyDescent="0.25">
      <c r="A314" t="s">
        <v>37</v>
      </c>
      <c r="B314" t="s">
        <v>229</v>
      </c>
      <c r="C314">
        <v>1.5846153846153801</v>
      </c>
      <c r="D314">
        <v>0.78</v>
      </c>
      <c r="E314">
        <v>0.67</v>
      </c>
    </row>
    <row r="315" spans="1:5" x14ac:dyDescent="0.25">
      <c r="A315" t="s">
        <v>37</v>
      </c>
      <c r="B315" t="s">
        <v>227</v>
      </c>
      <c r="C315">
        <v>1.5846153846153801</v>
      </c>
      <c r="D315">
        <v>0.53</v>
      </c>
      <c r="E315">
        <v>0.74</v>
      </c>
    </row>
    <row r="316" spans="1:5" x14ac:dyDescent="0.25">
      <c r="A316" t="s">
        <v>37</v>
      </c>
      <c r="B316" t="s">
        <v>226</v>
      </c>
      <c r="C316">
        <v>1.5846153846153801</v>
      </c>
      <c r="D316">
        <v>1.21</v>
      </c>
      <c r="E316">
        <v>1.04</v>
      </c>
    </row>
    <row r="317" spans="1:5" x14ac:dyDescent="0.25">
      <c r="A317" t="s">
        <v>37</v>
      </c>
      <c r="B317" t="s">
        <v>39</v>
      </c>
      <c r="C317">
        <v>1.5846153846153801</v>
      </c>
      <c r="D317">
        <v>1.08</v>
      </c>
      <c r="E317">
        <v>0.74</v>
      </c>
    </row>
    <row r="318" spans="1:5" x14ac:dyDescent="0.25">
      <c r="A318" t="s">
        <v>37</v>
      </c>
      <c r="B318" t="s">
        <v>225</v>
      </c>
      <c r="C318">
        <v>1.5846153846153801</v>
      </c>
      <c r="D318">
        <v>1.98</v>
      </c>
      <c r="E318">
        <v>0.91</v>
      </c>
    </row>
    <row r="319" spans="1:5" x14ac:dyDescent="0.25">
      <c r="A319" t="s">
        <v>37</v>
      </c>
      <c r="B319" t="s">
        <v>231</v>
      </c>
      <c r="C319">
        <v>1.5846153846153801</v>
      </c>
      <c r="D319">
        <v>0.74</v>
      </c>
      <c r="E319">
        <v>0.73</v>
      </c>
    </row>
    <row r="320" spans="1:5" x14ac:dyDescent="0.25">
      <c r="A320" t="s">
        <v>37</v>
      </c>
      <c r="B320" t="s">
        <v>38</v>
      </c>
      <c r="C320">
        <v>1.5846153846153801</v>
      </c>
      <c r="D320">
        <v>0.63</v>
      </c>
      <c r="E320">
        <v>1.03</v>
      </c>
    </row>
    <row r="321" spans="1:5" x14ac:dyDescent="0.25">
      <c r="A321" t="s">
        <v>37</v>
      </c>
      <c r="B321" t="s">
        <v>228</v>
      </c>
      <c r="C321">
        <v>1.5846153846153801</v>
      </c>
      <c r="D321">
        <v>0.89</v>
      </c>
      <c r="E321">
        <v>1.46</v>
      </c>
    </row>
    <row r="322" spans="1:5" x14ac:dyDescent="0.25">
      <c r="A322" t="s">
        <v>37</v>
      </c>
      <c r="B322" t="s">
        <v>230</v>
      </c>
      <c r="C322">
        <v>1.5846153846153801</v>
      </c>
      <c r="D322">
        <v>1.26</v>
      </c>
      <c r="E322">
        <v>0.93</v>
      </c>
    </row>
    <row r="323" spans="1:5" x14ac:dyDescent="0.25">
      <c r="A323" t="s">
        <v>337</v>
      </c>
      <c r="B323" t="s">
        <v>338</v>
      </c>
      <c r="C323">
        <v>1.3762376237623799</v>
      </c>
      <c r="D323">
        <v>1.38</v>
      </c>
      <c r="E323">
        <v>1.02</v>
      </c>
    </row>
    <row r="324" spans="1:5" x14ac:dyDescent="0.25">
      <c r="A324" t="s">
        <v>337</v>
      </c>
      <c r="B324" t="s">
        <v>367</v>
      </c>
      <c r="C324">
        <v>1.3762376237623799</v>
      </c>
      <c r="D324">
        <v>0.89</v>
      </c>
      <c r="E324">
        <v>1.65</v>
      </c>
    </row>
    <row r="325" spans="1:5" x14ac:dyDescent="0.25">
      <c r="A325" t="s">
        <v>337</v>
      </c>
      <c r="B325" t="s">
        <v>368</v>
      </c>
      <c r="C325">
        <v>1.3762376237623799</v>
      </c>
      <c r="D325">
        <v>1.31</v>
      </c>
      <c r="E325">
        <v>0.74</v>
      </c>
    </row>
    <row r="326" spans="1:5" x14ac:dyDescent="0.25">
      <c r="A326" t="s">
        <v>337</v>
      </c>
      <c r="B326" t="s">
        <v>373</v>
      </c>
      <c r="C326">
        <v>1.3762376237623799</v>
      </c>
      <c r="D326">
        <v>0.36</v>
      </c>
      <c r="E326">
        <v>0.83</v>
      </c>
    </row>
    <row r="327" spans="1:5" x14ac:dyDescent="0.25">
      <c r="A327" t="s">
        <v>337</v>
      </c>
      <c r="B327" t="s">
        <v>374</v>
      </c>
      <c r="C327">
        <v>1.3762376237623799</v>
      </c>
      <c r="D327">
        <v>1.19</v>
      </c>
      <c r="E327">
        <v>0.93</v>
      </c>
    </row>
    <row r="328" spans="1:5" x14ac:dyDescent="0.25">
      <c r="A328" t="s">
        <v>337</v>
      </c>
      <c r="B328" t="s">
        <v>382</v>
      </c>
      <c r="C328">
        <v>1.3762376237623799</v>
      </c>
      <c r="D328">
        <v>0.94</v>
      </c>
      <c r="E328">
        <v>0.65</v>
      </c>
    </row>
    <row r="329" spans="1:5" x14ac:dyDescent="0.25">
      <c r="A329" t="s">
        <v>337</v>
      </c>
      <c r="B329" t="s">
        <v>383</v>
      </c>
      <c r="C329">
        <v>1.3762376237623799</v>
      </c>
      <c r="D329">
        <v>0.57999999999999996</v>
      </c>
      <c r="E329">
        <v>1.67</v>
      </c>
    </row>
    <row r="330" spans="1:5" x14ac:dyDescent="0.25">
      <c r="A330" t="s">
        <v>337</v>
      </c>
      <c r="B330" t="s">
        <v>403</v>
      </c>
      <c r="C330">
        <v>1.3762376237623799</v>
      </c>
      <c r="D330">
        <v>1.1599999999999999</v>
      </c>
      <c r="E330">
        <v>1.1100000000000001</v>
      </c>
    </row>
    <row r="331" spans="1:5" x14ac:dyDescent="0.25">
      <c r="A331" t="s">
        <v>337</v>
      </c>
      <c r="B331" t="s">
        <v>407</v>
      </c>
      <c r="C331">
        <v>1.3762376237623799</v>
      </c>
      <c r="D331">
        <v>1.45</v>
      </c>
      <c r="E331">
        <v>0.59</v>
      </c>
    </row>
    <row r="332" spans="1:5" x14ac:dyDescent="0.25">
      <c r="A332" t="s">
        <v>337</v>
      </c>
      <c r="B332" t="s">
        <v>408</v>
      </c>
      <c r="C332">
        <v>1.3762376237623799</v>
      </c>
      <c r="D332">
        <v>0.65</v>
      </c>
      <c r="E332">
        <v>0.93</v>
      </c>
    </row>
    <row r="333" spans="1:5" x14ac:dyDescent="0.25">
      <c r="A333" t="s">
        <v>344</v>
      </c>
      <c r="B333" t="s">
        <v>345</v>
      </c>
      <c r="C333">
        <v>1.2843137254902</v>
      </c>
      <c r="D333">
        <v>0.55000000000000004</v>
      </c>
      <c r="E333">
        <v>1.0900000000000001</v>
      </c>
    </row>
    <row r="334" spans="1:5" x14ac:dyDescent="0.25">
      <c r="A334" t="s">
        <v>344</v>
      </c>
      <c r="B334" t="s">
        <v>350</v>
      </c>
      <c r="C334">
        <v>1.2843137254902</v>
      </c>
      <c r="D334">
        <v>1.0900000000000001</v>
      </c>
      <c r="E334">
        <v>1.23</v>
      </c>
    </row>
    <row r="335" spans="1:5" x14ac:dyDescent="0.25">
      <c r="A335" t="s">
        <v>344</v>
      </c>
      <c r="B335" t="s">
        <v>358</v>
      </c>
      <c r="C335">
        <v>1.2843137254902</v>
      </c>
      <c r="D335">
        <v>0.47</v>
      </c>
      <c r="E335">
        <v>1.88</v>
      </c>
    </row>
    <row r="336" spans="1:5" x14ac:dyDescent="0.25">
      <c r="A336" t="s">
        <v>344</v>
      </c>
      <c r="B336" t="s">
        <v>370</v>
      </c>
      <c r="C336">
        <v>1.2843137254902</v>
      </c>
      <c r="D336">
        <v>0.55000000000000004</v>
      </c>
      <c r="E336">
        <v>1.37</v>
      </c>
    </row>
    <row r="337" spans="1:5" x14ac:dyDescent="0.25">
      <c r="A337" t="s">
        <v>344</v>
      </c>
      <c r="B337" t="s">
        <v>376</v>
      </c>
      <c r="C337">
        <v>1.2843137254902</v>
      </c>
      <c r="D337">
        <v>1.25</v>
      </c>
      <c r="E337">
        <v>1.01</v>
      </c>
    </row>
    <row r="338" spans="1:5" x14ac:dyDescent="0.25">
      <c r="A338" t="s">
        <v>344</v>
      </c>
      <c r="B338" t="s">
        <v>379</v>
      </c>
      <c r="C338">
        <v>1.2843137254902</v>
      </c>
      <c r="D338">
        <v>1.56</v>
      </c>
      <c r="E338">
        <v>0.94</v>
      </c>
    </row>
    <row r="339" spans="1:5" x14ac:dyDescent="0.25">
      <c r="A339" t="s">
        <v>344</v>
      </c>
      <c r="B339" t="s">
        <v>411</v>
      </c>
      <c r="C339">
        <v>1.2843137254902</v>
      </c>
      <c r="D339">
        <v>1.49</v>
      </c>
      <c r="E339">
        <v>0.33</v>
      </c>
    </row>
    <row r="340" spans="1:5" x14ac:dyDescent="0.25">
      <c r="A340" t="s">
        <v>344</v>
      </c>
      <c r="B340" t="s">
        <v>421</v>
      </c>
      <c r="C340">
        <v>1.2843137254902</v>
      </c>
      <c r="D340">
        <v>1.06</v>
      </c>
      <c r="E340">
        <v>0.85</v>
      </c>
    </row>
    <row r="341" spans="1:5" x14ac:dyDescent="0.25">
      <c r="A341" t="s">
        <v>344</v>
      </c>
      <c r="B341" t="s">
        <v>422</v>
      </c>
      <c r="C341">
        <v>1.2843137254902</v>
      </c>
      <c r="D341">
        <v>0.55000000000000004</v>
      </c>
      <c r="E341">
        <v>0.51</v>
      </c>
    </row>
    <row r="342" spans="1:5" x14ac:dyDescent="0.25">
      <c r="A342" t="s">
        <v>344</v>
      </c>
      <c r="B342" t="s">
        <v>424</v>
      </c>
      <c r="C342">
        <v>1.2843137254902</v>
      </c>
      <c r="D342">
        <v>1.4</v>
      </c>
      <c r="E342">
        <v>0.87</v>
      </c>
    </row>
    <row r="343" spans="1:5" x14ac:dyDescent="0.25">
      <c r="A343" t="s">
        <v>340</v>
      </c>
      <c r="B343" t="s">
        <v>341</v>
      </c>
      <c r="C343">
        <v>1.34848484848485</v>
      </c>
      <c r="D343">
        <v>0.65</v>
      </c>
      <c r="E343">
        <v>1.08</v>
      </c>
    </row>
    <row r="344" spans="1:5" x14ac:dyDescent="0.25">
      <c r="A344" t="s">
        <v>340</v>
      </c>
      <c r="B344" t="s">
        <v>352</v>
      </c>
      <c r="C344">
        <v>1.34848484848485</v>
      </c>
      <c r="D344">
        <v>1.18</v>
      </c>
      <c r="E344">
        <v>0.83</v>
      </c>
    </row>
    <row r="345" spans="1:5" x14ac:dyDescent="0.25">
      <c r="A345" t="s">
        <v>340</v>
      </c>
      <c r="B345" t="s">
        <v>353</v>
      </c>
      <c r="C345">
        <v>1.34848484848485</v>
      </c>
      <c r="D345">
        <v>1.61</v>
      </c>
      <c r="E345">
        <v>0.46</v>
      </c>
    </row>
    <row r="346" spans="1:5" x14ac:dyDescent="0.25">
      <c r="A346" t="s">
        <v>340</v>
      </c>
      <c r="B346" t="s">
        <v>354</v>
      </c>
      <c r="C346">
        <v>1.34848484848485</v>
      </c>
      <c r="D346">
        <v>1.88</v>
      </c>
      <c r="E346">
        <v>0.93</v>
      </c>
    </row>
    <row r="347" spans="1:5" x14ac:dyDescent="0.25">
      <c r="A347" t="s">
        <v>340</v>
      </c>
      <c r="B347" t="s">
        <v>356</v>
      </c>
      <c r="C347">
        <v>1.34848484848485</v>
      </c>
      <c r="D347">
        <v>1.05</v>
      </c>
      <c r="E347">
        <v>1.03</v>
      </c>
    </row>
    <row r="348" spans="1:5" x14ac:dyDescent="0.25">
      <c r="A348" t="s">
        <v>340</v>
      </c>
      <c r="B348" t="s">
        <v>361</v>
      </c>
      <c r="C348">
        <v>1.34848484848485</v>
      </c>
      <c r="D348">
        <v>0.61</v>
      </c>
      <c r="E348">
        <v>1.34</v>
      </c>
    </row>
    <row r="349" spans="1:5" x14ac:dyDescent="0.25">
      <c r="A349" t="s">
        <v>340</v>
      </c>
      <c r="B349" t="s">
        <v>365</v>
      </c>
      <c r="C349">
        <v>1.34848484848485</v>
      </c>
      <c r="D349">
        <v>1.1599999999999999</v>
      </c>
      <c r="E349">
        <v>1.48</v>
      </c>
    </row>
    <row r="350" spans="1:5" x14ac:dyDescent="0.25">
      <c r="A350" t="s">
        <v>340</v>
      </c>
      <c r="B350" t="s">
        <v>377</v>
      </c>
      <c r="C350">
        <v>1.34848484848485</v>
      </c>
      <c r="D350">
        <v>0.37</v>
      </c>
      <c r="E350">
        <v>1.04</v>
      </c>
    </row>
    <row r="351" spans="1:5" x14ac:dyDescent="0.25">
      <c r="A351" t="s">
        <v>340</v>
      </c>
      <c r="B351" t="s">
        <v>378</v>
      </c>
      <c r="C351">
        <v>1.34848484848485</v>
      </c>
      <c r="D351">
        <v>0.74</v>
      </c>
      <c r="E351">
        <v>1.1000000000000001</v>
      </c>
    </row>
    <row r="352" spans="1:5" x14ac:dyDescent="0.25">
      <c r="A352" t="s">
        <v>340</v>
      </c>
      <c r="B352" t="s">
        <v>385</v>
      </c>
      <c r="C352">
        <v>1.34848484848485</v>
      </c>
      <c r="D352">
        <v>0.56999999999999995</v>
      </c>
      <c r="E352">
        <v>0.56999999999999995</v>
      </c>
    </row>
    <row r="353" spans="1:5" x14ac:dyDescent="0.25">
      <c r="A353" t="s">
        <v>340</v>
      </c>
      <c r="B353" t="s">
        <v>387</v>
      </c>
      <c r="C353">
        <v>1.34848484848485</v>
      </c>
      <c r="D353">
        <v>1.1100000000000001</v>
      </c>
      <c r="E353">
        <v>1.1000000000000001</v>
      </c>
    </row>
    <row r="354" spans="1:5" x14ac:dyDescent="0.25">
      <c r="A354" t="s">
        <v>340</v>
      </c>
      <c r="B354" t="s">
        <v>390</v>
      </c>
      <c r="C354">
        <v>1.34848484848485</v>
      </c>
      <c r="D354">
        <v>0.7</v>
      </c>
      <c r="E354">
        <v>1.1499999999999999</v>
      </c>
    </row>
    <row r="355" spans="1:5" x14ac:dyDescent="0.25">
      <c r="A355" t="s">
        <v>340</v>
      </c>
      <c r="B355" t="s">
        <v>394</v>
      </c>
      <c r="C355">
        <v>1.34848484848485</v>
      </c>
      <c r="D355">
        <v>0.96</v>
      </c>
      <c r="E355">
        <v>1.29</v>
      </c>
    </row>
    <row r="356" spans="1:5" x14ac:dyDescent="0.25">
      <c r="A356" t="s">
        <v>340</v>
      </c>
      <c r="B356" t="s">
        <v>405</v>
      </c>
      <c r="C356">
        <v>1.34848484848485</v>
      </c>
      <c r="D356">
        <v>0.79</v>
      </c>
      <c r="E356">
        <v>1.03</v>
      </c>
    </row>
    <row r="357" spans="1:5" x14ac:dyDescent="0.25">
      <c r="A357" t="s">
        <v>340</v>
      </c>
      <c r="B357" t="s">
        <v>413</v>
      </c>
      <c r="C357">
        <v>1.34848484848485</v>
      </c>
      <c r="D357">
        <v>1.25</v>
      </c>
      <c r="E357">
        <v>0.55000000000000004</v>
      </c>
    </row>
    <row r="358" spans="1:5" x14ac:dyDescent="0.25">
      <c r="A358" t="s">
        <v>340</v>
      </c>
      <c r="B358" t="s">
        <v>415</v>
      </c>
      <c r="C358">
        <v>1.34848484848485</v>
      </c>
      <c r="D358">
        <v>1.1599999999999999</v>
      </c>
      <c r="E358">
        <v>0.55000000000000004</v>
      </c>
    </row>
    <row r="359" spans="1:5" x14ac:dyDescent="0.25">
      <c r="A359" t="s">
        <v>340</v>
      </c>
      <c r="B359" t="s">
        <v>418</v>
      </c>
      <c r="C359">
        <v>1.34848484848485</v>
      </c>
      <c r="D359">
        <v>1.22</v>
      </c>
      <c r="E359">
        <v>1.03</v>
      </c>
    </row>
    <row r="360" spans="1:5" x14ac:dyDescent="0.25">
      <c r="A360" t="s">
        <v>340</v>
      </c>
      <c r="B360" t="s">
        <v>428</v>
      </c>
      <c r="C360">
        <v>1.34848484848485</v>
      </c>
      <c r="D360">
        <v>1.1599999999999999</v>
      </c>
      <c r="E360">
        <v>1.04</v>
      </c>
    </row>
    <row r="361" spans="1:5" x14ac:dyDescent="0.25">
      <c r="A361" t="s">
        <v>340</v>
      </c>
      <c r="B361" t="s">
        <v>429</v>
      </c>
      <c r="C361">
        <v>1.34848484848485</v>
      </c>
      <c r="D361">
        <v>0.79</v>
      </c>
      <c r="E361">
        <v>1.37</v>
      </c>
    </row>
    <row r="362" spans="1:5" x14ac:dyDescent="0.25">
      <c r="A362" t="s">
        <v>340</v>
      </c>
      <c r="B362" t="s">
        <v>431</v>
      </c>
      <c r="C362">
        <v>1.34848484848485</v>
      </c>
      <c r="D362">
        <v>1.02</v>
      </c>
      <c r="E362">
        <v>1.04</v>
      </c>
    </row>
    <row r="363" spans="1:5" x14ac:dyDescent="0.25">
      <c r="A363" t="s">
        <v>342</v>
      </c>
      <c r="B363" t="s">
        <v>343</v>
      </c>
      <c r="C363">
        <v>1.1717171717171699</v>
      </c>
      <c r="D363">
        <v>0.66</v>
      </c>
      <c r="E363">
        <v>1.23</v>
      </c>
    </row>
    <row r="364" spans="1:5" x14ac:dyDescent="0.25">
      <c r="A364" t="s">
        <v>342</v>
      </c>
      <c r="B364" t="s">
        <v>346</v>
      </c>
      <c r="C364">
        <v>1.1717171717171699</v>
      </c>
      <c r="D364">
        <v>0.81</v>
      </c>
      <c r="E364">
        <v>1.3</v>
      </c>
    </row>
    <row r="365" spans="1:5" x14ac:dyDescent="0.25">
      <c r="A365" t="s">
        <v>342</v>
      </c>
      <c r="B365" t="s">
        <v>348</v>
      </c>
      <c r="C365">
        <v>1.1717171717171699</v>
      </c>
      <c r="D365">
        <v>1.37</v>
      </c>
      <c r="E365">
        <v>0.91</v>
      </c>
    </row>
    <row r="366" spans="1:5" x14ac:dyDescent="0.25">
      <c r="A366" t="s">
        <v>342</v>
      </c>
      <c r="B366" t="s">
        <v>363</v>
      </c>
      <c r="C366">
        <v>1.1717171717171699</v>
      </c>
      <c r="D366">
        <v>1.04</v>
      </c>
      <c r="E366">
        <v>1.3</v>
      </c>
    </row>
    <row r="367" spans="1:5" x14ac:dyDescent="0.25">
      <c r="A367" t="s">
        <v>342</v>
      </c>
      <c r="B367" t="s">
        <v>364</v>
      </c>
      <c r="C367">
        <v>1.1717171717171699</v>
      </c>
      <c r="D367">
        <v>1</v>
      </c>
      <c r="E367">
        <v>1.04</v>
      </c>
    </row>
    <row r="368" spans="1:5" x14ac:dyDescent="0.25">
      <c r="A368" t="s">
        <v>342</v>
      </c>
      <c r="B368" t="s">
        <v>380</v>
      </c>
      <c r="C368">
        <v>1.1717171717171699</v>
      </c>
      <c r="D368">
        <v>1.75</v>
      </c>
      <c r="E368">
        <v>0.57999999999999996</v>
      </c>
    </row>
    <row r="369" spans="1:5" x14ac:dyDescent="0.25">
      <c r="A369" t="s">
        <v>342</v>
      </c>
      <c r="B369" t="s">
        <v>384</v>
      </c>
      <c r="C369">
        <v>1.1717171717171699</v>
      </c>
      <c r="D369">
        <v>0.85</v>
      </c>
      <c r="E369">
        <v>1.1000000000000001</v>
      </c>
    </row>
    <row r="370" spans="1:5" x14ac:dyDescent="0.25">
      <c r="A370" t="s">
        <v>342</v>
      </c>
      <c r="B370" t="s">
        <v>386</v>
      </c>
      <c r="C370">
        <v>1.1717171717171699</v>
      </c>
      <c r="D370">
        <v>0.9</v>
      </c>
      <c r="E370">
        <v>0.78</v>
      </c>
    </row>
    <row r="371" spans="1:5" x14ac:dyDescent="0.25">
      <c r="A371" t="s">
        <v>342</v>
      </c>
      <c r="B371" t="s">
        <v>392</v>
      </c>
      <c r="C371">
        <v>1.1717171717171699</v>
      </c>
      <c r="D371">
        <v>1.37</v>
      </c>
      <c r="E371">
        <v>1.23</v>
      </c>
    </row>
    <row r="372" spans="1:5" x14ac:dyDescent="0.25">
      <c r="A372" t="s">
        <v>342</v>
      </c>
      <c r="B372" t="s">
        <v>393</v>
      </c>
      <c r="C372">
        <v>1.1717171717171699</v>
      </c>
      <c r="D372">
        <v>1.1399999999999999</v>
      </c>
      <c r="E372">
        <v>0.78</v>
      </c>
    </row>
    <row r="373" spans="1:5" x14ac:dyDescent="0.25">
      <c r="A373" t="s">
        <v>342</v>
      </c>
      <c r="B373" t="s">
        <v>396</v>
      </c>
      <c r="C373">
        <v>1.1717171717171699</v>
      </c>
      <c r="D373">
        <v>0.62</v>
      </c>
      <c r="E373">
        <v>1.23</v>
      </c>
    </row>
    <row r="374" spans="1:5" x14ac:dyDescent="0.25">
      <c r="A374" t="s">
        <v>342</v>
      </c>
      <c r="B374" t="s">
        <v>398</v>
      </c>
      <c r="C374">
        <v>1.1717171717171699</v>
      </c>
      <c r="D374">
        <v>0.66</v>
      </c>
      <c r="E374">
        <v>0.78</v>
      </c>
    </row>
    <row r="375" spans="1:5" x14ac:dyDescent="0.25">
      <c r="A375" t="s">
        <v>342</v>
      </c>
      <c r="B375" t="s">
        <v>399</v>
      </c>
      <c r="C375">
        <v>1.1717171717171699</v>
      </c>
      <c r="D375">
        <v>0.76</v>
      </c>
      <c r="E375">
        <v>1.3</v>
      </c>
    </row>
    <row r="376" spans="1:5" x14ac:dyDescent="0.25">
      <c r="A376" t="s">
        <v>342</v>
      </c>
      <c r="B376" t="s">
        <v>400</v>
      </c>
      <c r="C376">
        <v>1.1717171717171699</v>
      </c>
      <c r="D376">
        <v>1.28</v>
      </c>
      <c r="E376">
        <v>0.65</v>
      </c>
    </row>
    <row r="377" spans="1:5" x14ac:dyDescent="0.25">
      <c r="A377" t="s">
        <v>342</v>
      </c>
      <c r="B377" t="s">
        <v>402</v>
      </c>
      <c r="C377">
        <v>1.1717171717171699</v>
      </c>
      <c r="D377">
        <v>0.81</v>
      </c>
      <c r="E377">
        <v>0.97</v>
      </c>
    </row>
    <row r="378" spans="1:5" x14ac:dyDescent="0.25">
      <c r="A378" t="s">
        <v>342</v>
      </c>
      <c r="B378" t="s">
        <v>406</v>
      </c>
      <c r="C378">
        <v>1.1717171717171699</v>
      </c>
      <c r="D378">
        <v>1.04</v>
      </c>
      <c r="E378">
        <v>1.3</v>
      </c>
    </row>
    <row r="379" spans="1:5" x14ac:dyDescent="0.25">
      <c r="A379" t="s">
        <v>342</v>
      </c>
      <c r="B379" t="s">
        <v>409</v>
      </c>
      <c r="C379">
        <v>1.1717171717171699</v>
      </c>
      <c r="D379">
        <v>1.1399999999999999</v>
      </c>
      <c r="E379">
        <v>1.1000000000000001</v>
      </c>
    </row>
    <row r="380" spans="1:5" x14ac:dyDescent="0.25">
      <c r="A380" t="s">
        <v>342</v>
      </c>
      <c r="B380" t="s">
        <v>414</v>
      </c>
      <c r="C380">
        <v>1.1717171717171699</v>
      </c>
      <c r="D380">
        <v>0.76</v>
      </c>
      <c r="E380">
        <v>1.23</v>
      </c>
    </row>
    <row r="381" spans="1:5" x14ac:dyDescent="0.25">
      <c r="A381" t="s">
        <v>342</v>
      </c>
      <c r="B381" t="s">
        <v>420</v>
      </c>
      <c r="C381">
        <v>1.1717171717171699</v>
      </c>
      <c r="D381">
        <v>0.95</v>
      </c>
      <c r="E381">
        <v>0.65</v>
      </c>
    </row>
    <row r="382" spans="1:5" x14ac:dyDescent="0.25">
      <c r="A382" t="s">
        <v>342</v>
      </c>
      <c r="B382" t="s">
        <v>426</v>
      </c>
      <c r="C382">
        <v>1.1717171717171699</v>
      </c>
      <c r="D382">
        <v>1.04</v>
      </c>
      <c r="E382">
        <v>0.65</v>
      </c>
    </row>
    <row r="383" spans="1:5" x14ac:dyDescent="0.25">
      <c r="A383" t="s">
        <v>342</v>
      </c>
      <c r="B383" t="s">
        <v>430</v>
      </c>
      <c r="C383">
        <v>1.1717171717171699</v>
      </c>
      <c r="D383">
        <v>1.23</v>
      </c>
      <c r="E383">
        <v>1.1000000000000001</v>
      </c>
    </row>
    <row r="384" spans="1:5" x14ac:dyDescent="0.25">
      <c r="A384" t="s">
        <v>342</v>
      </c>
      <c r="B384" t="s">
        <v>436</v>
      </c>
      <c r="C384">
        <v>1.1717171717171699</v>
      </c>
      <c r="D384">
        <v>0.81</v>
      </c>
      <c r="E384">
        <v>0.78</v>
      </c>
    </row>
    <row r="385" spans="1:5" x14ac:dyDescent="0.25">
      <c r="A385" t="s">
        <v>40</v>
      </c>
      <c r="B385" t="s">
        <v>339</v>
      </c>
      <c r="C385">
        <v>1.4842105263157901</v>
      </c>
      <c r="D385">
        <v>1.42</v>
      </c>
      <c r="E385">
        <v>0.8</v>
      </c>
    </row>
    <row r="386" spans="1:5" x14ac:dyDescent="0.25">
      <c r="A386" t="s">
        <v>40</v>
      </c>
      <c r="B386" t="s">
        <v>333</v>
      </c>
      <c r="C386">
        <v>1.4842105263157901</v>
      </c>
      <c r="D386">
        <v>0.94</v>
      </c>
      <c r="E386">
        <v>1.04</v>
      </c>
    </row>
    <row r="387" spans="1:5" x14ac:dyDescent="0.25">
      <c r="A387" t="s">
        <v>40</v>
      </c>
      <c r="B387" t="s">
        <v>238</v>
      </c>
      <c r="C387">
        <v>1.4842105263157901</v>
      </c>
      <c r="D387">
        <v>0.82</v>
      </c>
      <c r="E387">
        <v>1.18</v>
      </c>
    </row>
    <row r="388" spans="1:5" x14ac:dyDescent="0.25">
      <c r="A388" t="s">
        <v>40</v>
      </c>
      <c r="B388" t="s">
        <v>320</v>
      </c>
      <c r="C388">
        <v>1.4842105263157901</v>
      </c>
      <c r="D388">
        <v>1.53</v>
      </c>
      <c r="E388">
        <v>0.56999999999999995</v>
      </c>
    </row>
    <row r="389" spans="1:5" x14ac:dyDescent="0.25">
      <c r="A389" t="s">
        <v>40</v>
      </c>
      <c r="B389" t="s">
        <v>234</v>
      </c>
      <c r="C389">
        <v>1.4842105263157901</v>
      </c>
      <c r="D389">
        <v>0.9</v>
      </c>
      <c r="E389">
        <v>1.27</v>
      </c>
    </row>
    <row r="390" spans="1:5" x14ac:dyDescent="0.25">
      <c r="A390" t="s">
        <v>40</v>
      </c>
      <c r="B390" t="s">
        <v>316</v>
      </c>
      <c r="C390">
        <v>1.4842105263157901</v>
      </c>
      <c r="D390">
        <v>0.6</v>
      </c>
      <c r="E390">
        <v>1.04</v>
      </c>
    </row>
    <row r="391" spans="1:5" x14ac:dyDescent="0.25">
      <c r="A391" t="s">
        <v>40</v>
      </c>
      <c r="B391" t="s">
        <v>335</v>
      </c>
      <c r="C391">
        <v>1.4842105263157901</v>
      </c>
      <c r="D391">
        <v>0.64</v>
      </c>
      <c r="E391">
        <v>1.29</v>
      </c>
    </row>
    <row r="392" spans="1:5" x14ac:dyDescent="0.25">
      <c r="A392" t="s">
        <v>40</v>
      </c>
      <c r="B392" t="s">
        <v>332</v>
      </c>
      <c r="C392">
        <v>1.4842105263157901</v>
      </c>
      <c r="D392">
        <v>1.1200000000000001</v>
      </c>
      <c r="E392">
        <v>1.04</v>
      </c>
    </row>
    <row r="393" spans="1:5" x14ac:dyDescent="0.25">
      <c r="A393" t="s">
        <v>40</v>
      </c>
      <c r="B393" t="s">
        <v>321</v>
      </c>
      <c r="C393">
        <v>1.4842105263157901</v>
      </c>
      <c r="D393">
        <v>1.46</v>
      </c>
      <c r="E393">
        <v>0.71</v>
      </c>
    </row>
    <row r="394" spans="1:5" x14ac:dyDescent="0.25">
      <c r="A394" t="s">
        <v>40</v>
      </c>
      <c r="B394" t="s">
        <v>236</v>
      </c>
      <c r="C394">
        <v>1.4842105263157901</v>
      </c>
      <c r="D394">
        <v>1.24</v>
      </c>
      <c r="E394">
        <v>0.85</v>
      </c>
    </row>
    <row r="395" spans="1:5" x14ac:dyDescent="0.25">
      <c r="A395" t="s">
        <v>40</v>
      </c>
      <c r="B395" t="s">
        <v>41</v>
      </c>
      <c r="C395">
        <v>1.4842105263157901</v>
      </c>
      <c r="D395">
        <v>0.82</v>
      </c>
      <c r="E395">
        <v>1.41</v>
      </c>
    </row>
    <row r="396" spans="1:5" x14ac:dyDescent="0.25">
      <c r="A396" t="s">
        <v>40</v>
      </c>
      <c r="B396" t="s">
        <v>233</v>
      </c>
      <c r="C396">
        <v>1.4842105263157901</v>
      </c>
      <c r="D396">
        <v>1.27</v>
      </c>
      <c r="E396">
        <v>1.1299999999999999</v>
      </c>
    </row>
    <row r="397" spans="1:5" x14ac:dyDescent="0.25">
      <c r="A397" t="s">
        <v>40</v>
      </c>
      <c r="B397" t="s">
        <v>317</v>
      </c>
      <c r="C397">
        <v>1.4842105263157901</v>
      </c>
      <c r="D397">
        <v>1.27</v>
      </c>
      <c r="E397">
        <v>1.04</v>
      </c>
    </row>
    <row r="398" spans="1:5" x14ac:dyDescent="0.25">
      <c r="A398" t="s">
        <v>40</v>
      </c>
      <c r="B398" t="s">
        <v>42</v>
      </c>
      <c r="C398">
        <v>1.4842105263157901</v>
      </c>
      <c r="D398">
        <v>1.2</v>
      </c>
      <c r="E398">
        <v>0.85</v>
      </c>
    </row>
    <row r="399" spans="1:5" x14ac:dyDescent="0.25">
      <c r="A399" t="s">
        <v>40</v>
      </c>
      <c r="B399" t="s">
        <v>334</v>
      </c>
      <c r="C399">
        <v>1.4842105263157901</v>
      </c>
      <c r="D399">
        <v>0.75</v>
      </c>
      <c r="E399">
        <v>1.1299999999999999</v>
      </c>
    </row>
    <row r="400" spans="1:5" x14ac:dyDescent="0.25">
      <c r="A400" t="s">
        <v>40</v>
      </c>
      <c r="B400" t="s">
        <v>237</v>
      </c>
      <c r="C400">
        <v>1.4842105263157901</v>
      </c>
      <c r="D400">
        <v>0.71</v>
      </c>
      <c r="E400">
        <v>1.08</v>
      </c>
    </row>
    <row r="401" spans="1:5" x14ac:dyDescent="0.25">
      <c r="A401" t="s">
        <v>40</v>
      </c>
      <c r="B401" t="s">
        <v>232</v>
      </c>
      <c r="C401">
        <v>1.4842105263157901</v>
      </c>
      <c r="D401">
        <v>0.79</v>
      </c>
      <c r="E401">
        <v>0.8</v>
      </c>
    </row>
    <row r="402" spans="1:5" x14ac:dyDescent="0.25">
      <c r="A402" t="s">
        <v>40</v>
      </c>
      <c r="B402" t="s">
        <v>319</v>
      </c>
      <c r="C402">
        <v>1.4842105263157901</v>
      </c>
      <c r="D402">
        <v>1.01</v>
      </c>
      <c r="E402">
        <v>1.1299999999999999</v>
      </c>
    </row>
    <row r="403" spans="1:5" x14ac:dyDescent="0.25">
      <c r="A403" t="s">
        <v>40</v>
      </c>
      <c r="B403" t="s">
        <v>235</v>
      </c>
      <c r="C403">
        <v>1.4842105263157901</v>
      </c>
      <c r="D403">
        <v>0.64</v>
      </c>
      <c r="E403">
        <v>0.66</v>
      </c>
    </row>
    <row r="404" spans="1:5" x14ac:dyDescent="0.25">
      <c r="A404" t="s">
        <v>40</v>
      </c>
      <c r="B404" t="s">
        <v>239</v>
      </c>
      <c r="C404">
        <v>1.4842105263157901</v>
      </c>
      <c r="D404">
        <v>0.97</v>
      </c>
      <c r="E404">
        <v>1.04</v>
      </c>
    </row>
    <row r="405" spans="1:5" x14ac:dyDescent="0.25">
      <c r="A405" t="s">
        <v>40</v>
      </c>
      <c r="B405" t="s">
        <v>318</v>
      </c>
      <c r="C405">
        <v>1.4842105263157901</v>
      </c>
      <c r="D405">
        <v>0.9</v>
      </c>
      <c r="E405">
        <v>0.94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abSelected="1" zoomScale="80" zoomScaleNormal="80" workbookViewId="0">
      <selection activeCell="H18" sqref="H18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1.44444444444444</v>
      </c>
      <c r="D2">
        <v>0.99</v>
      </c>
      <c r="E2">
        <v>0.88</v>
      </c>
    </row>
    <row r="3" spans="1:5" x14ac:dyDescent="0.25">
      <c r="A3" t="s">
        <v>10</v>
      </c>
      <c r="B3" t="s">
        <v>241</v>
      </c>
      <c r="C3">
        <v>1.44444444444444</v>
      </c>
      <c r="D3">
        <v>1.03</v>
      </c>
      <c r="E3">
        <v>0.88</v>
      </c>
    </row>
    <row r="4" spans="1:5" x14ac:dyDescent="0.25">
      <c r="A4" t="s">
        <v>10</v>
      </c>
      <c r="B4" t="s">
        <v>244</v>
      </c>
      <c r="C4">
        <v>1.44444444444444</v>
      </c>
      <c r="D4">
        <v>0.99</v>
      </c>
      <c r="E4">
        <v>1.33</v>
      </c>
    </row>
    <row r="5" spans="1:5" x14ac:dyDescent="0.25">
      <c r="A5" t="s">
        <v>10</v>
      </c>
      <c r="B5" t="s">
        <v>242</v>
      </c>
      <c r="C5">
        <v>1.44444444444444</v>
      </c>
      <c r="D5">
        <v>0.56999999999999995</v>
      </c>
      <c r="E5">
        <v>0.95</v>
      </c>
    </row>
    <row r="6" spans="1:5" x14ac:dyDescent="0.25">
      <c r="A6" t="s">
        <v>10</v>
      </c>
      <c r="B6" t="s">
        <v>49</v>
      </c>
      <c r="C6">
        <v>1.44444444444444</v>
      </c>
      <c r="D6">
        <v>1.07</v>
      </c>
      <c r="E6">
        <v>1.26</v>
      </c>
    </row>
    <row r="7" spans="1:5" x14ac:dyDescent="0.25">
      <c r="A7" t="s">
        <v>10</v>
      </c>
      <c r="B7" t="s">
        <v>245</v>
      </c>
      <c r="C7">
        <v>1.44444444444444</v>
      </c>
      <c r="D7">
        <v>1.49</v>
      </c>
      <c r="E7">
        <v>0.42</v>
      </c>
    </row>
    <row r="8" spans="1:5" x14ac:dyDescent="0.25">
      <c r="A8" t="s">
        <v>10</v>
      </c>
      <c r="B8" t="s">
        <v>11</v>
      </c>
      <c r="C8">
        <v>1.44444444444444</v>
      </c>
      <c r="D8">
        <v>0.76</v>
      </c>
      <c r="E8">
        <v>0.95</v>
      </c>
    </row>
    <row r="9" spans="1:5" x14ac:dyDescent="0.25">
      <c r="A9" t="s">
        <v>10</v>
      </c>
      <c r="B9" t="s">
        <v>46</v>
      </c>
      <c r="C9">
        <v>1.44444444444444</v>
      </c>
      <c r="D9">
        <v>1.1100000000000001</v>
      </c>
      <c r="E9">
        <v>1.07</v>
      </c>
    </row>
    <row r="10" spans="1:5" x14ac:dyDescent="0.25">
      <c r="A10" t="s">
        <v>10</v>
      </c>
      <c r="B10" t="s">
        <v>240</v>
      </c>
      <c r="C10">
        <v>1.44444444444444</v>
      </c>
      <c r="D10">
        <v>0.99</v>
      </c>
      <c r="E10">
        <v>0.8</v>
      </c>
    </row>
    <row r="11" spans="1:5" x14ac:dyDescent="0.25">
      <c r="A11" t="s">
        <v>10</v>
      </c>
      <c r="B11" t="s">
        <v>44</v>
      </c>
      <c r="C11">
        <v>1.44444444444444</v>
      </c>
      <c r="D11">
        <v>0.76</v>
      </c>
      <c r="E11">
        <v>0.84</v>
      </c>
    </row>
    <row r="12" spans="1:5" x14ac:dyDescent="0.25">
      <c r="A12" t="s">
        <v>10</v>
      </c>
      <c r="B12" t="s">
        <v>50</v>
      </c>
      <c r="C12">
        <v>1.44444444444444</v>
      </c>
      <c r="D12">
        <v>0.95</v>
      </c>
      <c r="E12">
        <v>0.92</v>
      </c>
    </row>
    <row r="13" spans="1:5" x14ac:dyDescent="0.25">
      <c r="A13" t="s">
        <v>10</v>
      </c>
      <c r="B13" t="s">
        <v>45</v>
      </c>
      <c r="C13">
        <v>1.44444444444444</v>
      </c>
      <c r="D13">
        <v>0.56999999999999995</v>
      </c>
      <c r="E13">
        <v>1.22</v>
      </c>
    </row>
    <row r="14" spans="1:5" x14ac:dyDescent="0.25">
      <c r="A14" t="s">
        <v>10</v>
      </c>
      <c r="B14" t="s">
        <v>43</v>
      </c>
      <c r="C14">
        <v>1.44444444444444</v>
      </c>
      <c r="D14">
        <v>0.61</v>
      </c>
      <c r="E14">
        <v>0.76</v>
      </c>
    </row>
    <row r="15" spans="1:5" x14ac:dyDescent="0.25">
      <c r="A15" t="s">
        <v>10</v>
      </c>
      <c r="B15" t="s">
        <v>247</v>
      </c>
      <c r="C15">
        <v>1.44444444444444</v>
      </c>
      <c r="D15">
        <v>1.1399999999999999</v>
      </c>
      <c r="E15">
        <v>1.37</v>
      </c>
    </row>
    <row r="16" spans="1:5" x14ac:dyDescent="0.25">
      <c r="A16" t="s">
        <v>10</v>
      </c>
      <c r="B16" t="s">
        <v>246</v>
      </c>
      <c r="C16">
        <v>1.44444444444444</v>
      </c>
      <c r="D16">
        <v>0.8</v>
      </c>
      <c r="E16">
        <v>1.22</v>
      </c>
    </row>
    <row r="17" spans="1:5" x14ac:dyDescent="0.25">
      <c r="A17" t="s">
        <v>10</v>
      </c>
      <c r="B17" t="s">
        <v>243</v>
      </c>
      <c r="C17">
        <v>1.44444444444444</v>
      </c>
      <c r="D17">
        <v>0.99</v>
      </c>
      <c r="E17">
        <v>0.8</v>
      </c>
    </row>
    <row r="18" spans="1:5" x14ac:dyDescent="0.25">
      <c r="A18" t="s">
        <v>10</v>
      </c>
      <c r="B18" t="s">
        <v>47</v>
      </c>
      <c r="C18">
        <v>1.44444444444444</v>
      </c>
      <c r="D18">
        <v>0.88</v>
      </c>
      <c r="E18">
        <v>1.1399999999999999</v>
      </c>
    </row>
    <row r="19" spans="1:5" x14ac:dyDescent="0.25">
      <c r="A19" t="s">
        <v>10</v>
      </c>
      <c r="B19" t="s">
        <v>48</v>
      </c>
      <c r="C19">
        <v>1.44444444444444</v>
      </c>
      <c r="D19">
        <v>1.1399999999999999</v>
      </c>
      <c r="E19">
        <v>1.18</v>
      </c>
    </row>
    <row r="20" spans="1:5" x14ac:dyDescent="0.25">
      <c r="A20" t="s">
        <v>13</v>
      </c>
      <c r="B20" t="s">
        <v>58</v>
      </c>
      <c r="C20">
        <v>1.35144927536232</v>
      </c>
      <c r="D20">
        <v>0.49</v>
      </c>
      <c r="E20">
        <v>0.89</v>
      </c>
    </row>
    <row r="21" spans="1:5" x14ac:dyDescent="0.25">
      <c r="A21" t="s">
        <v>13</v>
      </c>
      <c r="B21" t="s">
        <v>248</v>
      </c>
      <c r="C21">
        <v>1.35144927536232</v>
      </c>
      <c r="D21">
        <v>1.25</v>
      </c>
      <c r="E21">
        <v>0.8</v>
      </c>
    </row>
    <row r="22" spans="1:5" x14ac:dyDescent="0.25">
      <c r="A22" t="s">
        <v>13</v>
      </c>
      <c r="B22" t="s">
        <v>56</v>
      </c>
      <c r="C22">
        <v>1.35144927536232</v>
      </c>
      <c r="D22">
        <v>0.45</v>
      </c>
      <c r="E22">
        <v>1.18</v>
      </c>
    </row>
    <row r="23" spans="1:5" x14ac:dyDescent="0.25">
      <c r="A23" t="s">
        <v>13</v>
      </c>
      <c r="B23" t="s">
        <v>51</v>
      </c>
      <c r="C23">
        <v>1.35144927536232</v>
      </c>
      <c r="D23">
        <v>1.22</v>
      </c>
      <c r="E23">
        <v>0.95</v>
      </c>
    </row>
    <row r="24" spans="1:5" x14ac:dyDescent="0.25">
      <c r="A24" t="s">
        <v>13</v>
      </c>
      <c r="B24" t="s">
        <v>250</v>
      </c>
      <c r="C24">
        <v>1.35144927536232</v>
      </c>
      <c r="D24">
        <v>1.1000000000000001</v>
      </c>
      <c r="E24">
        <v>1.1000000000000001</v>
      </c>
    </row>
    <row r="25" spans="1:5" x14ac:dyDescent="0.25">
      <c r="A25" t="s">
        <v>13</v>
      </c>
      <c r="B25" t="s">
        <v>53</v>
      </c>
      <c r="C25">
        <v>1.35144927536232</v>
      </c>
      <c r="D25">
        <v>0.53</v>
      </c>
      <c r="E25">
        <v>1.1000000000000001</v>
      </c>
    </row>
    <row r="26" spans="1:5" x14ac:dyDescent="0.25">
      <c r="A26" t="s">
        <v>13</v>
      </c>
      <c r="B26" t="s">
        <v>249</v>
      </c>
      <c r="C26">
        <v>1.35144927536232</v>
      </c>
      <c r="D26">
        <v>0.61</v>
      </c>
      <c r="E26">
        <v>0.96</v>
      </c>
    </row>
    <row r="27" spans="1:5" x14ac:dyDescent="0.25">
      <c r="A27" t="s">
        <v>13</v>
      </c>
      <c r="B27" t="s">
        <v>54</v>
      </c>
      <c r="C27">
        <v>1.35144927536232</v>
      </c>
      <c r="D27">
        <v>0.69</v>
      </c>
      <c r="E27">
        <v>0.96</v>
      </c>
    </row>
    <row r="28" spans="1:5" x14ac:dyDescent="0.25">
      <c r="A28" t="s">
        <v>13</v>
      </c>
      <c r="B28" t="s">
        <v>55</v>
      </c>
      <c r="C28">
        <v>1.35144927536232</v>
      </c>
      <c r="D28">
        <v>0.72</v>
      </c>
      <c r="E28">
        <v>1.1000000000000001</v>
      </c>
    </row>
    <row r="29" spans="1:5" x14ac:dyDescent="0.25">
      <c r="A29" t="s">
        <v>13</v>
      </c>
      <c r="B29" t="s">
        <v>15</v>
      </c>
      <c r="C29">
        <v>1.35144927536232</v>
      </c>
      <c r="D29">
        <v>0.73</v>
      </c>
      <c r="E29">
        <v>0.56999999999999995</v>
      </c>
    </row>
    <row r="30" spans="1:5" x14ac:dyDescent="0.25">
      <c r="A30" t="s">
        <v>13</v>
      </c>
      <c r="B30" t="s">
        <v>52</v>
      </c>
      <c r="C30">
        <v>1.35144927536232</v>
      </c>
      <c r="D30">
        <v>0.77</v>
      </c>
      <c r="E30">
        <v>1.0900000000000001</v>
      </c>
    </row>
    <row r="31" spans="1:5" x14ac:dyDescent="0.25">
      <c r="A31" t="s">
        <v>13</v>
      </c>
      <c r="B31" t="s">
        <v>62</v>
      </c>
      <c r="C31">
        <v>1.35144927536232</v>
      </c>
      <c r="D31">
        <v>1.1299999999999999</v>
      </c>
      <c r="E31">
        <v>1.18</v>
      </c>
    </row>
    <row r="32" spans="1:5" x14ac:dyDescent="0.25">
      <c r="A32" t="s">
        <v>13</v>
      </c>
      <c r="B32" t="s">
        <v>60</v>
      </c>
      <c r="C32">
        <v>1.35144927536232</v>
      </c>
      <c r="D32">
        <v>1.1299999999999999</v>
      </c>
      <c r="E32">
        <v>0.56999999999999995</v>
      </c>
    </row>
    <row r="33" spans="1:5" x14ac:dyDescent="0.25">
      <c r="A33" t="s">
        <v>13</v>
      </c>
      <c r="B33" t="s">
        <v>251</v>
      </c>
      <c r="C33">
        <v>1.35144927536232</v>
      </c>
      <c r="D33">
        <v>0.36</v>
      </c>
      <c r="E33">
        <v>1.9</v>
      </c>
    </row>
    <row r="34" spans="1:5" x14ac:dyDescent="0.25">
      <c r="A34" t="s">
        <v>13</v>
      </c>
      <c r="B34" t="s">
        <v>61</v>
      </c>
      <c r="C34">
        <v>1.35144927536232</v>
      </c>
      <c r="D34">
        <v>1.03</v>
      </c>
      <c r="E34">
        <v>1.06</v>
      </c>
    </row>
    <row r="35" spans="1:5" x14ac:dyDescent="0.25">
      <c r="A35" t="s">
        <v>13</v>
      </c>
      <c r="B35" t="s">
        <v>14</v>
      </c>
      <c r="C35">
        <v>1.35144927536232</v>
      </c>
      <c r="D35">
        <v>0.69</v>
      </c>
      <c r="E35">
        <v>0.85</v>
      </c>
    </row>
    <row r="36" spans="1:5" x14ac:dyDescent="0.25">
      <c r="A36" t="s">
        <v>13</v>
      </c>
      <c r="B36" t="s">
        <v>57</v>
      </c>
      <c r="C36">
        <v>1.35144927536232</v>
      </c>
      <c r="D36">
        <v>0.76</v>
      </c>
      <c r="E36">
        <v>1.03</v>
      </c>
    </row>
    <row r="37" spans="1:5" x14ac:dyDescent="0.25">
      <c r="A37" t="s">
        <v>13</v>
      </c>
      <c r="B37" t="s">
        <v>59</v>
      </c>
      <c r="C37">
        <v>1.35144927536232</v>
      </c>
      <c r="D37">
        <v>1.03</v>
      </c>
      <c r="E37">
        <v>0.72</v>
      </c>
    </row>
    <row r="38" spans="1:5" x14ac:dyDescent="0.25">
      <c r="A38" t="s">
        <v>16</v>
      </c>
      <c r="B38" t="s">
        <v>63</v>
      </c>
      <c r="C38">
        <v>1.29454545454545</v>
      </c>
      <c r="D38">
        <v>1.01</v>
      </c>
      <c r="E38">
        <v>0.89</v>
      </c>
    </row>
    <row r="39" spans="1:5" x14ac:dyDescent="0.25">
      <c r="A39" t="s">
        <v>16</v>
      </c>
      <c r="B39" t="s">
        <v>20</v>
      </c>
      <c r="C39">
        <v>1.29454545454545</v>
      </c>
      <c r="D39">
        <v>0.47</v>
      </c>
      <c r="E39">
        <v>1.29</v>
      </c>
    </row>
    <row r="40" spans="1:5" x14ac:dyDescent="0.25">
      <c r="A40" t="s">
        <v>16</v>
      </c>
      <c r="B40" t="s">
        <v>253</v>
      </c>
      <c r="C40">
        <v>1.29454545454545</v>
      </c>
      <c r="D40">
        <v>1.25</v>
      </c>
      <c r="E40">
        <v>1.25</v>
      </c>
    </row>
    <row r="41" spans="1:5" x14ac:dyDescent="0.25">
      <c r="A41" t="s">
        <v>16</v>
      </c>
      <c r="B41" t="s">
        <v>65</v>
      </c>
      <c r="C41">
        <v>1.29454545454545</v>
      </c>
      <c r="D41">
        <v>0.61</v>
      </c>
      <c r="E41">
        <v>0.89</v>
      </c>
    </row>
    <row r="42" spans="1:5" x14ac:dyDescent="0.25">
      <c r="A42" t="s">
        <v>16</v>
      </c>
      <c r="B42" t="s">
        <v>66</v>
      </c>
      <c r="C42">
        <v>1.29454545454545</v>
      </c>
      <c r="D42">
        <v>0.85</v>
      </c>
      <c r="E42">
        <v>0.93</v>
      </c>
    </row>
    <row r="43" spans="1:5" x14ac:dyDescent="0.25">
      <c r="A43" t="s">
        <v>16</v>
      </c>
      <c r="B43" t="s">
        <v>17</v>
      </c>
      <c r="C43">
        <v>1.29454545454545</v>
      </c>
      <c r="D43">
        <v>1.25</v>
      </c>
      <c r="E43">
        <v>0.77</v>
      </c>
    </row>
    <row r="44" spans="1:5" x14ac:dyDescent="0.25">
      <c r="A44" t="s">
        <v>16</v>
      </c>
      <c r="B44" t="s">
        <v>322</v>
      </c>
      <c r="C44">
        <v>1.29454545454545</v>
      </c>
      <c r="D44">
        <v>1.17</v>
      </c>
      <c r="E44">
        <v>1.01</v>
      </c>
    </row>
    <row r="45" spans="1:5" x14ac:dyDescent="0.25">
      <c r="A45" t="s">
        <v>16</v>
      </c>
      <c r="B45" t="s">
        <v>67</v>
      </c>
      <c r="C45">
        <v>1.29454545454545</v>
      </c>
      <c r="D45">
        <v>0.9</v>
      </c>
      <c r="E45">
        <v>1.1599999999999999</v>
      </c>
    </row>
    <row r="46" spans="1:5" x14ac:dyDescent="0.25">
      <c r="A46" t="s">
        <v>16</v>
      </c>
      <c r="B46" t="s">
        <v>252</v>
      </c>
      <c r="C46">
        <v>1.29454545454545</v>
      </c>
      <c r="D46">
        <v>0.81</v>
      </c>
      <c r="E46">
        <v>1.1299999999999999</v>
      </c>
    </row>
    <row r="47" spans="1:5" x14ac:dyDescent="0.25">
      <c r="A47" t="s">
        <v>16</v>
      </c>
      <c r="B47" t="s">
        <v>254</v>
      </c>
      <c r="C47">
        <v>1.29454545454545</v>
      </c>
      <c r="D47">
        <v>0.97</v>
      </c>
      <c r="E47">
        <v>0.52</v>
      </c>
    </row>
    <row r="48" spans="1:5" x14ac:dyDescent="0.25">
      <c r="A48" t="s">
        <v>16</v>
      </c>
      <c r="B48" t="s">
        <v>255</v>
      </c>
      <c r="C48">
        <v>1.29454545454545</v>
      </c>
      <c r="D48">
        <v>1.2</v>
      </c>
      <c r="E48">
        <v>0.92</v>
      </c>
    </row>
    <row r="49" spans="1:5" x14ac:dyDescent="0.25">
      <c r="A49" t="s">
        <v>16</v>
      </c>
      <c r="B49" t="s">
        <v>64</v>
      </c>
      <c r="C49">
        <v>1.29454545454545</v>
      </c>
      <c r="D49">
        <v>0.86</v>
      </c>
      <c r="E49">
        <v>0.95</v>
      </c>
    </row>
    <row r="50" spans="1:5" x14ac:dyDescent="0.25">
      <c r="A50" t="s">
        <v>16</v>
      </c>
      <c r="B50" t="s">
        <v>323</v>
      </c>
      <c r="C50">
        <v>1.29454545454545</v>
      </c>
      <c r="D50">
        <v>0.65</v>
      </c>
      <c r="E50">
        <v>0.9</v>
      </c>
    </row>
    <row r="51" spans="1:5" x14ac:dyDescent="0.25">
      <c r="A51" t="s">
        <v>16</v>
      </c>
      <c r="B51" t="s">
        <v>18</v>
      </c>
      <c r="C51">
        <v>1.29454545454545</v>
      </c>
      <c r="D51">
        <v>0.52</v>
      </c>
      <c r="E51">
        <v>0.65</v>
      </c>
    </row>
    <row r="52" spans="1:5" x14ac:dyDescent="0.25">
      <c r="A52" t="s">
        <v>16</v>
      </c>
      <c r="B52" t="s">
        <v>256</v>
      </c>
      <c r="C52">
        <v>1.29454545454545</v>
      </c>
      <c r="D52">
        <v>0.51</v>
      </c>
      <c r="E52">
        <v>0.88</v>
      </c>
    </row>
    <row r="53" spans="1:5" x14ac:dyDescent="0.25">
      <c r="A53" t="s">
        <v>16</v>
      </c>
      <c r="B53" t="s">
        <v>257</v>
      </c>
      <c r="C53">
        <v>1.29454545454545</v>
      </c>
      <c r="D53">
        <v>0.46</v>
      </c>
      <c r="E53">
        <v>1.48</v>
      </c>
    </row>
    <row r="54" spans="1:5" x14ac:dyDescent="0.25">
      <c r="A54" t="s">
        <v>16</v>
      </c>
      <c r="B54" t="s">
        <v>68</v>
      </c>
      <c r="C54">
        <v>1.29454545454545</v>
      </c>
      <c r="D54">
        <v>0.99</v>
      </c>
      <c r="E54">
        <v>1.03</v>
      </c>
    </row>
    <row r="55" spans="1:5" x14ac:dyDescent="0.25">
      <c r="A55" t="s">
        <v>16</v>
      </c>
      <c r="B55" t="s">
        <v>19</v>
      </c>
      <c r="C55">
        <v>1.29454545454545</v>
      </c>
      <c r="D55">
        <v>0.52</v>
      </c>
      <c r="E55">
        <v>1.41</v>
      </c>
    </row>
    <row r="56" spans="1:5" x14ac:dyDescent="0.25">
      <c r="A56" t="s">
        <v>69</v>
      </c>
      <c r="B56" t="s">
        <v>324</v>
      </c>
      <c r="C56">
        <v>1.3201219512195099</v>
      </c>
      <c r="D56">
        <v>1.17</v>
      </c>
      <c r="E56">
        <v>0.8</v>
      </c>
    </row>
    <row r="57" spans="1:5" x14ac:dyDescent="0.25">
      <c r="A57" t="s">
        <v>69</v>
      </c>
      <c r="B57" t="s">
        <v>351</v>
      </c>
      <c r="C57">
        <v>1.3201219512195099</v>
      </c>
      <c r="D57">
        <v>0.94</v>
      </c>
      <c r="E57">
        <v>0.66</v>
      </c>
    </row>
    <row r="58" spans="1:5" x14ac:dyDescent="0.25">
      <c r="A58" t="s">
        <v>69</v>
      </c>
      <c r="B58" t="s">
        <v>73</v>
      </c>
      <c r="C58">
        <v>1.3201219512195099</v>
      </c>
      <c r="D58">
        <v>0.75</v>
      </c>
      <c r="E58">
        <v>0.88</v>
      </c>
    </row>
    <row r="59" spans="1:5" x14ac:dyDescent="0.25">
      <c r="A59" t="s">
        <v>69</v>
      </c>
      <c r="B59" t="s">
        <v>75</v>
      </c>
      <c r="C59">
        <v>1.3201219512195099</v>
      </c>
      <c r="D59">
        <v>0.75</v>
      </c>
      <c r="E59">
        <v>1.19</v>
      </c>
    </row>
    <row r="60" spans="1:5" x14ac:dyDescent="0.25">
      <c r="A60" t="s">
        <v>69</v>
      </c>
      <c r="B60" t="s">
        <v>77</v>
      </c>
      <c r="C60">
        <v>1.3201219512195099</v>
      </c>
      <c r="D60">
        <v>1.06</v>
      </c>
      <c r="E60">
        <v>0.66</v>
      </c>
    </row>
    <row r="61" spans="1:5" x14ac:dyDescent="0.25">
      <c r="A61" t="s">
        <v>69</v>
      </c>
      <c r="B61" t="s">
        <v>263</v>
      </c>
      <c r="C61">
        <v>1.3201219512195099</v>
      </c>
      <c r="D61">
        <v>0.84</v>
      </c>
      <c r="E61">
        <v>1.36</v>
      </c>
    </row>
    <row r="62" spans="1:5" x14ac:dyDescent="0.25">
      <c r="A62" t="s">
        <v>69</v>
      </c>
      <c r="B62" t="s">
        <v>381</v>
      </c>
      <c r="C62">
        <v>1.3201219512195099</v>
      </c>
      <c r="D62">
        <v>1.03</v>
      </c>
      <c r="E62">
        <v>0.7</v>
      </c>
    </row>
    <row r="63" spans="1:5" x14ac:dyDescent="0.25">
      <c r="A63" t="s">
        <v>69</v>
      </c>
      <c r="B63" t="s">
        <v>76</v>
      </c>
      <c r="C63">
        <v>1.3201219512195099</v>
      </c>
      <c r="D63">
        <v>0.75</v>
      </c>
      <c r="E63">
        <v>0.89</v>
      </c>
    </row>
    <row r="64" spans="1:5" x14ac:dyDescent="0.25">
      <c r="A64" t="s">
        <v>69</v>
      </c>
      <c r="B64" t="s">
        <v>72</v>
      </c>
      <c r="C64">
        <v>1.3201219512195099</v>
      </c>
      <c r="D64">
        <v>1.31</v>
      </c>
      <c r="E64">
        <v>1.45</v>
      </c>
    </row>
    <row r="65" spans="1:5" x14ac:dyDescent="0.25">
      <c r="A65" t="s">
        <v>69</v>
      </c>
      <c r="B65" t="s">
        <v>78</v>
      </c>
      <c r="C65">
        <v>1.3201219512195099</v>
      </c>
      <c r="D65">
        <v>1.41</v>
      </c>
      <c r="E65">
        <v>0.75</v>
      </c>
    </row>
    <row r="66" spans="1:5" x14ac:dyDescent="0.25">
      <c r="A66" t="s">
        <v>69</v>
      </c>
      <c r="B66" t="s">
        <v>260</v>
      </c>
      <c r="C66">
        <v>1.3201219512195099</v>
      </c>
      <c r="D66">
        <v>1.41</v>
      </c>
      <c r="E66">
        <v>0.89</v>
      </c>
    </row>
    <row r="67" spans="1:5" x14ac:dyDescent="0.25">
      <c r="A67" t="s">
        <v>69</v>
      </c>
      <c r="B67" t="s">
        <v>262</v>
      </c>
      <c r="C67">
        <v>1.3201219512195099</v>
      </c>
      <c r="D67">
        <v>1.5</v>
      </c>
      <c r="E67">
        <v>0.42</v>
      </c>
    </row>
    <row r="68" spans="1:5" x14ac:dyDescent="0.25">
      <c r="A68" t="s">
        <v>69</v>
      </c>
      <c r="B68" t="s">
        <v>261</v>
      </c>
      <c r="C68">
        <v>1.3201219512195099</v>
      </c>
      <c r="D68">
        <v>1.32</v>
      </c>
      <c r="E68">
        <v>0.62</v>
      </c>
    </row>
    <row r="69" spans="1:5" x14ac:dyDescent="0.25">
      <c r="A69" t="s">
        <v>69</v>
      </c>
      <c r="B69" t="s">
        <v>325</v>
      </c>
      <c r="C69">
        <v>1.3201219512195099</v>
      </c>
      <c r="D69">
        <v>0.62</v>
      </c>
      <c r="E69">
        <v>1.19</v>
      </c>
    </row>
    <row r="70" spans="1:5" x14ac:dyDescent="0.25">
      <c r="A70" t="s">
        <v>69</v>
      </c>
      <c r="B70" t="s">
        <v>258</v>
      </c>
      <c r="C70">
        <v>1.3201219512195099</v>
      </c>
      <c r="D70">
        <v>0.33</v>
      </c>
      <c r="E70">
        <v>1.45</v>
      </c>
    </row>
    <row r="71" spans="1:5" x14ac:dyDescent="0.25">
      <c r="A71" t="s">
        <v>69</v>
      </c>
      <c r="B71" t="s">
        <v>79</v>
      </c>
      <c r="C71">
        <v>1.3201219512195099</v>
      </c>
      <c r="D71">
        <v>0.84</v>
      </c>
      <c r="E71">
        <v>1.68</v>
      </c>
    </row>
    <row r="72" spans="1:5" x14ac:dyDescent="0.25">
      <c r="A72" t="s">
        <v>69</v>
      </c>
      <c r="B72" t="s">
        <v>259</v>
      </c>
      <c r="C72">
        <v>1.3201219512195099</v>
      </c>
      <c r="D72">
        <v>1.24</v>
      </c>
      <c r="E72">
        <v>0.88</v>
      </c>
    </row>
    <row r="73" spans="1:5" x14ac:dyDescent="0.25">
      <c r="A73" t="s">
        <v>69</v>
      </c>
      <c r="B73" t="s">
        <v>71</v>
      </c>
      <c r="C73">
        <v>1.3201219512195099</v>
      </c>
      <c r="D73">
        <v>0.79</v>
      </c>
      <c r="E73">
        <v>1.37</v>
      </c>
    </row>
    <row r="74" spans="1:5" x14ac:dyDescent="0.25">
      <c r="A74" t="s">
        <v>69</v>
      </c>
      <c r="B74" t="s">
        <v>74</v>
      </c>
      <c r="C74">
        <v>1.3201219512195099</v>
      </c>
      <c r="D74">
        <v>1.1299999999999999</v>
      </c>
      <c r="E74">
        <v>1.03</v>
      </c>
    </row>
    <row r="75" spans="1:5" x14ac:dyDescent="0.25">
      <c r="A75" t="s">
        <v>69</v>
      </c>
      <c r="B75" t="s">
        <v>70</v>
      </c>
      <c r="C75">
        <v>1.3201219512195099</v>
      </c>
      <c r="D75">
        <v>0.66</v>
      </c>
      <c r="E75">
        <v>1.08</v>
      </c>
    </row>
    <row r="76" spans="1:5" x14ac:dyDescent="0.25">
      <c r="A76" t="s">
        <v>80</v>
      </c>
      <c r="B76" t="s">
        <v>97</v>
      </c>
      <c r="C76">
        <v>1.04174573055028</v>
      </c>
      <c r="D76">
        <v>1.04</v>
      </c>
      <c r="E76">
        <v>0.96</v>
      </c>
    </row>
    <row r="77" spans="1:5" x14ac:dyDescent="0.25">
      <c r="A77" t="s">
        <v>80</v>
      </c>
      <c r="B77" t="s">
        <v>82</v>
      </c>
      <c r="C77">
        <v>1.04174573055028</v>
      </c>
      <c r="D77">
        <v>0.63</v>
      </c>
      <c r="E77">
        <v>0.7</v>
      </c>
    </row>
    <row r="78" spans="1:5" x14ac:dyDescent="0.25">
      <c r="A78" t="s">
        <v>80</v>
      </c>
      <c r="B78" t="s">
        <v>83</v>
      </c>
      <c r="C78">
        <v>1.04174573055028</v>
      </c>
      <c r="D78">
        <v>1</v>
      </c>
      <c r="E78">
        <v>0.93</v>
      </c>
    </row>
    <row r="79" spans="1:5" x14ac:dyDescent="0.25">
      <c r="A79" t="s">
        <v>80</v>
      </c>
      <c r="B79" t="s">
        <v>85</v>
      </c>
      <c r="C79">
        <v>1.04174573055028</v>
      </c>
      <c r="D79">
        <v>1.22</v>
      </c>
      <c r="E79">
        <v>0.78</v>
      </c>
    </row>
    <row r="80" spans="1:5" x14ac:dyDescent="0.25">
      <c r="A80" t="s">
        <v>80</v>
      </c>
      <c r="B80" t="s">
        <v>359</v>
      </c>
      <c r="C80">
        <v>1.04174573055028</v>
      </c>
      <c r="D80">
        <v>1.37</v>
      </c>
      <c r="E80">
        <v>0.78</v>
      </c>
    </row>
    <row r="81" spans="1:5" x14ac:dyDescent="0.25">
      <c r="A81" t="s">
        <v>80</v>
      </c>
      <c r="B81" t="s">
        <v>87</v>
      </c>
      <c r="C81">
        <v>1.04174573055028</v>
      </c>
      <c r="D81">
        <v>1</v>
      </c>
      <c r="E81">
        <v>1.26</v>
      </c>
    </row>
    <row r="82" spans="1:5" x14ac:dyDescent="0.25">
      <c r="A82" t="s">
        <v>80</v>
      </c>
      <c r="B82" t="s">
        <v>89</v>
      </c>
      <c r="C82">
        <v>1.04174573055028</v>
      </c>
      <c r="D82">
        <v>0.93</v>
      </c>
      <c r="E82">
        <v>0.85</v>
      </c>
    </row>
    <row r="83" spans="1:5" x14ac:dyDescent="0.25">
      <c r="A83" t="s">
        <v>80</v>
      </c>
      <c r="B83" t="s">
        <v>369</v>
      </c>
      <c r="C83">
        <v>1.04174573055028</v>
      </c>
      <c r="D83">
        <v>0.67</v>
      </c>
      <c r="E83">
        <v>1.41</v>
      </c>
    </row>
    <row r="84" spans="1:5" x14ac:dyDescent="0.25">
      <c r="A84" t="s">
        <v>80</v>
      </c>
      <c r="B84" t="s">
        <v>91</v>
      </c>
      <c r="C84">
        <v>1.04174573055028</v>
      </c>
      <c r="D84">
        <v>0.56000000000000005</v>
      </c>
      <c r="E84">
        <v>1.1100000000000001</v>
      </c>
    </row>
    <row r="85" spans="1:5" x14ac:dyDescent="0.25">
      <c r="A85" t="s">
        <v>80</v>
      </c>
      <c r="B85" t="s">
        <v>96</v>
      </c>
      <c r="C85">
        <v>1.04174573055028</v>
      </c>
      <c r="D85">
        <v>0.74</v>
      </c>
      <c r="E85">
        <v>1.7</v>
      </c>
    </row>
    <row r="86" spans="1:5" x14ac:dyDescent="0.25">
      <c r="A86" t="s">
        <v>80</v>
      </c>
      <c r="B86" t="s">
        <v>86</v>
      </c>
      <c r="C86">
        <v>1.04174573055028</v>
      </c>
      <c r="D86">
        <v>0.56000000000000005</v>
      </c>
      <c r="E86">
        <v>0.96</v>
      </c>
    </row>
    <row r="87" spans="1:5" x14ac:dyDescent="0.25">
      <c r="A87" t="s">
        <v>80</v>
      </c>
      <c r="B87" t="s">
        <v>81</v>
      </c>
      <c r="C87">
        <v>1.04174573055028</v>
      </c>
      <c r="D87">
        <v>0.89</v>
      </c>
      <c r="E87">
        <v>1</v>
      </c>
    </row>
    <row r="88" spans="1:5" x14ac:dyDescent="0.25">
      <c r="A88" t="s">
        <v>80</v>
      </c>
      <c r="B88" t="s">
        <v>94</v>
      </c>
      <c r="C88">
        <v>1.04174573055028</v>
      </c>
      <c r="D88">
        <v>0.81</v>
      </c>
      <c r="E88">
        <v>0.81</v>
      </c>
    </row>
    <row r="89" spans="1:5" x14ac:dyDescent="0.25">
      <c r="A89" t="s">
        <v>80</v>
      </c>
      <c r="B89" t="s">
        <v>90</v>
      </c>
      <c r="C89">
        <v>1.04174573055028</v>
      </c>
      <c r="D89">
        <v>1.26</v>
      </c>
      <c r="E89">
        <v>0.7</v>
      </c>
    </row>
    <row r="90" spans="1:5" x14ac:dyDescent="0.25">
      <c r="A90" t="s">
        <v>80</v>
      </c>
      <c r="B90" t="s">
        <v>93</v>
      </c>
      <c r="C90">
        <v>1.04174573055028</v>
      </c>
      <c r="D90">
        <v>0.59</v>
      </c>
      <c r="E90">
        <v>0.78</v>
      </c>
    </row>
    <row r="91" spans="1:5" x14ac:dyDescent="0.25">
      <c r="A91" t="s">
        <v>80</v>
      </c>
      <c r="B91" t="s">
        <v>88</v>
      </c>
      <c r="C91">
        <v>1.04174573055028</v>
      </c>
      <c r="D91">
        <v>0.96</v>
      </c>
      <c r="E91">
        <v>1.1499999999999999</v>
      </c>
    </row>
    <row r="92" spans="1:5" x14ac:dyDescent="0.25">
      <c r="A92" t="s">
        <v>80</v>
      </c>
      <c r="B92" t="s">
        <v>410</v>
      </c>
      <c r="C92">
        <v>1.04174573055028</v>
      </c>
      <c r="D92">
        <v>0.85</v>
      </c>
      <c r="E92">
        <v>1.04</v>
      </c>
    </row>
    <row r="93" spans="1:5" x14ac:dyDescent="0.25">
      <c r="A93" t="s">
        <v>80</v>
      </c>
      <c r="B93" t="s">
        <v>412</v>
      </c>
      <c r="C93">
        <v>1.04174573055028</v>
      </c>
      <c r="D93">
        <v>0.89</v>
      </c>
      <c r="E93">
        <v>0.85</v>
      </c>
    </row>
    <row r="94" spans="1:5" x14ac:dyDescent="0.25">
      <c r="A94" t="s">
        <v>80</v>
      </c>
      <c r="B94" t="s">
        <v>92</v>
      </c>
      <c r="C94">
        <v>1.04174573055028</v>
      </c>
      <c r="D94">
        <v>0.66</v>
      </c>
      <c r="E94">
        <v>0.93</v>
      </c>
    </row>
    <row r="95" spans="1:5" x14ac:dyDescent="0.25">
      <c r="A95" t="s">
        <v>80</v>
      </c>
      <c r="B95" t="s">
        <v>416</v>
      </c>
      <c r="C95">
        <v>1.04174573055028</v>
      </c>
      <c r="D95">
        <v>0.56000000000000005</v>
      </c>
      <c r="E95">
        <v>1.52</v>
      </c>
    </row>
    <row r="96" spans="1:5" x14ac:dyDescent="0.25">
      <c r="A96" t="s">
        <v>80</v>
      </c>
      <c r="B96" t="s">
        <v>84</v>
      </c>
      <c r="C96">
        <v>1.04174573055028</v>
      </c>
      <c r="D96">
        <v>0.7</v>
      </c>
      <c r="E96">
        <v>0.89</v>
      </c>
    </row>
    <row r="97" spans="1:5" x14ac:dyDescent="0.25">
      <c r="A97" t="s">
        <v>80</v>
      </c>
      <c r="B97" t="s">
        <v>98</v>
      </c>
      <c r="C97">
        <v>1.04174573055028</v>
      </c>
      <c r="D97">
        <v>1.07</v>
      </c>
      <c r="E97">
        <v>0.78</v>
      </c>
    </row>
    <row r="98" spans="1:5" x14ac:dyDescent="0.25">
      <c r="A98" t="s">
        <v>80</v>
      </c>
      <c r="B98" t="s">
        <v>95</v>
      </c>
      <c r="C98">
        <v>1.04174573055028</v>
      </c>
      <c r="D98">
        <v>0.7</v>
      </c>
      <c r="E98">
        <v>0.59</v>
      </c>
    </row>
    <row r="99" spans="1:5" x14ac:dyDescent="0.25">
      <c r="A99" t="s">
        <v>80</v>
      </c>
      <c r="B99" t="s">
        <v>435</v>
      </c>
      <c r="C99">
        <v>1.04174573055028</v>
      </c>
      <c r="D99">
        <v>0.7</v>
      </c>
      <c r="E99">
        <v>1.52</v>
      </c>
    </row>
    <row r="100" spans="1:5" x14ac:dyDescent="0.25">
      <c r="A100" t="s">
        <v>99</v>
      </c>
      <c r="B100" t="s">
        <v>100</v>
      </c>
      <c r="C100">
        <v>1.2609523809523799</v>
      </c>
      <c r="D100">
        <v>0.74</v>
      </c>
      <c r="E100">
        <v>1.05</v>
      </c>
    </row>
    <row r="101" spans="1:5" x14ac:dyDescent="0.25">
      <c r="A101" t="s">
        <v>99</v>
      </c>
      <c r="B101" t="s">
        <v>102</v>
      </c>
      <c r="C101">
        <v>1.2609523809523799</v>
      </c>
      <c r="D101">
        <v>1.05</v>
      </c>
      <c r="E101">
        <v>1.42</v>
      </c>
    </row>
    <row r="102" spans="1:5" x14ac:dyDescent="0.25">
      <c r="A102" t="s">
        <v>99</v>
      </c>
      <c r="B102" t="s">
        <v>111</v>
      </c>
      <c r="C102">
        <v>1.2609523809523799</v>
      </c>
      <c r="D102">
        <v>0.91</v>
      </c>
      <c r="E102">
        <v>0.64</v>
      </c>
    </row>
    <row r="103" spans="1:5" x14ac:dyDescent="0.25">
      <c r="A103" t="s">
        <v>99</v>
      </c>
      <c r="B103" t="s">
        <v>104</v>
      </c>
      <c r="C103">
        <v>1.2609523809523799</v>
      </c>
      <c r="D103">
        <v>0.56999999999999995</v>
      </c>
      <c r="E103">
        <v>1.25</v>
      </c>
    </row>
    <row r="104" spans="1:5" x14ac:dyDescent="0.25">
      <c r="A104" t="s">
        <v>99</v>
      </c>
      <c r="B104" t="s">
        <v>106</v>
      </c>
      <c r="C104">
        <v>1.2609523809523799</v>
      </c>
      <c r="D104">
        <v>0.98</v>
      </c>
      <c r="E104">
        <v>0.91</v>
      </c>
    </row>
    <row r="105" spans="1:5" x14ac:dyDescent="0.25">
      <c r="A105" t="s">
        <v>99</v>
      </c>
      <c r="B105" t="s">
        <v>105</v>
      </c>
      <c r="C105">
        <v>1.2609523809523799</v>
      </c>
      <c r="D105">
        <v>1.1200000000000001</v>
      </c>
      <c r="E105">
        <v>0.61</v>
      </c>
    </row>
    <row r="106" spans="1:5" x14ac:dyDescent="0.25">
      <c r="A106" t="s">
        <v>99</v>
      </c>
      <c r="B106" t="s">
        <v>117</v>
      </c>
      <c r="C106">
        <v>1.2609523809523799</v>
      </c>
      <c r="D106">
        <v>0.78</v>
      </c>
      <c r="E106">
        <v>1.05</v>
      </c>
    </row>
    <row r="107" spans="1:5" x14ac:dyDescent="0.25">
      <c r="A107" t="s">
        <v>99</v>
      </c>
      <c r="B107" t="s">
        <v>121</v>
      </c>
      <c r="C107">
        <v>1.2609523809523799</v>
      </c>
      <c r="D107">
        <v>0.96</v>
      </c>
      <c r="E107">
        <v>1.1299999999999999</v>
      </c>
    </row>
    <row r="108" spans="1:5" x14ac:dyDescent="0.25">
      <c r="A108" t="s">
        <v>99</v>
      </c>
      <c r="B108" t="s">
        <v>108</v>
      </c>
      <c r="C108">
        <v>1.2609523809523799</v>
      </c>
      <c r="D108">
        <v>0.74</v>
      </c>
      <c r="E108">
        <v>0.88</v>
      </c>
    </row>
    <row r="109" spans="1:5" x14ac:dyDescent="0.25">
      <c r="A109" t="s">
        <v>99</v>
      </c>
      <c r="B109" t="s">
        <v>103</v>
      </c>
      <c r="C109">
        <v>1.2609523809523799</v>
      </c>
      <c r="D109">
        <v>1.05</v>
      </c>
      <c r="E109">
        <v>0.98</v>
      </c>
    </row>
    <row r="110" spans="1:5" x14ac:dyDescent="0.25">
      <c r="A110" t="s">
        <v>99</v>
      </c>
      <c r="B110" t="s">
        <v>110</v>
      </c>
      <c r="C110">
        <v>1.2609523809523799</v>
      </c>
      <c r="D110">
        <v>1.62</v>
      </c>
      <c r="E110">
        <v>0.78</v>
      </c>
    </row>
    <row r="111" spans="1:5" x14ac:dyDescent="0.25">
      <c r="A111" t="s">
        <v>99</v>
      </c>
      <c r="B111" t="s">
        <v>107</v>
      </c>
      <c r="C111">
        <v>1.2609523809523799</v>
      </c>
      <c r="D111">
        <v>0.67</v>
      </c>
      <c r="E111">
        <v>0.96</v>
      </c>
    </row>
    <row r="112" spans="1:5" x14ac:dyDescent="0.25">
      <c r="A112" t="s">
        <v>99</v>
      </c>
      <c r="B112" t="s">
        <v>395</v>
      </c>
      <c r="C112">
        <v>1.2609523809523799</v>
      </c>
      <c r="D112">
        <v>1.06</v>
      </c>
      <c r="E112">
        <v>0.5</v>
      </c>
    </row>
    <row r="113" spans="1:5" x14ac:dyDescent="0.25">
      <c r="A113" t="s">
        <v>99</v>
      </c>
      <c r="B113" t="s">
        <v>115</v>
      </c>
      <c r="C113">
        <v>1.2609523809523799</v>
      </c>
      <c r="D113">
        <v>0.91</v>
      </c>
      <c r="E113">
        <v>1.1200000000000001</v>
      </c>
    </row>
    <row r="114" spans="1:5" x14ac:dyDescent="0.25">
      <c r="A114" t="s">
        <v>99</v>
      </c>
      <c r="B114" t="s">
        <v>112</v>
      </c>
      <c r="C114">
        <v>1.2609523809523799</v>
      </c>
      <c r="D114">
        <v>0.68</v>
      </c>
      <c r="E114">
        <v>1.35</v>
      </c>
    </row>
    <row r="115" spans="1:5" x14ac:dyDescent="0.25">
      <c r="A115" t="s">
        <v>99</v>
      </c>
      <c r="B115" t="s">
        <v>113</v>
      </c>
      <c r="C115">
        <v>1.2609523809523799</v>
      </c>
      <c r="D115">
        <v>1.18</v>
      </c>
      <c r="E115">
        <v>1.1200000000000001</v>
      </c>
    </row>
    <row r="116" spans="1:5" x14ac:dyDescent="0.25">
      <c r="A116" t="s">
        <v>99</v>
      </c>
      <c r="B116" t="s">
        <v>114</v>
      </c>
      <c r="C116">
        <v>1.2609523809523799</v>
      </c>
      <c r="D116">
        <v>0.91</v>
      </c>
      <c r="E116">
        <v>0.78</v>
      </c>
    </row>
    <row r="117" spans="1:5" x14ac:dyDescent="0.25">
      <c r="A117" t="s">
        <v>99</v>
      </c>
      <c r="B117" t="s">
        <v>116</v>
      </c>
      <c r="C117">
        <v>1.2609523809523799</v>
      </c>
      <c r="D117">
        <v>0.74</v>
      </c>
      <c r="E117">
        <v>1.35</v>
      </c>
    </row>
    <row r="118" spans="1:5" x14ac:dyDescent="0.25">
      <c r="A118" t="s">
        <v>99</v>
      </c>
      <c r="B118" t="s">
        <v>109</v>
      </c>
      <c r="C118">
        <v>1.2609523809523799</v>
      </c>
      <c r="D118">
        <v>1.1200000000000001</v>
      </c>
      <c r="E118">
        <v>0.88</v>
      </c>
    </row>
    <row r="119" spans="1:5" x14ac:dyDescent="0.25">
      <c r="A119" t="s">
        <v>99</v>
      </c>
      <c r="B119" t="s">
        <v>118</v>
      </c>
      <c r="C119">
        <v>1.2609523809523799</v>
      </c>
      <c r="D119">
        <v>1.05</v>
      </c>
      <c r="E119">
        <v>1.22</v>
      </c>
    </row>
    <row r="120" spans="1:5" x14ac:dyDescent="0.25">
      <c r="A120" t="s">
        <v>99</v>
      </c>
      <c r="B120" t="s">
        <v>417</v>
      </c>
      <c r="C120">
        <v>1.2609523809523799</v>
      </c>
      <c r="D120">
        <v>0.68</v>
      </c>
      <c r="E120">
        <v>0.78</v>
      </c>
    </row>
    <row r="121" spans="1:5" x14ac:dyDescent="0.25">
      <c r="A121" t="s">
        <v>99</v>
      </c>
      <c r="B121" t="s">
        <v>101</v>
      </c>
      <c r="C121">
        <v>1.2609523809523799</v>
      </c>
      <c r="D121">
        <v>1.18</v>
      </c>
      <c r="E121">
        <v>0.54</v>
      </c>
    </row>
    <row r="122" spans="1:5" x14ac:dyDescent="0.25">
      <c r="A122" t="s">
        <v>99</v>
      </c>
      <c r="B122" t="s">
        <v>120</v>
      </c>
      <c r="C122">
        <v>1.2609523809523799</v>
      </c>
      <c r="D122">
        <v>0.88</v>
      </c>
      <c r="E122">
        <v>1.62</v>
      </c>
    </row>
    <row r="123" spans="1:5" x14ac:dyDescent="0.25">
      <c r="A123" t="s">
        <v>99</v>
      </c>
      <c r="B123" t="s">
        <v>119</v>
      </c>
      <c r="C123">
        <v>1.2609523809523799</v>
      </c>
      <c r="D123">
        <v>0.91</v>
      </c>
      <c r="E123">
        <v>1.08</v>
      </c>
    </row>
    <row r="124" spans="1:5" x14ac:dyDescent="0.25">
      <c r="A124" t="s">
        <v>122</v>
      </c>
      <c r="B124" t="s">
        <v>123</v>
      </c>
      <c r="C124">
        <v>1.08901515151515</v>
      </c>
      <c r="D124">
        <v>0.73</v>
      </c>
      <c r="E124">
        <v>0.95</v>
      </c>
    </row>
    <row r="125" spans="1:5" x14ac:dyDescent="0.25">
      <c r="A125" t="s">
        <v>122</v>
      </c>
      <c r="B125" t="s">
        <v>125</v>
      </c>
      <c r="C125">
        <v>1.08901515151515</v>
      </c>
      <c r="D125">
        <v>1.02</v>
      </c>
      <c r="E125">
        <v>0.95</v>
      </c>
    </row>
    <row r="126" spans="1:5" x14ac:dyDescent="0.25">
      <c r="A126" t="s">
        <v>122</v>
      </c>
      <c r="B126" t="s">
        <v>127</v>
      </c>
      <c r="C126">
        <v>1.08901515151515</v>
      </c>
      <c r="D126">
        <v>0.95</v>
      </c>
      <c r="E126">
        <v>1.1599999999999999</v>
      </c>
    </row>
    <row r="127" spans="1:5" x14ac:dyDescent="0.25">
      <c r="A127" t="s">
        <v>122</v>
      </c>
      <c r="B127" t="s">
        <v>130</v>
      </c>
      <c r="C127">
        <v>1.08901515151515</v>
      </c>
      <c r="D127">
        <v>1.42</v>
      </c>
      <c r="E127">
        <v>0.87</v>
      </c>
    </row>
    <row r="128" spans="1:5" x14ac:dyDescent="0.25">
      <c r="A128" t="s">
        <v>122</v>
      </c>
      <c r="B128" t="s">
        <v>362</v>
      </c>
      <c r="C128">
        <v>1.08901515151515</v>
      </c>
      <c r="D128">
        <v>0.69</v>
      </c>
      <c r="E128">
        <v>0.87</v>
      </c>
    </row>
    <row r="129" spans="1:5" x14ac:dyDescent="0.25">
      <c r="A129" t="s">
        <v>122</v>
      </c>
      <c r="B129" t="s">
        <v>126</v>
      </c>
      <c r="C129">
        <v>1.08901515151515</v>
      </c>
      <c r="D129">
        <v>0.87</v>
      </c>
      <c r="E129">
        <v>0.62</v>
      </c>
    </row>
    <row r="130" spans="1:5" x14ac:dyDescent="0.25">
      <c r="A130" t="s">
        <v>122</v>
      </c>
      <c r="B130" t="s">
        <v>129</v>
      </c>
      <c r="C130">
        <v>1.08901515151515</v>
      </c>
      <c r="D130">
        <v>0.44</v>
      </c>
      <c r="E130">
        <v>1.27</v>
      </c>
    </row>
    <row r="131" spans="1:5" x14ac:dyDescent="0.25">
      <c r="A131" t="s">
        <v>122</v>
      </c>
      <c r="B131" t="s">
        <v>128</v>
      </c>
      <c r="C131">
        <v>1.08901515151515</v>
      </c>
      <c r="D131">
        <v>0.84</v>
      </c>
      <c r="E131">
        <v>1.1599999999999999</v>
      </c>
    </row>
    <row r="132" spans="1:5" x14ac:dyDescent="0.25">
      <c r="A132" t="s">
        <v>122</v>
      </c>
      <c r="B132" t="s">
        <v>136</v>
      </c>
      <c r="C132">
        <v>1.08901515151515</v>
      </c>
      <c r="D132">
        <v>1.1299999999999999</v>
      </c>
      <c r="E132">
        <v>1.05</v>
      </c>
    </row>
    <row r="133" spans="1:5" x14ac:dyDescent="0.25">
      <c r="A133" t="s">
        <v>122</v>
      </c>
      <c r="B133" t="s">
        <v>131</v>
      </c>
      <c r="C133">
        <v>1.08901515151515</v>
      </c>
      <c r="D133">
        <v>0.91</v>
      </c>
      <c r="E133">
        <v>0.87</v>
      </c>
    </row>
    <row r="134" spans="1:5" x14ac:dyDescent="0.25">
      <c r="A134" t="s">
        <v>122</v>
      </c>
      <c r="B134" t="s">
        <v>133</v>
      </c>
      <c r="C134">
        <v>1.08901515151515</v>
      </c>
      <c r="D134">
        <v>0.73</v>
      </c>
      <c r="E134">
        <v>1.31</v>
      </c>
    </row>
    <row r="135" spans="1:5" x14ac:dyDescent="0.25">
      <c r="A135" t="s">
        <v>122</v>
      </c>
      <c r="B135" t="s">
        <v>135</v>
      </c>
      <c r="C135">
        <v>1.08901515151515</v>
      </c>
      <c r="D135">
        <v>0.98</v>
      </c>
      <c r="E135">
        <v>1.02</v>
      </c>
    </row>
    <row r="136" spans="1:5" x14ac:dyDescent="0.25">
      <c r="A136" t="s">
        <v>122</v>
      </c>
      <c r="B136" t="s">
        <v>137</v>
      </c>
      <c r="C136">
        <v>1.08901515151515</v>
      </c>
      <c r="D136">
        <v>0.76</v>
      </c>
      <c r="E136">
        <v>0.98</v>
      </c>
    </row>
    <row r="137" spans="1:5" x14ac:dyDescent="0.25">
      <c r="A137" t="s">
        <v>122</v>
      </c>
      <c r="B137" t="s">
        <v>401</v>
      </c>
      <c r="C137">
        <v>1.08901515151515</v>
      </c>
      <c r="D137">
        <v>0.76</v>
      </c>
      <c r="E137">
        <v>0.87</v>
      </c>
    </row>
    <row r="138" spans="1:5" x14ac:dyDescent="0.25">
      <c r="A138" t="s">
        <v>122</v>
      </c>
      <c r="B138" t="s">
        <v>138</v>
      </c>
      <c r="C138">
        <v>1.08901515151515</v>
      </c>
      <c r="D138">
        <v>1.05</v>
      </c>
      <c r="E138">
        <v>1.1299999999999999</v>
      </c>
    </row>
    <row r="139" spans="1:5" x14ac:dyDescent="0.25">
      <c r="A139" t="s">
        <v>122</v>
      </c>
      <c r="B139" t="s">
        <v>139</v>
      </c>
      <c r="C139">
        <v>1.08901515151515</v>
      </c>
      <c r="D139">
        <v>1.05</v>
      </c>
      <c r="E139">
        <v>0.87</v>
      </c>
    </row>
    <row r="140" spans="1:5" x14ac:dyDescent="0.25">
      <c r="A140" t="s">
        <v>122</v>
      </c>
      <c r="B140" t="s">
        <v>144</v>
      </c>
      <c r="C140">
        <v>1.08901515151515</v>
      </c>
      <c r="D140">
        <v>1.45</v>
      </c>
      <c r="E140">
        <v>1.27</v>
      </c>
    </row>
    <row r="141" spans="1:5" x14ac:dyDescent="0.25">
      <c r="A141" t="s">
        <v>122</v>
      </c>
      <c r="B141" t="s">
        <v>132</v>
      </c>
      <c r="C141">
        <v>1.08901515151515</v>
      </c>
      <c r="D141">
        <v>1.0900000000000001</v>
      </c>
      <c r="E141">
        <v>1.1299999999999999</v>
      </c>
    </row>
    <row r="142" spans="1:5" x14ac:dyDescent="0.25">
      <c r="A142" t="s">
        <v>122</v>
      </c>
      <c r="B142" t="s">
        <v>140</v>
      </c>
      <c r="C142">
        <v>1.08901515151515</v>
      </c>
      <c r="D142">
        <v>0.65</v>
      </c>
      <c r="E142">
        <v>0.65</v>
      </c>
    </row>
    <row r="143" spans="1:5" x14ac:dyDescent="0.25">
      <c r="A143" t="s">
        <v>122</v>
      </c>
      <c r="B143" t="s">
        <v>124</v>
      </c>
      <c r="C143">
        <v>1.08901515151515</v>
      </c>
      <c r="D143">
        <v>0.69</v>
      </c>
      <c r="E143">
        <v>1.31</v>
      </c>
    </row>
    <row r="144" spans="1:5" x14ac:dyDescent="0.25">
      <c r="A144" t="s">
        <v>122</v>
      </c>
      <c r="B144" t="s">
        <v>134</v>
      </c>
      <c r="C144">
        <v>1.08901515151515</v>
      </c>
      <c r="D144">
        <v>0.4</v>
      </c>
      <c r="E144">
        <v>1.02</v>
      </c>
    </row>
    <row r="145" spans="1:5" x14ac:dyDescent="0.25">
      <c r="A145" t="s">
        <v>122</v>
      </c>
      <c r="B145" t="s">
        <v>141</v>
      </c>
      <c r="C145">
        <v>1.08901515151515</v>
      </c>
      <c r="D145">
        <v>0.51</v>
      </c>
      <c r="E145">
        <v>0.76</v>
      </c>
    </row>
    <row r="146" spans="1:5" x14ac:dyDescent="0.25">
      <c r="A146" t="s">
        <v>122</v>
      </c>
      <c r="B146" t="s">
        <v>142</v>
      </c>
      <c r="C146">
        <v>1.08901515151515</v>
      </c>
      <c r="D146">
        <v>0.87</v>
      </c>
      <c r="E146">
        <v>0.95</v>
      </c>
    </row>
    <row r="147" spans="1:5" x14ac:dyDescent="0.25">
      <c r="A147" t="s">
        <v>122</v>
      </c>
      <c r="B147" t="s">
        <v>143</v>
      </c>
      <c r="C147">
        <v>1.08901515151515</v>
      </c>
      <c r="D147">
        <v>0.91</v>
      </c>
      <c r="E147">
        <v>0.95</v>
      </c>
    </row>
    <row r="148" spans="1:5" x14ac:dyDescent="0.25">
      <c r="A148" t="s">
        <v>145</v>
      </c>
      <c r="B148" t="s">
        <v>347</v>
      </c>
      <c r="C148">
        <v>1.22194513715711</v>
      </c>
      <c r="D148">
        <v>1.03</v>
      </c>
      <c r="E148">
        <v>0.93</v>
      </c>
    </row>
    <row r="149" spans="1:5" x14ac:dyDescent="0.25">
      <c r="A149" t="s">
        <v>145</v>
      </c>
      <c r="B149" t="s">
        <v>349</v>
      </c>
      <c r="C149">
        <v>1.22194513715711</v>
      </c>
      <c r="D149">
        <v>0.75</v>
      </c>
      <c r="E149">
        <v>0.93</v>
      </c>
    </row>
    <row r="150" spans="1:5" x14ac:dyDescent="0.25">
      <c r="A150" t="s">
        <v>145</v>
      </c>
      <c r="B150" t="s">
        <v>355</v>
      </c>
      <c r="C150">
        <v>1.22194513715711</v>
      </c>
      <c r="D150">
        <v>0.71</v>
      </c>
      <c r="E150">
        <v>1.82</v>
      </c>
    </row>
    <row r="151" spans="1:5" x14ac:dyDescent="0.25">
      <c r="A151" t="s">
        <v>145</v>
      </c>
      <c r="B151" t="s">
        <v>357</v>
      </c>
      <c r="C151">
        <v>1.22194513715711</v>
      </c>
      <c r="D151">
        <v>0.86</v>
      </c>
      <c r="E151">
        <v>0.71</v>
      </c>
    </row>
    <row r="152" spans="1:5" x14ac:dyDescent="0.25">
      <c r="A152" t="s">
        <v>145</v>
      </c>
      <c r="B152" t="s">
        <v>360</v>
      </c>
      <c r="C152">
        <v>1.22194513715711</v>
      </c>
      <c r="D152">
        <v>1.1299999999999999</v>
      </c>
      <c r="E152">
        <v>0.88</v>
      </c>
    </row>
    <row r="153" spans="1:5" x14ac:dyDescent="0.25">
      <c r="A153" t="s">
        <v>145</v>
      </c>
      <c r="B153" t="s">
        <v>366</v>
      </c>
      <c r="C153">
        <v>1.22194513715711</v>
      </c>
      <c r="D153">
        <v>0.83</v>
      </c>
      <c r="E153">
        <v>0.75</v>
      </c>
    </row>
    <row r="154" spans="1:5" x14ac:dyDescent="0.25">
      <c r="A154" t="s">
        <v>145</v>
      </c>
      <c r="B154" t="s">
        <v>371</v>
      </c>
      <c r="C154">
        <v>1.22194513715711</v>
      </c>
      <c r="D154">
        <v>0.71</v>
      </c>
      <c r="E154">
        <v>0.91</v>
      </c>
    </row>
    <row r="155" spans="1:5" x14ac:dyDescent="0.25">
      <c r="A155" t="s">
        <v>145</v>
      </c>
      <c r="B155" t="s">
        <v>149</v>
      </c>
      <c r="C155">
        <v>1.22194513715711</v>
      </c>
      <c r="D155">
        <v>0.36</v>
      </c>
      <c r="E155">
        <v>2.02</v>
      </c>
    </row>
    <row r="156" spans="1:5" x14ac:dyDescent="0.25">
      <c r="A156" t="s">
        <v>145</v>
      </c>
      <c r="B156" t="s">
        <v>375</v>
      </c>
      <c r="C156">
        <v>1.22194513715711</v>
      </c>
      <c r="D156">
        <v>0.83</v>
      </c>
      <c r="E156">
        <v>0.95</v>
      </c>
    </row>
    <row r="157" spans="1:5" x14ac:dyDescent="0.25">
      <c r="A157" t="s">
        <v>145</v>
      </c>
      <c r="B157" t="s">
        <v>388</v>
      </c>
      <c r="C157">
        <v>1.22194513715711</v>
      </c>
      <c r="D157">
        <v>0.99</v>
      </c>
      <c r="E157">
        <v>0.79</v>
      </c>
    </row>
    <row r="158" spans="1:5" x14ac:dyDescent="0.25">
      <c r="A158" t="s">
        <v>145</v>
      </c>
      <c r="B158" t="s">
        <v>389</v>
      </c>
      <c r="C158">
        <v>1.22194513715711</v>
      </c>
      <c r="D158">
        <v>1.07</v>
      </c>
      <c r="E158">
        <v>0.75</v>
      </c>
    </row>
    <row r="159" spans="1:5" x14ac:dyDescent="0.25">
      <c r="A159" t="s">
        <v>145</v>
      </c>
      <c r="B159" t="s">
        <v>391</v>
      </c>
      <c r="C159">
        <v>1.22194513715711</v>
      </c>
      <c r="D159">
        <v>0.67</v>
      </c>
      <c r="E159">
        <v>1.76</v>
      </c>
    </row>
    <row r="160" spans="1:5" x14ac:dyDescent="0.25">
      <c r="A160" t="s">
        <v>145</v>
      </c>
      <c r="B160" t="s">
        <v>146</v>
      </c>
      <c r="C160">
        <v>1.22194513715711</v>
      </c>
      <c r="D160">
        <v>1.07</v>
      </c>
      <c r="E160">
        <v>0.94</v>
      </c>
    </row>
    <row r="161" spans="1:5" x14ac:dyDescent="0.25">
      <c r="A161" t="s">
        <v>145</v>
      </c>
      <c r="B161" t="s">
        <v>404</v>
      </c>
      <c r="C161">
        <v>1.22194513715711</v>
      </c>
      <c r="D161">
        <v>0.8</v>
      </c>
      <c r="E161">
        <v>0.8</v>
      </c>
    </row>
    <row r="162" spans="1:5" x14ac:dyDescent="0.25">
      <c r="A162" t="s">
        <v>145</v>
      </c>
      <c r="B162" t="s">
        <v>419</v>
      </c>
      <c r="C162">
        <v>1.22194513715711</v>
      </c>
      <c r="D162">
        <v>0.64</v>
      </c>
      <c r="E162">
        <v>1.05</v>
      </c>
    </row>
    <row r="163" spans="1:5" x14ac:dyDescent="0.25">
      <c r="A163" t="s">
        <v>145</v>
      </c>
      <c r="B163" t="s">
        <v>423</v>
      </c>
      <c r="C163">
        <v>1.22194513715711</v>
      </c>
      <c r="D163">
        <v>1.35</v>
      </c>
      <c r="E163">
        <v>0.6</v>
      </c>
    </row>
    <row r="164" spans="1:5" x14ac:dyDescent="0.25">
      <c r="A164" t="s">
        <v>145</v>
      </c>
      <c r="B164" t="s">
        <v>425</v>
      </c>
      <c r="C164">
        <v>1.22194513715711</v>
      </c>
      <c r="D164">
        <v>0.95</v>
      </c>
      <c r="E164">
        <v>0.59</v>
      </c>
    </row>
    <row r="165" spans="1:5" x14ac:dyDescent="0.25">
      <c r="A165" t="s">
        <v>145</v>
      </c>
      <c r="B165" t="s">
        <v>427</v>
      </c>
      <c r="C165">
        <v>1.22194513715711</v>
      </c>
      <c r="D165">
        <v>1.19</v>
      </c>
      <c r="E165">
        <v>0.67</v>
      </c>
    </row>
    <row r="166" spans="1:5" x14ac:dyDescent="0.25">
      <c r="A166" t="s">
        <v>145</v>
      </c>
      <c r="B166" t="s">
        <v>432</v>
      </c>
      <c r="C166">
        <v>1.22194513715711</v>
      </c>
      <c r="D166">
        <v>0.52</v>
      </c>
      <c r="E166">
        <v>1.66</v>
      </c>
    </row>
    <row r="167" spans="1:5" x14ac:dyDescent="0.25">
      <c r="A167" t="s">
        <v>145</v>
      </c>
      <c r="B167" t="s">
        <v>433</v>
      </c>
      <c r="C167">
        <v>1.22194513715711</v>
      </c>
      <c r="D167">
        <v>0.67</v>
      </c>
      <c r="E167">
        <v>0.98</v>
      </c>
    </row>
    <row r="168" spans="1:5" x14ac:dyDescent="0.25">
      <c r="A168" t="s">
        <v>145</v>
      </c>
      <c r="B168" t="s">
        <v>434</v>
      </c>
      <c r="C168">
        <v>1.22194513715711</v>
      </c>
      <c r="D168">
        <v>0.59</v>
      </c>
      <c r="E168">
        <v>0.99</v>
      </c>
    </row>
    <row r="169" spans="1:5" x14ac:dyDescent="0.25">
      <c r="A169" t="s">
        <v>145</v>
      </c>
      <c r="B169" t="s">
        <v>148</v>
      </c>
      <c r="C169">
        <v>1.22194513715711</v>
      </c>
      <c r="D169">
        <v>1.03</v>
      </c>
      <c r="E169">
        <v>0.83</v>
      </c>
    </row>
    <row r="170" spans="1:5" x14ac:dyDescent="0.25">
      <c r="A170" t="s">
        <v>145</v>
      </c>
      <c r="B170" t="s">
        <v>147</v>
      </c>
      <c r="C170">
        <v>1.22194513715711</v>
      </c>
      <c r="D170">
        <v>0.92</v>
      </c>
      <c r="E170">
        <v>1.43</v>
      </c>
    </row>
    <row r="171" spans="1:5" x14ac:dyDescent="0.25">
      <c r="A171" t="s">
        <v>21</v>
      </c>
      <c r="B171" t="s">
        <v>152</v>
      </c>
      <c r="C171">
        <v>1.3441176470588201</v>
      </c>
      <c r="D171">
        <v>0.76</v>
      </c>
      <c r="E171">
        <v>1.1000000000000001</v>
      </c>
    </row>
    <row r="172" spans="1:5" x14ac:dyDescent="0.25">
      <c r="A172" t="s">
        <v>21</v>
      </c>
      <c r="B172" t="s">
        <v>269</v>
      </c>
      <c r="C172">
        <v>1.3441176470588201</v>
      </c>
      <c r="D172">
        <v>0.89</v>
      </c>
      <c r="E172">
        <v>1.31</v>
      </c>
    </row>
    <row r="173" spans="1:5" x14ac:dyDescent="0.25">
      <c r="A173" t="s">
        <v>21</v>
      </c>
      <c r="B173" t="s">
        <v>264</v>
      </c>
      <c r="C173">
        <v>1.3441176470588201</v>
      </c>
      <c r="D173">
        <v>0.68</v>
      </c>
      <c r="E173">
        <v>1.27</v>
      </c>
    </row>
    <row r="174" spans="1:5" x14ac:dyDescent="0.25">
      <c r="A174" t="s">
        <v>21</v>
      </c>
      <c r="B174" t="s">
        <v>372</v>
      </c>
      <c r="C174">
        <v>1.3441176470588201</v>
      </c>
      <c r="D174">
        <v>0.68</v>
      </c>
      <c r="E174">
        <v>1.65</v>
      </c>
    </row>
    <row r="175" spans="1:5" x14ac:dyDescent="0.25">
      <c r="A175" t="s">
        <v>21</v>
      </c>
      <c r="B175" t="s">
        <v>267</v>
      </c>
      <c r="C175">
        <v>1.3441176470588201</v>
      </c>
      <c r="D175">
        <v>1.1000000000000001</v>
      </c>
      <c r="E175">
        <v>0.97</v>
      </c>
    </row>
    <row r="176" spans="1:5" x14ac:dyDescent="0.25">
      <c r="A176" t="s">
        <v>21</v>
      </c>
      <c r="B176" t="s">
        <v>272</v>
      </c>
      <c r="C176">
        <v>1.3441176470588201</v>
      </c>
      <c r="D176">
        <v>1.31</v>
      </c>
      <c r="E176">
        <v>0.46</v>
      </c>
    </row>
    <row r="177" spans="1:5" x14ac:dyDescent="0.25">
      <c r="A177" t="s">
        <v>21</v>
      </c>
      <c r="B177" t="s">
        <v>397</v>
      </c>
      <c r="C177">
        <v>1.3441176470588201</v>
      </c>
      <c r="D177">
        <v>0.72</v>
      </c>
      <c r="E177">
        <v>1.43</v>
      </c>
    </row>
    <row r="178" spans="1:5" x14ac:dyDescent="0.25">
      <c r="A178" t="s">
        <v>21</v>
      </c>
      <c r="B178" t="s">
        <v>274</v>
      </c>
      <c r="C178">
        <v>1.3441176470588201</v>
      </c>
      <c r="D178">
        <v>1.31</v>
      </c>
      <c r="E178">
        <v>0.68</v>
      </c>
    </row>
    <row r="179" spans="1:5" x14ac:dyDescent="0.25">
      <c r="A179" t="s">
        <v>21</v>
      </c>
      <c r="B179" t="s">
        <v>150</v>
      </c>
      <c r="C179">
        <v>1.3441176470588201</v>
      </c>
      <c r="D179">
        <v>0.89</v>
      </c>
      <c r="E179">
        <v>0.93</v>
      </c>
    </row>
    <row r="180" spans="1:5" x14ac:dyDescent="0.25">
      <c r="A180" t="s">
        <v>21</v>
      </c>
      <c r="B180" t="s">
        <v>275</v>
      </c>
      <c r="C180">
        <v>1.3441176470588201</v>
      </c>
      <c r="D180">
        <v>0.8</v>
      </c>
      <c r="E180">
        <v>0.8</v>
      </c>
    </row>
    <row r="181" spans="1:5" x14ac:dyDescent="0.25">
      <c r="A181" t="s">
        <v>21</v>
      </c>
      <c r="B181" t="s">
        <v>23</v>
      </c>
      <c r="C181">
        <v>1.3441176470588201</v>
      </c>
      <c r="D181">
        <v>1.35</v>
      </c>
      <c r="E181">
        <v>0.89</v>
      </c>
    </row>
    <row r="182" spans="1:5" x14ac:dyDescent="0.25">
      <c r="A182" t="s">
        <v>21</v>
      </c>
      <c r="B182" t="s">
        <v>22</v>
      </c>
      <c r="C182">
        <v>1.3441176470588201</v>
      </c>
      <c r="D182">
        <v>0.89</v>
      </c>
      <c r="E182">
        <v>1.01</v>
      </c>
    </row>
    <row r="183" spans="1:5" x14ac:dyDescent="0.25">
      <c r="A183" t="s">
        <v>21</v>
      </c>
      <c r="B183" t="s">
        <v>266</v>
      </c>
      <c r="C183">
        <v>1.3441176470588201</v>
      </c>
      <c r="D183">
        <v>0.76</v>
      </c>
      <c r="E183">
        <v>1.05</v>
      </c>
    </row>
    <row r="184" spans="1:5" x14ac:dyDescent="0.25">
      <c r="A184" t="s">
        <v>21</v>
      </c>
      <c r="B184" t="s">
        <v>268</v>
      </c>
      <c r="C184">
        <v>1.3441176470588201</v>
      </c>
      <c r="D184">
        <v>0.93</v>
      </c>
      <c r="E184">
        <v>0.8</v>
      </c>
    </row>
    <row r="185" spans="1:5" x14ac:dyDescent="0.25">
      <c r="A185" t="s">
        <v>21</v>
      </c>
      <c r="B185" t="s">
        <v>151</v>
      </c>
      <c r="C185">
        <v>1.3441176470588201</v>
      </c>
      <c r="D185">
        <v>0.63</v>
      </c>
      <c r="E185">
        <v>1.27</v>
      </c>
    </row>
    <row r="186" spans="1:5" x14ac:dyDescent="0.25">
      <c r="A186" t="s">
        <v>21</v>
      </c>
      <c r="B186" t="s">
        <v>153</v>
      </c>
      <c r="C186">
        <v>1.3441176470588201</v>
      </c>
      <c r="D186">
        <v>1.65</v>
      </c>
      <c r="E186">
        <v>0.55000000000000004</v>
      </c>
    </row>
    <row r="187" spans="1:5" x14ac:dyDescent="0.25">
      <c r="A187" t="s">
        <v>21</v>
      </c>
      <c r="B187" t="s">
        <v>273</v>
      </c>
      <c r="C187">
        <v>1.3441176470588201</v>
      </c>
      <c r="D187">
        <v>1.01</v>
      </c>
      <c r="E187">
        <v>0.97</v>
      </c>
    </row>
    <row r="188" spans="1:5" x14ac:dyDescent="0.25">
      <c r="A188" t="s">
        <v>21</v>
      </c>
      <c r="B188" t="s">
        <v>265</v>
      </c>
      <c r="C188">
        <v>1.3441176470588201</v>
      </c>
      <c r="D188">
        <v>1.05</v>
      </c>
      <c r="E188">
        <v>0.68</v>
      </c>
    </row>
    <row r="189" spans="1:5" x14ac:dyDescent="0.25">
      <c r="A189" t="s">
        <v>21</v>
      </c>
      <c r="B189" t="s">
        <v>271</v>
      </c>
      <c r="C189">
        <v>1.3441176470588201</v>
      </c>
      <c r="D189">
        <v>0.84</v>
      </c>
      <c r="E189">
        <v>1.01</v>
      </c>
    </row>
    <row r="190" spans="1:5" x14ac:dyDescent="0.25">
      <c r="A190" t="s">
        <v>21</v>
      </c>
      <c r="B190" t="s">
        <v>270</v>
      </c>
      <c r="C190">
        <v>1.3441176470588201</v>
      </c>
      <c r="D190">
        <v>1.05</v>
      </c>
      <c r="E190">
        <v>1.18</v>
      </c>
    </row>
    <row r="191" spans="1:5" x14ac:dyDescent="0.25">
      <c r="A191" t="s">
        <v>154</v>
      </c>
      <c r="B191" t="s">
        <v>159</v>
      </c>
      <c r="C191">
        <v>1.01440922190202</v>
      </c>
      <c r="D191">
        <v>0.56999999999999995</v>
      </c>
      <c r="E191">
        <v>1.1499999999999999</v>
      </c>
    </row>
    <row r="192" spans="1:5" x14ac:dyDescent="0.25">
      <c r="A192" t="s">
        <v>154</v>
      </c>
      <c r="B192" t="s">
        <v>161</v>
      </c>
      <c r="C192">
        <v>1.01440922190202</v>
      </c>
      <c r="D192">
        <v>0.71</v>
      </c>
      <c r="E192">
        <v>1.08</v>
      </c>
    </row>
    <row r="193" spans="1:5" x14ac:dyDescent="0.25">
      <c r="A193" t="s">
        <v>154</v>
      </c>
      <c r="B193" t="s">
        <v>163</v>
      </c>
      <c r="C193">
        <v>1.01440922190202</v>
      </c>
      <c r="D193">
        <v>1.02</v>
      </c>
      <c r="E193">
        <v>1.02</v>
      </c>
    </row>
    <row r="194" spans="1:5" x14ac:dyDescent="0.25">
      <c r="A194" t="s">
        <v>154</v>
      </c>
      <c r="B194" t="s">
        <v>160</v>
      </c>
      <c r="C194">
        <v>1.01440922190202</v>
      </c>
      <c r="D194">
        <v>0.71</v>
      </c>
      <c r="E194">
        <v>1.1299999999999999</v>
      </c>
    </row>
    <row r="195" spans="1:5" x14ac:dyDescent="0.25">
      <c r="A195" t="s">
        <v>154</v>
      </c>
      <c r="B195" t="s">
        <v>165</v>
      </c>
      <c r="C195">
        <v>1.01440922190202</v>
      </c>
      <c r="D195">
        <v>0.71</v>
      </c>
      <c r="E195">
        <v>1.41</v>
      </c>
    </row>
    <row r="196" spans="1:5" x14ac:dyDescent="0.25">
      <c r="A196" t="s">
        <v>154</v>
      </c>
      <c r="B196" t="s">
        <v>164</v>
      </c>
      <c r="C196">
        <v>1.01440922190202</v>
      </c>
      <c r="D196">
        <v>0.46</v>
      </c>
      <c r="E196">
        <v>1.04</v>
      </c>
    </row>
    <row r="197" spans="1:5" x14ac:dyDescent="0.25">
      <c r="A197" t="s">
        <v>154</v>
      </c>
      <c r="B197" t="s">
        <v>167</v>
      </c>
      <c r="C197">
        <v>1.01440922190202</v>
      </c>
      <c r="D197">
        <v>0.93</v>
      </c>
      <c r="E197">
        <v>0.56999999999999995</v>
      </c>
    </row>
    <row r="198" spans="1:5" x14ac:dyDescent="0.25">
      <c r="A198" t="s">
        <v>154</v>
      </c>
      <c r="B198" t="s">
        <v>168</v>
      </c>
      <c r="C198">
        <v>1.01440922190202</v>
      </c>
      <c r="D198">
        <v>0.5</v>
      </c>
      <c r="E198">
        <v>1.1299999999999999</v>
      </c>
    </row>
    <row r="199" spans="1:5" x14ac:dyDescent="0.25">
      <c r="A199" t="s">
        <v>154</v>
      </c>
      <c r="B199" t="s">
        <v>156</v>
      </c>
      <c r="C199">
        <v>1.01440922190202</v>
      </c>
      <c r="D199">
        <v>0.63</v>
      </c>
      <c r="E199">
        <v>0.83</v>
      </c>
    </row>
    <row r="200" spans="1:5" x14ac:dyDescent="0.25">
      <c r="A200" t="s">
        <v>154</v>
      </c>
      <c r="B200" t="s">
        <v>169</v>
      </c>
      <c r="C200">
        <v>1.01440922190202</v>
      </c>
      <c r="D200">
        <v>0.75</v>
      </c>
      <c r="E200">
        <v>0.88</v>
      </c>
    </row>
    <row r="201" spans="1:5" x14ac:dyDescent="0.25">
      <c r="A201" t="s">
        <v>154</v>
      </c>
      <c r="B201" t="s">
        <v>162</v>
      </c>
      <c r="C201">
        <v>1.01440922190202</v>
      </c>
      <c r="D201">
        <v>0.71</v>
      </c>
      <c r="E201">
        <v>0.92</v>
      </c>
    </row>
    <row r="202" spans="1:5" x14ac:dyDescent="0.25">
      <c r="A202" t="s">
        <v>154</v>
      </c>
      <c r="B202" t="s">
        <v>170</v>
      </c>
      <c r="C202">
        <v>1.01440922190202</v>
      </c>
      <c r="D202">
        <v>1</v>
      </c>
      <c r="E202">
        <v>1</v>
      </c>
    </row>
    <row r="203" spans="1:5" x14ac:dyDescent="0.25">
      <c r="A203" t="s">
        <v>154</v>
      </c>
      <c r="B203" t="s">
        <v>166</v>
      </c>
      <c r="C203">
        <v>1.01440922190202</v>
      </c>
      <c r="D203">
        <v>0.71</v>
      </c>
      <c r="E203">
        <v>1.38</v>
      </c>
    </row>
    <row r="204" spans="1:5" x14ac:dyDescent="0.25">
      <c r="A204" t="s">
        <v>154</v>
      </c>
      <c r="B204" t="s">
        <v>174</v>
      </c>
      <c r="C204">
        <v>1.01440922190202</v>
      </c>
      <c r="D204">
        <v>0.88</v>
      </c>
      <c r="E204">
        <v>0.75</v>
      </c>
    </row>
    <row r="205" spans="1:5" x14ac:dyDescent="0.25">
      <c r="A205" t="s">
        <v>154</v>
      </c>
      <c r="B205" t="s">
        <v>172</v>
      </c>
      <c r="C205">
        <v>1.01440922190202</v>
      </c>
      <c r="D205">
        <v>0.62</v>
      </c>
      <c r="E205">
        <v>1.19</v>
      </c>
    </row>
    <row r="206" spans="1:5" x14ac:dyDescent="0.25">
      <c r="A206" t="s">
        <v>154</v>
      </c>
      <c r="B206" t="s">
        <v>171</v>
      </c>
      <c r="C206">
        <v>1.01440922190202</v>
      </c>
      <c r="D206">
        <v>0.62</v>
      </c>
      <c r="E206">
        <v>0.97</v>
      </c>
    </row>
    <row r="207" spans="1:5" x14ac:dyDescent="0.25">
      <c r="A207" t="s">
        <v>154</v>
      </c>
      <c r="B207" t="s">
        <v>158</v>
      </c>
      <c r="C207">
        <v>1.01440922190202</v>
      </c>
      <c r="D207">
        <v>0.88</v>
      </c>
      <c r="E207">
        <v>0.49</v>
      </c>
    </row>
    <row r="208" spans="1:5" x14ac:dyDescent="0.25">
      <c r="A208" t="s">
        <v>154</v>
      </c>
      <c r="B208" t="s">
        <v>155</v>
      </c>
      <c r="C208">
        <v>1.01440922190202</v>
      </c>
      <c r="D208">
        <v>1.03</v>
      </c>
      <c r="E208">
        <v>0.84</v>
      </c>
    </row>
    <row r="209" spans="1:5" x14ac:dyDescent="0.25">
      <c r="A209" t="s">
        <v>154</v>
      </c>
      <c r="B209" t="s">
        <v>157</v>
      </c>
      <c r="C209">
        <v>1.01440922190202</v>
      </c>
      <c r="D209">
        <v>1.06</v>
      </c>
      <c r="E209">
        <v>0.75</v>
      </c>
    </row>
    <row r="210" spans="1:5" x14ac:dyDescent="0.25">
      <c r="A210" t="s">
        <v>154</v>
      </c>
      <c r="B210" t="s">
        <v>173</v>
      </c>
      <c r="C210">
        <v>1.01440922190202</v>
      </c>
      <c r="D210">
        <v>0.8</v>
      </c>
      <c r="E210">
        <v>1.46</v>
      </c>
    </row>
    <row r="211" spans="1:5" x14ac:dyDescent="0.25">
      <c r="A211" t="s">
        <v>175</v>
      </c>
      <c r="B211" t="s">
        <v>284</v>
      </c>
      <c r="C211">
        <v>1.0363636363636399</v>
      </c>
      <c r="D211">
        <v>1.27</v>
      </c>
      <c r="E211">
        <v>1.06</v>
      </c>
    </row>
    <row r="212" spans="1:5" x14ac:dyDescent="0.25">
      <c r="A212" t="s">
        <v>175</v>
      </c>
      <c r="B212" t="s">
        <v>179</v>
      </c>
      <c r="C212">
        <v>1.0363636363636399</v>
      </c>
      <c r="D212">
        <v>0.68</v>
      </c>
      <c r="E212">
        <v>0.9</v>
      </c>
    </row>
    <row r="213" spans="1:5" x14ac:dyDescent="0.25">
      <c r="A213" t="s">
        <v>175</v>
      </c>
      <c r="B213" t="s">
        <v>282</v>
      </c>
      <c r="C213">
        <v>1.0363636363636399</v>
      </c>
      <c r="D213">
        <v>1.1100000000000001</v>
      </c>
      <c r="E213">
        <v>0.63</v>
      </c>
    </row>
    <row r="214" spans="1:5" x14ac:dyDescent="0.25">
      <c r="A214" t="s">
        <v>175</v>
      </c>
      <c r="B214" t="s">
        <v>176</v>
      </c>
      <c r="C214">
        <v>1.0363636363636399</v>
      </c>
      <c r="D214">
        <v>0.79</v>
      </c>
      <c r="E214">
        <v>1.1100000000000001</v>
      </c>
    </row>
    <row r="215" spans="1:5" x14ac:dyDescent="0.25">
      <c r="A215" t="s">
        <v>175</v>
      </c>
      <c r="B215" t="s">
        <v>285</v>
      </c>
      <c r="C215">
        <v>1.0363636363636399</v>
      </c>
      <c r="D215">
        <v>0.51</v>
      </c>
      <c r="E215">
        <v>1.1299999999999999</v>
      </c>
    </row>
    <row r="216" spans="1:5" x14ac:dyDescent="0.25">
      <c r="A216" t="s">
        <v>175</v>
      </c>
      <c r="B216" t="s">
        <v>277</v>
      </c>
      <c r="C216">
        <v>1.0363636363636399</v>
      </c>
      <c r="D216">
        <v>0.9</v>
      </c>
      <c r="E216">
        <v>0.9</v>
      </c>
    </row>
    <row r="217" spans="1:5" x14ac:dyDescent="0.25">
      <c r="A217" t="s">
        <v>175</v>
      </c>
      <c r="B217" t="s">
        <v>281</v>
      </c>
      <c r="C217">
        <v>1.0363636363636399</v>
      </c>
      <c r="D217">
        <v>0.53</v>
      </c>
      <c r="E217">
        <v>1.1100000000000001</v>
      </c>
    </row>
    <row r="218" spans="1:5" x14ac:dyDescent="0.25">
      <c r="A218" t="s">
        <v>175</v>
      </c>
      <c r="B218" t="s">
        <v>178</v>
      </c>
      <c r="C218">
        <v>1.0363636363636399</v>
      </c>
      <c r="D218">
        <v>0.74</v>
      </c>
      <c r="E218">
        <v>1.27</v>
      </c>
    </row>
    <row r="219" spans="1:5" x14ac:dyDescent="0.25">
      <c r="A219" t="s">
        <v>175</v>
      </c>
      <c r="B219" t="s">
        <v>278</v>
      </c>
      <c r="C219">
        <v>1.0363636363636399</v>
      </c>
      <c r="D219">
        <v>0.57999999999999996</v>
      </c>
      <c r="E219">
        <v>1</v>
      </c>
    </row>
    <row r="220" spans="1:5" x14ac:dyDescent="0.25">
      <c r="A220" t="s">
        <v>175</v>
      </c>
      <c r="B220" t="s">
        <v>276</v>
      </c>
      <c r="C220">
        <v>1.0363636363636399</v>
      </c>
      <c r="D220">
        <v>1.92</v>
      </c>
      <c r="E220">
        <v>0.73</v>
      </c>
    </row>
    <row r="221" spans="1:5" x14ac:dyDescent="0.25">
      <c r="A221" t="s">
        <v>175</v>
      </c>
      <c r="B221" t="s">
        <v>279</v>
      </c>
      <c r="C221">
        <v>1.0363636363636399</v>
      </c>
      <c r="D221">
        <v>1.1100000000000001</v>
      </c>
      <c r="E221">
        <v>1</v>
      </c>
    </row>
    <row r="222" spans="1:5" x14ac:dyDescent="0.25">
      <c r="A222" t="s">
        <v>175</v>
      </c>
      <c r="B222" t="s">
        <v>283</v>
      </c>
      <c r="C222">
        <v>1.0363636363636399</v>
      </c>
      <c r="D222">
        <v>0.95</v>
      </c>
      <c r="E222">
        <v>0.9</v>
      </c>
    </row>
    <row r="223" spans="1:5" x14ac:dyDescent="0.25">
      <c r="A223" t="s">
        <v>175</v>
      </c>
      <c r="B223" t="s">
        <v>177</v>
      </c>
      <c r="C223">
        <v>1.0363636363636399</v>
      </c>
      <c r="D223">
        <v>0.26</v>
      </c>
      <c r="E223">
        <v>1.1100000000000001</v>
      </c>
    </row>
    <row r="224" spans="1:5" x14ac:dyDescent="0.25">
      <c r="A224" t="s">
        <v>175</v>
      </c>
      <c r="B224" t="s">
        <v>280</v>
      </c>
      <c r="C224">
        <v>1.0363636363636399</v>
      </c>
      <c r="D224">
        <v>0.96</v>
      </c>
      <c r="E224">
        <v>1.1299999999999999</v>
      </c>
    </row>
    <row r="225" spans="1:5" x14ac:dyDescent="0.25">
      <c r="A225" t="s">
        <v>24</v>
      </c>
      <c r="B225" t="s">
        <v>292</v>
      </c>
      <c r="C225">
        <v>1.4103343465045599</v>
      </c>
      <c r="D225">
        <v>1.19</v>
      </c>
      <c r="E225">
        <v>0.65</v>
      </c>
    </row>
    <row r="226" spans="1:5" x14ac:dyDescent="0.25">
      <c r="A226" t="s">
        <v>24</v>
      </c>
      <c r="B226" t="s">
        <v>289</v>
      </c>
      <c r="C226">
        <v>1.4103343465045599</v>
      </c>
      <c r="D226">
        <v>0.77</v>
      </c>
      <c r="E226">
        <v>1.19</v>
      </c>
    </row>
    <row r="227" spans="1:5" x14ac:dyDescent="0.25">
      <c r="A227" t="s">
        <v>24</v>
      </c>
      <c r="B227" t="s">
        <v>180</v>
      </c>
      <c r="C227">
        <v>1.4103343465045599</v>
      </c>
      <c r="D227">
        <v>0.54</v>
      </c>
      <c r="E227">
        <v>1.05</v>
      </c>
    </row>
    <row r="228" spans="1:5" x14ac:dyDescent="0.25">
      <c r="A228" t="s">
        <v>24</v>
      </c>
      <c r="B228" t="s">
        <v>326</v>
      </c>
      <c r="C228">
        <v>1.4103343465045599</v>
      </c>
      <c r="D228">
        <v>0.65</v>
      </c>
      <c r="E228">
        <v>0.96</v>
      </c>
    </row>
    <row r="229" spans="1:5" x14ac:dyDescent="0.25">
      <c r="A229" t="s">
        <v>24</v>
      </c>
      <c r="B229" t="s">
        <v>288</v>
      </c>
      <c r="C229">
        <v>1.4103343465045599</v>
      </c>
      <c r="D229">
        <v>0.76</v>
      </c>
      <c r="E229">
        <v>1.84</v>
      </c>
    </row>
    <row r="230" spans="1:5" x14ac:dyDescent="0.25">
      <c r="A230" t="s">
        <v>24</v>
      </c>
      <c r="B230" t="s">
        <v>287</v>
      </c>
      <c r="C230">
        <v>1.4103343465045599</v>
      </c>
      <c r="D230">
        <v>0.73</v>
      </c>
      <c r="E230">
        <v>1.19</v>
      </c>
    </row>
    <row r="231" spans="1:5" x14ac:dyDescent="0.25">
      <c r="A231" t="s">
        <v>24</v>
      </c>
      <c r="B231" t="s">
        <v>293</v>
      </c>
      <c r="C231">
        <v>1.4103343465045599</v>
      </c>
      <c r="D231">
        <v>0.46</v>
      </c>
      <c r="E231">
        <v>0.92</v>
      </c>
    </row>
    <row r="232" spans="1:5" x14ac:dyDescent="0.25">
      <c r="A232" t="s">
        <v>24</v>
      </c>
      <c r="B232" t="s">
        <v>294</v>
      </c>
      <c r="C232">
        <v>1.4103343465045599</v>
      </c>
      <c r="D232">
        <v>1.1599999999999999</v>
      </c>
      <c r="E232">
        <v>0.51</v>
      </c>
    </row>
    <row r="233" spans="1:5" x14ac:dyDescent="0.25">
      <c r="A233" t="s">
        <v>24</v>
      </c>
      <c r="B233" t="s">
        <v>295</v>
      </c>
      <c r="C233">
        <v>1.4103343465045599</v>
      </c>
      <c r="D233">
        <v>1.07</v>
      </c>
      <c r="E233">
        <v>0.65</v>
      </c>
    </row>
    <row r="234" spans="1:5" x14ac:dyDescent="0.25">
      <c r="A234" t="s">
        <v>24</v>
      </c>
      <c r="B234" t="s">
        <v>25</v>
      </c>
      <c r="C234">
        <v>1.4103343465045599</v>
      </c>
      <c r="D234">
        <v>0.96</v>
      </c>
      <c r="E234">
        <v>1</v>
      </c>
    </row>
    <row r="235" spans="1:5" x14ac:dyDescent="0.25">
      <c r="A235" t="s">
        <v>24</v>
      </c>
      <c r="B235" t="s">
        <v>327</v>
      </c>
      <c r="C235">
        <v>1.4103343465045599</v>
      </c>
      <c r="D235">
        <v>1.19</v>
      </c>
      <c r="E235">
        <v>0.65</v>
      </c>
    </row>
    <row r="236" spans="1:5" x14ac:dyDescent="0.25">
      <c r="A236" t="s">
        <v>24</v>
      </c>
      <c r="B236" t="s">
        <v>286</v>
      </c>
      <c r="C236">
        <v>1.4103343465045599</v>
      </c>
      <c r="D236">
        <v>1.08</v>
      </c>
      <c r="E236">
        <v>0.72</v>
      </c>
    </row>
    <row r="237" spans="1:5" x14ac:dyDescent="0.25">
      <c r="A237" t="s">
        <v>24</v>
      </c>
      <c r="B237" t="s">
        <v>291</v>
      </c>
      <c r="C237">
        <v>1.4103343465045599</v>
      </c>
      <c r="D237">
        <v>0.88</v>
      </c>
      <c r="E237">
        <v>1.5</v>
      </c>
    </row>
    <row r="238" spans="1:5" x14ac:dyDescent="0.25">
      <c r="A238" t="s">
        <v>24</v>
      </c>
      <c r="B238" t="s">
        <v>26</v>
      </c>
      <c r="C238">
        <v>1.4103343465045599</v>
      </c>
      <c r="D238">
        <v>0.88</v>
      </c>
      <c r="E238">
        <v>1.1499999999999999</v>
      </c>
    </row>
    <row r="239" spans="1:5" x14ac:dyDescent="0.25">
      <c r="A239" t="s">
        <v>24</v>
      </c>
      <c r="B239" t="s">
        <v>184</v>
      </c>
      <c r="C239">
        <v>1.4103343465045599</v>
      </c>
      <c r="D239">
        <v>0.65</v>
      </c>
      <c r="E239">
        <v>0.83</v>
      </c>
    </row>
    <row r="240" spans="1:5" x14ac:dyDescent="0.25">
      <c r="A240" t="s">
        <v>24</v>
      </c>
      <c r="B240" t="s">
        <v>290</v>
      </c>
      <c r="C240">
        <v>1.4103343465045599</v>
      </c>
      <c r="D240">
        <v>1.01</v>
      </c>
      <c r="E240">
        <v>0.97</v>
      </c>
    </row>
    <row r="241" spans="1:5" x14ac:dyDescent="0.25">
      <c r="A241" t="s">
        <v>24</v>
      </c>
      <c r="B241" t="s">
        <v>183</v>
      </c>
      <c r="C241">
        <v>1.4103343465045599</v>
      </c>
      <c r="D241">
        <v>0.76</v>
      </c>
      <c r="E241">
        <v>1.3</v>
      </c>
    </row>
    <row r="242" spans="1:5" x14ac:dyDescent="0.25">
      <c r="A242" t="s">
        <v>24</v>
      </c>
      <c r="B242" t="s">
        <v>182</v>
      </c>
      <c r="C242">
        <v>1.4103343465045599</v>
      </c>
      <c r="D242">
        <v>0.88</v>
      </c>
      <c r="E242">
        <v>1.07</v>
      </c>
    </row>
    <row r="243" spans="1:5" x14ac:dyDescent="0.25">
      <c r="A243" t="s">
        <v>24</v>
      </c>
      <c r="B243" t="s">
        <v>185</v>
      </c>
      <c r="C243">
        <v>1.4103343465045599</v>
      </c>
      <c r="D243">
        <v>0.94</v>
      </c>
      <c r="E243">
        <v>1.05</v>
      </c>
    </row>
    <row r="244" spans="1:5" x14ac:dyDescent="0.25">
      <c r="A244" t="s">
        <v>24</v>
      </c>
      <c r="B244" t="s">
        <v>181</v>
      </c>
      <c r="C244">
        <v>1.4103343465045599</v>
      </c>
      <c r="D244">
        <v>0.76</v>
      </c>
      <c r="E244">
        <v>0.79</v>
      </c>
    </row>
    <row r="245" spans="1:5" x14ac:dyDescent="0.25">
      <c r="A245" t="s">
        <v>27</v>
      </c>
      <c r="B245" t="s">
        <v>187</v>
      </c>
      <c r="C245">
        <v>1.0794117647058801</v>
      </c>
      <c r="D245">
        <v>0.79</v>
      </c>
      <c r="E245">
        <v>1.1100000000000001</v>
      </c>
    </row>
    <row r="246" spans="1:5" x14ac:dyDescent="0.25">
      <c r="A246" t="s">
        <v>27</v>
      </c>
      <c r="B246" t="s">
        <v>191</v>
      </c>
      <c r="C246">
        <v>1.0794117647058801</v>
      </c>
      <c r="D246">
        <v>0.92</v>
      </c>
      <c r="E246">
        <v>1.2</v>
      </c>
    </row>
    <row r="247" spans="1:5" x14ac:dyDescent="0.25">
      <c r="A247" t="s">
        <v>27</v>
      </c>
      <c r="B247" t="s">
        <v>28</v>
      </c>
      <c r="C247">
        <v>1.0794117647058801</v>
      </c>
      <c r="D247">
        <v>0.79</v>
      </c>
      <c r="E247">
        <v>0.88</v>
      </c>
    </row>
    <row r="248" spans="1:5" x14ac:dyDescent="0.25">
      <c r="A248" t="s">
        <v>27</v>
      </c>
      <c r="B248" t="s">
        <v>186</v>
      </c>
      <c r="C248">
        <v>1.0794117647058801</v>
      </c>
      <c r="D248">
        <v>0.92</v>
      </c>
      <c r="E248">
        <v>0.83</v>
      </c>
    </row>
    <row r="249" spans="1:5" x14ac:dyDescent="0.25">
      <c r="A249" t="s">
        <v>27</v>
      </c>
      <c r="B249" t="s">
        <v>189</v>
      </c>
      <c r="C249">
        <v>1.0794117647058801</v>
      </c>
      <c r="D249">
        <v>0.65</v>
      </c>
      <c r="E249">
        <v>0.97</v>
      </c>
    </row>
    <row r="250" spans="1:5" x14ac:dyDescent="0.25">
      <c r="A250" t="s">
        <v>27</v>
      </c>
      <c r="B250" t="s">
        <v>297</v>
      </c>
      <c r="C250">
        <v>1.0794117647058801</v>
      </c>
      <c r="D250">
        <v>0.83</v>
      </c>
      <c r="E250">
        <v>0.92</v>
      </c>
    </row>
    <row r="251" spans="1:5" x14ac:dyDescent="0.25">
      <c r="A251" t="s">
        <v>27</v>
      </c>
      <c r="B251" t="s">
        <v>298</v>
      </c>
      <c r="C251">
        <v>1.0794117647058801</v>
      </c>
      <c r="D251">
        <v>1.39</v>
      </c>
      <c r="E251">
        <v>0.74</v>
      </c>
    </row>
    <row r="252" spans="1:5" x14ac:dyDescent="0.25">
      <c r="A252" t="s">
        <v>27</v>
      </c>
      <c r="B252" t="s">
        <v>31</v>
      </c>
      <c r="C252">
        <v>1.0794117647058801</v>
      </c>
      <c r="D252">
        <v>0.79</v>
      </c>
      <c r="E252">
        <v>0.97</v>
      </c>
    </row>
    <row r="253" spans="1:5" x14ac:dyDescent="0.25">
      <c r="A253" t="s">
        <v>27</v>
      </c>
      <c r="B253" t="s">
        <v>195</v>
      </c>
      <c r="C253">
        <v>1.0794117647058801</v>
      </c>
      <c r="D253">
        <v>1.43</v>
      </c>
      <c r="E253">
        <v>0.74</v>
      </c>
    </row>
    <row r="254" spans="1:5" x14ac:dyDescent="0.25">
      <c r="A254" t="s">
        <v>27</v>
      </c>
      <c r="B254" t="s">
        <v>188</v>
      </c>
      <c r="C254">
        <v>1.0794117647058801</v>
      </c>
      <c r="D254">
        <v>0.83</v>
      </c>
      <c r="E254">
        <v>0.74</v>
      </c>
    </row>
    <row r="255" spans="1:5" x14ac:dyDescent="0.25">
      <c r="A255" t="s">
        <v>27</v>
      </c>
      <c r="B255" t="s">
        <v>296</v>
      </c>
      <c r="C255">
        <v>1.0794117647058801</v>
      </c>
      <c r="D255">
        <v>0.51</v>
      </c>
      <c r="E255">
        <v>1.1499999999999999</v>
      </c>
    </row>
    <row r="256" spans="1:5" x14ac:dyDescent="0.25">
      <c r="A256" t="s">
        <v>27</v>
      </c>
      <c r="B256" t="s">
        <v>190</v>
      </c>
      <c r="C256">
        <v>1.0794117647058801</v>
      </c>
      <c r="D256">
        <v>1.1100000000000001</v>
      </c>
      <c r="E256">
        <v>1.52</v>
      </c>
    </row>
    <row r="257" spans="1:5" x14ac:dyDescent="0.25">
      <c r="A257" t="s">
        <v>27</v>
      </c>
      <c r="B257" t="s">
        <v>192</v>
      </c>
      <c r="C257">
        <v>1.0794117647058801</v>
      </c>
      <c r="D257">
        <v>0.6</v>
      </c>
      <c r="E257">
        <v>0.88</v>
      </c>
    </row>
    <row r="258" spans="1:5" x14ac:dyDescent="0.25">
      <c r="A258" t="s">
        <v>27</v>
      </c>
      <c r="B258" t="s">
        <v>329</v>
      </c>
      <c r="C258">
        <v>1.0794117647058801</v>
      </c>
      <c r="D258">
        <v>0.51</v>
      </c>
      <c r="E258">
        <v>1.43</v>
      </c>
    </row>
    <row r="259" spans="1:5" x14ac:dyDescent="0.25">
      <c r="A259" t="s">
        <v>27</v>
      </c>
      <c r="B259" t="s">
        <v>194</v>
      </c>
      <c r="C259">
        <v>1.0794117647058801</v>
      </c>
      <c r="D259">
        <v>0.88</v>
      </c>
      <c r="E259">
        <v>0.92</v>
      </c>
    </row>
    <row r="260" spans="1:5" x14ac:dyDescent="0.25">
      <c r="A260" t="s">
        <v>27</v>
      </c>
      <c r="B260" t="s">
        <v>299</v>
      </c>
      <c r="C260">
        <v>1.0794117647058801</v>
      </c>
      <c r="D260">
        <v>0.69</v>
      </c>
      <c r="E260">
        <v>0.92</v>
      </c>
    </row>
    <row r="261" spans="1:5" x14ac:dyDescent="0.25">
      <c r="A261" t="s">
        <v>27</v>
      </c>
      <c r="B261" t="s">
        <v>328</v>
      </c>
      <c r="C261">
        <v>1.0794117647058801</v>
      </c>
      <c r="D261">
        <v>0.74</v>
      </c>
      <c r="E261">
        <v>0.88</v>
      </c>
    </row>
    <row r="262" spans="1:5" x14ac:dyDescent="0.25">
      <c r="A262" t="s">
        <v>27</v>
      </c>
      <c r="B262" t="s">
        <v>193</v>
      </c>
      <c r="C262">
        <v>1.0794117647058801</v>
      </c>
      <c r="D262">
        <v>1.02</v>
      </c>
      <c r="E262">
        <v>0.79</v>
      </c>
    </row>
    <row r="263" spans="1:5" x14ac:dyDescent="0.25">
      <c r="A263" t="s">
        <v>27</v>
      </c>
      <c r="B263" t="s">
        <v>30</v>
      </c>
      <c r="C263">
        <v>1.0794117647058801</v>
      </c>
      <c r="D263">
        <v>1.06</v>
      </c>
      <c r="E263">
        <v>1.25</v>
      </c>
    </row>
    <row r="264" spans="1:5" x14ac:dyDescent="0.25">
      <c r="A264" t="s">
        <v>27</v>
      </c>
      <c r="B264" t="s">
        <v>29</v>
      </c>
      <c r="C264">
        <v>1.0794117647058801</v>
      </c>
      <c r="D264">
        <v>0.51</v>
      </c>
      <c r="E264">
        <v>1.1499999999999999</v>
      </c>
    </row>
    <row r="265" spans="1:5" x14ac:dyDescent="0.25">
      <c r="A265" t="s">
        <v>196</v>
      </c>
      <c r="B265" t="s">
        <v>205</v>
      </c>
      <c r="C265">
        <v>1.3925925925925899</v>
      </c>
      <c r="D265">
        <v>1.39</v>
      </c>
      <c r="E265">
        <v>0.93</v>
      </c>
    </row>
    <row r="266" spans="1:5" x14ac:dyDescent="0.25">
      <c r="A266" t="s">
        <v>196</v>
      </c>
      <c r="B266" t="s">
        <v>306</v>
      </c>
      <c r="C266">
        <v>1.3925925925925899</v>
      </c>
      <c r="D266">
        <v>1.81</v>
      </c>
      <c r="E266">
        <v>0.34</v>
      </c>
    </row>
    <row r="267" spans="1:5" x14ac:dyDescent="0.25">
      <c r="A267" t="s">
        <v>196</v>
      </c>
      <c r="B267" t="s">
        <v>206</v>
      </c>
      <c r="C267">
        <v>1.3925925925925899</v>
      </c>
      <c r="D267">
        <v>0.38</v>
      </c>
      <c r="E267">
        <v>1.48</v>
      </c>
    </row>
    <row r="268" spans="1:5" x14ac:dyDescent="0.25">
      <c r="A268" t="s">
        <v>196</v>
      </c>
      <c r="B268" t="s">
        <v>197</v>
      </c>
      <c r="C268">
        <v>1.3925925925925899</v>
      </c>
      <c r="D268">
        <v>0.42</v>
      </c>
      <c r="E268">
        <v>0.97</v>
      </c>
    </row>
    <row r="269" spans="1:5" x14ac:dyDescent="0.25">
      <c r="A269" t="s">
        <v>196</v>
      </c>
      <c r="B269" t="s">
        <v>307</v>
      </c>
      <c r="C269">
        <v>1.3925925925925899</v>
      </c>
      <c r="D269">
        <v>1.1000000000000001</v>
      </c>
      <c r="E269">
        <v>0.8</v>
      </c>
    </row>
    <row r="270" spans="1:5" x14ac:dyDescent="0.25">
      <c r="A270" t="s">
        <v>196</v>
      </c>
      <c r="B270" t="s">
        <v>204</v>
      </c>
      <c r="C270">
        <v>1.3925925925925899</v>
      </c>
      <c r="D270">
        <v>0.93</v>
      </c>
      <c r="E270">
        <v>0.93</v>
      </c>
    </row>
    <row r="271" spans="1:5" x14ac:dyDescent="0.25">
      <c r="A271" t="s">
        <v>196</v>
      </c>
      <c r="B271" t="s">
        <v>302</v>
      </c>
      <c r="C271">
        <v>1.3925925925925899</v>
      </c>
      <c r="D271">
        <v>0.8</v>
      </c>
      <c r="E271">
        <v>0.97</v>
      </c>
    </row>
    <row r="272" spans="1:5" x14ac:dyDescent="0.25">
      <c r="A272" t="s">
        <v>196</v>
      </c>
      <c r="B272" t="s">
        <v>305</v>
      </c>
      <c r="C272">
        <v>1.3925925925925899</v>
      </c>
      <c r="D272">
        <v>0.76</v>
      </c>
      <c r="E272">
        <v>1.1000000000000001</v>
      </c>
    </row>
    <row r="273" spans="1:5" x14ac:dyDescent="0.25">
      <c r="A273" t="s">
        <v>196</v>
      </c>
      <c r="B273" t="s">
        <v>202</v>
      </c>
      <c r="C273">
        <v>1.3925925925925899</v>
      </c>
      <c r="D273">
        <v>0.51</v>
      </c>
      <c r="E273">
        <v>1.31</v>
      </c>
    </row>
    <row r="274" spans="1:5" x14ac:dyDescent="0.25">
      <c r="A274" t="s">
        <v>196</v>
      </c>
      <c r="B274" t="s">
        <v>200</v>
      </c>
      <c r="C274">
        <v>1.3925925925925899</v>
      </c>
      <c r="D274">
        <v>1.35</v>
      </c>
      <c r="E274">
        <v>0.89</v>
      </c>
    </row>
    <row r="275" spans="1:5" x14ac:dyDescent="0.25">
      <c r="A275" t="s">
        <v>196</v>
      </c>
      <c r="B275" t="s">
        <v>199</v>
      </c>
      <c r="C275">
        <v>1.3925925925925899</v>
      </c>
      <c r="D275">
        <v>0.63</v>
      </c>
      <c r="E275">
        <v>0.8</v>
      </c>
    </row>
    <row r="276" spans="1:5" x14ac:dyDescent="0.25">
      <c r="A276" t="s">
        <v>196</v>
      </c>
      <c r="B276" t="s">
        <v>303</v>
      </c>
      <c r="C276">
        <v>1.3925925925925899</v>
      </c>
      <c r="D276">
        <v>1.01</v>
      </c>
      <c r="E276">
        <v>0.84</v>
      </c>
    </row>
    <row r="277" spans="1:5" x14ac:dyDescent="0.25">
      <c r="A277" t="s">
        <v>196</v>
      </c>
      <c r="B277" t="s">
        <v>201</v>
      </c>
      <c r="C277">
        <v>1.3925925925925899</v>
      </c>
      <c r="D277">
        <v>1.05</v>
      </c>
      <c r="E277">
        <v>0.67</v>
      </c>
    </row>
    <row r="278" spans="1:5" x14ac:dyDescent="0.25">
      <c r="A278" t="s">
        <v>196</v>
      </c>
      <c r="B278" t="s">
        <v>304</v>
      </c>
      <c r="C278">
        <v>1.3925925925925899</v>
      </c>
      <c r="D278">
        <v>0.93</v>
      </c>
      <c r="E278">
        <v>1.6</v>
      </c>
    </row>
    <row r="279" spans="1:5" x14ac:dyDescent="0.25">
      <c r="A279" t="s">
        <v>196</v>
      </c>
      <c r="B279" t="s">
        <v>198</v>
      </c>
      <c r="C279">
        <v>1.3925925925925899</v>
      </c>
      <c r="D279">
        <v>0.97</v>
      </c>
      <c r="E279">
        <v>0.84</v>
      </c>
    </row>
    <row r="280" spans="1:5" x14ac:dyDescent="0.25">
      <c r="A280" t="s">
        <v>196</v>
      </c>
      <c r="B280" t="s">
        <v>300</v>
      </c>
      <c r="C280">
        <v>1.3925925925925899</v>
      </c>
      <c r="D280">
        <v>0.38</v>
      </c>
      <c r="E280">
        <v>1.01</v>
      </c>
    </row>
    <row r="281" spans="1:5" x14ac:dyDescent="0.25">
      <c r="A281" t="s">
        <v>196</v>
      </c>
      <c r="B281" t="s">
        <v>301</v>
      </c>
      <c r="C281">
        <v>1.3925925925925899</v>
      </c>
      <c r="D281">
        <v>0.51</v>
      </c>
      <c r="E281">
        <v>1.31</v>
      </c>
    </row>
    <row r="282" spans="1:5" x14ac:dyDescent="0.25">
      <c r="A282" t="s">
        <v>196</v>
      </c>
      <c r="B282" t="s">
        <v>203</v>
      </c>
      <c r="C282">
        <v>1.3925925925925899</v>
      </c>
      <c r="D282">
        <v>0.93</v>
      </c>
      <c r="E282">
        <v>1.22</v>
      </c>
    </row>
    <row r="283" spans="1:5" x14ac:dyDescent="0.25">
      <c r="A283" t="s">
        <v>32</v>
      </c>
      <c r="B283" t="s">
        <v>331</v>
      </c>
      <c r="C283">
        <v>1.1412213740457999</v>
      </c>
      <c r="D283">
        <v>0.41</v>
      </c>
      <c r="E283">
        <v>0.64</v>
      </c>
    </row>
    <row r="284" spans="1:5" x14ac:dyDescent="0.25">
      <c r="A284" t="s">
        <v>32</v>
      </c>
      <c r="B284" t="s">
        <v>36</v>
      </c>
      <c r="C284">
        <v>1.1412213740457999</v>
      </c>
      <c r="D284">
        <v>1.74</v>
      </c>
      <c r="E284">
        <v>0.57999999999999996</v>
      </c>
    </row>
    <row r="285" spans="1:5" x14ac:dyDescent="0.25">
      <c r="A285" t="s">
        <v>32</v>
      </c>
      <c r="B285" t="s">
        <v>212</v>
      </c>
      <c r="C285">
        <v>1.1412213740457999</v>
      </c>
      <c r="D285">
        <v>0.98</v>
      </c>
      <c r="E285">
        <v>1.27</v>
      </c>
    </row>
    <row r="286" spans="1:5" x14ac:dyDescent="0.25">
      <c r="A286" t="s">
        <v>32</v>
      </c>
      <c r="B286" t="s">
        <v>311</v>
      </c>
      <c r="C286">
        <v>1.1412213740457999</v>
      </c>
      <c r="D286">
        <v>0.98</v>
      </c>
      <c r="E286">
        <v>0.98</v>
      </c>
    </row>
    <row r="287" spans="1:5" x14ac:dyDescent="0.25">
      <c r="A287" t="s">
        <v>32</v>
      </c>
      <c r="B287" t="s">
        <v>210</v>
      </c>
      <c r="C287">
        <v>1.1412213740457999</v>
      </c>
      <c r="D287">
        <v>0.64</v>
      </c>
      <c r="E287">
        <v>1.1000000000000001</v>
      </c>
    </row>
    <row r="288" spans="1:5" x14ac:dyDescent="0.25">
      <c r="A288" t="s">
        <v>32</v>
      </c>
      <c r="B288" t="s">
        <v>312</v>
      </c>
      <c r="C288">
        <v>1.1412213740457999</v>
      </c>
      <c r="D288">
        <v>0.92</v>
      </c>
      <c r="E288">
        <v>1.19</v>
      </c>
    </row>
    <row r="289" spans="1:5" x14ac:dyDescent="0.25">
      <c r="A289" t="s">
        <v>32</v>
      </c>
      <c r="B289" t="s">
        <v>209</v>
      </c>
      <c r="C289">
        <v>1.1412213740457999</v>
      </c>
      <c r="D289">
        <v>0.76</v>
      </c>
      <c r="E289">
        <v>0.81</v>
      </c>
    </row>
    <row r="290" spans="1:5" x14ac:dyDescent="0.25">
      <c r="A290" t="s">
        <v>32</v>
      </c>
      <c r="B290" t="s">
        <v>313</v>
      </c>
      <c r="C290">
        <v>1.1412213740457999</v>
      </c>
      <c r="D290">
        <v>0.81</v>
      </c>
      <c r="E290">
        <v>1.08</v>
      </c>
    </row>
    <row r="291" spans="1:5" x14ac:dyDescent="0.25">
      <c r="A291" t="s">
        <v>32</v>
      </c>
      <c r="B291" t="s">
        <v>309</v>
      </c>
      <c r="C291">
        <v>1.1412213740457999</v>
      </c>
      <c r="D291">
        <v>0.57999999999999996</v>
      </c>
      <c r="E291">
        <v>0.87</v>
      </c>
    </row>
    <row r="292" spans="1:5" x14ac:dyDescent="0.25">
      <c r="A292" t="s">
        <v>32</v>
      </c>
      <c r="B292" t="s">
        <v>308</v>
      </c>
      <c r="C292">
        <v>1.1412213740457999</v>
      </c>
      <c r="D292">
        <v>0.52</v>
      </c>
      <c r="E292">
        <v>1.27</v>
      </c>
    </row>
    <row r="293" spans="1:5" x14ac:dyDescent="0.25">
      <c r="A293" t="s">
        <v>32</v>
      </c>
      <c r="B293" t="s">
        <v>207</v>
      </c>
      <c r="C293">
        <v>1.1412213740457999</v>
      </c>
      <c r="D293">
        <v>0.7</v>
      </c>
      <c r="E293">
        <v>1.03</v>
      </c>
    </row>
    <row r="294" spans="1:5" x14ac:dyDescent="0.25">
      <c r="A294" t="s">
        <v>32</v>
      </c>
      <c r="B294" t="s">
        <v>330</v>
      </c>
      <c r="C294">
        <v>1.1412213740457999</v>
      </c>
      <c r="D294">
        <v>0.76</v>
      </c>
      <c r="E294">
        <v>1.19</v>
      </c>
    </row>
    <row r="295" spans="1:5" x14ac:dyDescent="0.25">
      <c r="A295" t="s">
        <v>32</v>
      </c>
      <c r="B295" t="s">
        <v>35</v>
      </c>
      <c r="C295">
        <v>1.1412213740457999</v>
      </c>
      <c r="D295">
        <v>1.62</v>
      </c>
      <c r="E295">
        <v>0.7</v>
      </c>
    </row>
    <row r="296" spans="1:5" x14ac:dyDescent="0.25">
      <c r="A296" t="s">
        <v>32</v>
      </c>
      <c r="B296" t="s">
        <v>34</v>
      </c>
      <c r="C296">
        <v>1.1412213740457999</v>
      </c>
      <c r="D296">
        <v>0.64</v>
      </c>
      <c r="E296">
        <v>1.1599999999999999</v>
      </c>
    </row>
    <row r="297" spans="1:5" x14ac:dyDescent="0.25">
      <c r="A297" t="s">
        <v>32</v>
      </c>
      <c r="B297" t="s">
        <v>310</v>
      </c>
      <c r="C297">
        <v>1.1412213740457999</v>
      </c>
      <c r="D297">
        <v>0.87</v>
      </c>
      <c r="E297">
        <v>1.03</v>
      </c>
    </row>
    <row r="298" spans="1:5" x14ac:dyDescent="0.25">
      <c r="A298" t="s">
        <v>32</v>
      </c>
      <c r="B298" t="s">
        <v>208</v>
      </c>
      <c r="C298">
        <v>1.1412213740457999</v>
      </c>
      <c r="D298">
        <v>1.35</v>
      </c>
      <c r="E298">
        <v>0.92</v>
      </c>
    </row>
    <row r="299" spans="1:5" x14ac:dyDescent="0.25">
      <c r="A299" t="s">
        <v>32</v>
      </c>
      <c r="B299" t="s">
        <v>33</v>
      </c>
      <c r="C299">
        <v>1.1412213740457999</v>
      </c>
      <c r="D299">
        <v>1.41</v>
      </c>
      <c r="E299">
        <v>0.32</v>
      </c>
    </row>
    <row r="300" spans="1:5" x14ac:dyDescent="0.25">
      <c r="A300" t="s">
        <v>32</v>
      </c>
      <c r="B300" t="s">
        <v>211</v>
      </c>
      <c r="C300">
        <v>1.1412213740457999</v>
      </c>
      <c r="D300">
        <v>0.92</v>
      </c>
      <c r="E300">
        <v>1.84</v>
      </c>
    </row>
    <row r="301" spans="1:5" x14ac:dyDescent="0.25">
      <c r="A301" t="s">
        <v>213</v>
      </c>
      <c r="B301" t="s">
        <v>221</v>
      </c>
      <c r="C301">
        <v>1.14761904761905</v>
      </c>
      <c r="D301">
        <v>0.51</v>
      </c>
      <c r="E301">
        <v>0.7</v>
      </c>
    </row>
    <row r="302" spans="1:5" x14ac:dyDescent="0.25">
      <c r="A302" t="s">
        <v>213</v>
      </c>
      <c r="B302" t="s">
        <v>214</v>
      </c>
      <c r="C302">
        <v>1.14761904761905</v>
      </c>
      <c r="D302">
        <v>1.68</v>
      </c>
      <c r="E302">
        <v>0.65</v>
      </c>
    </row>
    <row r="303" spans="1:5" x14ac:dyDescent="0.25">
      <c r="A303" t="s">
        <v>213</v>
      </c>
      <c r="B303" t="s">
        <v>217</v>
      </c>
      <c r="C303">
        <v>1.14761904761905</v>
      </c>
      <c r="D303">
        <v>0.48</v>
      </c>
      <c r="E303">
        <v>1.1399999999999999</v>
      </c>
    </row>
    <row r="304" spans="1:5" x14ac:dyDescent="0.25">
      <c r="A304" t="s">
        <v>213</v>
      </c>
      <c r="B304" t="s">
        <v>216</v>
      </c>
      <c r="C304">
        <v>1.14761904761905</v>
      </c>
      <c r="D304">
        <v>0.84</v>
      </c>
      <c r="E304">
        <v>1.63</v>
      </c>
    </row>
    <row r="305" spans="1:5" x14ac:dyDescent="0.25">
      <c r="A305" t="s">
        <v>213</v>
      </c>
      <c r="B305" t="s">
        <v>218</v>
      </c>
      <c r="C305">
        <v>1.14761904761905</v>
      </c>
      <c r="D305">
        <v>1.1399999999999999</v>
      </c>
      <c r="E305">
        <v>0.62</v>
      </c>
    </row>
    <row r="306" spans="1:5" x14ac:dyDescent="0.25">
      <c r="A306" t="s">
        <v>213</v>
      </c>
      <c r="B306" t="s">
        <v>219</v>
      </c>
      <c r="C306">
        <v>1.14761904761905</v>
      </c>
      <c r="D306">
        <v>0.51</v>
      </c>
      <c r="E306">
        <v>1.17</v>
      </c>
    </row>
    <row r="307" spans="1:5" x14ac:dyDescent="0.25">
      <c r="A307" t="s">
        <v>213</v>
      </c>
      <c r="B307" t="s">
        <v>215</v>
      </c>
      <c r="C307">
        <v>1.14761904761905</v>
      </c>
      <c r="D307">
        <v>0.97</v>
      </c>
      <c r="E307">
        <v>1.28</v>
      </c>
    </row>
    <row r="308" spans="1:5" x14ac:dyDescent="0.25">
      <c r="A308" t="s">
        <v>213</v>
      </c>
      <c r="B308" t="s">
        <v>314</v>
      </c>
      <c r="C308">
        <v>1.14761904761905</v>
      </c>
      <c r="D308">
        <v>0.75</v>
      </c>
      <c r="E308">
        <v>0.97</v>
      </c>
    </row>
    <row r="309" spans="1:5" x14ac:dyDescent="0.25">
      <c r="A309" t="s">
        <v>213</v>
      </c>
      <c r="B309" t="s">
        <v>315</v>
      </c>
      <c r="C309">
        <v>1.14761904761905</v>
      </c>
      <c r="D309">
        <v>1.41</v>
      </c>
      <c r="E309">
        <v>0.4</v>
      </c>
    </row>
    <row r="310" spans="1:5" x14ac:dyDescent="0.25">
      <c r="A310" t="s">
        <v>213</v>
      </c>
      <c r="B310" t="s">
        <v>220</v>
      </c>
      <c r="C310">
        <v>1.14761904761905</v>
      </c>
      <c r="D310">
        <v>0.56000000000000005</v>
      </c>
      <c r="E310">
        <v>1.4</v>
      </c>
    </row>
    <row r="311" spans="1:5" x14ac:dyDescent="0.25">
      <c r="A311" t="s">
        <v>213</v>
      </c>
      <c r="B311" t="s">
        <v>222</v>
      </c>
      <c r="C311">
        <v>1.14761904761905</v>
      </c>
      <c r="D311">
        <v>1.21</v>
      </c>
      <c r="E311">
        <v>1.26</v>
      </c>
    </row>
    <row r="312" spans="1:5" x14ac:dyDescent="0.25">
      <c r="A312" t="s">
        <v>213</v>
      </c>
      <c r="B312" t="s">
        <v>223</v>
      </c>
      <c r="C312">
        <v>1.14761904761905</v>
      </c>
      <c r="D312">
        <v>0.84</v>
      </c>
      <c r="E312">
        <v>0.84</v>
      </c>
    </row>
    <row r="313" spans="1:5" x14ac:dyDescent="0.25">
      <c r="A313" t="s">
        <v>37</v>
      </c>
      <c r="B313" t="s">
        <v>224</v>
      </c>
      <c r="C313">
        <v>1.2538461538461501</v>
      </c>
      <c r="D313">
        <v>0.57999999999999996</v>
      </c>
      <c r="E313">
        <v>1.5</v>
      </c>
    </row>
    <row r="314" spans="1:5" x14ac:dyDescent="0.25">
      <c r="A314" t="s">
        <v>37</v>
      </c>
      <c r="B314" t="s">
        <v>229</v>
      </c>
      <c r="C314">
        <v>1.2538461538461501</v>
      </c>
      <c r="D314">
        <v>0.57999999999999996</v>
      </c>
      <c r="E314">
        <v>1.1200000000000001</v>
      </c>
    </row>
    <row r="315" spans="1:5" x14ac:dyDescent="0.25">
      <c r="A315" t="s">
        <v>37</v>
      </c>
      <c r="B315" t="s">
        <v>227</v>
      </c>
      <c r="C315">
        <v>1.2538461538461501</v>
      </c>
      <c r="D315">
        <v>0.87</v>
      </c>
      <c r="E315">
        <v>1.1200000000000001</v>
      </c>
    </row>
    <row r="316" spans="1:5" x14ac:dyDescent="0.25">
      <c r="A316" t="s">
        <v>37</v>
      </c>
      <c r="B316" t="s">
        <v>226</v>
      </c>
      <c r="C316">
        <v>1.2538461538461501</v>
      </c>
      <c r="D316">
        <v>1.07</v>
      </c>
      <c r="E316">
        <v>1.1200000000000001</v>
      </c>
    </row>
    <row r="317" spans="1:5" x14ac:dyDescent="0.25">
      <c r="A317" t="s">
        <v>37</v>
      </c>
      <c r="B317" t="s">
        <v>39</v>
      </c>
      <c r="C317">
        <v>1.2538461538461501</v>
      </c>
      <c r="D317">
        <v>0.74</v>
      </c>
      <c r="E317">
        <v>1.05</v>
      </c>
    </row>
    <row r="318" spans="1:5" x14ac:dyDescent="0.25">
      <c r="A318" t="s">
        <v>37</v>
      </c>
      <c r="B318" t="s">
        <v>225</v>
      </c>
      <c r="C318">
        <v>1.2538461538461501</v>
      </c>
      <c r="D318">
        <v>0.79</v>
      </c>
      <c r="E318">
        <v>0.42</v>
      </c>
    </row>
    <row r="319" spans="1:5" x14ac:dyDescent="0.25">
      <c r="A319" t="s">
        <v>37</v>
      </c>
      <c r="B319" t="s">
        <v>231</v>
      </c>
      <c r="C319">
        <v>1.2538461538461501</v>
      </c>
      <c r="D319">
        <v>0.9</v>
      </c>
      <c r="E319">
        <v>0.81</v>
      </c>
    </row>
    <row r="320" spans="1:5" x14ac:dyDescent="0.25">
      <c r="A320" t="s">
        <v>37</v>
      </c>
      <c r="B320" t="s">
        <v>38</v>
      </c>
      <c r="C320">
        <v>1.2538461538461501</v>
      </c>
      <c r="D320">
        <v>0.42</v>
      </c>
      <c r="E320">
        <v>0.79</v>
      </c>
    </row>
    <row r="321" spans="1:5" x14ac:dyDescent="0.25">
      <c r="A321" t="s">
        <v>37</v>
      </c>
      <c r="B321" t="s">
        <v>228</v>
      </c>
      <c r="C321">
        <v>1.2538461538461501</v>
      </c>
      <c r="D321">
        <v>0.95</v>
      </c>
      <c r="E321">
        <v>1.22</v>
      </c>
    </row>
    <row r="322" spans="1:5" x14ac:dyDescent="0.25">
      <c r="A322" t="s">
        <v>37</v>
      </c>
      <c r="B322" t="s">
        <v>230</v>
      </c>
      <c r="C322">
        <v>1.2538461538461501</v>
      </c>
      <c r="D322">
        <v>0.95</v>
      </c>
      <c r="E322">
        <v>0.81</v>
      </c>
    </row>
    <row r="323" spans="1:5" x14ac:dyDescent="0.25">
      <c r="A323" t="s">
        <v>337</v>
      </c>
      <c r="B323" t="s">
        <v>338</v>
      </c>
      <c r="C323">
        <v>1.0792079207920799</v>
      </c>
      <c r="D323">
        <v>0.87</v>
      </c>
      <c r="E323">
        <v>0.94</v>
      </c>
    </row>
    <row r="324" spans="1:5" x14ac:dyDescent="0.25">
      <c r="A324" t="s">
        <v>337</v>
      </c>
      <c r="B324" t="s">
        <v>367</v>
      </c>
      <c r="C324">
        <v>1.0792079207920799</v>
      </c>
      <c r="D324">
        <v>0.79</v>
      </c>
      <c r="E324">
        <v>1.39</v>
      </c>
    </row>
    <row r="325" spans="1:5" x14ac:dyDescent="0.25">
      <c r="A325" t="s">
        <v>337</v>
      </c>
      <c r="B325" t="s">
        <v>368</v>
      </c>
      <c r="C325">
        <v>1.0792079207920799</v>
      </c>
      <c r="D325">
        <v>0.66</v>
      </c>
      <c r="E325">
        <v>0.53</v>
      </c>
    </row>
    <row r="326" spans="1:5" x14ac:dyDescent="0.25">
      <c r="A326" t="s">
        <v>337</v>
      </c>
      <c r="B326" t="s">
        <v>373</v>
      </c>
      <c r="C326">
        <v>1.0792079207920799</v>
      </c>
      <c r="D326">
        <v>0.44</v>
      </c>
      <c r="E326">
        <v>0.8</v>
      </c>
    </row>
    <row r="327" spans="1:5" x14ac:dyDescent="0.25">
      <c r="A327" t="s">
        <v>337</v>
      </c>
      <c r="B327" t="s">
        <v>374</v>
      </c>
      <c r="C327">
        <v>1.0792079207920799</v>
      </c>
      <c r="D327">
        <v>0.65</v>
      </c>
      <c r="E327">
        <v>1.45</v>
      </c>
    </row>
    <row r="328" spans="1:5" x14ac:dyDescent="0.25">
      <c r="A328" t="s">
        <v>337</v>
      </c>
      <c r="B328" t="s">
        <v>382</v>
      </c>
      <c r="C328">
        <v>1.0792079207920799</v>
      </c>
      <c r="D328">
        <v>1.0900000000000001</v>
      </c>
      <c r="E328">
        <v>1.0900000000000001</v>
      </c>
    </row>
    <row r="329" spans="1:5" x14ac:dyDescent="0.25">
      <c r="A329" t="s">
        <v>337</v>
      </c>
      <c r="B329" t="s">
        <v>383</v>
      </c>
      <c r="C329">
        <v>1.0792079207920799</v>
      </c>
      <c r="D329">
        <v>0.44</v>
      </c>
      <c r="E329">
        <v>1.0900000000000001</v>
      </c>
    </row>
    <row r="330" spans="1:5" x14ac:dyDescent="0.25">
      <c r="A330" t="s">
        <v>337</v>
      </c>
      <c r="B330" t="s">
        <v>403</v>
      </c>
      <c r="C330">
        <v>1.0792079207920799</v>
      </c>
      <c r="D330">
        <v>0.87</v>
      </c>
      <c r="E330">
        <v>1.31</v>
      </c>
    </row>
    <row r="331" spans="1:5" x14ac:dyDescent="0.25">
      <c r="A331" t="s">
        <v>337</v>
      </c>
      <c r="B331" t="s">
        <v>407</v>
      </c>
      <c r="C331">
        <v>1.0792079207920799</v>
      </c>
      <c r="D331">
        <v>1.1599999999999999</v>
      </c>
      <c r="E331">
        <v>0.57999999999999996</v>
      </c>
    </row>
    <row r="332" spans="1:5" x14ac:dyDescent="0.25">
      <c r="A332" t="s">
        <v>337</v>
      </c>
      <c r="B332" t="s">
        <v>408</v>
      </c>
      <c r="C332">
        <v>1.0792079207920799</v>
      </c>
      <c r="D332">
        <v>0.87</v>
      </c>
      <c r="E332">
        <v>0.87</v>
      </c>
    </row>
    <row r="333" spans="1:5" x14ac:dyDescent="0.25">
      <c r="A333" t="s">
        <v>344</v>
      </c>
      <c r="B333" t="s">
        <v>345</v>
      </c>
      <c r="C333">
        <v>1.3823529411764699</v>
      </c>
      <c r="D333">
        <v>1.32</v>
      </c>
      <c r="E333">
        <v>1.56</v>
      </c>
    </row>
    <row r="334" spans="1:5" x14ac:dyDescent="0.25">
      <c r="A334" t="s">
        <v>344</v>
      </c>
      <c r="B334" t="s">
        <v>350</v>
      </c>
      <c r="C334">
        <v>1.3823529411764699</v>
      </c>
      <c r="D334">
        <v>0.71</v>
      </c>
      <c r="E334">
        <v>0.64</v>
      </c>
    </row>
    <row r="335" spans="1:5" x14ac:dyDescent="0.25">
      <c r="A335" t="s">
        <v>344</v>
      </c>
      <c r="B335" t="s">
        <v>358</v>
      </c>
      <c r="C335">
        <v>1.3823529411764699</v>
      </c>
      <c r="D335">
        <v>0.47</v>
      </c>
      <c r="E335">
        <v>1.4</v>
      </c>
    </row>
    <row r="336" spans="1:5" x14ac:dyDescent="0.25">
      <c r="A336" t="s">
        <v>344</v>
      </c>
      <c r="B336" t="s">
        <v>370</v>
      </c>
      <c r="C336">
        <v>1.3823529411764699</v>
      </c>
      <c r="D336">
        <v>0.39</v>
      </c>
      <c r="E336">
        <v>0.93</v>
      </c>
    </row>
    <row r="337" spans="1:5" x14ac:dyDescent="0.25">
      <c r="A337" t="s">
        <v>344</v>
      </c>
      <c r="B337" t="s">
        <v>376</v>
      </c>
      <c r="C337">
        <v>1.3823529411764699</v>
      </c>
      <c r="D337">
        <v>1.64</v>
      </c>
      <c r="E337">
        <v>0.86</v>
      </c>
    </row>
    <row r="338" spans="1:5" x14ac:dyDescent="0.25">
      <c r="A338" t="s">
        <v>344</v>
      </c>
      <c r="B338" t="s">
        <v>379</v>
      </c>
      <c r="C338">
        <v>1.3823529411764699</v>
      </c>
      <c r="D338">
        <v>1.25</v>
      </c>
      <c r="E338">
        <v>0.86</v>
      </c>
    </row>
    <row r="339" spans="1:5" x14ac:dyDescent="0.25">
      <c r="A339" t="s">
        <v>344</v>
      </c>
      <c r="B339" t="s">
        <v>411</v>
      </c>
      <c r="C339">
        <v>1.3823529411764699</v>
      </c>
      <c r="D339">
        <v>1.56</v>
      </c>
      <c r="E339">
        <v>0.39</v>
      </c>
    </row>
    <row r="340" spans="1:5" x14ac:dyDescent="0.25">
      <c r="A340" t="s">
        <v>344</v>
      </c>
      <c r="B340" t="s">
        <v>421</v>
      </c>
      <c r="C340">
        <v>1.3823529411764699</v>
      </c>
      <c r="D340">
        <v>0.7</v>
      </c>
      <c r="E340">
        <v>1.71</v>
      </c>
    </row>
    <row r="341" spans="1:5" x14ac:dyDescent="0.25">
      <c r="A341" t="s">
        <v>344</v>
      </c>
      <c r="B341" t="s">
        <v>422</v>
      </c>
      <c r="C341">
        <v>1.3823529411764699</v>
      </c>
      <c r="D341">
        <v>1.63</v>
      </c>
      <c r="E341">
        <v>0.92</v>
      </c>
    </row>
    <row r="342" spans="1:5" x14ac:dyDescent="0.25">
      <c r="A342" t="s">
        <v>344</v>
      </c>
      <c r="B342" t="s">
        <v>424</v>
      </c>
      <c r="C342">
        <v>1.3823529411764699</v>
      </c>
      <c r="D342">
        <v>1.0900000000000001</v>
      </c>
      <c r="E342">
        <v>0.78</v>
      </c>
    </row>
    <row r="343" spans="1:5" x14ac:dyDescent="0.25">
      <c r="A343" t="s">
        <v>340</v>
      </c>
      <c r="B343" t="s">
        <v>341</v>
      </c>
      <c r="C343">
        <v>1.1393939393939401</v>
      </c>
      <c r="D343">
        <v>0.6</v>
      </c>
      <c r="E343">
        <v>1.3</v>
      </c>
    </row>
    <row r="344" spans="1:5" x14ac:dyDescent="0.25">
      <c r="A344" t="s">
        <v>340</v>
      </c>
      <c r="B344" t="s">
        <v>352</v>
      </c>
      <c r="C344">
        <v>1.1393939393939401</v>
      </c>
      <c r="D344">
        <v>0.74</v>
      </c>
      <c r="E344">
        <v>0.93</v>
      </c>
    </row>
    <row r="345" spans="1:5" x14ac:dyDescent="0.25">
      <c r="A345" t="s">
        <v>340</v>
      </c>
      <c r="B345" t="s">
        <v>353</v>
      </c>
      <c r="C345">
        <v>1.1393939393939401</v>
      </c>
      <c r="D345">
        <v>1.07</v>
      </c>
      <c r="E345">
        <v>0.6</v>
      </c>
    </row>
    <row r="346" spans="1:5" x14ac:dyDescent="0.25">
      <c r="A346" t="s">
        <v>340</v>
      </c>
      <c r="B346" t="s">
        <v>354</v>
      </c>
      <c r="C346">
        <v>1.1393939393939401</v>
      </c>
      <c r="D346">
        <v>1.58</v>
      </c>
      <c r="E346">
        <v>0.6</v>
      </c>
    </row>
    <row r="347" spans="1:5" x14ac:dyDescent="0.25">
      <c r="A347" t="s">
        <v>340</v>
      </c>
      <c r="B347" t="s">
        <v>356</v>
      </c>
      <c r="C347">
        <v>1.1393939393939401</v>
      </c>
      <c r="D347">
        <v>0.83</v>
      </c>
      <c r="E347">
        <v>1.1599999999999999</v>
      </c>
    </row>
    <row r="348" spans="1:5" x14ac:dyDescent="0.25">
      <c r="A348" t="s">
        <v>340</v>
      </c>
      <c r="B348" t="s">
        <v>361</v>
      </c>
      <c r="C348">
        <v>1.1393939393939401</v>
      </c>
      <c r="D348">
        <v>0.65</v>
      </c>
      <c r="E348">
        <v>1.07</v>
      </c>
    </row>
    <row r="349" spans="1:5" x14ac:dyDescent="0.25">
      <c r="A349" t="s">
        <v>340</v>
      </c>
      <c r="B349" t="s">
        <v>365</v>
      </c>
      <c r="C349">
        <v>1.1393939393939401</v>
      </c>
      <c r="D349">
        <v>0.83</v>
      </c>
      <c r="E349">
        <v>1.05</v>
      </c>
    </row>
    <row r="350" spans="1:5" x14ac:dyDescent="0.25">
      <c r="A350" t="s">
        <v>340</v>
      </c>
      <c r="B350" t="s">
        <v>377</v>
      </c>
      <c r="C350">
        <v>1.1393939393939401</v>
      </c>
      <c r="D350">
        <v>0.65</v>
      </c>
      <c r="E350">
        <v>1.18</v>
      </c>
    </row>
    <row r="351" spans="1:5" x14ac:dyDescent="0.25">
      <c r="A351" t="s">
        <v>340</v>
      </c>
      <c r="B351" t="s">
        <v>378</v>
      </c>
      <c r="C351">
        <v>1.1393939393939401</v>
      </c>
      <c r="D351">
        <v>0.56999999999999995</v>
      </c>
      <c r="E351">
        <v>1.27</v>
      </c>
    </row>
    <row r="352" spans="1:5" x14ac:dyDescent="0.25">
      <c r="A352" t="s">
        <v>340</v>
      </c>
      <c r="B352" t="s">
        <v>385</v>
      </c>
      <c r="C352">
        <v>1.1393939393939401</v>
      </c>
      <c r="D352">
        <v>0.6</v>
      </c>
      <c r="E352">
        <v>1.3</v>
      </c>
    </row>
    <row r="353" spans="1:5" x14ac:dyDescent="0.25">
      <c r="A353" t="s">
        <v>340</v>
      </c>
      <c r="B353" t="s">
        <v>387</v>
      </c>
      <c r="C353">
        <v>1.1393939393939401</v>
      </c>
      <c r="D353">
        <v>0.83</v>
      </c>
      <c r="E353">
        <v>1.48</v>
      </c>
    </row>
    <row r="354" spans="1:5" x14ac:dyDescent="0.25">
      <c r="A354" t="s">
        <v>340</v>
      </c>
      <c r="B354" t="s">
        <v>390</v>
      </c>
      <c r="C354">
        <v>1.1393939393939401</v>
      </c>
      <c r="D354">
        <v>0.7</v>
      </c>
      <c r="E354">
        <v>1.27</v>
      </c>
    </row>
    <row r="355" spans="1:5" x14ac:dyDescent="0.25">
      <c r="A355" t="s">
        <v>340</v>
      </c>
      <c r="B355" t="s">
        <v>394</v>
      </c>
      <c r="C355">
        <v>1.1393939393939401</v>
      </c>
      <c r="D355">
        <v>0.74</v>
      </c>
      <c r="E355">
        <v>0.97</v>
      </c>
    </row>
    <row r="356" spans="1:5" x14ac:dyDescent="0.25">
      <c r="A356" t="s">
        <v>340</v>
      </c>
      <c r="B356" t="s">
        <v>405</v>
      </c>
      <c r="C356">
        <v>1.1393939393939401</v>
      </c>
      <c r="D356">
        <v>0.6</v>
      </c>
      <c r="E356">
        <v>0.88</v>
      </c>
    </row>
    <row r="357" spans="1:5" x14ac:dyDescent="0.25">
      <c r="A357" t="s">
        <v>340</v>
      </c>
      <c r="B357" t="s">
        <v>413</v>
      </c>
      <c r="C357">
        <v>1.1393939393939401</v>
      </c>
      <c r="D357">
        <v>1.27</v>
      </c>
      <c r="E357">
        <v>0.61</v>
      </c>
    </row>
    <row r="358" spans="1:5" x14ac:dyDescent="0.25">
      <c r="A358" t="s">
        <v>340</v>
      </c>
      <c r="B358" t="s">
        <v>415</v>
      </c>
      <c r="C358">
        <v>1.1393939393939401</v>
      </c>
      <c r="D358">
        <v>1.05</v>
      </c>
      <c r="E358">
        <v>0.7</v>
      </c>
    </row>
    <row r="359" spans="1:5" x14ac:dyDescent="0.25">
      <c r="A359" t="s">
        <v>340</v>
      </c>
      <c r="B359" t="s">
        <v>418</v>
      </c>
      <c r="C359">
        <v>1.1393939393939401</v>
      </c>
      <c r="D359">
        <v>1.07</v>
      </c>
      <c r="E359">
        <v>0.65</v>
      </c>
    </row>
    <row r="360" spans="1:5" x14ac:dyDescent="0.25">
      <c r="A360" t="s">
        <v>340</v>
      </c>
      <c r="B360" t="s">
        <v>428</v>
      </c>
      <c r="C360">
        <v>1.1393939393939401</v>
      </c>
      <c r="D360">
        <v>0.7</v>
      </c>
      <c r="E360">
        <v>1.27</v>
      </c>
    </row>
    <row r="361" spans="1:5" x14ac:dyDescent="0.25">
      <c r="A361" t="s">
        <v>340</v>
      </c>
      <c r="B361" t="s">
        <v>429</v>
      </c>
      <c r="C361">
        <v>1.1393939393939401</v>
      </c>
      <c r="D361">
        <v>0.61</v>
      </c>
      <c r="E361">
        <v>0.87</v>
      </c>
    </row>
    <row r="362" spans="1:5" x14ac:dyDescent="0.25">
      <c r="A362" t="s">
        <v>340</v>
      </c>
      <c r="B362" t="s">
        <v>431</v>
      </c>
      <c r="C362">
        <v>1.1393939393939401</v>
      </c>
      <c r="D362">
        <v>1.22</v>
      </c>
      <c r="E362">
        <v>0.83</v>
      </c>
    </row>
    <row r="363" spans="1:5" x14ac:dyDescent="0.25">
      <c r="A363" t="s">
        <v>342</v>
      </c>
      <c r="B363" t="s">
        <v>343</v>
      </c>
      <c r="C363">
        <v>0.85606060606060597</v>
      </c>
      <c r="D363">
        <v>0.47</v>
      </c>
      <c r="E363">
        <v>1.23</v>
      </c>
    </row>
    <row r="364" spans="1:5" x14ac:dyDescent="0.25">
      <c r="A364" t="s">
        <v>342</v>
      </c>
      <c r="B364" t="s">
        <v>346</v>
      </c>
      <c r="C364">
        <v>0.85606060606060597</v>
      </c>
      <c r="D364">
        <v>0.52</v>
      </c>
      <c r="E364">
        <v>0.76</v>
      </c>
    </row>
    <row r="365" spans="1:5" x14ac:dyDescent="0.25">
      <c r="A365" t="s">
        <v>342</v>
      </c>
      <c r="B365" t="s">
        <v>348</v>
      </c>
      <c r="C365">
        <v>0.85606060606060597</v>
      </c>
      <c r="D365">
        <v>1.04</v>
      </c>
      <c r="E365">
        <v>0.9</v>
      </c>
    </row>
    <row r="366" spans="1:5" x14ac:dyDescent="0.25">
      <c r="A366" t="s">
        <v>342</v>
      </c>
      <c r="B366" t="s">
        <v>363</v>
      </c>
      <c r="C366">
        <v>0.85606060606060597</v>
      </c>
      <c r="D366">
        <v>0.62</v>
      </c>
      <c r="E366">
        <v>1.19</v>
      </c>
    </row>
    <row r="367" spans="1:5" x14ac:dyDescent="0.25">
      <c r="A367" t="s">
        <v>342</v>
      </c>
      <c r="B367" t="s">
        <v>364</v>
      </c>
      <c r="C367">
        <v>0.85606060606060597</v>
      </c>
      <c r="D367">
        <v>0.66</v>
      </c>
      <c r="E367">
        <v>1.28</v>
      </c>
    </row>
    <row r="368" spans="1:5" x14ac:dyDescent="0.25">
      <c r="A368" t="s">
        <v>342</v>
      </c>
      <c r="B368" t="s">
        <v>380</v>
      </c>
      <c r="C368">
        <v>0.85606060606060597</v>
      </c>
      <c r="D368">
        <v>1.23</v>
      </c>
      <c r="E368">
        <v>0.66</v>
      </c>
    </row>
    <row r="369" spans="1:5" x14ac:dyDescent="0.25">
      <c r="A369" t="s">
        <v>342</v>
      </c>
      <c r="B369" t="s">
        <v>384</v>
      </c>
      <c r="C369">
        <v>0.85606060606060597</v>
      </c>
      <c r="D369">
        <v>1</v>
      </c>
      <c r="E369">
        <v>1.04</v>
      </c>
    </row>
    <row r="370" spans="1:5" x14ac:dyDescent="0.25">
      <c r="A370" t="s">
        <v>342</v>
      </c>
      <c r="B370" t="s">
        <v>386</v>
      </c>
      <c r="C370">
        <v>0.85606060606060597</v>
      </c>
      <c r="D370">
        <v>0.9</v>
      </c>
      <c r="E370">
        <v>1.04</v>
      </c>
    </row>
    <row r="371" spans="1:5" x14ac:dyDescent="0.25">
      <c r="A371" t="s">
        <v>342</v>
      </c>
      <c r="B371" t="s">
        <v>392</v>
      </c>
      <c r="C371">
        <v>0.85606060606060597</v>
      </c>
      <c r="D371">
        <v>0.52</v>
      </c>
      <c r="E371">
        <v>1.37</v>
      </c>
    </row>
    <row r="372" spans="1:5" x14ac:dyDescent="0.25">
      <c r="A372" t="s">
        <v>342</v>
      </c>
      <c r="B372" t="s">
        <v>393</v>
      </c>
      <c r="C372">
        <v>0.85606060606060597</v>
      </c>
      <c r="D372">
        <v>0.81</v>
      </c>
      <c r="E372">
        <v>0.9</v>
      </c>
    </row>
    <row r="373" spans="1:5" x14ac:dyDescent="0.25">
      <c r="A373" t="s">
        <v>342</v>
      </c>
      <c r="B373" t="s">
        <v>396</v>
      </c>
      <c r="C373">
        <v>0.85606060606060597</v>
      </c>
      <c r="D373">
        <v>0.56999999999999995</v>
      </c>
      <c r="E373">
        <v>1.1399999999999999</v>
      </c>
    </row>
    <row r="374" spans="1:5" x14ac:dyDescent="0.25">
      <c r="A374" t="s">
        <v>342</v>
      </c>
      <c r="B374" t="s">
        <v>398</v>
      </c>
      <c r="C374">
        <v>0.85606060606060597</v>
      </c>
      <c r="D374">
        <v>0.76</v>
      </c>
      <c r="E374">
        <v>1.66</v>
      </c>
    </row>
    <row r="375" spans="1:5" x14ac:dyDescent="0.25">
      <c r="A375" t="s">
        <v>342</v>
      </c>
      <c r="B375" t="s">
        <v>399</v>
      </c>
      <c r="C375">
        <v>0.85606060606060597</v>
      </c>
      <c r="D375">
        <v>0.81</v>
      </c>
      <c r="E375">
        <v>0.95</v>
      </c>
    </row>
    <row r="376" spans="1:5" x14ac:dyDescent="0.25">
      <c r="A376" t="s">
        <v>342</v>
      </c>
      <c r="B376" t="s">
        <v>400</v>
      </c>
      <c r="C376">
        <v>0.85606060606060597</v>
      </c>
      <c r="D376">
        <v>0.81</v>
      </c>
      <c r="E376">
        <v>0.62</v>
      </c>
    </row>
    <row r="377" spans="1:5" x14ac:dyDescent="0.25">
      <c r="A377" t="s">
        <v>342</v>
      </c>
      <c r="B377" t="s">
        <v>402</v>
      </c>
      <c r="C377">
        <v>0.85606060606060597</v>
      </c>
      <c r="D377">
        <v>0.76</v>
      </c>
      <c r="E377">
        <v>0.85</v>
      </c>
    </row>
    <row r="378" spans="1:5" x14ac:dyDescent="0.25">
      <c r="A378" t="s">
        <v>342</v>
      </c>
      <c r="B378" t="s">
        <v>406</v>
      </c>
      <c r="C378">
        <v>0.85606060606060597</v>
      </c>
      <c r="D378">
        <v>0.66</v>
      </c>
      <c r="E378">
        <v>0.76</v>
      </c>
    </row>
    <row r="379" spans="1:5" x14ac:dyDescent="0.25">
      <c r="A379" t="s">
        <v>342</v>
      </c>
      <c r="B379" t="s">
        <v>409</v>
      </c>
      <c r="C379">
        <v>0.85606060606060597</v>
      </c>
      <c r="D379">
        <v>0.76</v>
      </c>
      <c r="E379">
        <v>1.04</v>
      </c>
    </row>
    <row r="380" spans="1:5" x14ac:dyDescent="0.25">
      <c r="A380" t="s">
        <v>342</v>
      </c>
      <c r="B380" t="s">
        <v>414</v>
      </c>
      <c r="C380">
        <v>0.85606060606060597</v>
      </c>
      <c r="D380">
        <v>0.81</v>
      </c>
      <c r="E380">
        <v>1.0900000000000001</v>
      </c>
    </row>
    <row r="381" spans="1:5" x14ac:dyDescent="0.25">
      <c r="A381" t="s">
        <v>342</v>
      </c>
      <c r="B381" t="s">
        <v>420</v>
      </c>
      <c r="C381">
        <v>0.85606060606060597</v>
      </c>
      <c r="D381">
        <v>0.71</v>
      </c>
      <c r="E381">
        <v>0.71</v>
      </c>
    </row>
    <row r="382" spans="1:5" x14ac:dyDescent="0.25">
      <c r="A382" t="s">
        <v>342</v>
      </c>
      <c r="B382" t="s">
        <v>426</v>
      </c>
      <c r="C382">
        <v>0.85606060606060597</v>
      </c>
      <c r="D382">
        <v>0.43</v>
      </c>
      <c r="E382">
        <v>0.95</v>
      </c>
    </row>
    <row r="383" spans="1:5" x14ac:dyDescent="0.25">
      <c r="A383" t="s">
        <v>342</v>
      </c>
      <c r="B383" t="s">
        <v>430</v>
      </c>
      <c r="C383">
        <v>0.85606060606060597</v>
      </c>
      <c r="D383">
        <v>0.81</v>
      </c>
      <c r="E383">
        <v>0.81</v>
      </c>
    </row>
    <row r="384" spans="1:5" x14ac:dyDescent="0.25">
      <c r="A384" t="s">
        <v>342</v>
      </c>
      <c r="B384" t="s">
        <v>436</v>
      </c>
      <c r="C384">
        <v>0.85606060606060597</v>
      </c>
      <c r="D384">
        <v>0.43</v>
      </c>
      <c r="E384">
        <v>1.04</v>
      </c>
    </row>
    <row r="385" spans="1:5" x14ac:dyDescent="0.25">
      <c r="A385" t="s">
        <v>40</v>
      </c>
      <c r="B385" t="s">
        <v>339</v>
      </c>
      <c r="C385">
        <v>1.1789473684210501</v>
      </c>
      <c r="D385">
        <v>0.56000000000000005</v>
      </c>
      <c r="E385">
        <v>0.79</v>
      </c>
    </row>
    <row r="386" spans="1:5" x14ac:dyDescent="0.25">
      <c r="A386" t="s">
        <v>40</v>
      </c>
      <c r="B386" t="s">
        <v>333</v>
      </c>
      <c r="C386">
        <v>1.1789473684210501</v>
      </c>
      <c r="D386">
        <v>0.67</v>
      </c>
      <c r="E386">
        <v>1.31</v>
      </c>
    </row>
    <row r="387" spans="1:5" x14ac:dyDescent="0.25">
      <c r="A387" t="s">
        <v>40</v>
      </c>
      <c r="B387" t="s">
        <v>238</v>
      </c>
      <c r="C387">
        <v>1.1789473684210501</v>
      </c>
      <c r="D387">
        <v>0.56999999999999995</v>
      </c>
      <c r="E387">
        <v>0.89</v>
      </c>
    </row>
    <row r="388" spans="1:5" x14ac:dyDescent="0.25">
      <c r="A388" t="s">
        <v>40</v>
      </c>
      <c r="B388" t="s">
        <v>320</v>
      </c>
      <c r="C388">
        <v>1.1789473684210501</v>
      </c>
      <c r="D388">
        <v>1.38</v>
      </c>
      <c r="E388">
        <v>0.97</v>
      </c>
    </row>
    <row r="389" spans="1:5" x14ac:dyDescent="0.25">
      <c r="A389" t="s">
        <v>40</v>
      </c>
      <c r="B389" t="s">
        <v>234</v>
      </c>
      <c r="C389">
        <v>1.1789473684210501</v>
      </c>
      <c r="D389">
        <v>0.56000000000000005</v>
      </c>
      <c r="E389">
        <v>1.01</v>
      </c>
    </row>
    <row r="390" spans="1:5" x14ac:dyDescent="0.25">
      <c r="A390" t="s">
        <v>40</v>
      </c>
      <c r="B390" t="s">
        <v>316</v>
      </c>
      <c r="C390">
        <v>1.1789473684210501</v>
      </c>
      <c r="D390">
        <v>0.75</v>
      </c>
      <c r="E390">
        <v>1.65</v>
      </c>
    </row>
    <row r="391" spans="1:5" x14ac:dyDescent="0.25">
      <c r="A391" t="s">
        <v>40</v>
      </c>
      <c r="B391" t="s">
        <v>335</v>
      </c>
      <c r="C391">
        <v>1.1789473684210501</v>
      </c>
      <c r="D391">
        <v>0.82</v>
      </c>
      <c r="E391">
        <v>1.24</v>
      </c>
    </row>
    <row r="392" spans="1:5" x14ac:dyDescent="0.25">
      <c r="A392" t="s">
        <v>40</v>
      </c>
      <c r="B392" t="s">
        <v>332</v>
      </c>
      <c r="C392">
        <v>1.1789473684210501</v>
      </c>
      <c r="D392">
        <v>1.27</v>
      </c>
      <c r="E392">
        <v>0.52</v>
      </c>
    </row>
    <row r="393" spans="1:5" x14ac:dyDescent="0.25">
      <c r="A393" t="s">
        <v>40</v>
      </c>
      <c r="B393" t="s">
        <v>321</v>
      </c>
      <c r="C393">
        <v>1.1789473684210501</v>
      </c>
      <c r="D393">
        <v>1.0900000000000001</v>
      </c>
      <c r="E393">
        <v>0.67</v>
      </c>
    </row>
    <row r="394" spans="1:5" x14ac:dyDescent="0.25">
      <c r="A394" t="s">
        <v>40</v>
      </c>
      <c r="B394" t="s">
        <v>236</v>
      </c>
      <c r="C394">
        <v>1.1789473684210501</v>
      </c>
      <c r="D394">
        <v>0.79</v>
      </c>
      <c r="E394">
        <v>1.01</v>
      </c>
    </row>
    <row r="395" spans="1:5" x14ac:dyDescent="0.25">
      <c r="A395" t="s">
        <v>40</v>
      </c>
      <c r="B395" t="s">
        <v>41</v>
      </c>
      <c r="C395">
        <v>1.1789473684210501</v>
      </c>
      <c r="D395">
        <v>0.56000000000000005</v>
      </c>
      <c r="E395">
        <v>1.27</v>
      </c>
    </row>
    <row r="396" spans="1:5" x14ac:dyDescent="0.25">
      <c r="A396" t="s">
        <v>40</v>
      </c>
      <c r="B396" t="s">
        <v>233</v>
      </c>
      <c r="C396">
        <v>1.1789473684210501</v>
      </c>
      <c r="D396">
        <v>0.67</v>
      </c>
      <c r="E396">
        <v>0.94</v>
      </c>
    </row>
    <row r="397" spans="1:5" x14ac:dyDescent="0.25">
      <c r="A397" t="s">
        <v>40</v>
      </c>
      <c r="B397" t="s">
        <v>317</v>
      </c>
      <c r="C397">
        <v>1.1789473684210501</v>
      </c>
      <c r="D397">
        <v>0.97</v>
      </c>
      <c r="E397">
        <v>0.82</v>
      </c>
    </row>
    <row r="398" spans="1:5" x14ac:dyDescent="0.25">
      <c r="A398" t="s">
        <v>40</v>
      </c>
      <c r="B398" t="s">
        <v>42</v>
      </c>
      <c r="C398">
        <v>1.1789473684210501</v>
      </c>
      <c r="D398">
        <v>0.71</v>
      </c>
      <c r="E398">
        <v>0.97</v>
      </c>
    </row>
    <row r="399" spans="1:5" x14ac:dyDescent="0.25">
      <c r="A399" t="s">
        <v>40</v>
      </c>
      <c r="B399" t="s">
        <v>334</v>
      </c>
      <c r="C399">
        <v>1.1789473684210501</v>
      </c>
      <c r="D399">
        <v>0.71</v>
      </c>
      <c r="E399">
        <v>1.1200000000000001</v>
      </c>
    </row>
    <row r="400" spans="1:5" x14ac:dyDescent="0.25">
      <c r="A400" t="s">
        <v>40</v>
      </c>
      <c r="B400" t="s">
        <v>237</v>
      </c>
      <c r="C400">
        <v>1.1789473684210501</v>
      </c>
      <c r="D400">
        <v>0.52</v>
      </c>
      <c r="E400">
        <v>0.97</v>
      </c>
    </row>
    <row r="401" spans="1:5" x14ac:dyDescent="0.25">
      <c r="A401" t="s">
        <v>40</v>
      </c>
      <c r="B401" t="s">
        <v>232</v>
      </c>
      <c r="C401">
        <v>1.1789473684210501</v>
      </c>
      <c r="D401">
        <v>0.79</v>
      </c>
      <c r="E401">
        <v>1.0900000000000001</v>
      </c>
    </row>
    <row r="402" spans="1:5" x14ac:dyDescent="0.25">
      <c r="A402" t="s">
        <v>40</v>
      </c>
      <c r="B402" t="s">
        <v>319</v>
      </c>
      <c r="C402">
        <v>1.1789473684210501</v>
      </c>
      <c r="D402">
        <v>0.75</v>
      </c>
      <c r="E402">
        <v>1.31</v>
      </c>
    </row>
    <row r="403" spans="1:5" x14ac:dyDescent="0.25">
      <c r="A403" t="s">
        <v>40</v>
      </c>
      <c r="B403" t="s">
        <v>235</v>
      </c>
      <c r="C403">
        <v>1.1789473684210501</v>
      </c>
      <c r="D403">
        <v>1.2</v>
      </c>
      <c r="E403">
        <v>1.01</v>
      </c>
    </row>
    <row r="404" spans="1:5" x14ac:dyDescent="0.25">
      <c r="A404" t="s">
        <v>40</v>
      </c>
      <c r="B404" t="s">
        <v>239</v>
      </c>
      <c r="C404">
        <v>1.1789473684210501</v>
      </c>
      <c r="D404">
        <v>0.67</v>
      </c>
      <c r="E404">
        <v>0.43</v>
      </c>
    </row>
    <row r="405" spans="1:5" x14ac:dyDescent="0.25">
      <c r="A405" t="s">
        <v>40</v>
      </c>
      <c r="B405" t="s">
        <v>318</v>
      </c>
      <c r="C405">
        <v>1.1789473684210501</v>
      </c>
      <c r="D405">
        <v>0.67</v>
      </c>
      <c r="E405">
        <v>1.05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zoomScale="80" zoomScaleNormal="80" workbookViewId="0">
      <pane xSplit="12" ySplit="1" topLeftCell="M835" activePane="bottomRight" state="frozen"/>
      <selection pane="topRight" activeCell="M1" sqref="M1"/>
      <selection pane="bottomLeft" activeCell="A2" sqref="A2"/>
      <selection pane="bottomRight" activeCell="A853" sqref="A853:XFD853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1.3323170731707299</v>
      </c>
      <c r="F2">
        <f>VLOOKUP(B2,home!$B$2:$E$405,3,FALSE)</f>
        <v>1.63</v>
      </c>
      <c r="G2">
        <f>VLOOKUP(C2,away!$B$2:$E$405,4,FALSE)</f>
        <v>1.08</v>
      </c>
      <c r="H2">
        <f>VLOOKUP(A2,away!$A$2:$E$405,3,FALSE)</f>
        <v>1.3201219512195099</v>
      </c>
      <c r="I2">
        <f>VLOOKUP(C2,away!$B$2:$E$405,3,FALSE)</f>
        <v>0.66</v>
      </c>
      <c r="J2">
        <f>VLOOKUP(B2,home!$B$2:$E$405,4,FALSE)</f>
        <v>0.67</v>
      </c>
      <c r="K2" s="3">
        <f>E2*F2*G2</f>
        <v>2.3454109756097532</v>
      </c>
      <c r="L2" s="3">
        <f>H2*I2*J2</f>
        <v>0.5837579268292673</v>
      </c>
      <c r="M2" s="5">
        <f>_xlfn.POISSON.DIST(0,$K2,FALSE) * _xlfn.POISSON.DIST(0,$L2,FALSE)</f>
        <v>5.3441434739758334E-2</v>
      </c>
      <c r="N2" s="5">
        <f>_xlfn.POISSON.DIST(1,K2,FALSE) * _xlfn.POISSON.DIST(0,L2,FALSE)</f>
        <v>0.12534212759096156</v>
      </c>
      <c r="O2" s="5">
        <f>_xlfn.POISSON.DIST(0,K2,FALSE) * _xlfn.POISSON.DIST(1,L2,FALSE)</f>
        <v>3.1196861150462909E-2</v>
      </c>
      <c r="P2" s="5">
        <f>_xlfn.POISSON.DIST(1,K2,FALSE) * _xlfn.POISSON.DIST(1,L2,FALSE)</f>
        <v>7.3169460546869222E-2</v>
      </c>
      <c r="Q2" s="5">
        <f>_xlfn.POISSON.DIST(2,K2,FALSE) * _xlfn.POISSON.DIST(0,L2,FALSE)</f>
        <v>0.14698940087905971</v>
      </c>
      <c r="R2" s="5">
        <f>_xlfn.POISSON.DIST(0,K2,FALSE) * _xlfn.POISSON.DIST(2,L2,FALSE)</f>
        <v>9.1057074943873672E-3</v>
      </c>
      <c r="S2" s="5">
        <f>_xlfn.POISSON.DIST(2,K2,FALSE) * _xlfn.POISSON.DIST(2,L2,FALSE)</f>
        <v>2.5045032860695527E-2</v>
      </c>
      <c r="T2" s="5">
        <f>_xlfn.POISSON.DIST(2,K2,FALSE) * _xlfn.POISSON.DIST(1,L2,FALSE)</f>
        <v>8.5806227923035966E-2</v>
      </c>
      <c r="U2" s="5">
        <f>_xlfn.POISSON.DIST(1,K2,FALSE) * _xlfn.POISSON.DIST(2,L2,FALSE)</f>
        <v>2.135662629802812E-2</v>
      </c>
      <c r="V2" s="5">
        <f>_xlfn.POISSON.DIST(3,K2,FALSE) * _xlfn.POISSON.DIST(3,L2,FALSE)</f>
        <v>3.8100514510666619E-3</v>
      </c>
      <c r="W2" s="5">
        <f>_xlfn.POISSON.DIST(3,K2,FALSE) * _xlfn.POISSON.DIST(0,L2,FALSE)</f>
        <v>0.1149168513733495</v>
      </c>
      <c r="X2" s="5">
        <f>_xlfn.POISSON.DIST(3,K2,FALSE) * _xlfn.POISSON.DIST(1,L2,FALSE)</f>
        <v>6.7083622915453542E-2</v>
      </c>
      <c r="Y2" s="5">
        <f>_xlfn.POISSON.DIST(3,K2,FALSE) * _xlfn.POISSON.DIST(2,L2,FALSE)</f>
        <v>1.9580298318660743E-2</v>
      </c>
      <c r="Z2" s="5">
        <f>_xlfn.POISSON.DIST(0,K2,FALSE) * _xlfn.POISSON.DIST(3,L2,FALSE)</f>
        <v>1.771842976412431E-3</v>
      </c>
      <c r="AA2" s="5">
        <f>_xlfn.POISSON.DIST(1,K2,FALSE) * _xlfn.POISSON.DIST(3,L2,FALSE)</f>
        <v>4.1556999639347694E-3</v>
      </c>
      <c r="AB2" s="5">
        <f>_xlfn.POISSON.DIST(2,K2,FALSE) * _xlfn.POISSON.DIST(3,L2,FALSE)</f>
        <v>4.8734121533768326E-3</v>
      </c>
      <c r="AC2" s="5">
        <f>_xlfn.POISSON.DIST(4,K2,FALSE) * _xlfn.POISSON.DIST(4,L2,FALSE)</f>
        <v>3.2603378198948655E-4</v>
      </c>
      <c r="AD2" s="5">
        <f>_xlfn.POISSON.DIST(4,K2,FALSE) * _xlfn.POISSON.DIST(0,L2,FALSE)</f>
        <v>6.7381811123392171E-2</v>
      </c>
      <c r="AE2" s="5">
        <f>_xlfn.POISSON.DIST(4,K2,FALSE) * _xlfn.POISSON.DIST(1,L2,FALSE)</f>
        <v>3.9334666367392676E-2</v>
      </c>
      <c r="AF2" s="5">
        <f>_xlfn.POISSON.DIST(4,K2,FALSE) * _xlfn.POISSON.DIST(2,L2,FALSE)</f>
        <v>1.1480961645575025E-2</v>
      </c>
      <c r="AG2" s="5">
        <f>_xlfn.POISSON.DIST(4,K2,FALSE) * _xlfn.POISSON.DIST(3,L2,FALSE)</f>
        <v>2.2340341227424037E-3</v>
      </c>
      <c r="AH2" s="5">
        <f>_xlfn.POISSON.DIST(0,K2,FALSE) * _xlfn.POISSON.DIST(4,L2,FALSE)</f>
        <v>2.5858184564437969E-4</v>
      </c>
      <c r="AI2" s="5">
        <f>_xlfn.POISSON.DIST(1,K2,FALSE) * _xlfn.POISSON.DIST(4,L2,FALSE)</f>
        <v>6.0648069886775529E-4</v>
      </c>
      <c r="AJ2" s="5">
        <f>_xlfn.POISSON.DIST(2,K2,FALSE) * _xlfn.POISSON.DIST(4,L2,FALSE)</f>
        <v>7.1122324380995365E-4</v>
      </c>
      <c r="AK2" s="5">
        <f>_xlfn.POISSON.DIST(3,K2,FALSE) * _xlfn.POISSON.DIST(4,L2,FALSE)</f>
        <v>5.5603693404687889E-4</v>
      </c>
      <c r="AL2" s="5">
        <f>_xlfn.POISSON.DIST(5,K2,FALSE) * _xlfn.POISSON.DIST(5,L2,FALSE)</f>
        <v>1.7855595430321471E-5</v>
      </c>
      <c r="AM2" s="5">
        <f>_xlfn.POISSON.DIST(5,K2,FALSE) * _xlfn.POISSON.DIST(0,L2,FALSE)</f>
        <v>3.1607607873053466E-2</v>
      </c>
      <c r="AN2" s="5">
        <f>_xlfn.POISSON.DIST(5,K2,FALSE) * _xlfn.POISSON.DIST(1,L2,FALSE)</f>
        <v>1.8451191644006118E-2</v>
      </c>
      <c r="AO2" s="5">
        <f>_xlfn.POISSON.DIST(5,K2,FALSE) * _xlfn.POISSON.DIST(2,L2,FALSE)</f>
        <v>5.3855146908172551E-3</v>
      </c>
      <c r="AP2" s="5">
        <f>_xlfn.POISSON.DIST(5,K2,FALSE) * _xlfn.POISSON.DIST(3,L2,FALSE)</f>
        <v>1.047945630273348E-3</v>
      </c>
      <c r="AQ2" s="5">
        <f>_xlfn.POISSON.DIST(5,K2,FALSE) * _xlfn.POISSON.DIST(4,L2,FALSE)</f>
        <v>1.5293664213953984E-4</v>
      </c>
      <c r="AR2" s="5">
        <f>_xlfn.POISSON.DIST(0,K2,FALSE) * _xlfn.POISSON.DIST(5,L2,FALSE)</f>
        <v>3.0189840425809751E-5</v>
      </c>
      <c r="AS2" s="5">
        <f>_xlfn.POISSON.DIST(1,K2,FALSE) * _xlfn.POISSON.DIST(5,L2,FALSE)</f>
        <v>7.0807583086601221E-5</v>
      </c>
      <c r="AT2" s="5">
        <f>_xlfn.POISSON.DIST(2,K2,FALSE) * _xlfn.POISSON.DIST(5,L2,FALSE)</f>
        <v>8.3036441263857033E-5</v>
      </c>
      <c r="AU2" s="5">
        <f>_xlfn.POISSON.DIST(3,K2,FALSE) * _xlfn.POISSON.DIST(5,L2,FALSE)</f>
        <v>6.4918193571941629E-5</v>
      </c>
      <c r="AV2" s="5">
        <f>_xlfn.POISSON.DIST(4,K2,FALSE) * _xlfn.POISSON.DIST(5,L2,FALSE)</f>
        <v>3.8064960930097605E-5</v>
      </c>
      <c r="AW2" s="5">
        <f>_xlfn.POISSON.DIST(6,K2,FALSE) * _xlfn.POISSON.DIST(6,L2,FALSE)</f>
        <v>6.7908412875073293E-7</v>
      </c>
      <c r="AX2" s="5">
        <f>_xlfn.POISSON.DIST(6,K2,FALSE) * _xlfn.POISSON.DIST(0,L2,FALSE)</f>
        <v>1.2355471736371486E-2</v>
      </c>
      <c r="AY2" s="5">
        <f>_xlfn.POISSON.DIST(6,K2,FALSE) * _xlfn.POISSON.DIST(1,L2,FALSE)</f>
        <v>7.2126045658218261E-3</v>
      </c>
      <c r="AZ2" s="5">
        <f>_xlfn.POISSON.DIST(6,K2,FALSE) * _xlfn.POISSON.DIST(2,L2,FALSE)</f>
        <v>2.1052075441917277E-3</v>
      </c>
      <c r="BA2" s="5">
        <f>_xlfn.POISSON.DIST(6,K2,FALSE) * _xlfn.POISSON.DIST(3,L2,FALSE)</f>
        <v>4.0964386384756548E-4</v>
      </c>
      <c r="BB2" s="5">
        <f>_xlfn.POISSON.DIST(6,K2,FALSE) * _xlfn.POISSON.DIST(4,L2,FALSE)</f>
        <v>5.9783213174496352E-5</v>
      </c>
      <c r="BC2" s="5">
        <f>_xlfn.POISSON.DIST(6,K2,FALSE) * _xlfn.POISSON.DIST(5,L2,FALSE)</f>
        <v>6.9797849163872283E-6</v>
      </c>
      <c r="BD2" s="5">
        <f>_xlfn.POISSON.DIST(0,K2,FALSE) * _xlfn.POISSON.DIST(6,L2,FALSE)</f>
        <v>2.9372597763795161E-6</v>
      </c>
      <c r="BE2" s="5">
        <f>_xlfn.POISSON.DIST(1,K2,FALSE) * _xlfn.POISSON.DIST(6,L2,FALSE)</f>
        <v>6.8890813177375672E-6</v>
      </c>
      <c r="BF2" s="5">
        <f>_xlfn.POISSON.DIST(2,K2,FALSE) * _xlfn.POISSON.DIST(6,L2,FALSE)</f>
        <v>8.0788634672448971E-6</v>
      </c>
      <c r="BG2" s="5">
        <f>_xlfn.POISSON.DIST(3,K2,FALSE) * _xlfn.POISSON.DIST(6,L2,FALSE)</f>
        <v>6.3160850155096165E-6</v>
      </c>
      <c r="BH2" s="5">
        <f>_xlfn.POISSON.DIST(4,K2,FALSE) * _xlfn.POISSON.DIST(6,L2,FALSE)</f>
        <v>3.7034537795651382E-6</v>
      </c>
      <c r="BI2" s="5">
        <f>_xlfn.POISSON.DIST(5,K2,FALSE) * _xlfn.POISSON.DIST(6,L2,FALSE)</f>
        <v>1.7372242284510995E-6</v>
      </c>
      <c r="BJ2" s="8">
        <f>SUM(N2,Q2,T2,W2,X2,Y2,AD2,AE2,AF2,AG2,AM2,AN2,AO2,AP2,AQ2,AX2,AY2,AZ2,BA2,BB2,BC2)</f>
        <v>0.75894488944823646</v>
      </c>
      <c r="BK2" s="8">
        <f>SUM(M2,P2,S2,V2,AC2,AL2,AY2)</f>
        <v>0.16302247354163138</v>
      </c>
      <c r="BL2" s="8">
        <f>SUM(O2,R2,U2,AA2,AB2,AH2,AI2,AJ2,AK2,AR2,AS2,AT2,AU2,AV2,BD2,BE2,BF2,BG2,BH2,BI2)</f>
        <v>7.3137308769422191E-2</v>
      </c>
      <c r="BM2" s="8">
        <f>SUM(S2:BI2)</f>
        <v>0.55041959685251041</v>
      </c>
      <c r="BN2" s="8">
        <f>SUM(M2:R2)</f>
        <v>0.43924499240149911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1.22770398481973</v>
      </c>
      <c r="F3">
        <f>VLOOKUP(B3,home!$B$2:$E$405,3,FALSE)</f>
        <v>1.33</v>
      </c>
      <c r="G3">
        <f>VLOOKUP(C3,away!$B$2:$E$405,4,FALSE)</f>
        <v>1.1100000000000001</v>
      </c>
      <c r="H3">
        <f>VLOOKUP(A3,away!$A$2:$E$405,3,FALSE)</f>
        <v>1.04174573055028</v>
      </c>
      <c r="I3">
        <f>VLOOKUP(C3,away!$B$2:$E$405,3,FALSE)</f>
        <v>0.56000000000000005</v>
      </c>
      <c r="J3">
        <f>VLOOKUP(B3,home!$B$2:$E$405,4,FALSE)</f>
        <v>1.0900000000000001</v>
      </c>
      <c r="K3" s="3">
        <f t="shared" ref="K3:K8" si="0">E3*F3*G3</f>
        <v>1.8124593927893675</v>
      </c>
      <c r="L3" s="3">
        <f t="shared" ref="L3:L8" si="1">H3*I3*J3</f>
        <v>0.63588159392789101</v>
      </c>
      <c r="M3" s="5">
        <f>_xlfn.POISSON.DIST(0,K3,FALSE) * _xlfn.POISSON.DIST(0,L3,FALSE)</f>
        <v>8.6436867525287953E-2</v>
      </c>
      <c r="N3" s="5">
        <f>_xlfn.POISSON.DIST(1,K3,FALSE) * _xlfn.POISSON.DIST(0,L3,FALSE)</f>
        <v>0.15666331242949838</v>
      </c>
      <c r="O3" s="5">
        <f>_xlfn.POISSON.DIST(0,K3,FALSE) * _xlfn.POISSON.DIST(1,L3,FALSE)</f>
        <v>5.496361309611407E-2</v>
      </c>
      <c r="P3" s="5">
        <f>_xlfn.POISSON.DIST(1,K3,FALSE) * _xlfn.POISSON.DIST(1,L3,FALSE)</f>
        <v>9.9619316817692621E-2</v>
      </c>
      <c r="Q3" s="5">
        <f>_xlfn.POISSON.DIST(2,K3,FALSE) * _xlfn.POISSON.DIST(0,L3,FALSE)</f>
        <v>0.14197294605916985</v>
      </c>
      <c r="R3" s="5">
        <f>_xlfn.POISSON.DIST(0,K3,FALSE) * _xlfn.POISSON.DIST(2,L3,FALSE)</f>
        <v>1.7475174951796457E-2</v>
      </c>
      <c r="S3" s="5">
        <f>_xlfn.POISSON.DIST(2,K3,FALSE) * _xlfn.POISSON.DIST(2,L3,FALSE)</f>
        <v>2.8703053937952028E-2</v>
      </c>
      <c r="T3" s="5">
        <f>_xlfn.POISSON.DIST(2,K3,FALSE) * _xlfn.POISSON.DIST(1,L3,FALSE)</f>
        <v>9.0277983234743425E-2</v>
      </c>
      <c r="U3" s="5">
        <f>_xlfn.POISSON.DIST(1,K3,FALSE) * _xlfn.POISSON.DIST(2,L3,FALSE)</f>
        <v>3.1673044982020962E-2</v>
      </c>
      <c r="V3" s="5">
        <f>_xlfn.POISSON.DIST(3,K3,FALSE) * _xlfn.POISSON.DIST(3,L3,FALSE)</f>
        <v>3.6756160314779561E-3</v>
      </c>
      <c r="W3" s="5">
        <f>_xlfn.POISSON.DIST(3,K3,FALSE) * _xlfn.POISSON.DIST(0,L3,FALSE)</f>
        <v>8.5773399868973504E-2</v>
      </c>
      <c r="X3" s="5">
        <f>_xlfn.POISSON.DIST(3,K3,FALSE) * _xlfn.POISSON.DIST(1,L3,FALSE)</f>
        <v>5.4541726225297238E-2</v>
      </c>
      <c r="Y3" s="5">
        <f>_xlfn.POISSON.DIST(3,K3,FALSE) * _xlfn.POISSON.DIST(2,L3,FALSE)</f>
        <v>1.7341039903860326E-2</v>
      </c>
      <c r="Z3" s="5">
        <f>_xlfn.POISSON.DIST(0,K3,FALSE) * _xlfn.POISSON.DIST(3,L3,FALSE)</f>
        <v>3.7040473675056963E-3</v>
      </c>
      <c r="AA3" s="5">
        <f>_xlfn.POISSON.DIST(1,K3,FALSE) * _xlfn.POISSON.DIST(3,L3,FALSE)</f>
        <v>6.7134354425724286E-3</v>
      </c>
      <c r="AB3" s="5">
        <f>_xlfn.POISSON.DIST(2,K3,FALSE) * _xlfn.POISSON.DIST(3,L3,FALSE)</f>
        <v>6.0839145628877227E-3</v>
      </c>
      <c r="AC3" s="5">
        <f>_xlfn.POISSON.DIST(4,K3,FALSE) * _xlfn.POISSON.DIST(4,L3,FALSE)</f>
        <v>2.6476141519767889E-4</v>
      </c>
      <c r="AD3" s="5">
        <f>_xlfn.POISSON.DIST(4,K3,FALSE) * _xlfn.POISSON.DIST(0,L3,FALSE)</f>
        <v>3.8865201060999832E-2</v>
      </c>
      <c r="AE3" s="5">
        <f>_xlfn.POISSON.DIST(4,K3,FALSE) * _xlfn.POISSON.DIST(1,L3,FALSE)</f>
        <v>2.4713665998996538E-2</v>
      </c>
      <c r="AF3" s="5">
        <f>_xlfn.POISSON.DIST(4,K3,FALSE) * _xlfn.POISSON.DIST(2,L3,FALSE)</f>
        <v>7.857482663621719E-3</v>
      </c>
      <c r="AG3" s="5">
        <f>_xlfn.POISSON.DIST(4,K3,FALSE) * _xlfn.POISSON.DIST(3,L3,FALSE)</f>
        <v>1.6654762001348503E-3</v>
      </c>
      <c r="AH3" s="5">
        <f>_xlfn.POISSON.DIST(0,K3,FALSE) * _xlfn.POISSON.DIST(4,L3,FALSE)</f>
        <v>5.888338860084826E-4</v>
      </c>
      <c r="AI3" s="5">
        <f>_xlfn.POISSON.DIST(1,K3,FALSE) * _xlfn.POISSON.DIST(4,L3,FALSE)</f>
        <v>1.0672375074887378E-3</v>
      </c>
      <c r="AJ3" s="5">
        <f>_xlfn.POISSON.DIST(2,K3,FALSE) * _xlfn.POISSON.DIST(4,L3,FALSE)</f>
        <v>9.6716232239253816E-4</v>
      </c>
      <c r="AK3" s="5">
        <f>_xlfn.POISSON.DIST(3,K3,FALSE) * _xlfn.POISSON.DIST(4,L3,FALSE)</f>
        <v>5.8431414519077786E-4</v>
      </c>
      <c r="AL3" s="5">
        <f>_xlfn.POISSON.DIST(5,K3,FALSE) * _xlfn.POISSON.DIST(5,L3,FALSE)</f>
        <v>1.2205602566040175E-5</v>
      </c>
      <c r="AM3" s="5">
        <f>_xlfn.POISSON.DIST(5,K3,FALSE) * _xlfn.POISSON.DIST(0,L3,FALSE)</f>
        <v>1.4088319743131288E-2</v>
      </c>
      <c r="AN3" s="5">
        <f>_xlfn.POISSON.DIST(5,K3,FALSE) * _xlfn.POISSON.DIST(1,L3,FALSE)</f>
        <v>8.9585032140280987E-3</v>
      </c>
      <c r="AO3" s="5">
        <f>_xlfn.POISSON.DIST(5,K3,FALSE) * _xlfn.POISSON.DIST(2,L3,FALSE)</f>
        <v>2.8482736514721606E-3</v>
      </c>
      <c r="AP3" s="5">
        <f>_xlfn.POISSON.DIST(5,K3,FALSE) * _xlfn.POISSON.DIST(3,L3,FALSE)</f>
        <v>6.0372159648031066E-4</v>
      </c>
      <c r="AQ3" s="5">
        <f>_xlfn.POISSON.DIST(5,K3,FALSE) * _xlfn.POISSON.DIST(4,L3,FALSE)</f>
        <v>9.597386276464774E-5</v>
      </c>
      <c r="AR3" s="5">
        <f>_xlfn.POISSON.DIST(0,K3,FALSE) * _xlfn.POISSON.DIST(5,L3,FALSE)</f>
        <v>7.4885725998765607E-5</v>
      </c>
      <c r="AS3" s="5">
        <f>_xlfn.POISSON.DIST(1,K3,FALSE) * _xlfn.POISSON.DIST(5,L3,FALSE)</f>
        <v>1.3572733747231364E-4</v>
      </c>
      <c r="AT3" s="5">
        <f>_xlfn.POISSON.DIST(2,K3,FALSE) * _xlfn.POISSON.DIST(5,L3,FALSE)</f>
        <v>1.230001438299936E-4</v>
      </c>
      <c r="AU3" s="5">
        <f>_xlfn.POISSON.DIST(3,K3,FALSE) * _xlfn.POISSON.DIST(5,L3,FALSE)</f>
        <v>7.4310921999705003E-5</v>
      </c>
      <c r="AV3" s="5">
        <f>_xlfn.POISSON.DIST(4,K3,FALSE) * _xlfn.POISSON.DIST(5,L3,FALSE)</f>
        <v>3.3671382141300845E-5</v>
      </c>
      <c r="AW3" s="5">
        <f>_xlfn.POISSON.DIST(6,K3,FALSE) * _xlfn.POISSON.DIST(6,L3,FALSE)</f>
        <v>3.9075204821904335E-7</v>
      </c>
      <c r="AX3" s="5">
        <f>_xlfn.POISSON.DIST(6,K3,FALSE) * _xlfn.POISSON.DIST(0,L3,FALSE)</f>
        <v>4.2557512411763648E-3</v>
      </c>
      <c r="AY3" s="5">
        <f>_xlfn.POISSON.DIST(6,K3,FALSE) * _xlfn.POISSON.DIST(1,L3,FALSE)</f>
        <v>2.7061538825998272E-3</v>
      </c>
      <c r="AZ3" s="5">
        <f>_xlfn.POISSON.DIST(6,K3,FALSE) * _xlfn.POISSON.DIST(2,L3,FALSE)</f>
        <v>8.6039672214086428E-4</v>
      </c>
      <c r="BA3" s="5">
        <f>_xlfn.POISSON.DIST(6,K3,FALSE) * _xlfn.POISSON.DIST(3,L3,FALSE)</f>
        <v>1.8237014636175524E-4</v>
      </c>
      <c r="BB3" s="5">
        <f>_xlfn.POISSON.DIST(6,K3,FALSE) * _xlfn.POISSON.DIST(4,L3,FALSE)</f>
        <v>2.8991454838343917E-5</v>
      </c>
      <c r="BC3" s="5">
        <f>_xlfn.POISSON.DIST(6,K3,FALSE) * _xlfn.POISSON.DIST(5,L3,FALSE)</f>
        <v>3.6870265025789197E-6</v>
      </c>
      <c r="BD3" s="5">
        <f>_xlfn.POISSON.DIST(0,K3,FALSE) * _xlfn.POISSON.DIST(6,L3,FALSE)</f>
        <v>7.9364091350903951E-6</v>
      </c>
      <c r="BE3" s="5">
        <f>_xlfn.POISSON.DIST(1,K3,FALSE) * _xlfn.POISSON.DIST(6,L3,FALSE)</f>
        <v>1.4384419281913923E-5</v>
      </c>
      <c r="BF3" s="5">
        <f>_xlfn.POISSON.DIST(2,K3,FALSE) * _xlfn.POISSON.DIST(6,L3,FALSE)</f>
        <v>1.3035587918662694E-5</v>
      </c>
      <c r="BG3" s="5">
        <f>_xlfn.POISSON.DIST(3,K3,FALSE) * _xlfn.POISSON.DIST(6,L3,FALSE)</f>
        <v>7.875491254570597E-6</v>
      </c>
      <c r="BH3" s="5">
        <f>_xlfn.POISSON.DIST(4,K3,FALSE) * _xlfn.POISSON.DIST(6,L3,FALSE)</f>
        <v>3.5685020242942499E-6</v>
      </c>
      <c r="BI3" s="5">
        <f>_xlfn.POISSON.DIST(5,K3,FALSE) * _xlfn.POISSON.DIST(6,L3,FALSE)</f>
        <v>1.2935530024239967E-6</v>
      </c>
      <c r="BJ3" s="8">
        <f>SUM(N3,Q3,T3,W3,X3,Y3,AD3,AE3,AF3,AG3,AM3,AN3,AO3,AP3,AQ3,AX3,AY3,AZ3,BA3,BB3,BC3)</f>
        <v>0.65430437618679205</v>
      </c>
      <c r="BK3" s="8">
        <f>SUM(M3,P3,S3,V3,AC3,AL3,AY3)</f>
        <v>0.22141797521277409</v>
      </c>
      <c r="BL3" s="8">
        <f>SUM(O3,R3,U3,AA3,AB3,AH3,AI3,AJ3,AK3,AR3,AS3,AT3,AU3,AV3,BD3,BE3,BF3,BG3,BH3,BI3)</f>
        <v>0.12060642037053121</v>
      </c>
      <c r="BM3" s="8">
        <f>SUM(S3:BI3)</f>
        <v>0.440195825127492</v>
      </c>
      <c r="BN3" s="8">
        <f>SUM(M3:R3)</f>
        <v>0.55713123087955929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1.22770398481973</v>
      </c>
      <c r="F4">
        <f>VLOOKUP(B4,home!$B$2:$E$405,3,FALSE)</f>
        <v>0.89</v>
      </c>
      <c r="G4">
        <f>VLOOKUP(C4,away!$B$2:$E$405,4,FALSE)</f>
        <v>1</v>
      </c>
      <c r="H4">
        <f>VLOOKUP(A4,away!$A$2:$E$405,3,FALSE)</f>
        <v>1.04174573055028</v>
      </c>
      <c r="I4">
        <f>VLOOKUP(C4,away!$B$2:$E$405,3,FALSE)</f>
        <v>0.89</v>
      </c>
      <c r="J4">
        <f>VLOOKUP(B4,home!$B$2:$E$405,4,FALSE)</f>
        <v>0.92</v>
      </c>
      <c r="K4" s="3">
        <f t="shared" si="0"/>
        <v>1.0926565464895597</v>
      </c>
      <c r="L4" s="3">
        <f t="shared" si="1"/>
        <v>0.85298140417456925</v>
      </c>
      <c r="M4" s="5">
        <f t="shared" ref="M4:M8" si="2">_xlfn.POISSON.DIST(0,K4,FALSE) * _xlfn.POISSON.DIST(0,L4,FALSE)</f>
        <v>0.14289603363436115</v>
      </c>
      <c r="N4" s="5">
        <f t="shared" ref="N4:N8" si="3">_xlfn.POISSON.DIST(1,K4,FALSE) * _xlfn.POISSON.DIST(0,L4,FALSE)</f>
        <v>0.15613628661797699</v>
      </c>
      <c r="O4" s="5">
        <f t="shared" ref="O4:O8" si="4">_xlfn.POISSON.DIST(0,K4,FALSE) * _xlfn.POISSON.DIST(1,L4,FALSE)</f>
        <v>0.12188765942041382</v>
      </c>
      <c r="P4" s="5">
        <f t="shared" ref="P4:P8" si="5">_xlfn.POISSON.DIST(1,K4,FALSE) * _xlfn.POISSON.DIST(1,L4,FALSE)</f>
        <v>0.13318134900200501</v>
      </c>
      <c r="Q4" s="5">
        <f t="shared" ref="Q4:Q8" si="6">_xlfn.POISSON.DIST(2,K4,FALSE) * _xlfn.POISSON.DIST(0,L4,FALSE)</f>
        <v>8.530166785885139E-2</v>
      </c>
      <c r="R4" s="5">
        <f t="shared" ref="R4:R8" si="7">_xlfn.POISSON.DIST(0,K4,FALSE) * _xlfn.POISSON.DIST(2,L4,FALSE)</f>
        <v>5.1983953441988126E-2</v>
      </c>
      <c r="S4" s="5">
        <f t="shared" ref="S4:S8" si="8">_xlfn.POISSON.DIST(2,K4,FALSE) * _xlfn.POISSON.DIST(2,L4,FALSE)</f>
        <v>3.1031777563853797E-2</v>
      </c>
      <c r="T4" s="5">
        <f t="shared" ref="T4:T8" si="9">_xlfn.POISSON.DIST(2,K4,FALSE) * _xlfn.POISSON.DIST(1,L4,FALSE)</f>
        <v>7.2760736428675768E-2</v>
      </c>
      <c r="U4" s="5">
        <f t="shared" ref="U4:U8" si="10">_xlfn.POISSON.DIST(1,K4,FALSE) * _xlfn.POISSON.DIST(2,L4,FALSE)</f>
        <v>5.6800607040796799E-2</v>
      </c>
      <c r="V4" s="5">
        <f t="shared" ref="V4:V8" si="11">_xlfn.POISSON.DIST(3,K4,FALSE) * _xlfn.POISSON.DIST(3,L4,FALSE)</f>
        <v>3.2135671514852298E-3</v>
      </c>
      <c r="W4" s="5">
        <f t="shared" ref="W4:W8" si="12">_xlfn.POISSON.DIST(3,K4,FALSE) * _xlfn.POISSON.DIST(0,L4,FALSE)</f>
        <v>3.1068475270817353E-2</v>
      </c>
      <c r="X4" s="5">
        <f t="shared" ref="X4:X8" si="13">_xlfn.POISSON.DIST(3,K4,FALSE) * _xlfn.POISSON.DIST(1,L4,FALSE)</f>
        <v>2.6500831662064663E-2</v>
      </c>
      <c r="Y4" s="5">
        <f t="shared" ref="Y4:Y8" si="14">_xlfn.POISSON.DIST(3,K4,FALSE) * _xlfn.POISSON.DIST(2,L4,FALSE)</f>
        <v>1.1302358301450899E-2</v>
      </c>
      <c r="Z4" s="5">
        <f t="shared" ref="Z4:Z8" si="15">_xlfn.POISSON.DIST(0,K4,FALSE) * _xlfn.POISSON.DIST(3,L4,FALSE)</f>
        <v>1.4780448533830821E-2</v>
      </c>
      <c r="AA4" s="5">
        <f t="shared" ref="AA4:AA8" si="16">_xlfn.POISSON.DIST(1,K4,FALSE) * _xlfn.POISSON.DIST(3,L4,FALSE)</f>
        <v>1.614995385054226E-2</v>
      </c>
      <c r="AB4" s="5">
        <f t="shared" ref="AB4:AB8" si="17">_xlfn.POISSON.DIST(2,K4,FALSE) * _xlfn.POISSON.DIST(3,L4,FALSE)</f>
        <v>8.8231764001496359E-3</v>
      </c>
      <c r="AC4" s="5">
        <f t="shared" ref="AC4:AC8" si="18">_xlfn.POISSON.DIST(4,K4,FALSE) * _xlfn.POISSON.DIST(4,L4,FALSE)</f>
        <v>1.8719344296079993E-4</v>
      </c>
      <c r="AD4" s="5">
        <f t="shared" ref="AD4:AD8" si="19">_xlfn.POISSON.DIST(4,K4,FALSE) * _xlfn.POISSON.DIST(0,L4,FALSE)</f>
        <v>8.4867932235268909E-3</v>
      </c>
      <c r="AE4" s="5">
        <f t="shared" ref="AE4:AE8" si="20">_xlfn.POISSON.DIST(4,K4,FALSE) * _xlfn.POISSON.DIST(1,L4,FALSE)</f>
        <v>7.2390768007431858E-3</v>
      </c>
      <c r="AF4" s="5">
        <f t="shared" ref="AF4:AF8" si="21">_xlfn.POISSON.DIST(4,K4,FALSE) * _xlfn.POISSON.DIST(2,L4,FALSE)</f>
        <v>3.0873989472127356E-3</v>
      </c>
      <c r="AG4" s="5">
        <f t="shared" ref="AG4:AG8" si="22">_xlfn.POISSON.DIST(4,K4,FALSE) * _xlfn.POISSON.DIST(3,L4,FALSE)</f>
        <v>8.7783129641353546E-4</v>
      </c>
      <c r="AH4" s="5">
        <f t="shared" ref="AH4:AH8" si="23">_xlfn.POISSON.DIST(0,K4,FALSE) * _xlfn.POISSON.DIST(4,L4,FALSE)</f>
        <v>3.1518619361792411E-3</v>
      </c>
      <c r="AI4" s="5">
        <f t="shared" ref="AI4:AI8" si="24">_xlfn.POISSON.DIST(1,K4,FALSE) * _xlfn.POISSON.DIST(4,L4,FALSE)</f>
        <v>3.4439025781975064E-3</v>
      </c>
      <c r="AJ4" s="5">
        <f t="shared" ref="AJ4:AJ8" si="25">_xlfn.POISSON.DIST(2,K4,FALSE) * _xlfn.POISSON.DIST(4,L4,FALSE)</f>
        <v>1.8815013487698887E-3</v>
      </c>
      <c r="AK4" s="5">
        <f t="shared" ref="AK4:AK8" si="26">_xlfn.POISSON.DIST(3,K4,FALSE) * _xlfn.POISSON.DIST(4,L4,FALSE)</f>
        <v>6.8527825532078523E-4</v>
      </c>
      <c r="AL4" s="5">
        <f t="shared" ref="AL4:AL8" si="27">_xlfn.POISSON.DIST(5,K4,FALSE) * _xlfn.POISSON.DIST(5,L4,FALSE)</f>
        <v>6.9786892256621307E-6</v>
      </c>
      <c r="AM4" s="5">
        <f t="shared" ref="AM4:AM8" si="28">_xlfn.POISSON.DIST(5,K4,FALSE) * _xlfn.POISSON.DIST(0,L4,FALSE)</f>
        <v>1.8546300348779789E-3</v>
      </c>
      <c r="AN4" s="5">
        <f t="shared" ref="AN4:AN8" si="29">_xlfn.POISSON.DIST(5,K4,FALSE) * _xlfn.POISSON.DIST(1,L4,FALSE)</f>
        <v>1.5819649313745486E-3</v>
      </c>
      <c r="AO4" s="5">
        <f t="shared" ref="AO4:AO8" si="30">_xlfn.POISSON.DIST(5,K4,FALSE) * _xlfn.POISSON.DIST(2,L4,FALSE)</f>
        <v>6.7469333425939422E-4</v>
      </c>
      <c r="AP4" s="5">
        <f t="shared" ref="AP4:AP8" si="31">_xlfn.POISSON.DIST(5,K4,FALSE) * _xlfn.POISSON.DIST(3,L4,FALSE)</f>
        <v>1.918336225479334E-4</v>
      </c>
      <c r="AQ4" s="5">
        <f t="shared" ref="AQ4:AQ8" si="32">_xlfn.POISSON.DIST(5,K4,FALSE) * _xlfn.POISSON.DIST(4,L4,FALSE)</f>
        <v>4.090762818220762E-5</v>
      </c>
      <c r="AR4" s="5">
        <f t="shared" ref="AR4:AR8" si="33">_xlfn.POISSON.DIST(0,K4,FALSE) * _xlfn.POISSON.DIST(5,L4,FALSE)</f>
        <v>5.3769592401730932E-4</v>
      </c>
      <c r="AS4" s="5">
        <f t="shared" ref="AS4:AS8" si="34">_xlfn.POISSON.DIST(1,K4,FALSE) * _xlfn.POISSON.DIST(5,L4,FALSE)</f>
        <v>5.8751697139826592E-4</v>
      </c>
      <c r="AT4" s="5">
        <f t="shared" ref="AT4:AT8" si="35">_xlfn.POISSON.DIST(2,K4,FALSE) * _xlfn.POISSON.DIST(5,L4,FALSE)</f>
        <v>3.2097713248601729E-4</v>
      </c>
      <c r="AU4" s="5">
        <f t="shared" ref="AU4:AU8" si="36">_xlfn.POISSON.DIST(3,K4,FALSE) * _xlfn.POISSON.DIST(5,L4,FALSE)</f>
        <v>1.1690592169476453E-4</v>
      </c>
      <c r="AV4" s="5">
        <f t="shared" ref="AV4:AV8" si="37">_xlfn.POISSON.DIST(4,K4,FALSE) * _xlfn.POISSON.DIST(5,L4,FALSE)</f>
        <v>3.1934505165795069E-5</v>
      </c>
      <c r="AW4" s="5">
        <f t="shared" ref="AW4:AW8" si="38">_xlfn.POISSON.DIST(6,K4,FALSE) * _xlfn.POISSON.DIST(6,L4,FALSE)</f>
        <v>1.8067355640411606E-7</v>
      </c>
      <c r="AX4" s="5">
        <f t="shared" ref="AX4:AX8" si="39">_xlfn.POISSON.DIST(6,K4,FALSE) * _xlfn.POISSON.DIST(0,L4,FALSE)</f>
        <v>3.3774560815426385E-4</v>
      </c>
      <c r="AY4" s="5">
        <f t="shared" ref="AY4:AY8" si="40">_xlfn.POISSON.DIST(6,K4,FALSE) * _xlfn.POISSON.DIST(1,L4,FALSE)</f>
        <v>2.8809072309721781E-4</v>
      </c>
      <c r="AZ4" s="5">
        <f t="shared" ref="AZ4:AZ8" si="41">_xlfn.POISSON.DIST(6,K4,FALSE) * _xlfn.POISSON.DIST(2,L4,FALSE)</f>
        <v>1.2286801475856591E-4</v>
      </c>
      <c r="BA4" s="5">
        <f t="shared" ref="BA4:BA8" si="42">_xlfn.POISSON.DIST(6,K4,FALSE) * _xlfn.POISSON.DIST(3,L4,FALSE)</f>
        <v>3.4934710585634423E-5</v>
      </c>
      <c r="BB4" s="5">
        <f t="shared" ref="BB4:BB8" si="43">_xlfn.POISSON.DIST(6,K4,FALSE) * _xlfn.POISSON.DIST(4,L4,FALSE)</f>
        <v>7.4496646224416572E-6</v>
      </c>
      <c r="BC4" s="5">
        <f t="shared" ref="BC4:BC8" si="44">_xlfn.POISSON.DIST(6,K4,FALSE) * _xlfn.POISSON.DIST(5,L4,FALSE)</f>
        <v>1.27088507805598E-6</v>
      </c>
      <c r="BD4" s="5">
        <f t="shared" ref="BD4:BD8" si="45">_xlfn.POISSON.DIST(0,K4,FALSE) * _xlfn.POISSON.DIST(6,L4,FALSE)</f>
        <v>7.6440770714537797E-5</v>
      </c>
      <c r="BE4" s="5">
        <f t="shared" ref="BE4:BE8" si="46">_xlfn.POISSON.DIST(1,K4,FALSE) * _xlfn.POISSON.DIST(6,L4,FALSE)</f>
        <v>8.3523508539947138E-5</v>
      </c>
      <c r="BF4" s="5">
        <f t="shared" ref="BF4:BF8" si="47">_xlfn.POISSON.DIST(2,K4,FALSE) * _xlfn.POISSON.DIST(6,L4,FALSE)</f>
        <v>4.5631254195974935E-5</v>
      </c>
      <c r="BG4" s="5">
        <f t="shared" ref="BG4:BG8" si="48">_xlfn.POISSON.DIST(3,K4,FALSE) * _xlfn.POISSON.DIST(6,L4,FALSE)</f>
        <v>1.6619762873920405E-5</v>
      </c>
      <c r="BH4" s="5">
        <f t="shared" ref="BH4:BH8" si="49">_xlfn.POISSON.DIST(4,K4,FALSE) * _xlfn.POISSON.DIST(6,L4,FALSE)</f>
        <v>4.5399231763233164E-6</v>
      </c>
      <c r="BI4" s="5">
        <f t="shared" ref="BI4:BI8" si="50">_xlfn.POISSON.DIST(5,K4,FALSE) * _xlfn.POISSON.DIST(6,L4,FALSE)</f>
        <v>9.9211535583386974E-7</v>
      </c>
      <c r="BJ4" s="8">
        <f t="shared" ref="BJ4:BJ8" si="51">SUM(N4,Q4,T4,W4,X4,Y4,AD4,AE4,AF4,AG4,AM4,AN4,AO4,AP4,AQ4,AX4,AY4,AZ4,BA4,BB4,BC4)</f>
        <v>0.40789784556527164</v>
      </c>
      <c r="BK4" s="8">
        <f t="shared" ref="BK4:BK8" si="52">SUM(M4,P4,S4,V4,AC4,AL4,AY4)</f>
        <v>0.31080499020698887</v>
      </c>
      <c r="BL4" s="8">
        <f t="shared" ref="BL4:BL8" si="53">SUM(O4,R4,U4,AA4,AB4,AH4,AI4,AJ4,AK4,AR4,AS4,AT4,AU4,AV4,BD4,BE4,BF4,BG4,BH4,BI4)</f>
        <v>0.26663067206197683</v>
      </c>
      <c r="BM4" s="8">
        <f t="shared" ref="BM4:BM8" si="54">SUM(S4:BI4)</f>
        <v>0.30843909634293082</v>
      </c>
      <c r="BN4" s="8">
        <f t="shared" ref="BN4:BN8" si="55">SUM(M4:R4)</f>
        <v>0.69138694997559647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1.22770398481973</v>
      </c>
      <c r="F5">
        <f>VLOOKUP(B5,home!$B$2:$E$405,3,FALSE)</f>
        <v>1</v>
      </c>
      <c r="G5">
        <f>VLOOKUP(C5,away!$B$2:$E$405,4,FALSE)</f>
        <v>0.7</v>
      </c>
      <c r="H5">
        <f>VLOOKUP(A5,away!$A$2:$E$405,3,FALSE)</f>
        <v>1.04174573055028</v>
      </c>
      <c r="I5">
        <f>VLOOKUP(C5,away!$B$2:$E$405,3,FALSE)</f>
        <v>0.63</v>
      </c>
      <c r="J5">
        <f>VLOOKUP(B5,home!$B$2:$E$405,4,FALSE)</f>
        <v>0.96</v>
      </c>
      <c r="K5" s="3">
        <f t="shared" si="0"/>
        <v>0.85939278937381092</v>
      </c>
      <c r="L5" s="3">
        <f t="shared" si="1"/>
        <v>0.6300478178368093</v>
      </c>
      <c r="M5" s="5">
        <f t="shared" si="2"/>
        <v>0.22549876264628552</v>
      </c>
      <c r="N5" s="5">
        <f t="shared" si="3"/>
        <v>0.19379201063093426</v>
      </c>
      <c r="O5" s="5">
        <f t="shared" si="4"/>
        <v>0.1420750033301928</v>
      </c>
      <c r="P5" s="5">
        <f t="shared" si="5"/>
        <v>0.12209823341222786</v>
      </c>
      <c r="Q5" s="5">
        <f t="shared" si="6"/>
        <v>8.3271728287238889E-2</v>
      </c>
      <c r="R5" s="5">
        <f t="shared" si="7"/>
        <v>4.4757022908672693E-2</v>
      </c>
      <c r="S5" s="5">
        <f t="shared" si="8"/>
        <v>1.6527783154370718E-2</v>
      </c>
      <c r="T5" s="5">
        <f t="shared" si="9"/>
        <v>5.2465170694874559E-2</v>
      </c>
      <c r="U5" s="5">
        <f t="shared" si="10"/>
        <v>3.8463862761551788E-2</v>
      </c>
      <c r="V5" s="5">
        <f t="shared" si="11"/>
        <v>9.9434550312045328E-4</v>
      </c>
      <c r="W5" s="5">
        <f t="shared" si="12"/>
        <v>2.3854374282916101E-2</v>
      </c>
      <c r="X5" s="5">
        <f t="shared" si="13"/>
        <v>1.5029396462813793E-2</v>
      </c>
      <c r="Y5" s="5">
        <f t="shared" si="14"/>
        <v>4.7346192224000452E-3</v>
      </c>
      <c r="Z5" s="5">
        <f t="shared" si="15"/>
        <v>9.3996882054937711E-3</v>
      </c>
      <c r="AA5" s="5">
        <f t="shared" si="16"/>
        <v>8.0780242661634052E-3</v>
      </c>
      <c r="AB5" s="5">
        <f t="shared" si="17"/>
        <v>3.4710979033637495E-3</v>
      </c>
      <c r="AC5" s="5">
        <f t="shared" si="18"/>
        <v>3.3649804744948586E-5</v>
      </c>
      <c r="AD5" s="5">
        <f t="shared" si="19"/>
        <v>5.1250693134405421E-3</v>
      </c>
      <c r="AE5" s="5">
        <f t="shared" si="20"/>
        <v>3.2290387371956076E-3</v>
      </c>
      <c r="AF5" s="5">
        <f t="shared" si="21"/>
        <v>1.0172244050403096E-3</v>
      </c>
      <c r="AG5" s="5">
        <f t="shared" si="22"/>
        <v>2.136333388819979E-4</v>
      </c>
      <c r="AH5" s="5">
        <f t="shared" si="23"/>
        <v>1.4805632605544359E-3</v>
      </c>
      <c r="AI5" s="5">
        <f t="shared" si="24"/>
        <v>1.2723853903322613E-3</v>
      </c>
      <c r="AJ5" s="5">
        <f t="shared" si="25"/>
        <v>5.4673941487806352E-4</v>
      </c>
      <c r="AK5" s="5">
        <f t="shared" si="26"/>
        <v>1.5662130360422142E-4</v>
      </c>
      <c r="AL5" s="5">
        <f t="shared" si="27"/>
        <v>7.2879898156590729E-7</v>
      </c>
      <c r="AM5" s="5">
        <f t="shared" si="28"/>
        <v>8.8088952260235813E-4</v>
      </c>
      <c r="AN5" s="5">
        <f t="shared" si="29"/>
        <v>5.5500252147092446E-4</v>
      </c>
      <c r="AO5" s="5">
        <f t="shared" si="30"/>
        <v>1.7483906377334144E-4</v>
      </c>
      <c r="AP5" s="5">
        <f t="shared" si="31"/>
        <v>3.6718990201008174E-5</v>
      </c>
      <c r="AQ5" s="5">
        <f t="shared" si="32"/>
        <v>5.7836799123290954E-6</v>
      </c>
      <c r="AR5" s="5">
        <f t="shared" si="33"/>
        <v>1.8656513029633481E-4</v>
      </c>
      <c r="AS5" s="5">
        <f t="shared" si="34"/>
        <v>1.6033272772525569E-4</v>
      </c>
      <c r="AT5" s="5">
        <f t="shared" si="35"/>
        <v>6.8894395053859602E-5</v>
      </c>
      <c r="AU5" s="5">
        <f t="shared" si="36"/>
        <v>1.9735782112519229E-5</v>
      </c>
      <c r="AV5" s="5">
        <f t="shared" si="37"/>
        <v>4.2401972100379152E-6</v>
      </c>
      <c r="AW5" s="5">
        <f t="shared" si="38"/>
        <v>1.0961512249257493E-8</v>
      </c>
      <c r="AX5" s="5">
        <f t="shared" si="39"/>
        <v>1.2617168399323413E-4</v>
      </c>
      <c r="AY5" s="5">
        <f t="shared" si="40"/>
        <v>7.9494194172732643E-5</v>
      </c>
      <c r="AZ5" s="5">
        <f t="shared" si="41"/>
        <v>2.5042571784612904E-5</v>
      </c>
      <c r="BA5" s="5">
        <f t="shared" si="42"/>
        <v>5.2593392353056712E-6</v>
      </c>
      <c r="BB5" s="5">
        <f t="shared" si="43"/>
        <v>8.2840880211696269E-7</v>
      </c>
      <c r="BC5" s="5">
        <f t="shared" si="44"/>
        <v>1.0438743161011955E-7</v>
      </c>
      <c r="BD5" s="5">
        <f t="shared" si="45"/>
        <v>1.9590825537940949E-5</v>
      </c>
      <c r="BE5" s="5">
        <f t="shared" si="46"/>
        <v>1.6836214205186764E-5</v>
      </c>
      <c r="BF5" s="5">
        <f t="shared" si="47"/>
        <v>7.2344605441452144E-6</v>
      </c>
      <c r="BG5" s="5">
        <f t="shared" si="48"/>
        <v>2.0724144088825783E-6</v>
      </c>
      <c r="BH5" s="5">
        <f t="shared" si="49"/>
        <v>4.4525449989701902E-7</v>
      </c>
      <c r="BI5" s="5">
        <f t="shared" si="50"/>
        <v>7.6529701329548106E-8</v>
      </c>
      <c r="BJ5" s="8">
        <f t="shared" si="51"/>
        <v>0.38462239973911572</v>
      </c>
      <c r="BK5" s="8">
        <f t="shared" si="52"/>
        <v>0.36523299751390376</v>
      </c>
      <c r="BL5" s="8">
        <f t="shared" si="53"/>
        <v>0.24078734447060879</v>
      </c>
      <c r="BM5" s="8">
        <f t="shared" si="54"/>
        <v>0.18847018548090949</v>
      </c>
      <c r="BN5" s="8">
        <f t="shared" si="55"/>
        <v>0.81149276121555181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1.22770398481973</v>
      </c>
      <c r="F6">
        <f>VLOOKUP(B6,home!$B$2:$E$405,3,FALSE)</f>
        <v>0.74</v>
      </c>
      <c r="G6">
        <f>VLOOKUP(C6,away!$B$2:$E$405,4,FALSE)</f>
        <v>1.1499999999999999</v>
      </c>
      <c r="H6">
        <f>VLOOKUP(A6,away!$A$2:$E$405,3,FALSE)</f>
        <v>1.04174573055028</v>
      </c>
      <c r="I6">
        <f>VLOOKUP(C6,away!$B$2:$E$405,3,FALSE)</f>
        <v>0.96</v>
      </c>
      <c r="J6">
        <f>VLOOKUP(B6,home!$B$2:$E$405,4,FALSE)</f>
        <v>1</v>
      </c>
      <c r="K6" s="3">
        <f t="shared" si="0"/>
        <v>1.0447760910815902</v>
      </c>
      <c r="L6" s="3">
        <f t="shared" si="1"/>
        <v>1.0000759013282687</v>
      </c>
      <c r="M6" s="5">
        <f t="shared" si="2"/>
        <v>0.12939934064468872</v>
      </c>
      <c r="N6" s="5">
        <f t="shared" si="3"/>
        <v>0.13519333730729302</v>
      </c>
      <c r="O6" s="5">
        <f t="shared" si="4"/>
        <v>0.12940916222652074</v>
      </c>
      <c r="P6" s="5">
        <f t="shared" si="5"/>
        <v>0.13520359866116771</v>
      </c>
      <c r="Q6" s="5">
        <f t="shared" si="6"/>
        <v>7.0623383246094254E-2</v>
      </c>
      <c r="R6" s="5">
        <f t="shared" si="7"/>
        <v>6.4709492276911931E-2</v>
      </c>
      <c r="S6" s="5">
        <f t="shared" si="8"/>
        <v>3.5317052235073393E-2</v>
      </c>
      <c r="T6" s="5">
        <f t="shared" si="9"/>
        <v>7.0628743654689449E-2</v>
      </c>
      <c r="U6" s="5">
        <f t="shared" si="10"/>
        <v>6.7606930396946402E-2</v>
      </c>
      <c r="V6" s="5">
        <f t="shared" si="11"/>
        <v>4.1001347134610707E-3</v>
      </c>
      <c r="W6" s="5">
        <f t="shared" si="12"/>
        <v>2.459520742893714E-2</v>
      </c>
      <c r="X6" s="5">
        <f t="shared" si="13"/>
        <v>2.4597074237850038E-2</v>
      </c>
      <c r="Y6" s="5">
        <f t="shared" si="14"/>
        <v>1.2299470594228108E-2</v>
      </c>
      <c r="Z6" s="5">
        <f t="shared" si="15"/>
        <v>2.1571467937775785E-2</v>
      </c>
      <c r="AA6" s="5">
        <f t="shared" si="16"/>
        <v>2.2537353950921234E-2</v>
      </c>
      <c r="AB6" s="5">
        <f t="shared" si="17"/>
        <v>1.1773244282082859E-2</v>
      </c>
      <c r="AC6" s="5">
        <f t="shared" si="18"/>
        <v>2.6775299119263048E-4</v>
      </c>
      <c r="AD6" s="5">
        <f t="shared" si="19"/>
        <v>6.4241211692364587E-3</v>
      </c>
      <c r="AE6" s="5">
        <f t="shared" si="20"/>
        <v>6.4246087685661622E-3</v>
      </c>
      <c r="AF6" s="5">
        <f t="shared" si="21"/>
        <v>3.2125482024526514E-3</v>
      </c>
      <c r="AG6" s="5">
        <f t="shared" si="22"/>
        <v>1.0709306797094483E-3</v>
      </c>
      <c r="AH6" s="5">
        <f t="shared" si="23"/>
        <v>5.3932763102112419E-3</v>
      </c>
      <c r="AI6" s="5">
        <f t="shared" si="24"/>
        <v>5.6347661415054422E-3</v>
      </c>
      <c r="AJ6" s="5">
        <f t="shared" si="25"/>
        <v>2.9435344717404751E-3</v>
      </c>
      <c r="AK6" s="5">
        <f t="shared" si="26"/>
        <v>1.0251114797829757E-3</v>
      </c>
      <c r="AL6" s="5">
        <f t="shared" si="27"/>
        <v>1.119052625188829E-5</v>
      </c>
      <c r="AM6" s="5">
        <f t="shared" si="28"/>
        <v>1.3423536407658726E-3</v>
      </c>
      <c r="AN6" s="5">
        <f t="shared" si="29"/>
        <v>1.3424555271902131E-3</v>
      </c>
      <c r="AO6" s="5">
        <f t="shared" si="30"/>
        <v>6.7127871067393418E-4</v>
      </c>
      <c r="AP6" s="5">
        <f t="shared" si="31"/>
        <v>2.2377655387323763E-4</v>
      </c>
      <c r="AQ6" s="5">
        <f t="shared" si="32"/>
        <v>5.5948384702728E-5</v>
      </c>
      <c r="AR6" s="5">
        <f t="shared" si="33"/>
        <v>1.0787371334093818E-3</v>
      </c>
      <c r="AS6" s="5">
        <f t="shared" si="34"/>
        <v>1.1270387655480138E-3</v>
      </c>
      <c r="AT6" s="5">
        <f t="shared" si="35"/>
        <v>5.8875157798333718E-4</v>
      </c>
      <c r="AU6" s="5">
        <f t="shared" si="36"/>
        <v>2.0503785742118303E-4</v>
      </c>
      <c r="AV6" s="5">
        <f t="shared" si="37"/>
        <v>5.3554662800062009E-5</v>
      </c>
      <c r="AW6" s="5">
        <f t="shared" si="38"/>
        <v>3.2479115783691048E-7</v>
      </c>
      <c r="AX6" s="5">
        <f t="shared" si="39"/>
        <v>2.3374316494141815E-4</v>
      </c>
      <c r="AY6" s="5">
        <f t="shared" si="40"/>
        <v>2.3376090635811094E-4</v>
      </c>
      <c r="AZ6" s="5">
        <f t="shared" si="41"/>
        <v>1.168893245607004E-4</v>
      </c>
      <c r="BA6" s="5">
        <f t="shared" si="42"/>
        <v>3.8966065538564999E-5</v>
      </c>
      <c r="BB6" s="5">
        <f t="shared" si="43"/>
        <v>9.7422557786741952E-6</v>
      </c>
      <c r="BC6" s="5">
        <f t="shared" si="44"/>
        <v>1.9485990457656268E-6</v>
      </c>
      <c r="BD6" s="5">
        <f t="shared" si="45"/>
        <v>1.7980316849844333E-4</v>
      </c>
      <c r="BE6" s="5">
        <f t="shared" si="46"/>
        <v>1.8785405154788813E-4</v>
      </c>
      <c r="BF6" s="5">
        <f t="shared" si="47"/>
        <v>9.8132710835021041E-5</v>
      </c>
      <c r="BG6" s="5">
        <f t="shared" si="48"/>
        <v>3.4175570011151097E-5</v>
      </c>
      <c r="BH6" s="5">
        <f t="shared" si="49"/>
        <v>8.9264546116839171E-6</v>
      </c>
      <c r="BI6" s="5">
        <f t="shared" si="50"/>
        <v>1.8652292712824717E-6</v>
      </c>
      <c r="BJ6" s="8">
        <f t="shared" si="51"/>
        <v>0.35934028842248589</v>
      </c>
      <c r="BK6" s="8">
        <f t="shared" si="52"/>
        <v>0.30453283067819353</v>
      </c>
      <c r="BL6" s="8">
        <f t="shared" si="53"/>
        <v>0.31459674871856075</v>
      </c>
      <c r="BM6" s="8">
        <f t="shared" si="54"/>
        <v>0.3352695852791393</v>
      </c>
      <c r="BN6" s="8">
        <f t="shared" si="55"/>
        <v>0.66453831436267641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1.22770398481973</v>
      </c>
      <c r="F7">
        <f>VLOOKUP(B7,home!$B$2:$E$405,3,FALSE)</f>
        <v>0.74</v>
      </c>
      <c r="G7">
        <f>VLOOKUP(C7,away!$B$2:$E$405,4,FALSE)</f>
        <v>0.96</v>
      </c>
      <c r="H7">
        <f>VLOOKUP(A7,away!$A$2:$E$405,3,FALSE)</f>
        <v>1.04174573055028</v>
      </c>
      <c r="I7">
        <f>VLOOKUP(C7,away!$B$2:$E$405,3,FALSE)</f>
        <v>0.56000000000000005</v>
      </c>
      <c r="J7">
        <f>VLOOKUP(B7,home!$B$2:$E$405,4,FALSE)</f>
        <v>0.96</v>
      </c>
      <c r="K7" s="3">
        <f t="shared" si="0"/>
        <v>0.87216091081593616</v>
      </c>
      <c r="L7" s="3">
        <f t="shared" si="1"/>
        <v>0.56004250474383055</v>
      </c>
      <c r="M7" s="5">
        <f t="shared" si="2"/>
        <v>0.23878220574166226</v>
      </c>
      <c r="N7" s="5">
        <f t="shared" si="3"/>
        <v>0.20825650604628643</v>
      </c>
      <c r="O7" s="5">
        <f t="shared" si="4"/>
        <v>0.13372818459181721</v>
      </c>
      <c r="P7" s="5">
        <f t="shared" si="5"/>
        <v>0.11663249527536095</v>
      </c>
      <c r="Q7" s="5">
        <f t="shared" si="6"/>
        <v>9.0816591998336832E-2</v>
      </c>
      <c r="R7" s="5">
        <f t="shared" si="7"/>
        <v>3.7446733726823313E-2</v>
      </c>
      <c r="S7" s="5">
        <f t="shared" si="8"/>
        <v>1.4242203383524192E-2</v>
      </c>
      <c r="T7" s="5">
        <f t="shared" si="9"/>
        <v>5.0861151655047072E-2</v>
      </c>
      <c r="U7" s="5">
        <f t="shared" si="10"/>
        <v>3.2659577394268058E-2</v>
      </c>
      <c r="V7" s="5">
        <f t="shared" si="11"/>
        <v>7.7295156604236632E-4</v>
      </c>
      <c r="W7" s="5">
        <f t="shared" si="12"/>
        <v>2.6402227198156242E-2</v>
      </c>
      <c r="X7" s="5">
        <f t="shared" si="13"/>
        <v>1.4786369450871108E-2</v>
      </c>
      <c r="Y7" s="5">
        <f t="shared" si="14"/>
        <v>4.1404976916667568E-3</v>
      </c>
      <c r="Z7" s="5">
        <f t="shared" si="15"/>
        <v>6.9905875169484688E-3</v>
      </c>
      <c r="AA7" s="5">
        <f t="shared" si="16"/>
        <v>6.0969171759202908E-3</v>
      </c>
      <c r="AB7" s="5">
        <f t="shared" si="17"/>
        <v>2.6587464186599826E-3</v>
      </c>
      <c r="AC7" s="5">
        <f t="shared" si="18"/>
        <v>2.3596625844278124E-5</v>
      </c>
      <c r="AD7" s="5">
        <f t="shared" si="19"/>
        <v>5.7567476301783067E-3</v>
      </c>
      <c r="AE7" s="5">
        <f t="shared" si="20"/>
        <v>3.2240233619831695E-3</v>
      </c>
      <c r="AF7" s="5">
        <f t="shared" si="21"/>
        <v>9.0279505949883974E-4</v>
      </c>
      <c r="AG7" s="5">
        <f t="shared" si="22"/>
        <v>1.6853453546402858E-4</v>
      </c>
      <c r="AH7" s="5">
        <f t="shared" si="23"/>
        <v>9.7875653565569353E-4</v>
      </c>
      <c r="AI7" s="5">
        <f t="shared" si="24"/>
        <v>8.5363319160452014E-4</v>
      </c>
      <c r="AJ7" s="5">
        <f t="shared" si="25"/>
        <v>3.7225275094625635E-4</v>
      </c>
      <c r="AK7" s="5">
        <f t="shared" si="26"/>
        <v>1.0822143277300827E-4</v>
      </c>
      <c r="AL7" s="5">
        <f t="shared" si="27"/>
        <v>4.6102821502114012E-7</v>
      </c>
      <c r="AM7" s="5">
        <f t="shared" si="28"/>
        <v>1.0041620512947591E-3</v>
      </c>
      <c r="AN7" s="5">
        <f t="shared" si="29"/>
        <v>5.6237343037581974E-4</v>
      </c>
      <c r="AO7" s="5">
        <f t="shared" si="30"/>
        <v>1.5747651227452711E-4</v>
      </c>
      <c r="AP7" s="5">
        <f t="shared" si="31"/>
        <v>2.9397846790849581E-5</v>
      </c>
      <c r="AQ7" s="5">
        <f t="shared" si="32"/>
        <v>4.1160109377056947E-6</v>
      </c>
      <c r="AR7" s="5">
        <f t="shared" si="33"/>
        <v>1.0962905235260183E-4</v>
      </c>
      <c r="AS7" s="5">
        <f t="shared" si="34"/>
        <v>9.5614174151733165E-5</v>
      </c>
      <c r="AT7" s="5">
        <f t="shared" si="35"/>
        <v>4.1695472607544564E-5</v>
      </c>
      <c r="AU7" s="5">
        <f t="shared" si="36"/>
        <v>1.212172045543233E-5</v>
      </c>
      <c r="AV7" s="5">
        <f t="shared" si="37"/>
        <v>2.6430226882665059E-6</v>
      </c>
      <c r="AW7" s="5">
        <f t="shared" si="38"/>
        <v>6.2552203334377658E-9</v>
      </c>
      <c r="AX7" s="5">
        <f t="shared" si="39"/>
        <v>1.4596514821067256E-4</v>
      </c>
      <c r="AY7" s="5">
        <f t="shared" si="40"/>
        <v>8.1746687209209527E-5</v>
      </c>
      <c r="AZ7" s="5">
        <f t="shared" si="41"/>
        <v>2.2890809729578076E-5</v>
      </c>
      <c r="BA7" s="5">
        <f t="shared" si="42"/>
        <v>4.2732754721891172E-6</v>
      </c>
      <c r="BB7" s="5">
        <f t="shared" si="43"/>
        <v>5.9830397472629197E-7</v>
      </c>
      <c r="BC7" s="5">
        <f t="shared" si="44"/>
        <v>6.7015131320780437E-8</v>
      </c>
      <c r="BD7" s="5">
        <f t="shared" si="45"/>
        <v>1.0232821512040606E-5</v>
      </c>
      <c r="BE7" s="5">
        <f t="shared" si="46"/>
        <v>8.9246669301582414E-6</v>
      </c>
      <c r="BF7" s="5">
        <f t="shared" si="47"/>
        <v>3.8918728192678375E-6</v>
      </c>
      <c r="BG7" s="5">
        <f t="shared" si="48"/>
        <v>1.1314464476108076E-6</v>
      </c>
      <c r="BH7" s="5">
        <f t="shared" si="49"/>
        <v>2.4670084107192431E-7</v>
      </c>
      <c r="BI7" s="5">
        <f t="shared" si="50"/>
        <v>4.3032566049669416E-8</v>
      </c>
      <c r="BJ7" s="8">
        <f t="shared" si="51"/>
        <v>0.40732851171889017</v>
      </c>
      <c r="BK7" s="8">
        <f t="shared" si="52"/>
        <v>0.37053566030785828</v>
      </c>
      <c r="BL7" s="8">
        <f t="shared" si="53"/>
        <v>0.2151891972018401</v>
      </c>
      <c r="BM7" s="8">
        <f t="shared" si="54"/>
        <v>0.17429949893326108</v>
      </c>
      <c r="BN7" s="8">
        <f t="shared" si="55"/>
        <v>0.82566271738028685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1.22770398481973</v>
      </c>
      <c r="F8">
        <f>VLOOKUP(B8,home!$B$2:$E$405,3,FALSE)</f>
        <v>1.3</v>
      </c>
      <c r="G8">
        <f>VLOOKUP(C8,away!$B$2:$E$405,4,FALSE)</f>
        <v>0.93</v>
      </c>
      <c r="H8">
        <f>VLOOKUP(A8,away!$A$2:$E$405,3,FALSE)</f>
        <v>1.04174573055028</v>
      </c>
      <c r="I8">
        <f>VLOOKUP(C8,away!$B$2:$E$405,3,FALSE)</f>
        <v>1</v>
      </c>
      <c r="J8">
        <f>VLOOKUP(B8,home!$B$2:$E$405,4,FALSE)</f>
        <v>1.0900000000000001</v>
      </c>
      <c r="K8" s="3">
        <f t="shared" si="0"/>
        <v>1.4842941176470537</v>
      </c>
      <c r="L8" s="3">
        <f t="shared" si="1"/>
        <v>1.1355028462998054</v>
      </c>
      <c r="M8" s="5">
        <f t="shared" si="2"/>
        <v>7.2817645934062467E-2</v>
      </c>
      <c r="N8" s="5">
        <f t="shared" si="3"/>
        <v>0.1080828035208348</v>
      </c>
      <c r="O8" s="5">
        <f t="shared" si="4"/>
        <v>8.2684644218979392E-2</v>
      </c>
      <c r="P8" s="5">
        <f t="shared" si="5"/>
        <v>0.12272833103397054</v>
      </c>
      <c r="Q8" s="5">
        <f t="shared" si="6"/>
        <v>8.0213334742388703E-2</v>
      </c>
      <c r="R8" s="5">
        <f t="shared" si="7"/>
        <v>4.6944324427968934E-2</v>
      </c>
      <c r="S8" s="5">
        <f t="shared" si="8"/>
        <v>5.1712201916081467E-2</v>
      </c>
      <c r="T8" s="5">
        <f t="shared" si="9"/>
        <v>9.1082469911181449E-2</v>
      </c>
      <c r="U8" s="5">
        <f t="shared" si="10"/>
        <v>6.9679184605349165E-2</v>
      </c>
      <c r="V8" s="5">
        <f t="shared" si="11"/>
        <v>9.6840877171742341E-3</v>
      </c>
      <c r="W8" s="5">
        <f t="shared" si="12"/>
        <v>3.9686726971660528E-2</v>
      </c>
      <c r="X8" s="5">
        <f t="shared" si="13"/>
        <v>4.5064391436643786E-2</v>
      </c>
      <c r="Y8" s="5">
        <f t="shared" si="14"/>
        <v>2.5585372371538802E-2</v>
      </c>
      <c r="Z8" s="5">
        <f t="shared" si="15"/>
        <v>1.7768471335193395E-2</v>
      </c>
      <c r="AA8" s="5">
        <f t="shared" si="16"/>
        <v>2.6373637482407841E-2</v>
      </c>
      <c r="AB8" s="5">
        <f t="shared" si="17"/>
        <v>1.9573117488046909E-2</v>
      </c>
      <c r="AC8" s="5">
        <f t="shared" si="18"/>
        <v>1.0201098132446369E-3</v>
      </c>
      <c r="AD8" s="5">
        <f t="shared" si="19"/>
        <v>1.4726693848175102E-2</v>
      </c>
      <c r="AE8" s="5">
        <f t="shared" si="20"/>
        <v>1.6722202781188661E-2</v>
      </c>
      <c r="AF8" s="5">
        <f t="shared" si="21"/>
        <v>9.4940544272211266E-3</v>
      </c>
      <c r="AG8" s="5">
        <f t="shared" si="22"/>
        <v>3.5935086083449508E-3</v>
      </c>
      <c r="AH8" s="5">
        <f t="shared" si="23"/>
        <v>5.044037443877155E-3</v>
      </c>
      <c r="AI8" s="5">
        <f t="shared" si="24"/>
        <v>7.4868351071383406E-3</v>
      </c>
      <c r="AJ8" s="5">
        <f t="shared" si="25"/>
        <v>5.5563326546594462E-3</v>
      </c>
      <c r="AK8" s="5">
        <f t="shared" si="26"/>
        <v>2.7490772916670841E-3</v>
      </c>
      <c r="AL8" s="5">
        <f t="shared" si="27"/>
        <v>6.8772547228047976E-5</v>
      </c>
      <c r="AM8" s="5">
        <f t="shared" si="28"/>
        <v>4.3717490102470691E-3</v>
      </c>
      <c r="AN8" s="5">
        <f t="shared" si="29"/>
        <v>4.9641334444439043E-3</v>
      </c>
      <c r="AO8" s="5">
        <f t="shared" si="30"/>
        <v>2.8183938277890558E-3</v>
      </c>
      <c r="AP8" s="5">
        <f t="shared" si="31"/>
        <v>1.0667647378160916E-3</v>
      </c>
      <c r="AQ8" s="5">
        <f t="shared" si="32"/>
        <v>3.0282859903060972E-4</v>
      </c>
      <c r="AR8" s="5">
        <f t="shared" si="33"/>
        <v>1.1455037748730613E-3</v>
      </c>
      <c r="AS8" s="5">
        <f t="shared" si="34"/>
        <v>1.7002645147865792E-3</v>
      </c>
      <c r="AT8" s="5">
        <f t="shared" si="35"/>
        <v>1.2618463088708712E-3</v>
      </c>
      <c r="AU8" s="5">
        <f t="shared" si="36"/>
        <v>6.2431701787722704E-4</v>
      </c>
      <c r="AV8" s="5">
        <f t="shared" si="37"/>
        <v>2.3166751929552969E-4</v>
      </c>
      <c r="AW8" s="5">
        <f t="shared" si="38"/>
        <v>3.2197399995203664E-6</v>
      </c>
      <c r="AX8" s="5">
        <f t="shared" si="39"/>
        <v>1.0814935566231777E-3</v>
      </c>
      <c r="AY8" s="5">
        <f t="shared" si="40"/>
        <v>1.228039011800518E-3</v>
      </c>
      <c r="AZ8" s="5">
        <f t="shared" si="41"/>
        <v>6.9722089663334442E-4</v>
      </c>
      <c r="BA8" s="5">
        <f t="shared" si="42"/>
        <v>2.6389877087562151E-4</v>
      </c>
      <c r="BB8" s="5">
        <f t="shared" si="43"/>
        <v>7.4914451366072171E-5</v>
      </c>
      <c r="BC8" s="5">
        <f t="shared" si="44"/>
        <v>1.7013114551032666E-5</v>
      </c>
      <c r="BD8" s="5">
        <f t="shared" si="45"/>
        <v>2.1678713280258845E-4</v>
      </c>
      <c r="BE8" s="5">
        <f t="shared" si="46"/>
        <v>3.2177586600045261E-4</v>
      </c>
      <c r="BF8" s="5">
        <f t="shared" si="47"/>
        <v>2.3880501255262927E-4</v>
      </c>
      <c r="BG8" s="5">
        <f t="shared" si="48"/>
        <v>1.1815229179883279E-4</v>
      </c>
      <c r="BH8" s="5">
        <f t="shared" si="49"/>
        <v>4.3843187925881447E-5</v>
      </c>
      <c r="BI8" s="5">
        <f t="shared" si="50"/>
        <v>1.3015237187456028E-5</v>
      </c>
      <c r="BJ8" s="8">
        <f t="shared" si="51"/>
        <v>0.45113800804035442</v>
      </c>
      <c r="BK8" s="8">
        <f t="shared" si="52"/>
        <v>0.2592591879735619</v>
      </c>
      <c r="BL8" s="8">
        <f t="shared" si="53"/>
        <v>0.27200716858406537</v>
      </c>
      <c r="BM8" s="8">
        <f t="shared" si="54"/>
        <v>0.48547693278316911</v>
      </c>
      <c r="BN8" s="8">
        <f t="shared" si="55"/>
        <v>0.51347108387820473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1.3447619047618999</v>
      </c>
      <c r="F9">
        <f>VLOOKUP(B9,home!$B$2:$E$405,3,FALSE)</f>
        <v>1.01</v>
      </c>
      <c r="G9">
        <f>VLOOKUP(C9,away!$B$2:$E$405,4,FALSE)</f>
        <v>1.1200000000000001</v>
      </c>
      <c r="H9">
        <f>VLOOKUP(A9,away!$A$2:$E$405,3,FALSE)</f>
        <v>1.2609523809523799</v>
      </c>
      <c r="I9">
        <f>VLOOKUP(C9,away!$B$2:$E$405,3,FALSE)</f>
        <v>0.91</v>
      </c>
      <c r="J9">
        <f>VLOOKUP(B9,home!$B$2:$E$405,4,FALSE)</f>
        <v>1.08</v>
      </c>
      <c r="K9" s="3">
        <f t="shared" ref="K9:K17" si="56">E9*F9*G9</f>
        <v>1.5211946666666614</v>
      </c>
      <c r="L9" s="3">
        <f t="shared" ref="L9:L17" si="57">H9*I9*J9</f>
        <v>1.239263999999999</v>
      </c>
      <c r="M9" s="5">
        <f t="shared" ref="M9:M19" si="58">_xlfn.POISSON.DIST(0,K9,FALSE) * _xlfn.POISSON.DIST(0,L9,FALSE)</f>
        <v>6.3262745191708825E-2</v>
      </c>
      <c r="N9" s="5">
        <f t="shared" ref="N9:N19" si="59">_xlfn.POISSON.DIST(1,K9,FALSE) * _xlfn.POISSON.DIST(0,L9,FALSE)</f>
        <v>9.623495058431944E-2</v>
      </c>
      <c r="O9" s="5">
        <f t="shared" ref="O9:O19" si="60">_xlfn.POISSON.DIST(0,K9,FALSE) * _xlfn.POISSON.DIST(1,L9,FALSE)</f>
        <v>7.8399242657257784E-2</v>
      </c>
      <c r="P9" s="5">
        <f t="shared" ref="P9:P19" si="61">_xlfn.POISSON.DIST(1,K9,FALSE) * _xlfn.POISSON.DIST(1,L9,FALSE)</f>
        <v>0.11926050980092595</v>
      </c>
      <c r="Q9" s="5">
        <f t="shared" ref="Q9:Q19" si="62">_xlfn.POISSON.DIST(2,K9,FALSE) * _xlfn.POISSON.DIST(0,L9,FALSE)</f>
        <v>7.319604678789822E-2</v>
      </c>
      <c r="R9" s="5">
        <f t="shared" ref="R9:R19" si="63">_xlfn.POISSON.DIST(0,K9,FALSE) * _xlfn.POISSON.DIST(2,L9,FALSE)</f>
        <v>4.8578679526201922E-2</v>
      </c>
      <c r="S9" s="5">
        <f t="shared" ref="S9:S19" si="64">_xlfn.POISSON.DIST(2,K9,FALSE) * _xlfn.POISSON.DIST(2,L9,FALSE)</f>
        <v>5.6206338955398456E-2</v>
      </c>
      <c r="T9" s="5">
        <f t="shared" ref="T9:T19" si="65">_xlfn.POISSON.DIST(2,K9,FALSE) * _xlfn.POISSON.DIST(1,L9,FALSE)</f>
        <v>9.0709225726557832E-2</v>
      </c>
      <c r="U9" s="5">
        <f t="shared" ref="U9:U19" si="66">_xlfn.POISSON.DIST(1,K9,FALSE) * _xlfn.POISSON.DIST(2,L9,FALSE)</f>
        <v>7.3897628208967309E-2</v>
      </c>
      <c r="V9" s="5">
        <f t="shared" ref="V9:V19" si="67">_xlfn.POISSON.DIST(3,K9,FALSE) * _xlfn.POISSON.DIST(3,L9,FALSE)</f>
        <v>1.1773115823102124E-2</v>
      </c>
      <c r="W9" s="5">
        <f t="shared" ref="W9:W19" si="68">_xlfn.POISSON.DIST(3,K9,FALSE) * _xlfn.POISSON.DIST(0,L9,FALSE)</f>
        <v>3.7115145331611393E-2</v>
      </c>
      <c r="X9" s="5">
        <f t="shared" ref="X9:X19" si="69">_xlfn.POISSON.DIST(3,K9,FALSE) * _xlfn.POISSON.DIST(1,L9,FALSE)</f>
        <v>4.5995463464234027E-2</v>
      </c>
      <c r="Y9" s="5">
        <f t="shared" ref="Y9:Y19" si="70">_xlfn.POISSON.DIST(3,K9,FALSE) * _xlfn.POISSON.DIST(2,L9,FALSE)</f>
        <v>2.850026101727024E-2</v>
      </c>
      <c r="Z9" s="5">
        <f t="shared" ref="Z9:Z19" si="71">_xlfn.POISSON.DIST(0,K9,FALSE) * _xlfn.POISSON.DIST(3,L9,FALSE)</f>
        <v>2.0067269568119689E-2</v>
      </c>
      <c r="AA9" s="5">
        <f t="shared" ref="AA9:AA19" si="72">_xlfn.POISSON.DIST(1,K9,FALSE) * _xlfn.POISSON.DIST(3,L9,FALSE)</f>
        <v>3.052622344158587E-2</v>
      </c>
      <c r="AB9" s="5">
        <f t="shared" ref="AB9:AB19" si="73">_xlfn.POISSON.DIST(2,K9,FALSE) * _xlfn.POISSON.DIST(3,L9,FALSE)</f>
        <v>2.3218164146407625E-2</v>
      </c>
      <c r="AC9" s="5">
        <f t="shared" ref="AC9:AC19" si="74">_xlfn.POISSON.DIST(4,K9,FALSE) * _xlfn.POISSON.DIST(4,L9,FALSE)</f>
        <v>1.3871392542657579E-3</v>
      </c>
      <c r="AD9" s="5">
        <f t="shared" ref="AD9:AD19" si="75">_xlfn.POISSON.DIST(4,K9,FALSE) * _xlfn.POISSON.DIST(0,L9,FALSE)</f>
        <v>1.4114840282751322E-2</v>
      </c>
      <c r="AE9" s="5">
        <f t="shared" ref="AE9:AE19" si="76">_xlfn.POISSON.DIST(4,K9,FALSE) * _xlfn.POISSON.DIST(1,L9,FALSE)</f>
        <v>1.7492013428163519E-2</v>
      </c>
      <c r="AF9" s="5">
        <f t="shared" ref="AF9:AF19" si="77">_xlfn.POISSON.DIST(4,K9,FALSE) * _xlfn.POISSON.DIST(2,L9,FALSE)</f>
        <v>1.0838611264519812E-2</v>
      </c>
      <c r="AG9" s="5">
        <f t="shared" ref="AG9:AG19" si="78">_xlfn.POISSON.DIST(4,K9,FALSE) * _xlfn.POISSON.DIST(3,L9,FALSE)</f>
        <v>4.4773002500379574E-3</v>
      </c>
      <c r="AH9" s="5">
        <f t="shared" ref="AH9:AH19" si="79">_xlfn.POISSON.DIST(0,K9,FALSE) * _xlfn.POISSON.DIST(4,L9,FALSE)</f>
        <v>6.2171611885165614E-3</v>
      </c>
      <c r="AI9" s="5">
        <f t="shared" ref="AI9:AI19" si="80">_xlfn.POISSON.DIST(1,K9,FALSE) * _xlfn.POISSON.DIST(4,L9,FALSE)</f>
        <v>9.4575124417783547E-3</v>
      </c>
      <c r="AJ9" s="5">
        <f t="shared" ref="AJ9:AJ19" si="81">_xlfn.POISSON.DIST(2,K9,FALSE) * _xlfn.POISSON.DIST(4,L9,FALSE)</f>
        <v>7.1933587431834145E-3</v>
      </c>
      <c r="AK9" s="5">
        <f t="shared" ref="AK9:AK19" si="82">_xlfn.POISSON.DIST(3,K9,FALSE) * _xlfn.POISSON.DIST(4,L9,FALSE)</f>
        <v>3.6474996518502021E-3</v>
      </c>
      <c r="AL9" s="5">
        <f t="shared" ref="AL9:AL19" si="83">_xlfn.POISSON.DIST(5,K9,FALSE) * _xlfn.POISSON.DIST(5,L9,FALSE)</f>
        <v>1.0459927663732923E-4</v>
      </c>
      <c r="AM9" s="5">
        <f t="shared" ref="AM9:AM19" si="84">_xlfn.POISSON.DIST(5,K9,FALSE) * _xlfn.POISSON.DIST(0,L9,FALSE)</f>
        <v>4.2942839517946122E-3</v>
      </c>
      <c r="AN9" s="5">
        <f t="shared" ref="AN9:AN19" si="85">_xlfn.POISSON.DIST(5,K9,FALSE) * _xlfn.POISSON.DIST(1,L9,FALSE)</f>
        <v>5.3217515072367938E-3</v>
      </c>
      <c r="AO9" s="5">
        <f t="shared" ref="AO9:AO19" si="86">_xlfn.POISSON.DIST(5,K9,FALSE) * _xlfn.POISSON.DIST(2,L9,FALSE)</f>
        <v>3.2975275299321474E-3</v>
      </c>
      <c r="AP9" s="5">
        <f t="shared" ref="AP9:AP19" si="87">_xlfn.POISSON.DIST(5,K9,FALSE) * _xlfn.POISSON.DIST(3,L9,FALSE)</f>
        <v>1.3621690522846101E-3</v>
      </c>
      <c r="AQ9" s="5">
        <f t="shared" ref="AQ9:AQ19" si="88">_xlfn.POISSON.DIST(5,K9,FALSE) * _xlfn.POISSON.DIST(4,L9,FALSE)</f>
        <v>4.2202176710260818E-4</v>
      </c>
      <c r="AR9" s="5">
        <f t="shared" ref="AR9:AR19" si="89">_xlfn.POISSON.DIST(0,K9,FALSE) * _xlfn.POISSON.DIST(5,L9,FALSE)</f>
        <v>1.5409408086251562E-3</v>
      </c>
      <c r="AS9" s="5">
        <f t="shared" ref="AS9:AS19" si="90">_xlfn.POISSON.DIST(1,K9,FALSE) * _xlfn.POISSON.DIST(5,L9,FALSE)</f>
        <v>2.3440709397296003E-3</v>
      </c>
      <c r="AT9" s="5">
        <f t="shared" ref="AT9:AT19" si="91">_xlfn.POISSON.DIST(2,K9,FALSE) * _xlfn.POISSON.DIST(5,L9,FALSE)</f>
        <v>1.7828941059024885E-3</v>
      </c>
      <c r="AU9" s="5">
        <f t="shared" ref="AU9:AU19" si="92">_xlfn.POISSON.DIST(3,K9,FALSE) * _xlfn.POISSON.DIST(5,L9,FALSE)</f>
        <v>9.0404300171009701E-4</v>
      </c>
      <c r="AV9" s="5">
        <f t="shared" ref="AV9:AV19" si="93">_xlfn.POISSON.DIST(4,K9,FALSE) * _xlfn.POISSON.DIST(5,L9,FALSE)</f>
        <v>3.4380634815967974E-4</v>
      </c>
      <c r="AW9" s="5">
        <f t="shared" ref="AW9:AW19" si="94">_xlfn.POISSON.DIST(6,K9,FALSE) * _xlfn.POISSON.DIST(6,L9,FALSE)</f>
        <v>5.4774044251538099E-6</v>
      </c>
      <c r="AX9" s="5">
        <f t="shared" ref="AX9:AX19" si="95">_xlfn.POISSON.DIST(6,K9,FALSE) * _xlfn.POISSON.DIST(0,L9,FALSE)</f>
        <v>1.0887403074370337E-3</v>
      </c>
      <c r="AY9" s="5">
        <f t="shared" ref="AY9:AY19" si="96">_xlfn.POISSON.DIST(6,K9,FALSE) * _xlfn.POISSON.DIST(1,L9,FALSE)</f>
        <v>1.3492366683556468E-3</v>
      </c>
      <c r="AZ9" s="5">
        <f t="shared" ref="AZ9:AZ19" si="97">_xlfn.POISSON.DIST(6,K9,FALSE) * _xlfn.POISSON.DIST(2,L9,FALSE)</f>
        <v>8.3603021528654573E-4</v>
      </c>
      <c r="BA9" s="5">
        <f t="shared" ref="BA9:BA19" si="98">_xlfn.POISSON.DIST(6,K9,FALSE) * _xlfn.POISSON.DIST(3,L9,FALSE)</f>
        <v>3.4535404957228841E-4</v>
      </c>
      <c r="BB9" s="5">
        <f t="shared" ref="BB9:BB19" si="99">_xlfn.POISSON.DIST(6,K9,FALSE) * _xlfn.POISSON.DIST(4,L9,FALSE)</f>
        <v>1.0699621022228796E-4</v>
      </c>
      <c r="BC9" s="5">
        <f t="shared" ref="BC9:BC19" si="100">_xlfn.POISSON.DIST(6,K9,FALSE) * _xlfn.POISSON.DIST(5,L9,FALSE)</f>
        <v>2.6519310292982668E-5</v>
      </c>
      <c r="BD9" s="5">
        <f t="shared" ref="BD9:BD19" si="101">_xlfn.POISSON.DIST(0,K9,FALSE) * _xlfn.POISSON.DIST(6,L9,FALSE)</f>
        <v>3.1827207837667411E-4</v>
      </c>
      <c r="BE9" s="5">
        <f t="shared" ref="BE9:BE19" si="102">_xlfn.POISSON.DIST(1,K9,FALSE) * _xlfn.POISSON.DIST(6,L9,FALSE)</f>
        <v>4.8415378817551034E-4</v>
      </c>
      <c r="BF9" s="5">
        <f t="shared" ref="BF9:BF19" si="103">_xlfn.POISSON.DIST(2,K9,FALSE) * _xlfn.POISSON.DIST(6,L9,FALSE)</f>
        <v>3.6824608020952346E-4</v>
      </c>
      <c r="BG9" s="5">
        <f t="shared" ref="BG9:BG19" si="104">_xlfn.POISSON.DIST(3,K9,FALSE) * _xlfn.POISSON.DIST(6,L9,FALSE)</f>
        <v>1.867246577452102E-4</v>
      </c>
      <c r="BH9" s="5">
        <f t="shared" ref="BH9:BH19" si="105">_xlfn.POISSON.DIST(4,K9,FALSE) * _xlfn.POISSON.DIST(6,L9,FALSE)</f>
        <v>7.1011138374292861E-5</v>
      </c>
      <c r="BI9" s="5">
        <f t="shared" ref="BI9:BI19" si="106">_xlfn.POISSON.DIST(5,K9,FALSE) * _xlfn.POISSON.DIST(6,L9,FALSE)</f>
        <v>2.1604352993780519E-5</v>
      </c>
      <c r="BJ9" s="8">
        <f t="shared" ref="BJ9:BJ19" si="107">SUM(N9,Q9,T9,W9,X9,Y9,AD9,AE9,AF9,AG9,AM9,AN9,AO9,AP9,AQ9,AX9,AY9,AZ9,BA9,BB9,BC9)</f>
        <v>0.43712448870688125</v>
      </c>
      <c r="BK9" s="8">
        <f t="shared" ref="BK9:BK19" si="108">SUM(M9,P9,S9,V9,AC9,AL9,AY9)</f>
        <v>0.25334368497039406</v>
      </c>
      <c r="BL9" s="8">
        <f t="shared" ref="BL9:BL19" si="109">SUM(O9,R9,U9,AA9,AB9,AH9,AI9,AJ9,AK9,AR9,AS9,AT9,AU9,AV9,BD9,BE9,BF9,BG9,BH9,BI9)</f>
        <v>0.28950123730575095</v>
      </c>
      <c r="BM9" s="8">
        <f t="shared" ref="BM9:BM19" si="110">SUM(S9:BI9)</f>
        <v>0.51976074673890305</v>
      </c>
      <c r="BN9" s="8">
        <f t="shared" ref="BN9:BN19" si="111">SUM(M9:R9)</f>
        <v>0.47893217454831216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1.3447619047618999</v>
      </c>
      <c r="F10">
        <f>VLOOKUP(B10,home!$B$2:$E$405,3,FALSE)</f>
        <v>0.78</v>
      </c>
      <c r="G10">
        <f>VLOOKUP(C10,away!$B$2:$E$405,4,FALSE)</f>
        <v>0.61</v>
      </c>
      <c r="H10">
        <f>VLOOKUP(A10,away!$A$2:$E$405,3,FALSE)</f>
        <v>1.2609523809523799</v>
      </c>
      <c r="I10">
        <f>VLOOKUP(C10,away!$B$2:$E$405,3,FALSE)</f>
        <v>1.1200000000000001</v>
      </c>
      <c r="J10">
        <f>VLOOKUP(B10,home!$B$2:$E$405,4,FALSE)</f>
        <v>1.37</v>
      </c>
      <c r="K10" s="3">
        <f t="shared" si="56"/>
        <v>0.6398377142857119</v>
      </c>
      <c r="L10" s="3">
        <f t="shared" si="57"/>
        <v>1.9348053333333322</v>
      </c>
      <c r="M10" s="5">
        <f t="shared" si="58"/>
        <v>7.6181010939124258E-2</v>
      </c>
      <c r="N10" s="5">
        <f t="shared" si="59"/>
        <v>4.8743483911264089E-2</v>
      </c>
      <c r="O10" s="5">
        <f t="shared" si="60"/>
        <v>0.14739542626374255</v>
      </c>
      <c r="P10" s="5">
        <f t="shared" si="61"/>
        <v>9.4309152636761234E-2</v>
      </c>
      <c r="Q10" s="5">
        <f t="shared" si="62"/>
        <v>1.559395966605279E-2</v>
      </c>
      <c r="R10" s="5">
        <f t="shared" si="63"/>
        <v>0.14259072842201451</v>
      </c>
      <c r="S10" s="5">
        <f t="shared" si="64"/>
        <v>2.9187773178053635E-2</v>
      </c>
      <c r="T10" s="5">
        <f t="shared" si="65"/>
        <v>3.0171276329663807E-2</v>
      </c>
      <c r="U10" s="5">
        <f t="shared" si="66"/>
        <v>9.1234925751876472E-2</v>
      </c>
      <c r="V10" s="5">
        <f t="shared" si="67"/>
        <v>4.0148152433884211E-3</v>
      </c>
      <c r="W10" s="5">
        <f t="shared" si="68"/>
        <v>3.3258678364636004E-3</v>
      </c>
      <c r="X10" s="5">
        <f t="shared" si="69"/>
        <v>6.4349068279515647E-3</v>
      </c>
      <c r="Y10" s="5">
        <f t="shared" si="70"/>
        <v>6.225146025111883E-3</v>
      </c>
      <c r="Z10" s="5">
        <f t="shared" si="71"/>
        <v>9.1961767278266146E-2</v>
      </c>
      <c r="AA10" s="5">
        <f t="shared" si="72"/>
        <v>5.8840606977000387E-2</v>
      </c>
      <c r="AB10" s="5">
        <f t="shared" si="73"/>
        <v>1.8824219737673918E-2</v>
      </c>
      <c r="AC10" s="5">
        <f t="shared" si="74"/>
        <v>3.106366492527891E-4</v>
      </c>
      <c r="AD10" s="5">
        <f t="shared" si="75"/>
        <v>5.3200391862480889E-4</v>
      </c>
      <c r="AE10" s="5">
        <f t="shared" si="76"/>
        <v>1.0293240191095124E-3</v>
      </c>
      <c r="AF10" s="5">
        <f t="shared" si="77"/>
        <v>9.9577080095059273E-4</v>
      </c>
      <c r="AG10" s="5">
        <f t="shared" si="78"/>
        <v>6.422075521522703E-4</v>
      </c>
      <c r="AH10" s="5">
        <f t="shared" si="79"/>
        <v>4.4482029448187008E-2</v>
      </c>
      <c r="AI10" s="5">
        <f t="shared" si="80"/>
        <v>2.8461280048917705E-2</v>
      </c>
      <c r="AJ10" s="5">
        <f t="shared" si="81"/>
        <v>9.1053001860725187E-3</v>
      </c>
      <c r="AK10" s="5">
        <f t="shared" si="82"/>
        <v>1.9419714863139691E-3</v>
      </c>
      <c r="AL10" s="5">
        <f t="shared" si="83"/>
        <v>1.5382247522214421E-5</v>
      </c>
      <c r="AM10" s="5">
        <f t="shared" si="84"/>
        <v>6.8079234256787941E-5</v>
      </c>
      <c r="AN10" s="5">
        <f t="shared" si="85"/>
        <v>1.3172006552928262E-4</v>
      </c>
      <c r="AO10" s="5">
        <f t="shared" si="86"/>
        <v>1.2742634264653605E-4</v>
      </c>
      <c r="AP10" s="5">
        <f t="shared" si="87"/>
        <v>8.2181722453226181E-5</v>
      </c>
      <c r="AQ10" s="5">
        <f t="shared" si="88"/>
        <v>3.9751408726255416E-5</v>
      </c>
      <c r="AR10" s="5">
        <f t="shared" si="89"/>
        <v>1.7212813562768506E-2</v>
      </c>
      <c r="AS10" s="5">
        <f t="shared" si="90"/>
        <v>1.1013407286427903E-2</v>
      </c>
      <c r="AT10" s="5">
        <f t="shared" si="91"/>
        <v>3.5233966723228166E-3</v>
      </c>
      <c r="AU10" s="5">
        <f t="shared" si="92"/>
        <v>7.5146735778030486E-4</v>
      </c>
      <c r="AV10" s="5">
        <f t="shared" si="93"/>
        <v>1.2020428914061837E-4</v>
      </c>
      <c r="AW10" s="5">
        <f t="shared" si="94"/>
        <v>5.2896191714443072E-7</v>
      </c>
      <c r="AX10" s="5">
        <f t="shared" si="95"/>
        <v>7.2599436061974524E-6</v>
      </c>
      <c r="AY10" s="5">
        <f t="shared" si="96"/>
        <v>1.4046577608970056E-5</v>
      </c>
      <c r="AZ10" s="5">
        <f t="shared" si="97"/>
        <v>1.3588696636457917E-5</v>
      </c>
      <c r="BA10" s="5">
        <f t="shared" si="98"/>
        <v>8.7638275750891634E-6</v>
      </c>
      <c r="BB10" s="5">
        <f t="shared" si="99"/>
        <v>4.2390750831740586E-6</v>
      </c>
      <c r="BC10" s="5">
        <f t="shared" si="100"/>
        <v>1.6403570158651209E-6</v>
      </c>
      <c r="BD10" s="5">
        <f t="shared" si="101"/>
        <v>5.5505739138194676E-3</v>
      </c>
      <c r="BE10" s="5">
        <f t="shared" si="102"/>
        <v>3.5514665259921466E-3</v>
      </c>
      <c r="BF10" s="5">
        <f t="shared" si="103"/>
        <v>1.1361811121765163E-3</v>
      </c>
      <c r="BG10" s="5">
        <f t="shared" si="104"/>
        <v>2.4232384194320677E-4</v>
      </c>
      <c r="BH10" s="5">
        <f t="shared" si="105"/>
        <v>3.8761983286468378E-5</v>
      </c>
      <c r="BI10" s="5">
        <f t="shared" si="106"/>
        <v>4.9602757574389806E-6</v>
      </c>
      <c r="BJ10" s="8">
        <f t="shared" si="107"/>
        <v>0.11419264413848275</v>
      </c>
      <c r="BK10" s="8">
        <f t="shared" si="108"/>
        <v>0.20403281747171151</v>
      </c>
      <c r="BL10" s="8">
        <f t="shared" si="109"/>
        <v>0.58602204514321432</v>
      </c>
      <c r="BM10" s="8">
        <f t="shared" si="110"/>
        <v>0.47138199457702351</v>
      </c>
      <c r="BN10" s="8">
        <f t="shared" si="111"/>
        <v>0.52481376183895945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1.3447619047618999</v>
      </c>
      <c r="F11">
        <f>VLOOKUP(B11,home!$B$2:$E$405,3,FALSE)</f>
        <v>1.01</v>
      </c>
      <c r="G11">
        <f>VLOOKUP(C11,away!$B$2:$E$405,4,FALSE)</f>
        <v>0.96</v>
      </c>
      <c r="H11">
        <f>VLOOKUP(A11,away!$A$2:$E$405,3,FALSE)</f>
        <v>1.2609523809523799</v>
      </c>
      <c r="I11">
        <f>VLOOKUP(C11,away!$B$2:$E$405,3,FALSE)</f>
        <v>0.67</v>
      </c>
      <c r="J11">
        <f>VLOOKUP(B11,home!$B$2:$E$405,4,FALSE)</f>
        <v>0.9</v>
      </c>
      <c r="K11" s="3">
        <f t="shared" si="56"/>
        <v>1.303881142857138</v>
      </c>
      <c r="L11" s="3">
        <f t="shared" si="57"/>
        <v>0.76035428571428521</v>
      </c>
      <c r="M11" s="5">
        <f t="shared" si="58"/>
        <v>0.12691528928608334</v>
      </c>
      <c r="N11" s="5">
        <f t="shared" si="59"/>
        <v>0.16548245244038262</v>
      </c>
      <c r="O11" s="5">
        <f t="shared" si="60"/>
        <v>9.6500584131341785E-2</v>
      </c>
      <c r="P11" s="5">
        <f t="shared" si="61"/>
        <v>0.12582529192355529</v>
      </c>
      <c r="Q11" s="5">
        <f t="shared" si="62"/>
        <v>0.10788472460538408</v>
      </c>
      <c r="R11" s="5">
        <f t="shared" si="63"/>
        <v>3.6687316359098825E-2</v>
      </c>
      <c r="S11" s="5">
        <f t="shared" si="64"/>
        <v>3.1186163969497294E-2</v>
      </c>
      <c r="T11" s="5">
        <f t="shared" si="65"/>
        <v>8.2030612716809184E-2</v>
      </c>
      <c r="U11" s="5">
        <f t="shared" si="66"/>
        <v>4.7835899982663146E-2</v>
      </c>
      <c r="V11" s="5">
        <f t="shared" si="67"/>
        <v>3.4353694652997529E-3</v>
      </c>
      <c r="W11" s="5">
        <f t="shared" si="68"/>
        <v>4.6889619338431922E-2</v>
      </c>
      <c r="X11" s="5">
        <f t="shared" si="69"/>
        <v>3.5652723019488144E-2</v>
      </c>
      <c r="Y11" s="5">
        <f t="shared" si="70"/>
        <v>1.3554350372626077E-2</v>
      </c>
      <c r="Z11" s="5">
        <f t="shared" si="71"/>
        <v>9.298452741665535E-3</v>
      </c>
      <c r="AA11" s="5">
        <f t="shared" si="72"/>
        <v>1.2124077187605943E-2</v>
      </c>
      <c r="AB11" s="5">
        <f t="shared" si="73"/>
        <v>7.9041778097318997E-3</v>
      </c>
      <c r="AC11" s="5">
        <f t="shared" si="74"/>
        <v>2.1286657436434228E-4</v>
      </c>
      <c r="AD11" s="5">
        <f t="shared" si="75"/>
        <v>1.5284622612782685E-2</v>
      </c>
      <c r="AE11" s="5">
        <f t="shared" si="76"/>
        <v>1.1621728309154792E-2</v>
      </c>
      <c r="AF11" s="5">
        <f t="shared" si="77"/>
        <v>4.4183154636364382E-3</v>
      </c>
      <c r="AG11" s="5">
        <f t="shared" si="78"/>
        <v>1.1198283661378885E-3</v>
      </c>
      <c r="AH11" s="5">
        <f t="shared" si="79"/>
        <v>1.7675295981592833E-3</v>
      </c>
      <c r="AI11" s="5">
        <f t="shared" si="80"/>
        <v>2.304648512481744E-3</v>
      </c>
      <c r="AJ11" s="5">
        <f t="shared" si="81"/>
        <v>1.5024938681693501E-3</v>
      </c>
      <c r="AK11" s="5">
        <f t="shared" si="82"/>
        <v>6.5302447398816479E-4</v>
      </c>
      <c r="AL11" s="5">
        <f t="shared" si="83"/>
        <v>8.4415357710877541E-6</v>
      </c>
      <c r="AM11" s="5">
        <f t="shared" si="84"/>
        <v>3.9858662400990286E-3</v>
      </c>
      <c r="AN11" s="5">
        <f t="shared" si="85"/>
        <v>3.0306704779431808E-3</v>
      </c>
      <c r="AO11" s="5">
        <f t="shared" si="86"/>
        <v>1.1521916432459291E-3</v>
      </c>
      <c r="AP11" s="5">
        <f t="shared" si="87"/>
        <v>2.9202461796874236E-4</v>
      </c>
      <c r="AQ11" s="5">
        <f t="shared" si="88"/>
        <v>5.5510542451652521E-5</v>
      </c>
      <c r="AR11" s="5">
        <f t="shared" si="89"/>
        <v>2.6878974101745195E-4</v>
      </c>
      <c r="AS11" s="5">
        <f t="shared" si="90"/>
        <v>3.5046987470610936E-4</v>
      </c>
      <c r="AT11" s="5">
        <f t="shared" si="91"/>
        <v>2.2848553038440001E-4</v>
      </c>
      <c r="AU11" s="5">
        <f t="shared" si="92"/>
        <v>9.9305991494643602E-5</v>
      </c>
      <c r="AV11" s="5">
        <f t="shared" si="93"/>
        <v>3.2370802420649258E-5</v>
      </c>
      <c r="AW11" s="5">
        <f t="shared" si="94"/>
        <v>2.3247323922713513E-7</v>
      </c>
      <c r="AX11" s="5">
        <f t="shared" si="95"/>
        <v>8.6618263806933354E-4</v>
      </c>
      <c r="AY11" s="5">
        <f t="shared" si="96"/>
        <v>6.5860568106732335E-4</v>
      </c>
      <c r="AZ11" s="5">
        <f t="shared" si="97"/>
        <v>2.5038682609765741E-4</v>
      </c>
      <c r="BA11" s="5">
        <f t="shared" si="98"/>
        <v>6.3460898769917098E-5</v>
      </c>
      <c r="BB11" s="5">
        <f t="shared" si="99"/>
        <v>1.2063191588746717E-5</v>
      </c>
      <c r="BC11" s="5">
        <f t="shared" si="100"/>
        <v>1.8344598847792173E-6</v>
      </c>
      <c r="BD11" s="5">
        <f t="shared" si="101"/>
        <v>3.4062571923108712E-5</v>
      </c>
      <c r="BE11" s="5">
        <f t="shared" si="102"/>
        <v>4.441354520775644E-5</v>
      </c>
      <c r="BF11" s="5">
        <f t="shared" si="103"/>
        <v>2.8954992041913329E-5</v>
      </c>
      <c r="BG11" s="5">
        <f t="shared" si="104"/>
        <v>1.2584622705009761E-5</v>
      </c>
      <c r="BH11" s="5">
        <f t="shared" si="105"/>
        <v>4.1022130587585011E-6</v>
      </c>
      <c r="BI11" s="5">
        <f t="shared" si="106"/>
        <v>1.0697596502595022E-6</v>
      </c>
      <c r="BJ11" s="8">
        <f t="shared" si="107"/>
        <v>0.49430777446202012</v>
      </c>
      <c r="BK11" s="8">
        <f t="shared" si="108"/>
        <v>0.28824202843563845</v>
      </c>
      <c r="BL11" s="8">
        <f t="shared" si="109"/>
        <v>0.20838436156785023</v>
      </c>
      <c r="BM11" s="8">
        <f t="shared" si="110"/>
        <v>0.34027858525350035</v>
      </c>
      <c r="BN11" s="8">
        <f t="shared" si="111"/>
        <v>0.65929565874584595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1.3447619047618999</v>
      </c>
      <c r="F12">
        <f>VLOOKUP(B12,home!$B$2:$E$405,3,FALSE)</f>
        <v>0.96</v>
      </c>
      <c r="G12">
        <f>VLOOKUP(C12,away!$B$2:$E$405,4,FALSE)</f>
        <v>1.05</v>
      </c>
      <c r="H12">
        <f>VLOOKUP(A12,away!$A$2:$E$405,3,FALSE)</f>
        <v>1.2609523809523799</v>
      </c>
      <c r="I12">
        <f>VLOOKUP(C12,away!$B$2:$E$405,3,FALSE)</f>
        <v>0.78</v>
      </c>
      <c r="J12">
        <f>VLOOKUP(B12,home!$B$2:$E$405,4,FALSE)</f>
        <v>0.68</v>
      </c>
      <c r="K12" s="3">
        <f t="shared" si="56"/>
        <v>1.3555199999999952</v>
      </c>
      <c r="L12" s="3">
        <f t="shared" si="57"/>
        <v>0.66880914285714244</v>
      </c>
      <c r="M12" s="5">
        <f t="shared" si="58"/>
        <v>0.13208242190885841</v>
      </c>
      <c r="N12" s="5">
        <f t="shared" si="59"/>
        <v>0.17904036454589514</v>
      </c>
      <c r="O12" s="5">
        <f t="shared" si="60"/>
        <v>8.8337931383359033E-2</v>
      </c>
      <c r="P12" s="5">
        <f t="shared" si="61"/>
        <v>0.11974383274877043</v>
      </c>
      <c r="Q12" s="5">
        <f t="shared" si="62"/>
        <v>0.12134639747462547</v>
      </c>
      <c r="R12" s="5">
        <f t="shared" si="63"/>
        <v>2.9540608085138705E-2</v>
      </c>
      <c r="S12" s="5">
        <f t="shared" si="64"/>
        <v>2.713946578610521E-2</v>
      </c>
      <c r="T12" s="5">
        <f t="shared" si="65"/>
        <v>8.1157580083806372E-2</v>
      </c>
      <c r="U12" s="5">
        <f t="shared" si="66"/>
        <v>4.0042885071567079E-2</v>
      </c>
      <c r="V12" s="5">
        <f t="shared" si="67"/>
        <v>2.7338011161821933E-3</v>
      </c>
      <c r="W12" s="5">
        <f t="shared" si="68"/>
        <v>5.4829156234934583E-2</v>
      </c>
      <c r="X12" s="5">
        <f t="shared" si="69"/>
        <v>3.6670240985066944E-2</v>
      </c>
      <c r="Y12" s="5">
        <f t="shared" si="70"/>
        <v>1.2262696220793736E-2</v>
      </c>
      <c r="Z12" s="5">
        <f t="shared" si="71"/>
        <v>6.5856762576334644E-3</v>
      </c>
      <c r="AA12" s="5">
        <f t="shared" si="72"/>
        <v>8.9270158807472823E-3</v>
      </c>
      <c r="AB12" s="5">
        <f t="shared" si="73"/>
        <v>6.0503742833352579E-3</v>
      </c>
      <c r="AC12" s="5">
        <f t="shared" si="74"/>
        <v>1.549013008759834E-4</v>
      </c>
      <c r="AD12" s="5">
        <f t="shared" si="75"/>
        <v>1.8580504464894575E-2</v>
      </c>
      <c r="AE12" s="5">
        <f t="shared" si="76"/>
        <v>1.2426811265019449E-2</v>
      </c>
      <c r="AF12" s="5">
        <f t="shared" si="77"/>
        <v>4.1555824953025686E-3</v>
      </c>
      <c r="AG12" s="5">
        <f t="shared" si="78"/>
        <v>9.2643052225181894E-4</v>
      </c>
      <c r="AH12" s="5">
        <f t="shared" si="79"/>
        <v>1.1011401232506174E-3</v>
      </c>
      <c r="AI12" s="5">
        <f t="shared" si="80"/>
        <v>1.4926174598686717E-3</v>
      </c>
      <c r="AJ12" s="5">
        <f t="shared" si="81"/>
        <v>1.0116364096005874E-3</v>
      </c>
      <c r="AK12" s="5">
        <f t="shared" si="82"/>
        <v>4.5709779531392789E-4</v>
      </c>
      <c r="AL12" s="5">
        <f t="shared" si="83"/>
        <v>5.6172426872850136E-6</v>
      </c>
      <c r="AM12" s="5">
        <f t="shared" si="84"/>
        <v>5.0372490824507577E-3</v>
      </c>
      <c r="AN12" s="5">
        <f t="shared" si="85"/>
        <v>3.3689582411918183E-3</v>
      </c>
      <c r="AO12" s="5">
        <f t="shared" si="86"/>
        <v>1.1265950368065029E-3</v>
      </c>
      <c r="AP12" s="5">
        <f t="shared" si="87"/>
        <v>2.5115902030455604E-4</v>
      </c>
      <c r="AQ12" s="5">
        <f t="shared" si="88"/>
        <v>4.1994362272682425E-5</v>
      </c>
      <c r="AR12" s="5">
        <f t="shared" si="89"/>
        <v>1.4729051639937081E-4</v>
      </c>
      <c r="AS12" s="5">
        <f t="shared" si="90"/>
        <v>1.9965524078967441E-4</v>
      </c>
      <c r="AT12" s="5">
        <f t="shared" si="91"/>
        <v>1.3531833599760926E-4</v>
      </c>
      <c r="AU12" s="5">
        <f t="shared" si="92"/>
        <v>6.1142236937159554E-5</v>
      </c>
      <c r="AV12" s="5">
        <f t="shared" si="93"/>
        <v>2.0719881253264568E-5</v>
      </c>
      <c r="AW12" s="5">
        <f t="shared" si="94"/>
        <v>1.4145842487647788E-7</v>
      </c>
      <c r="AX12" s="5">
        <f t="shared" si="95"/>
        <v>1.1380153127072714E-3</v>
      </c>
      <c r="AY12" s="5">
        <f t="shared" si="96"/>
        <v>7.6111504585005306E-4</v>
      </c>
      <c r="AZ12" s="5">
        <f t="shared" si="97"/>
        <v>2.5452035071532429E-4</v>
      </c>
      <c r="BA12" s="5">
        <f t="shared" si="98"/>
        <v>5.6741845867205114E-5</v>
      </c>
      <c r="BB12" s="5">
        <f t="shared" si="99"/>
        <v>9.4873663246443831E-6</v>
      </c>
      <c r="BC12" s="5">
        <f t="shared" si="100"/>
        <v>1.2690474679114261E-6</v>
      </c>
      <c r="BD12" s="5">
        <f t="shared" si="101"/>
        <v>1.64182073373415E-5</v>
      </c>
      <c r="BE12" s="5">
        <f t="shared" si="102"/>
        <v>2.2255208409913072E-5</v>
      </c>
      <c r="BF12" s="5">
        <f t="shared" si="103"/>
        <v>1.5083690051902632E-5</v>
      </c>
      <c r="BG12" s="5">
        <f t="shared" si="104"/>
        <v>6.8154145130516618E-6</v>
      </c>
      <c r="BH12" s="5">
        <f t="shared" si="105"/>
        <v>2.3096076701829404E-6</v>
      </c>
      <c r="BI12" s="5">
        <f t="shared" si="106"/>
        <v>6.2614387781727314E-7</v>
      </c>
      <c r="BJ12" s="8">
        <f t="shared" si="107"/>
        <v>0.53344286900454929</v>
      </c>
      <c r="BK12" s="8">
        <f t="shared" si="108"/>
        <v>0.28262115514932962</v>
      </c>
      <c r="BL12" s="8">
        <f t="shared" si="109"/>
        <v>0.17758894097541844</v>
      </c>
      <c r="BM12" s="8">
        <f t="shared" si="110"/>
        <v>0.32938611165285847</v>
      </c>
      <c r="BN12" s="8">
        <f t="shared" si="111"/>
        <v>0.67009155614664717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1.3447619047618999</v>
      </c>
      <c r="F13">
        <f>VLOOKUP(B13,home!$B$2:$E$405,3,FALSE)</f>
        <v>1.05</v>
      </c>
      <c r="G13">
        <f>VLOOKUP(C13,away!$B$2:$E$405,4,FALSE)</f>
        <v>1.25</v>
      </c>
      <c r="H13">
        <f>VLOOKUP(A13,away!$A$2:$E$405,3,FALSE)</f>
        <v>1.2609523809523799</v>
      </c>
      <c r="I13">
        <f>VLOOKUP(C13,away!$B$2:$E$405,3,FALSE)</f>
        <v>0.56999999999999995</v>
      </c>
      <c r="J13">
        <f>VLOOKUP(B13,home!$B$2:$E$405,4,FALSE)</f>
        <v>1.48</v>
      </c>
      <c r="K13" s="3">
        <f t="shared" si="56"/>
        <v>1.7649999999999939</v>
      </c>
      <c r="L13" s="3">
        <f t="shared" si="57"/>
        <v>1.0637394285714274</v>
      </c>
      <c r="M13" s="5">
        <f t="shared" si="58"/>
        <v>5.9087290493312211E-2</v>
      </c>
      <c r="N13" s="5">
        <f t="shared" si="59"/>
        <v>0.10428906772069571</v>
      </c>
      <c r="O13" s="5">
        <f t="shared" si="60"/>
        <v>6.2853480625189861E-2</v>
      </c>
      <c r="P13" s="5">
        <f t="shared" si="61"/>
        <v>0.11093639330345974</v>
      </c>
      <c r="Q13" s="5">
        <f t="shared" si="62"/>
        <v>9.2035102263513649E-2</v>
      </c>
      <c r="R13" s="5">
        <f t="shared" si="63"/>
        <v>3.3429862781982372E-2</v>
      </c>
      <c r="S13" s="5">
        <f t="shared" si="64"/>
        <v>5.2070772142500173E-2</v>
      </c>
      <c r="T13" s="5">
        <f t="shared" si="65"/>
        <v>9.7901367090302893E-2</v>
      </c>
      <c r="U13" s="5">
        <f t="shared" si="66"/>
        <v>5.9003707810198695E-2</v>
      </c>
      <c r="V13" s="5">
        <f t="shared" si="67"/>
        <v>1.0862542162033332E-2</v>
      </c>
      <c r="W13" s="5">
        <f t="shared" si="68"/>
        <v>5.4147318498367021E-2</v>
      </c>
      <c r="X13" s="5">
        <f t="shared" si="69"/>
        <v>5.759863763812801E-2</v>
      </c>
      <c r="Y13" s="5">
        <f t="shared" si="70"/>
        <v>3.0634970943837499E-2</v>
      </c>
      <c r="Z13" s="5">
        <f t="shared" si="71"/>
        <v>1.185355437764239E-2</v>
      </c>
      <c r="AA13" s="5">
        <f t="shared" si="72"/>
        <v>2.092152347653875E-2</v>
      </c>
      <c r="AB13" s="5">
        <f t="shared" si="73"/>
        <v>1.8463244468045384E-2</v>
      </c>
      <c r="AC13" s="5">
        <f t="shared" si="74"/>
        <v>1.2746514938977614E-3</v>
      </c>
      <c r="AD13" s="5">
        <f t="shared" si="75"/>
        <v>2.3892504287404349E-2</v>
      </c>
      <c r="AE13" s="5">
        <f t="shared" si="76"/>
        <v>2.541539885782388E-2</v>
      </c>
      <c r="AF13" s="5">
        <f t="shared" si="77"/>
        <v>1.3517680928968242E-2</v>
      </c>
      <c r="AG13" s="5">
        <f t="shared" si="78"/>
        <v>4.7930967289971874E-3</v>
      </c>
      <c r="AH13" s="5">
        <f t="shared" si="79"/>
        <v>3.1522732900534142E-3</v>
      </c>
      <c r="AI13" s="5">
        <f t="shared" si="80"/>
        <v>5.563762356944257E-3</v>
      </c>
      <c r="AJ13" s="5">
        <f t="shared" si="81"/>
        <v>4.9100202800032907E-3</v>
      </c>
      <c r="AK13" s="5">
        <f t="shared" si="82"/>
        <v>2.888728598068593E-3</v>
      </c>
      <c r="AL13" s="5">
        <f t="shared" si="83"/>
        <v>9.5726331853304179E-5</v>
      </c>
      <c r="AM13" s="5">
        <f t="shared" si="84"/>
        <v>8.4340540134537154E-3</v>
      </c>
      <c r="AN13" s="5">
        <f t="shared" si="85"/>
        <v>8.9716357968118079E-3</v>
      </c>
      <c r="AO13" s="5">
        <f t="shared" si="86"/>
        <v>4.7717413679257779E-3</v>
      </c>
      <c r="AP13" s="5">
        <f t="shared" si="87"/>
        <v>1.6919631453360031E-3</v>
      </c>
      <c r="AQ13" s="5">
        <f t="shared" si="88"/>
        <v>4.4995197734590871E-4</v>
      </c>
      <c r="AR13" s="5">
        <f t="shared" si="89"/>
        <v>6.7063947765247866E-4</v>
      </c>
      <c r="AS13" s="5">
        <f t="shared" si="90"/>
        <v>1.1836786780566209E-3</v>
      </c>
      <c r="AT13" s="5">
        <f t="shared" si="91"/>
        <v>1.0445964333849645E-3</v>
      </c>
      <c r="AU13" s="5">
        <f t="shared" si="92"/>
        <v>6.1457090164148537E-4</v>
      </c>
      <c r="AV13" s="5">
        <f t="shared" si="93"/>
        <v>2.7117941034930431E-4</v>
      </c>
      <c r="AW13" s="5">
        <f t="shared" si="94"/>
        <v>4.9923943557416534E-6</v>
      </c>
      <c r="AX13" s="5">
        <f t="shared" si="95"/>
        <v>2.481017555624293E-3</v>
      </c>
      <c r="AY13" s="5">
        <f t="shared" si="96"/>
        <v>2.6391561968954649E-3</v>
      </c>
      <c r="AZ13" s="5">
        <f t="shared" si="97"/>
        <v>1.4036872523981616E-3</v>
      </c>
      <c r="BA13" s="5">
        <f t="shared" si="98"/>
        <v>4.9771915858633936E-4</v>
      </c>
      <c r="BB13" s="5">
        <f t="shared" si="99"/>
        <v>1.3236087333592104E-4</v>
      </c>
      <c r="BC13" s="5">
        <f t="shared" si="100"/>
        <v>2.8159495953513557E-5</v>
      </c>
      <c r="BD13" s="5">
        <f t="shared" si="101"/>
        <v>1.1889760912258132E-4</v>
      </c>
      <c r="BE13" s="5">
        <f t="shared" si="102"/>
        <v>2.0985428010135532E-4</v>
      </c>
      <c r="BF13" s="5">
        <f t="shared" si="103"/>
        <v>1.8519640218944545E-4</v>
      </c>
      <c r="BG13" s="5">
        <f t="shared" si="104"/>
        <v>1.0895721662145671E-4</v>
      </c>
      <c r="BH13" s="5">
        <f t="shared" si="105"/>
        <v>4.8077371834217578E-5</v>
      </c>
      <c r="BI13" s="5">
        <f t="shared" si="106"/>
        <v>1.6971312257478765E-5</v>
      </c>
      <c r="BJ13" s="8">
        <f t="shared" si="107"/>
        <v>0.53572659179170534</v>
      </c>
      <c r="BK13" s="8">
        <f t="shared" si="108"/>
        <v>0.23696653212395202</v>
      </c>
      <c r="BL13" s="8">
        <f t="shared" si="109"/>
        <v>0.21565922278023605</v>
      </c>
      <c r="BM13" s="8">
        <f t="shared" si="110"/>
        <v>0.5349405400828422</v>
      </c>
      <c r="BN13" s="8">
        <f t="shared" si="111"/>
        <v>0.46263119718815349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1.3447619047618999</v>
      </c>
      <c r="F14">
        <f>VLOOKUP(B14,home!$B$2:$E$405,3,FALSE)</f>
        <v>1.1200000000000001</v>
      </c>
      <c r="G14">
        <f>VLOOKUP(C14,away!$B$2:$E$405,4,FALSE)</f>
        <v>0.88</v>
      </c>
      <c r="H14">
        <f>VLOOKUP(A14,away!$A$2:$E$405,3,FALSE)</f>
        <v>1.2609523809523799</v>
      </c>
      <c r="I14">
        <f>VLOOKUP(C14,away!$B$2:$E$405,3,FALSE)</f>
        <v>1.1200000000000001</v>
      </c>
      <c r="J14">
        <f>VLOOKUP(B14,home!$B$2:$E$405,4,FALSE)</f>
        <v>1.01</v>
      </c>
      <c r="K14" s="3">
        <f t="shared" si="56"/>
        <v>1.3253973333333287</v>
      </c>
      <c r="L14" s="3">
        <f t="shared" si="57"/>
        <v>1.4263893333333324</v>
      </c>
      <c r="M14" s="5">
        <f t="shared" si="58"/>
        <v>6.3813745401827465E-2</v>
      </c>
      <c r="N14" s="5">
        <f t="shared" si="59"/>
        <v>8.4578567985594086E-2</v>
      </c>
      <c r="O14" s="5">
        <f t="shared" si="60"/>
        <v>9.1023245761215704E-2</v>
      </c>
      <c r="P14" s="5">
        <f t="shared" si="61"/>
        <v>0.1206419672032595</v>
      </c>
      <c r="Q14" s="5">
        <f t="shared" si="62"/>
        <v>5.6050104232629031E-2</v>
      </c>
      <c r="R14" s="5">
        <f t="shared" si="63"/>
        <v>6.4917293419588268E-2</v>
      </c>
      <c r="S14" s="5">
        <f t="shared" si="64"/>
        <v>5.7019393545326737E-2</v>
      </c>
      <c r="T14" s="5">
        <f t="shared" si="65"/>
        <v>7.9949270809643522E-2</v>
      </c>
      <c r="U14" s="5">
        <f t="shared" si="66"/>
        <v>8.6041207585539528E-2</v>
      </c>
      <c r="V14" s="5">
        <f t="shared" si="67"/>
        <v>1.1977447043961472E-2</v>
      </c>
      <c r="W14" s="5">
        <f t="shared" si="68"/>
        <v>2.4762886227660548E-2</v>
      </c>
      <c r="X14" s="5">
        <f t="shared" si="69"/>
        <v>3.5321516777681888E-2</v>
      </c>
      <c r="Y14" s="5">
        <f t="shared" si="70"/>
        <v>2.5191117384419894E-2</v>
      </c>
      <c r="Z14" s="5">
        <f t="shared" si="71"/>
        <v>3.0865778294190283E-2</v>
      </c>
      <c r="AA14" s="5">
        <f t="shared" si="72"/>
        <v>4.0909420242377537E-2</v>
      </c>
      <c r="AB14" s="5">
        <f t="shared" si="73"/>
        <v>2.7110618248729842E-2</v>
      </c>
      <c r="AC14" s="5">
        <f t="shared" si="74"/>
        <v>1.4152346453313988E-3</v>
      </c>
      <c r="AD14" s="5">
        <f t="shared" si="75"/>
        <v>8.2051658429444698E-3</v>
      </c>
      <c r="AE14" s="5">
        <f t="shared" si="76"/>
        <v>1.1703761036606994E-2</v>
      </c>
      <c r="AF14" s="5">
        <f t="shared" si="77"/>
        <v>8.3470599512492395E-3</v>
      </c>
      <c r="AG14" s="5">
        <f t="shared" si="78"/>
        <v>3.9687190930519211E-3</v>
      </c>
      <c r="AH14" s="5">
        <f t="shared" si="79"/>
        <v>1.1006654230966126E-2</v>
      </c>
      <c r="AI14" s="5">
        <f t="shared" si="80"/>
        <v>1.4588190166644501E-2</v>
      </c>
      <c r="AJ14" s="5">
        <f t="shared" si="81"/>
        <v>9.667574172515056E-3</v>
      </c>
      <c r="AK14" s="5">
        <f t="shared" si="82"/>
        <v>4.2711256760178725E-3</v>
      </c>
      <c r="AL14" s="5">
        <f t="shared" si="83"/>
        <v>1.070218904042562E-4</v>
      </c>
      <c r="AM14" s="5">
        <f t="shared" si="84"/>
        <v>2.1750209855592641E-3</v>
      </c>
      <c r="AN14" s="5">
        <f t="shared" si="85"/>
        <v>3.1024267335778865E-3</v>
      </c>
      <c r="AO14" s="5">
        <f t="shared" si="86"/>
        <v>2.2126342001118349E-3</v>
      </c>
      <c r="AP14" s="5">
        <f t="shared" si="87"/>
        <v>1.0520259405360172E-3</v>
      </c>
      <c r="AQ14" s="5">
        <f t="shared" si="88"/>
        <v>3.7514964499263528E-4</v>
      </c>
      <c r="AR14" s="5">
        <f t="shared" si="89"/>
        <v>3.1399548381476532E-3</v>
      </c>
      <c r="AS14" s="5">
        <f t="shared" si="90"/>
        <v>4.1616877692679825E-3</v>
      </c>
      <c r="AT14" s="5">
        <f t="shared" si="91"/>
        <v>2.7579449357768571E-3</v>
      </c>
      <c r="AU14" s="5">
        <f t="shared" si="92"/>
        <v>1.2184576211196018E-3</v>
      </c>
      <c r="AV14" s="5">
        <f t="shared" si="93"/>
        <v>4.0373512045289756E-4</v>
      </c>
      <c r="AW14" s="5">
        <f t="shared" si="94"/>
        <v>5.6202326312127403E-6</v>
      </c>
      <c r="AX14" s="5">
        <f t="shared" si="95"/>
        <v>4.8046116903404566E-4</v>
      </c>
      <c r="AY14" s="5">
        <f t="shared" si="96"/>
        <v>6.8532468659102596E-4</v>
      </c>
      <c r="AZ14" s="5">
        <f t="shared" si="97"/>
        <v>4.887699114117242E-4</v>
      </c>
      <c r="BA14" s="5">
        <f t="shared" si="98"/>
        <v>2.3239206269732045E-4</v>
      </c>
      <c r="BB14" s="5">
        <f t="shared" si="99"/>
        <v>8.2870389845697198E-5</v>
      </c>
      <c r="BC14" s="5">
        <f t="shared" si="100"/>
        <v>2.3641088025015465E-5</v>
      </c>
      <c r="BD14" s="5">
        <f t="shared" si="101"/>
        <v>7.4646634804703389E-4</v>
      </c>
      <c r="BE14" s="5">
        <f t="shared" si="102"/>
        <v>9.8936450712460702E-4</v>
      </c>
      <c r="BF14" s="5">
        <f t="shared" si="103"/>
        <v>6.5565053971879865E-4</v>
      </c>
      <c r="BG14" s="5">
        <f t="shared" si="104"/>
        <v>2.8966582564728452E-4</v>
      </c>
      <c r="BH14" s="5">
        <f t="shared" si="105"/>
        <v>9.598057821767689E-5</v>
      </c>
      <c r="BI14" s="5">
        <f t="shared" si="106"/>
        <v>2.5442480484299999E-5</v>
      </c>
      <c r="BJ14" s="8">
        <f t="shared" si="107"/>
        <v>0.34898888615386403</v>
      </c>
      <c r="BK14" s="8">
        <f t="shared" si="108"/>
        <v>0.25566013441670182</v>
      </c>
      <c r="BL14" s="8">
        <f t="shared" si="109"/>
        <v>0.36401968006759916</v>
      </c>
      <c r="BM14" s="8">
        <f t="shared" si="110"/>
        <v>0.51782985047428121</v>
      </c>
      <c r="BN14" s="8">
        <f t="shared" si="111"/>
        <v>0.48102492400411401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1.3447619047618999</v>
      </c>
      <c r="F15">
        <f>VLOOKUP(B15,home!$B$2:$E$405,3,FALSE)</f>
        <v>0.98</v>
      </c>
      <c r="G15">
        <f>VLOOKUP(C15,away!$B$2:$E$405,4,FALSE)</f>
        <v>1.22</v>
      </c>
      <c r="H15">
        <f>VLOOKUP(A15,away!$A$2:$E$405,3,FALSE)</f>
        <v>1.2609523809523799</v>
      </c>
      <c r="I15">
        <f>VLOOKUP(C15,away!$B$2:$E$405,3,FALSE)</f>
        <v>1.05</v>
      </c>
      <c r="J15">
        <f>VLOOKUP(B15,home!$B$2:$E$405,4,FALSE)</f>
        <v>0.47</v>
      </c>
      <c r="K15" s="3">
        <f t="shared" si="56"/>
        <v>1.6077973333333275</v>
      </c>
      <c r="L15" s="3">
        <f t="shared" si="57"/>
        <v>0.6222799999999995</v>
      </c>
      <c r="M15" s="5">
        <f t="shared" si="58"/>
        <v>0.10752011492539074</v>
      </c>
      <c r="N15" s="5">
        <f t="shared" si="59"/>
        <v>0.17287055405673613</v>
      </c>
      <c r="O15" s="5">
        <f t="shared" si="60"/>
        <v>6.6907617115772103E-2</v>
      </c>
      <c r="P15" s="5">
        <f t="shared" si="61"/>
        <v>0.10757388837842567</v>
      </c>
      <c r="Q15" s="5">
        <f t="shared" si="62"/>
        <v>0.13897040791213763</v>
      </c>
      <c r="R15" s="5">
        <f t="shared" si="63"/>
        <v>2.0817635989401308E-2</v>
      </c>
      <c r="S15" s="5">
        <f t="shared" si="64"/>
        <v>2.6906922181221645E-2</v>
      </c>
      <c r="T15" s="5">
        <f t="shared" si="65"/>
        <v>8.6478505435564942E-2</v>
      </c>
      <c r="U15" s="5">
        <f t="shared" si="66"/>
        <v>3.3470539630063328E-2</v>
      </c>
      <c r="V15" s="5">
        <f t="shared" si="67"/>
        <v>2.991153221617322E-3</v>
      </c>
      <c r="W15" s="5">
        <f t="shared" si="68"/>
        <v>7.4478750417793227E-2</v>
      </c>
      <c r="X15" s="5">
        <f t="shared" si="69"/>
        <v>4.634663680998434E-2</v>
      </c>
      <c r="Y15" s="5">
        <f t="shared" si="70"/>
        <v>1.4420292577058512E-2</v>
      </c>
      <c r="Z15" s="5">
        <f t="shared" si="71"/>
        <v>4.3181328411615464E-3</v>
      </c>
      <c r="AA15" s="5">
        <f t="shared" si="72"/>
        <v>6.9426824669985999E-3</v>
      </c>
      <c r="AB15" s="5">
        <f t="shared" si="73"/>
        <v>5.5812131783101997E-3</v>
      </c>
      <c r="AC15" s="5">
        <f t="shared" si="74"/>
        <v>1.8704057318037027E-4</v>
      </c>
      <c r="AD15" s="5">
        <f t="shared" si="75"/>
        <v>2.9936684077931586E-2</v>
      </c>
      <c r="AE15" s="5">
        <f t="shared" si="76"/>
        <v>1.8628999768015252E-2</v>
      </c>
      <c r="AF15" s="5">
        <f t="shared" si="77"/>
        <v>5.7962269878202594E-3</v>
      </c>
      <c r="AG15" s="5">
        <f t="shared" si="78"/>
        <v>1.2022920433269299E-3</v>
      </c>
      <c r="AH15" s="5">
        <f t="shared" si="79"/>
        <v>6.7177192609950106E-4</v>
      </c>
      <c r="AI15" s="5">
        <f t="shared" si="80"/>
        <v>1.0800731113909711E-3</v>
      </c>
      <c r="AJ15" s="5">
        <f t="shared" si="81"/>
        <v>8.6826933414971676E-4</v>
      </c>
      <c r="AK15" s="5">
        <f t="shared" si="82"/>
        <v>4.6533370668700629E-4</v>
      </c>
      <c r="AL15" s="5">
        <f t="shared" si="83"/>
        <v>7.4853646707888489E-6</v>
      </c>
      <c r="AM15" s="5">
        <f t="shared" si="84"/>
        <v>9.6264241658681367E-3</v>
      </c>
      <c r="AN15" s="5">
        <f t="shared" si="85"/>
        <v>5.9903312299364195E-3</v>
      </c>
      <c r="AO15" s="5">
        <f t="shared" si="86"/>
        <v>1.8638316588824157E-3</v>
      </c>
      <c r="AP15" s="5">
        <f t="shared" si="87"/>
        <v>3.8660838822978305E-4</v>
      </c>
      <c r="AQ15" s="5">
        <f t="shared" si="88"/>
        <v>6.0144666956907277E-5</v>
      </c>
      <c r="AR15" s="5">
        <f t="shared" si="89"/>
        <v>8.3606046834639464E-5</v>
      </c>
      <c r="AS15" s="5">
        <f t="shared" si="90"/>
        <v>1.3442157915127462E-4</v>
      </c>
      <c r="AT15" s="5">
        <f t="shared" si="91"/>
        <v>1.080613282509371E-4</v>
      </c>
      <c r="AU15" s="5">
        <f t="shared" si="92"/>
        <v>5.7913571799438025E-5</v>
      </c>
      <c r="AV15" s="5">
        <f t="shared" si="93"/>
        <v>2.3278321575736149E-5</v>
      </c>
      <c r="AW15" s="5">
        <f t="shared" si="94"/>
        <v>2.0803078571391228E-7</v>
      </c>
      <c r="AX15" s="5">
        <f t="shared" si="95"/>
        <v>2.579556517236382E-3</v>
      </c>
      <c r="AY15" s="5">
        <f t="shared" si="96"/>
        <v>1.6052064295458545E-3</v>
      </c>
      <c r="AZ15" s="5">
        <f t="shared" si="97"/>
        <v>4.9944392848889668E-4</v>
      </c>
      <c r="BA15" s="5">
        <f t="shared" si="98"/>
        <v>1.0359798927335683E-4</v>
      </c>
      <c r="BB15" s="5">
        <f t="shared" si="99"/>
        <v>1.6116739191256104E-5</v>
      </c>
      <c r="BC15" s="5">
        <f t="shared" si="100"/>
        <v>2.0058248927869686E-6</v>
      </c>
      <c r="BD15" s="5">
        <f t="shared" si="101"/>
        <v>8.6710618040432324E-6</v>
      </c>
      <c r="BE15" s="5">
        <f t="shared" si="102"/>
        <v>1.3941310045709181E-5</v>
      </c>
      <c r="BF15" s="5">
        <f t="shared" si="103"/>
        <v>1.1207400557332179E-5</v>
      </c>
      <c r="BG15" s="5">
        <f t="shared" si="104"/>
        <v>6.0064095765590432E-6</v>
      </c>
      <c r="BH15" s="5">
        <f t="shared" si="105"/>
        <v>2.4142723250248462E-6</v>
      </c>
      <c r="BI15" s="5">
        <f t="shared" si="106"/>
        <v>7.7633212122308003E-7</v>
      </c>
      <c r="BJ15" s="8">
        <f t="shared" si="107"/>
        <v>0.61186261762487082</v>
      </c>
      <c r="BK15" s="8">
        <f t="shared" si="108"/>
        <v>0.24679181107405238</v>
      </c>
      <c r="BL15" s="8">
        <f t="shared" si="109"/>
        <v>0.13725543409291463</v>
      </c>
      <c r="BM15" s="8">
        <f t="shared" si="110"/>
        <v>0.38396277885637586</v>
      </c>
      <c r="BN15" s="8">
        <f t="shared" si="111"/>
        <v>0.61466021837786355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1.3447619047618999</v>
      </c>
      <c r="F16">
        <f>VLOOKUP(B16,home!$B$2:$E$405,3,FALSE)</f>
        <v>1.18</v>
      </c>
      <c r="G16">
        <f>VLOOKUP(C16,away!$B$2:$E$405,4,FALSE)</f>
        <v>0.88</v>
      </c>
      <c r="H16">
        <f>VLOOKUP(A16,away!$A$2:$E$405,3,FALSE)</f>
        <v>1.2609523809523799</v>
      </c>
      <c r="I16">
        <f>VLOOKUP(C16,away!$B$2:$E$405,3,FALSE)</f>
        <v>0.74</v>
      </c>
      <c r="J16">
        <f>VLOOKUP(B16,home!$B$2:$E$405,4,FALSE)</f>
        <v>1.08</v>
      </c>
      <c r="K16" s="3">
        <f t="shared" si="56"/>
        <v>1.3964007619047567</v>
      </c>
      <c r="L16" s="3">
        <f t="shared" si="57"/>
        <v>1.007753142857142</v>
      </c>
      <c r="M16" s="5">
        <f t="shared" si="58"/>
        <v>9.034190113440177E-2</v>
      </c>
      <c r="N16" s="5">
        <f t="shared" si="59"/>
        <v>0.12615349957600286</v>
      </c>
      <c r="O16" s="5">
        <f t="shared" si="60"/>
        <v>9.1042334799882579E-2</v>
      </c>
      <c r="P16" s="5">
        <f t="shared" si="61"/>
        <v>0.12713158568014399</v>
      </c>
      <c r="Q16" s="5">
        <f t="shared" si="62"/>
        <v>8.8080421462440897E-2</v>
      </c>
      <c r="R16" s="5">
        <f t="shared" si="63"/>
        <v>4.5874099513816907E-2</v>
      </c>
      <c r="S16" s="5">
        <f t="shared" si="64"/>
        <v>4.4725758132715489E-2</v>
      </c>
      <c r="T16" s="5">
        <f t="shared" si="65"/>
        <v>8.8763321552956478E-2</v>
      </c>
      <c r="U16" s="5">
        <f t="shared" si="66"/>
        <v>6.4058627512788568E-2</v>
      </c>
      <c r="V16" s="5">
        <f t="shared" si="67"/>
        <v>6.9932562124308461E-3</v>
      </c>
      <c r="W16" s="5">
        <f t="shared" si="68"/>
        <v>4.0998522546348184E-2</v>
      </c>
      <c r="X16" s="5">
        <f t="shared" si="69"/>
        <v>4.1316389948581778E-2</v>
      </c>
      <c r="Y16" s="5">
        <f t="shared" si="70"/>
        <v>2.0818360911097258E-2</v>
      </c>
      <c r="Z16" s="5">
        <f t="shared" si="71"/>
        <v>1.5409922653596761E-2</v>
      </c>
      <c r="AA16" s="5">
        <f t="shared" si="72"/>
        <v>2.151842773437589E-2</v>
      </c>
      <c r="AB16" s="5">
        <f t="shared" si="73"/>
        <v>1.5024174441637473E-2</v>
      </c>
      <c r="AC16" s="5">
        <f t="shared" si="74"/>
        <v>6.1506879711275262E-4</v>
      </c>
      <c r="AD16" s="5">
        <f t="shared" si="75"/>
        <v>1.4312592030172494E-2</v>
      </c>
      <c r="AE16" s="5">
        <f t="shared" si="76"/>
        <v>1.4423559600838411E-2</v>
      </c>
      <c r="AF16" s="5">
        <f t="shared" si="77"/>
        <v>7.2676937594661067E-3</v>
      </c>
      <c r="AG16" s="5">
        <f t="shared" si="78"/>
        <v>2.4413470758084025E-3</v>
      </c>
      <c r="AH16" s="5">
        <f t="shared" si="79"/>
        <v>3.882349496336901E-3</v>
      </c>
      <c r="AI16" s="5">
        <f t="shared" si="80"/>
        <v>5.4213157946653972E-3</v>
      </c>
      <c r="AJ16" s="5">
        <f t="shared" si="81"/>
        <v>3.7851647530985268E-3</v>
      </c>
      <c r="AK16" s="5">
        <f t="shared" si="82"/>
        <v>1.7618689817206043E-3</v>
      </c>
      <c r="AL16" s="5">
        <f t="shared" si="83"/>
        <v>3.4621663036730926E-5</v>
      </c>
      <c r="AM16" s="5">
        <f t="shared" si="84"/>
        <v>3.9972228831529587E-3</v>
      </c>
      <c r="AN16" s="5">
        <f t="shared" si="85"/>
        <v>4.0282139231978802E-3</v>
      </c>
      <c r="AO16" s="5">
        <f t="shared" si="86"/>
        <v>2.0297226206017808E-3</v>
      </c>
      <c r="AP16" s="5">
        <f t="shared" si="87"/>
        <v>6.8181978334655978E-4</v>
      </c>
      <c r="AQ16" s="5">
        <f t="shared" si="88"/>
        <v>1.7177650738241777E-4</v>
      </c>
      <c r="AR16" s="5">
        <f t="shared" si="89"/>
        <v>7.8248998132067113E-4</v>
      </c>
      <c r="AS16" s="5">
        <f t="shared" si="90"/>
        <v>1.0926696060990242E-3</v>
      </c>
      <c r="AT16" s="5">
        <f t="shared" si="91"/>
        <v>7.629023352334239E-4</v>
      </c>
      <c r="AU16" s="5">
        <f t="shared" si="92"/>
        <v>3.5510580072629043E-4</v>
      </c>
      <c r="AV16" s="5">
        <f t="shared" si="93"/>
        <v>1.2396750267274772E-4</v>
      </c>
      <c r="AW16" s="5">
        <f t="shared" si="94"/>
        <v>1.3533485525156724E-6</v>
      </c>
      <c r="AX16" s="5">
        <f t="shared" si="95"/>
        <v>9.3028751325632147E-4</v>
      </c>
      <c r="AY16" s="5">
        <f t="shared" si="96"/>
        <v>9.3750016524481302E-4</v>
      </c>
      <c r="AZ16" s="5">
        <f t="shared" si="97"/>
        <v>4.7238436897727512E-4</v>
      </c>
      <c r="BA16" s="5">
        <f t="shared" si="98"/>
        <v>1.5868227749114564E-4</v>
      </c>
      <c r="BB16" s="5">
        <f t="shared" si="99"/>
        <v>3.9978140964357777E-5</v>
      </c>
      <c r="BC16" s="5">
        <f t="shared" si="100"/>
        <v>8.057619440483483E-6</v>
      </c>
      <c r="BD16" s="5">
        <f t="shared" si="101"/>
        <v>1.3142612298835539E-4</v>
      </c>
      <c r="BE16" s="5">
        <f t="shared" si="102"/>
        <v>1.8352353827512776E-4</v>
      </c>
      <c r="BF16" s="5">
        <f t="shared" si="103"/>
        <v>1.281362043374226E-4</v>
      </c>
      <c r="BG16" s="5">
        <f t="shared" si="104"/>
        <v>5.9643164454786836E-5</v>
      </c>
      <c r="BH16" s="5">
        <f t="shared" si="105"/>
        <v>2.0821440071768769E-5</v>
      </c>
      <c r="BI16" s="5">
        <f t="shared" si="106"/>
        <v>5.8150149560344207E-6</v>
      </c>
      <c r="BJ16" s="8">
        <f t="shared" si="107"/>
        <v>0.45803135426676883</v>
      </c>
      <c r="BK16" s="8">
        <f t="shared" si="108"/>
        <v>0.27077969178508643</v>
      </c>
      <c r="BL16" s="8">
        <f t="shared" si="109"/>
        <v>0.25601486373945848</v>
      </c>
      <c r="BM16" s="8">
        <f t="shared" si="110"/>
        <v>0.43067584346152921</v>
      </c>
      <c r="BN16" s="8">
        <f t="shared" si="111"/>
        <v>0.56862384216668904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1.3447619047618999</v>
      </c>
      <c r="F17">
        <f>VLOOKUP(B17,home!$B$2:$E$405,3,FALSE)</f>
        <v>0.68</v>
      </c>
      <c r="G17">
        <f>VLOOKUP(C17,away!$B$2:$E$405,4,FALSE)</f>
        <v>1.35</v>
      </c>
      <c r="H17">
        <f>VLOOKUP(A17,away!$A$2:$E$405,3,FALSE)</f>
        <v>1.2609523809523799</v>
      </c>
      <c r="I17">
        <f>VLOOKUP(C17,away!$B$2:$E$405,3,FALSE)</f>
        <v>0.74</v>
      </c>
      <c r="J17">
        <f>VLOOKUP(B17,home!$B$2:$E$405,4,FALSE)</f>
        <v>0.83</v>
      </c>
      <c r="K17" s="3">
        <f t="shared" si="56"/>
        <v>1.2344914285714244</v>
      </c>
      <c r="L17" s="3">
        <f t="shared" si="57"/>
        <v>0.77447695238095171</v>
      </c>
      <c r="M17" s="5">
        <f t="shared" si="58"/>
        <v>0.1341269712601931</v>
      </c>
      <c r="N17" s="5">
        <f t="shared" si="59"/>
        <v>0.16557859636095415</v>
      </c>
      <c r="O17" s="5">
        <f t="shared" si="60"/>
        <v>0.10387824793368185</v>
      </c>
      <c r="P17" s="5">
        <f t="shared" si="61"/>
        <v>0.1282368066891475</v>
      </c>
      <c r="Q17" s="5">
        <f t="shared" si="62"/>
        <v>0.10220267898124279</v>
      </c>
      <c r="R17" s="5">
        <f t="shared" si="63"/>
        <v>4.0225654439175404E-2</v>
      </c>
      <c r="S17" s="5">
        <f t="shared" si="64"/>
        <v>3.065132693917455E-2</v>
      </c>
      <c r="T17" s="5">
        <f t="shared" si="65"/>
        <v>7.9153619342561654E-2</v>
      </c>
      <c r="U17" s="5">
        <f t="shared" si="66"/>
        <v>4.9658225613838099E-2</v>
      </c>
      <c r="V17" s="5">
        <f t="shared" si="67"/>
        <v>3.2561420889595035E-3</v>
      </c>
      <c r="W17" s="5">
        <f t="shared" si="68"/>
        <v>4.2056110393127039E-2</v>
      </c>
      <c r="X17" s="5">
        <f t="shared" si="69"/>
        <v>3.2571488206265896E-2</v>
      </c>
      <c r="Y17" s="5">
        <f t="shared" si="70"/>
        <v>1.2612933460250461E-2</v>
      </c>
      <c r="Z17" s="5">
        <f t="shared" si="71"/>
        <v>1.0384614085860625E-2</v>
      </c>
      <c r="AA17" s="5">
        <f t="shared" si="72"/>
        <v>1.2819717078017018E-2</v>
      </c>
      <c r="AB17" s="5">
        <f t="shared" si="73"/>
        <v>7.9129154247613593E-3</v>
      </c>
      <c r="AC17" s="5">
        <f t="shared" si="74"/>
        <v>1.9457182049736508E-4</v>
      </c>
      <c r="AD17" s="5">
        <f t="shared" si="75"/>
        <v>1.2979476949842226E-2</v>
      </c>
      <c r="AE17" s="5">
        <f t="shared" si="76"/>
        <v>1.0052305751612619E-2</v>
      </c>
      <c r="AF17" s="5">
        <f t="shared" si="77"/>
        <v>3.8926395614552259E-3</v>
      </c>
      <c r="AG17" s="5">
        <f t="shared" si="78"/>
        <v>1.0049198747577894E-3</v>
      </c>
      <c r="AH17" s="5">
        <f t="shared" si="79"/>
        <v>2.0106610672174091E-3</v>
      </c>
      <c r="AI17" s="5">
        <f t="shared" si="80"/>
        <v>2.482143853242164E-3</v>
      </c>
      <c r="AJ17" s="5">
        <f t="shared" si="81"/>
        <v>1.5320926556543499E-3</v>
      </c>
      <c r="AK17" s="5">
        <f t="shared" si="82"/>
        <v>6.3045175039417537E-4</v>
      </c>
      <c r="AL17" s="5">
        <f t="shared" si="83"/>
        <v>7.4410892001350353E-6</v>
      </c>
      <c r="AM17" s="5">
        <f t="shared" si="84"/>
        <v>3.2046106083841214E-3</v>
      </c>
      <c r="AN17" s="5">
        <f t="shared" si="85"/>
        <v>2.4818970575490014E-3</v>
      </c>
      <c r="AO17" s="5">
        <f t="shared" si="86"/>
        <v>9.6108603462690106E-4</v>
      </c>
      <c r="AP17" s="5">
        <f t="shared" si="87"/>
        <v>2.4811299435791213E-4</v>
      </c>
      <c r="AQ17" s="5">
        <f t="shared" si="88"/>
        <v>4.8039448929106995E-5</v>
      </c>
      <c r="AR17" s="5">
        <f t="shared" si="89"/>
        <v>3.1144213112191432E-4</v>
      </c>
      <c r="AS17" s="5">
        <f t="shared" si="90"/>
        <v>3.8447264136602085E-4</v>
      </c>
      <c r="AT17" s="5">
        <f t="shared" si="91"/>
        <v>2.3731409014328403E-4</v>
      </c>
      <c r="AU17" s="5">
        <f t="shared" si="92"/>
        <v>9.7654070053703517E-5</v>
      </c>
      <c r="AV17" s="5">
        <f t="shared" si="93"/>
        <v>3.013827811160259E-5</v>
      </c>
      <c r="AW17" s="5">
        <f t="shared" si="94"/>
        <v>1.9761985982159052E-7</v>
      </c>
      <c r="AX17" s="5">
        <f t="shared" si="95"/>
        <v>6.5934405465987555E-4</v>
      </c>
      <c r="AY17" s="5">
        <f t="shared" si="96"/>
        <v>5.1064677402348009E-4</v>
      </c>
      <c r="AZ17" s="5">
        <f t="shared" si="97"/>
        <v>1.9774207864443468E-4</v>
      </c>
      <c r="BA17" s="5">
        <f t="shared" si="98"/>
        <v>5.1048894142005428E-5</v>
      </c>
      <c r="BB17" s="5">
        <f t="shared" si="99"/>
        <v>9.884047989379542E-6</v>
      </c>
      <c r="BC17" s="5">
        <f t="shared" si="100"/>
        <v>1.5309934728003488E-6</v>
      </c>
      <c r="BD17" s="5">
        <f t="shared" si="101"/>
        <v>4.0200792092388141E-5</v>
      </c>
      <c r="BE17" s="5">
        <f t="shared" si="102"/>
        <v>4.9627533259835057E-5</v>
      </c>
      <c r="BF17" s="5">
        <f t="shared" si="103"/>
        <v>3.0632382215204833E-5</v>
      </c>
      <c r="BG17" s="5">
        <f t="shared" si="104"/>
        <v>1.2605137760464705E-5</v>
      </c>
      <c r="BH17" s="5">
        <f t="shared" si="105"/>
        <v>3.8902336303139179E-6</v>
      </c>
      <c r="BI17" s="5">
        <f t="shared" si="106"/>
        <v>9.6049201435256539E-7</v>
      </c>
      <c r="BJ17" s="8">
        <f t="shared" si="107"/>
        <v>0.47047871186884888</v>
      </c>
      <c r="BK17" s="8">
        <f t="shared" si="108"/>
        <v>0.29698390666119567</v>
      </c>
      <c r="BL17" s="8">
        <f t="shared" si="109"/>
        <v>0.22234904759775084</v>
      </c>
      <c r="BM17" s="8">
        <f t="shared" si="110"/>
        <v>0.32543687539509764</v>
      </c>
      <c r="BN17" s="8">
        <f t="shared" si="111"/>
        <v>0.67424895566439469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1.3447619047618999</v>
      </c>
      <c r="F18">
        <f>VLOOKUP(B18,home!$B$2:$E$405,3,FALSE)</f>
        <v>1.18</v>
      </c>
      <c r="G18">
        <f>VLOOKUP(C18,away!$B$2:$E$405,4,FALSE)</f>
        <v>0.78</v>
      </c>
      <c r="H18">
        <f>VLOOKUP(A18,away!$A$2:$E$405,3,FALSE)</f>
        <v>1.2609523809523799</v>
      </c>
      <c r="I18">
        <f>VLOOKUP(C18,away!$B$2:$E$405,3,FALSE)</f>
        <v>0.91</v>
      </c>
      <c r="J18">
        <f>VLOOKUP(B18,home!$B$2:$E$405,4,FALSE)</f>
        <v>0.76</v>
      </c>
      <c r="K18" s="3">
        <f t="shared" ref="K18:K81" si="112">E18*F18*G18</f>
        <v>1.2377188571428526</v>
      </c>
      <c r="L18" s="3">
        <f t="shared" ref="L18:L81" si="113">H18*I18*J18</f>
        <v>0.872074666666666</v>
      </c>
      <c r="M18" s="5">
        <f t="shared" si="58"/>
        <v>0.12126300177134422</v>
      </c>
      <c r="N18" s="5">
        <f t="shared" si="59"/>
        <v>0.15008950396613988</v>
      </c>
      <c r="O18" s="5">
        <f t="shared" si="60"/>
        <v>0.10575039184874432</v>
      </c>
      <c r="P18" s="5">
        <f t="shared" si="61"/>
        <v>0.13088925414143665</v>
      </c>
      <c r="Q18" s="5">
        <f t="shared" si="62"/>
        <v>9.2884304659054145E-2</v>
      </c>
      <c r="R18" s="5">
        <f t="shared" si="63"/>
        <v>4.6111118860681505E-2</v>
      </c>
      <c r="S18" s="5">
        <f t="shared" si="64"/>
        <v>3.5319917451008695E-2</v>
      </c>
      <c r="T18" s="5">
        <f t="shared" si="65"/>
        <v>8.1002049024109679E-2</v>
      </c>
      <c r="U18" s="5">
        <f t="shared" si="66"/>
        <v>5.7072601337820952E-2</v>
      </c>
      <c r="V18" s="5">
        <f t="shared" si="67"/>
        <v>4.2359697370081733E-3</v>
      </c>
      <c r="W18" s="5">
        <f t="shared" si="68"/>
        <v>3.8321551803037687E-2</v>
      </c>
      <c r="X18" s="5">
        <f t="shared" si="69"/>
        <v>3.3419254514783461E-2</v>
      </c>
      <c r="Y18" s="5">
        <f t="shared" si="70"/>
        <v>1.4572042620614128E-2</v>
      </c>
      <c r="Z18" s="5">
        <f t="shared" si="71"/>
        <v>1.3404112870018617E-2</v>
      </c>
      <c r="AA18" s="5">
        <f t="shared" si="72"/>
        <v>1.6590523262493245E-2</v>
      </c>
      <c r="AB18" s="5">
        <f t="shared" si="73"/>
        <v>1.0267201745927525E-2</v>
      </c>
      <c r="AC18" s="5">
        <f t="shared" si="74"/>
        <v>2.8576467643865767E-4</v>
      </c>
      <c r="AD18" s="5">
        <f t="shared" si="75"/>
        <v>1.1857826825399095E-2</v>
      </c>
      <c r="AE18" s="5">
        <f t="shared" si="76"/>
        <v>1.0340910376150965E-2</v>
      </c>
      <c r="AF18" s="5">
        <f t="shared" si="77"/>
        <v>4.50902298465586E-3</v>
      </c>
      <c r="AG18" s="5">
        <f t="shared" si="78"/>
        <v>1.3107349054453652E-3</v>
      </c>
      <c r="AH18" s="5">
        <f t="shared" si="79"/>
        <v>2.9223468157709631E-3</v>
      </c>
      <c r="AI18" s="5">
        <f t="shared" si="80"/>
        <v>3.6170437609910908E-3</v>
      </c>
      <c r="AJ18" s="5">
        <f t="shared" si="81"/>
        <v>2.2384416350447892E-3</v>
      </c>
      <c r="AK18" s="5">
        <f t="shared" si="82"/>
        <v>9.235204741028717E-4</v>
      </c>
      <c r="AL18" s="5">
        <f t="shared" si="83"/>
        <v>1.233798431925797E-5</v>
      </c>
      <c r="AM18" s="5">
        <f t="shared" si="84"/>
        <v>2.9353311733061665E-3</v>
      </c>
      <c r="AN18" s="5">
        <f t="shared" si="85"/>
        <v>2.5598279545172484E-3</v>
      </c>
      <c r="AO18" s="5">
        <f t="shared" si="86"/>
        <v>1.1161805550798213E-3</v>
      </c>
      <c r="AP18" s="5">
        <f t="shared" si="87"/>
        <v>3.2446426183701659E-4</v>
      </c>
      <c r="AQ18" s="5">
        <f t="shared" si="88"/>
        <v>7.073926574669051E-5</v>
      </c>
      <c r="AR18" s="5">
        <f t="shared" si="89"/>
        <v>5.0970092504957121E-4</v>
      </c>
      <c r="AS18" s="5">
        <f t="shared" si="90"/>
        <v>6.3086644643701008E-4</v>
      </c>
      <c r="AT18" s="5">
        <f t="shared" si="91"/>
        <v>3.9041764854689441E-4</v>
      </c>
      <c r="AU18" s="5">
        <f t="shared" si="92"/>
        <v>1.610757619226207E-4</v>
      </c>
      <c r="AV18" s="5">
        <f t="shared" si="93"/>
        <v>4.9841626990070031E-5</v>
      </c>
      <c r="AW18" s="5">
        <f t="shared" si="94"/>
        <v>3.6992815926418256E-7</v>
      </c>
      <c r="AX18" s="5">
        <f t="shared" si="95"/>
        <v>6.0551912419338301E-4</v>
      </c>
      <c r="AY18" s="5">
        <f t="shared" si="96"/>
        <v>5.2805788839123597E-4</v>
      </c>
      <c r="AZ18" s="5">
        <f t="shared" si="97"/>
        <v>2.302529534997453E-4</v>
      </c>
      <c r="BA18" s="5">
        <f t="shared" si="98"/>
        <v>6.6932589224101926E-5</v>
      </c>
      <c r="BB18" s="5">
        <f t="shared" si="99"/>
        <v>1.4592553859186391E-5</v>
      </c>
      <c r="BC18" s="5">
        <f t="shared" si="100"/>
        <v>2.5451593085130694E-6</v>
      </c>
      <c r="BD18" s="5">
        <f t="shared" si="101"/>
        <v>7.4082877385382636E-5</v>
      </c>
      <c r="BE18" s="5">
        <f t="shared" si="102"/>
        <v>9.1693774331289875E-5</v>
      </c>
      <c r="BF18" s="5">
        <f t="shared" si="103"/>
        <v>5.674555678621937E-5</v>
      </c>
      <c r="BG18" s="5">
        <f t="shared" si="104"/>
        <v>2.3411681897791433E-5</v>
      </c>
      <c r="BH18" s="5">
        <f t="shared" si="105"/>
        <v>7.2442700405815982E-6</v>
      </c>
      <c r="BI18" s="5">
        <f t="shared" si="106"/>
        <v>1.7932739270925731E-6</v>
      </c>
      <c r="BJ18" s="8">
        <f t="shared" si="107"/>
        <v>0.44676164515835343</v>
      </c>
      <c r="BK18" s="8">
        <f t="shared" si="108"/>
        <v>0.29253430364994693</v>
      </c>
      <c r="BL18" s="8">
        <f t="shared" si="109"/>
        <v>0.24749006358489181</v>
      </c>
      <c r="BM18" s="8">
        <f t="shared" si="110"/>
        <v>0.35267486205557802</v>
      </c>
      <c r="BN18" s="8">
        <f t="shared" si="111"/>
        <v>0.6469875752474008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1.3447619047618999</v>
      </c>
      <c r="F19">
        <f>VLOOKUP(B19,home!$B$2:$E$405,3,FALSE)</f>
        <v>0.92</v>
      </c>
      <c r="G19">
        <f>VLOOKUP(C19,away!$B$2:$E$405,4,FALSE)</f>
        <v>1.05</v>
      </c>
      <c r="H19">
        <f>VLOOKUP(A19,away!$A$2:$E$405,3,FALSE)</f>
        <v>1.2609523809523799</v>
      </c>
      <c r="I19">
        <f>VLOOKUP(C19,away!$B$2:$E$405,3,FALSE)</f>
        <v>0.74</v>
      </c>
      <c r="J19">
        <f>VLOOKUP(B19,home!$B$2:$E$405,4,FALSE)</f>
        <v>1.06</v>
      </c>
      <c r="K19" s="3">
        <f t="shared" si="112"/>
        <v>1.2990399999999955</v>
      </c>
      <c r="L19" s="3">
        <f t="shared" si="113"/>
        <v>0.98909104761904687</v>
      </c>
      <c r="M19" s="5">
        <f t="shared" si="58"/>
        <v>0.10145590102012444</v>
      </c>
      <c r="N19" s="5">
        <f t="shared" si="59"/>
        <v>0.13179527366118202</v>
      </c>
      <c r="O19" s="5">
        <f t="shared" si="60"/>
        <v>0.10034912342712922</v>
      </c>
      <c r="P19" s="5">
        <f t="shared" si="61"/>
        <v>0.13035752529677749</v>
      </c>
      <c r="Q19" s="5">
        <f t="shared" si="62"/>
        <v>8.5603666148410681E-2</v>
      </c>
      <c r="R19" s="5">
        <f t="shared" si="63"/>
        <v>4.9627209809096136E-2</v>
      </c>
      <c r="S19" s="5">
        <f t="shared" si="64"/>
        <v>4.1873080399062491E-2</v>
      </c>
      <c r="T19" s="5">
        <f t="shared" si="65"/>
        <v>8.4669819830762647E-2</v>
      </c>
      <c r="U19" s="5">
        <f t="shared" si="66"/>
        <v>6.4467730630408018E-2</v>
      </c>
      <c r="V19" s="5">
        <f t="shared" si="67"/>
        <v>5.9779351121364574E-3</v>
      </c>
      <c r="W19" s="5">
        <f t="shared" si="68"/>
        <v>3.706752882447701E-2</v>
      </c>
      <c r="X19" s="5">
        <f t="shared" si="69"/>
        <v>3.6663160917651177E-2</v>
      </c>
      <c r="Y19" s="5">
        <f t="shared" si="70"/>
        <v>1.813160212053265E-2</v>
      </c>
      <c r="Z19" s="5">
        <f t="shared" si="71"/>
        <v>1.6361942980163049E-2</v>
      </c>
      <c r="AA19" s="5">
        <f t="shared" si="72"/>
        <v>2.1254818408950934E-2</v>
      </c>
      <c r="AB19" s="5">
        <f t="shared" si="73"/>
        <v>1.3805429652981767E-2</v>
      </c>
      <c r="AC19" s="5">
        <f t="shared" si="74"/>
        <v>4.8005390751510449E-4</v>
      </c>
      <c r="AD19" s="5">
        <f t="shared" si="75"/>
        <v>1.2038050661037115E-2</v>
      </c>
      <c r="AE19" s="5">
        <f t="shared" si="76"/>
        <v>1.190672813961636E-2</v>
      </c>
      <c r="AF19" s="5">
        <f t="shared" si="77"/>
        <v>5.8884191046641651E-3</v>
      </c>
      <c r="AG19" s="5">
        <f t="shared" si="78"/>
        <v>1.94139420701743E-3</v>
      </c>
      <c r="AH19" s="5">
        <f t="shared" si="79"/>
        <v>4.0458628308331435E-3</v>
      </c>
      <c r="AI19" s="5">
        <f t="shared" si="80"/>
        <v>5.2557376517654688E-3</v>
      </c>
      <c r="AJ19" s="5">
        <f t="shared" si="81"/>
        <v>3.4137067195746966E-3</v>
      </c>
      <c r="AK19" s="5">
        <f t="shared" si="82"/>
        <v>1.478180525665433E-3</v>
      </c>
      <c r="AL19" s="5">
        <f t="shared" si="83"/>
        <v>2.467225218582575E-5</v>
      </c>
      <c r="AM19" s="5">
        <f t="shared" si="84"/>
        <v>3.1275818661427213E-3</v>
      </c>
      <c r="AN19" s="5">
        <f t="shared" si="85"/>
        <v>3.0934632244974374E-3</v>
      </c>
      <c r="AO19" s="5">
        <f t="shared" si="86"/>
        <v>1.5298583907445826E-3</v>
      </c>
      <c r="AP19" s="5">
        <f t="shared" si="87"/>
        <v>5.0438974613678284E-4</v>
      </c>
      <c r="AQ19" s="5">
        <f t="shared" si="88"/>
        <v>1.2472184560368389E-4</v>
      </c>
      <c r="AR19" s="5">
        <f t="shared" si="89"/>
        <v>8.003453411743436E-4</v>
      </c>
      <c r="AS19" s="5">
        <f t="shared" si="90"/>
        <v>1.0396806119991157E-3</v>
      </c>
      <c r="AT19" s="5">
        <f t="shared" si="91"/>
        <v>6.7529335110566352E-4</v>
      </c>
      <c r="AU19" s="5">
        <f t="shared" si="92"/>
        <v>2.9241102494009943E-4</v>
      </c>
      <c r="AV19" s="5">
        <f t="shared" si="93"/>
        <v>9.4963404459546386E-5</v>
      </c>
      <c r="AW19" s="5">
        <f t="shared" si="94"/>
        <v>8.805724419574535E-7</v>
      </c>
      <c r="AX19" s="5">
        <f t="shared" si="95"/>
        <v>6.7714232456567028E-4</v>
      </c>
      <c r="AY19" s="5">
        <f t="shared" si="96"/>
        <v>6.6975541119185537E-4</v>
      </c>
      <c r="AZ19" s="5">
        <f t="shared" si="97"/>
        <v>3.3122454065213892E-4</v>
      </c>
      <c r="BA19" s="5">
        <f t="shared" si="98"/>
        <v>1.0920374263692055E-4</v>
      </c>
      <c r="BB19" s="5">
        <f t="shared" si="99"/>
        <v>2.7003111052168125E-5</v>
      </c>
      <c r="BC19" s="5">
        <f t="shared" si="100"/>
        <v>5.3417070799124882E-6</v>
      </c>
      <c r="BD19" s="5">
        <f t="shared" si="101"/>
        <v>1.3193573532652576E-4</v>
      </c>
      <c r="BE19" s="5">
        <f t="shared" si="102"/>
        <v>1.7138979761856945E-4</v>
      </c>
      <c r="BF19" s="5">
        <f t="shared" si="103"/>
        <v>1.1132110134921288E-4</v>
      </c>
      <c r="BG19" s="5">
        <f t="shared" si="104"/>
        <v>4.8203521165560339E-5</v>
      </c>
      <c r="BH19" s="5">
        <f t="shared" si="105"/>
        <v>1.5654575533727328E-5</v>
      </c>
      <c r="BI19" s="5">
        <f t="shared" si="106"/>
        <v>4.0671839602666164E-6</v>
      </c>
      <c r="BJ19" s="8">
        <f t="shared" si="107"/>
        <v>0.43590532952565514</v>
      </c>
      <c r="BK19" s="8">
        <f t="shared" si="108"/>
        <v>0.28083892339899369</v>
      </c>
      <c r="BL19" s="8">
        <f t="shared" si="109"/>
        <v>0.26708306530503745</v>
      </c>
      <c r="BM19" s="8">
        <f t="shared" si="110"/>
        <v>0.4003316870083794</v>
      </c>
      <c r="BN19" s="8">
        <f t="shared" si="111"/>
        <v>0.59918869936272001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1.3447619047618999</v>
      </c>
      <c r="F20">
        <f>VLOOKUP(B20,home!$B$2:$E$405,3,FALSE)</f>
        <v>1.05</v>
      </c>
      <c r="G20">
        <f>VLOOKUP(C20,away!$B$2:$E$405,4,FALSE)</f>
        <v>1.62</v>
      </c>
      <c r="H20">
        <f>VLOOKUP(A20,away!$A$2:$E$405,3,FALSE)</f>
        <v>1.2609523809523799</v>
      </c>
      <c r="I20">
        <f>VLOOKUP(C20,away!$B$2:$E$405,3,FALSE)</f>
        <v>0.88</v>
      </c>
      <c r="J20">
        <f>VLOOKUP(B20,home!$B$2:$E$405,4,FALSE)</f>
        <v>0.87</v>
      </c>
      <c r="K20" s="3">
        <f t="shared" si="112"/>
        <v>2.2874399999999921</v>
      </c>
      <c r="L20" s="3">
        <f t="shared" si="113"/>
        <v>0.96538514285714216</v>
      </c>
      <c r="M20" s="5">
        <f t="shared" ref="M20:M83" si="114">_xlfn.POISSON.DIST(0,K20,FALSE) * _xlfn.POISSON.DIST(0,L20,FALSE)</f>
        <v>3.8664819746664879E-2</v>
      </c>
      <c r="N20" s="5">
        <f t="shared" ref="N20:N83" si="115">_xlfn.POISSON.DIST(1,K20,FALSE) * _xlfn.POISSON.DIST(0,L20,FALSE)</f>
        <v>8.8443455281310798E-2</v>
      </c>
      <c r="O20" s="5">
        <f t="shared" ref="O20:O83" si="116">_xlfn.POISSON.DIST(0,K20,FALSE) * _xlfn.POISSON.DIST(1,L20,FALSE)</f>
        <v>3.7326442534679725E-2</v>
      </c>
      <c r="P20" s="5">
        <f t="shared" ref="P20:P83" si="117">_xlfn.POISSON.DIST(1,K20,FALSE) * _xlfn.POISSON.DIST(1,L20,FALSE)</f>
        <v>8.5381997711527477E-2</v>
      </c>
      <c r="Q20" s="5">
        <f t="shared" ref="Q20:Q83" si="118">_xlfn.POISSON.DIST(2,K20,FALSE) * _xlfn.POISSON.DIST(0,L20,FALSE)</f>
        <v>0.10115454867434047</v>
      </c>
      <c r="R20" s="5">
        <f t="shared" ref="R20:R83" si="119">_xlfn.POISSON.DIST(0,K20,FALSE) * _xlfn.POISSON.DIST(2,L20,FALSE)</f>
        <v>1.8017196529345345E-2</v>
      </c>
      <c r="S20" s="5">
        <f t="shared" ref="S20:S83" si="120">_xlfn.POISSON.DIST(2,K20,FALSE) * _xlfn.POISSON.DIST(2,L20,FALSE)</f>
        <v>4.7136425185585598E-2</v>
      </c>
      <c r="T20" s="5">
        <f t="shared" ref="T20:T83" si="121">_xlfn.POISSON.DIST(2,K20,FALSE) * _xlfn.POISSON.DIST(1,L20,FALSE)</f>
        <v>9.7653098422627899E-2</v>
      </c>
      <c r="U20" s="5">
        <f t="shared" ref="U20:U83" si="122">_xlfn.POISSON.DIST(1,K20,FALSE) * _xlfn.POISSON.DIST(2,L20,FALSE)</f>
        <v>4.1213256029085571E-2</v>
      </c>
      <c r="V20" s="5">
        <f t="shared" ref="V20:V83" si="123">_xlfn.POISSON.DIST(3,K20,FALSE) * _xlfn.POISSON.DIST(3,L20,FALSE)</f>
        <v>1.1565501127366444E-2</v>
      </c>
      <c r="W20" s="5">
        <f t="shared" ref="W20:W83" si="124">_xlfn.POISSON.DIST(3,K20,FALSE) * _xlfn.POISSON.DIST(0,L20,FALSE)</f>
        <v>7.7128320273210857E-2</v>
      </c>
      <c r="X20" s="5">
        <f t="shared" ref="X20:X83" si="125">_xlfn.POISSON.DIST(3,K20,FALSE) * _xlfn.POISSON.DIST(1,L20,FALSE)</f>
        <v>7.4458534485285069E-2</v>
      </c>
      <c r="Y20" s="5">
        <f t="shared" ref="Y20:Y83" si="126">_xlfn.POISSON.DIST(3,K20,FALSE) * _xlfn.POISSON.DIST(2,L20,FALSE)</f>
        <v>3.5940581475505183E-2</v>
      </c>
      <c r="Z20" s="5">
        <f t="shared" ref="Z20:Z83" si="127">_xlfn.POISSON.DIST(0,K20,FALSE) * _xlfn.POISSON.DIST(3,L20,FALSE)</f>
        <v>5.7978446151224208E-3</v>
      </c>
      <c r="AA20" s="5">
        <f t="shared" ref="AA20:AA83" si="128">_xlfn.POISSON.DIST(1,K20,FALSE) * _xlfn.POISSON.DIST(3,L20,FALSE)</f>
        <v>1.3262221686415583E-2</v>
      </c>
      <c r="AB20" s="5">
        <f t="shared" ref="AB20:AB83" si="129">_xlfn.POISSON.DIST(2,K20,FALSE) * _xlfn.POISSON.DIST(3,L20,FALSE)</f>
        <v>1.5168268187187183E-2</v>
      </c>
      <c r="AC20" s="5">
        <f t="shared" ref="AC20:AC83" si="130">_xlfn.POISSON.DIST(4,K20,FALSE) * _xlfn.POISSON.DIST(4,L20,FALSE)</f>
        <v>1.596227522298626E-3</v>
      </c>
      <c r="AD20" s="5">
        <f t="shared" ref="AD20:AD83" si="131">_xlfn.POISSON.DIST(4,K20,FALSE) * _xlfn.POISSON.DIST(0,L20,FALSE)</f>
        <v>4.410660123143819E-2</v>
      </c>
      <c r="AE20" s="5">
        <f t="shared" ref="AE20:AE83" si="132">_xlfn.POISSON.DIST(4,K20,FALSE) * _xlfn.POISSON.DIST(1,L20,FALSE)</f>
        <v>4.2579857530754953E-2</v>
      </c>
      <c r="AF20" s="5">
        <f t="shared" ref="AF20:AF83" si="133">_xlfn.POISSON.DIST(4,K20,FALSE) * _xlfn.POISSON.DIST(2,L20,FALSE)</f>
        <v>2.0552980922582315E-2</v>
      </c>
      <c r="AG20" s="5">
        <f t="shared" ref="AG20:AG83" si="134">_xlfn.POISSON.DIST(4,K20,FALSE) * _xlfn.POISSON.DIST(3,L20,FALSE)</f>
        <v>6.6138474746957497E-3</v>
      </c>
      <c r="AH20" s="5">
        <f t="shared" ref="AH20:AH83" si="135">_xlfn.POISSON.DIST(0,K20,FALSE) * _xlfn.POISSON.DIST(4,L20,FALSE)</f>
        <v>1.3992882630083675E-3</v>
      </c>
      <c r="AI20" s="5">
        <f t="shared" ref="AI20:AI83" si="136">_xlfn.POISSON.DIST(1,K20,FALSE) * _xlfn.POISSON.DIST(4,L20,FALSE)</f>
        <v>3.2007879443358487E-3</v>
      </c>
      <c r="AJ20" s="5">
        <f t="shared" ref="AJ20:AJ83" si="137">_xlfn.POISSON.DIST(2,K20,FALSE) * _xlfn.POISSON.DIST(4,L20,FALSE)</f>
        <v>3.6608051876957852E-3</v>
      </c>
      <c r="AK20" s="5">
        <f t="shared" ref="AK20:AK83" si="138">_xlfn.POISSON.DIST(3,K20,FALSE) * _xlfn.POISSON.DIST(4,L20,FALSE)</f>
        <v>2.7912907395142728E-3</v>
      </c>
      <c r="AL20" s="5">
        <f t="shared" ref="AL20:AL83" si="139">_xlfn.POISSON.DIST(5,K20,FALSE) * _xlfn.POISSON.DIST(5,L20,FALSE)</f>
        <v>1.4099545328177511E-4</v>
      </c>
      <c r="AM20" s="5">
        <f t="shared" ref="AM20:AM83" si="140">_xlfn.POISSON.DIST(5,K20,FALSE) * _xlfn.POISSON.DIST(0,L20,FALSE)</f>
        <v>2.0178240784168137E-2</v>
      </c>
      <c r="AN20" s="5">
        <f t="shared" ref="AN20:AN83" si="141">_xlfn.POISSON.DIST(5,K20,FALSE) * _xlfn.POISSON.DIST(1,L20,FALSE)</f>
        <v>1.9479773862029967E-2</v>
      </c>
      <c r="AO20" s="5">
        <f t="shared" ref="AO20:AO83" si="142">_xlfn.POISSON.DIST(5,K20,FALSE) * _xlfn.POISSON.DIST(2,L20,FALSE)</f>
        <v>9.4027421363103107E-3</v>
      </c>
      <c r="AP20" s="5">
        <f t="shared" ref="AP20:AP83" si="143">_xlfn.POISSON.DIST(5,K20,FALSE) * _xlfn.POISSON.DIST(3,L20,FALSE)</f>
        <v>3.0257558535036005E-3</v>
      </c>
      <c r="AQ20" s="5">
        <f t="shared" ref="AQ20:AQ83" si="144">_xlfn.POISSON.DIST(5,K20,FALSE) * _xlfn.POISSON.DIST(4,L20,FALSE)</f>
        <v>7.3025493672135169E-4</v>
      </c>
      <c r="AR20" s="5">
        <f t="shared" ref="AR20:AR83" si="145">_xlfn.POISSON.DIST(0,K20,FALSE) * _xlfn.POISSON.DIST(5,L20,FALSE)</f>
        <v>2.701704199365311E-4</v>
      </c>
      <c r="AS20" s="5">
        <f t="shared" ref="AS20:AS83" si="146">_xlfn.POISSON.DIST(1,K20,FALSE) * _xlfn.POISSON.DIST(5,L20,FALSE)</f>
        <v>6.1799862537961661E-4</v>
      </c>
      <c r="AT20" s="5">
        <f t="shared" ref="AT20:AT83" si="147">_xlfn.POISSON.DIST(2,K20,FALSE) * _xlfn.POISSON.DIST(5,L20,FALSE)</f>
        <v>7.0681738781917282E-4</v>
      </c>
      <c r="AU20" s="5">
        <f t="shared" ref="AU20:AU83" si="148">_xlfn.POISSON.DIST(3,K20,FALSE) * _xlfn.POISSON.DIST(5,L20,FALSE)</f>
        <v>5.3893412186436108E-4</v>
      </c>
      <c r="AV20" s="5">
        <f t="shared" ref="AV20:AV83" si="149">_xlfn.POISSON.DIST(4,K20,FALSE) * _xlfn.POISSON.DIST(5,L20,FALSE)</f>
        <v>3.0819486692935233E-4</v>
      </c>
      <c r="AW20" s="5">
        <f t="shared" ref="AW20:AW83" si="150">_xlfn.POISSON.DIST(6,K20,FALSE) * _xlfn.POISSON.DIST(6,L20,FALSE)</f>
        <v>8.6487417504805675E-6</v>
      </c>
      <c r="AX20" s="5">
        <f t="shared" ref="AX20:AX83" si="151">_xlfn.POISSON.DIST(6,K20,FALSE) * _xlfn.POISSON.DIST(0,L20,FALSE)</f>
        <v>7.6927525165562307E-3</v>
      </c>
      <c r="AY20" s="5">
        <f t="shared" ref="AY20:AY83" si="152">_xlfn.POISSON.DIST(6,K20,FALSE) * _xlfn.POISSON.DIST(1,L20,FALSE)</f>
        <v>7.4264689871602757E-3</v>
      </c>
      <c r="AZ20" s="5">
        <f t="shared" ref="AZ20:AZ83" si="153">_xlfn.POISSON.DIST(6,K20,FALSE) * _xlfn.POISSON.DIST(2,L20,FALSE)</f>
        <v>3.5847014120469292E-3</v>
      </c>
      <c r="BA20" s="5">
        <f t="shared" ref="BA20:BA83" si="154">_xlfn.POISSON.DIST(6,K20,FALSE) * _xlfn.POISSON.DIST(3,L20,FALSE)</f>
        <v>1.1535391615897081E-3</v>
      </c>
      <c r="BB20" s="5">
        <f t="shared" ref="BB20:BB83" si="155">_xlfn.POISSON.DIST(6,K20,FALSE) * _xlfn.POISSON.DIST(4,L20,FALSE)</f>
        <v>2.7840239207564704E-4</v>
      </c>
      <c r="BC20" s="5">
        <f t="shared" ref="BC20:BC83" si="156">_xlfn.POISSON.DIST(6,K20,FALSE) * _xlfn.POISSON.DIST(5,L20,FALSE)</f>
        <v>5.3753106609143739E-5</v>
      </c>
      <c r="BD20" s="5">
        <f t="shared" ref="BD20:BD83" si="157">_xlfn.POISSON.DIST(0,K20,FALSE) * _xlfn.POISSON.DIST(6,L20,FALSE)</f>
        <v>4.3469751574367012E-5</v>
      </c>
      <c r="BE20" s="5">
        <f t="shared" ref="BE20:BE83" si="158">_xlfn.POISSON.DIST(1,K20,FALSE) * _xlfn.POISSON.DIST(6,L20,FALSE)</f>
        <v>9.9434448541269729E-5</v>
      </c>
      <c r="BF20" s="5">
        <f t="shared" ref="BF20:BF83" si="159">_xlfn.POISSON.DIST(2,K20,FALSE) * _xlfn.POISSON.DIST(6,L20,FALSE)</f>
        <v>1.1372516748562065E-4</v>
      </c>
      <c r="BG20" s="5">
        <f t="shared" ref="BG20:BG83" si="160">_xlfn.POISSON.DIST(3,K20,FALSE) * _xlfn.POISSON.DIST(6,L20,FALSE)</f>
        <v>8.6713165704435736E-5</v>
      </c>
      <c r="BH20" s="5">
        <f t="shared" ref="BH20:BH83" si="161">_xlfn.POISSON.DIST(4,K20,FALSE) * _xlfn.POISSON.DIST(6,L20,FALSE)</f>
        <v>4.9587790939738432E-5</v>
      </c>
      <c r="BI20" s="5">
        <f t="shared" ref="BI20:BI83" si="162">_xlfn.POISSON.DIST(5,K20,FALSE) * _xlfn.POISSON.DIST(6,L20,FALSE)</f>
        <v>2.2685819301438989E-5</v>
      </c>
      <c r="BJ20" s="8">
        <f t="shared" ref="BJ20:BJ83" si="163">SUM(N20,Q20,T20,W20,X20,Y20,AD20,AE20,AF20,AG20,AM20,AN20,AO20,AP20,AQ20,AX20,AY20,AZ20,BA20,BB20,BC20)</f>
        <v>0.66163821092052266</v>
      </c>
      <c r="BK20" s="8">
        <f t="shared" ref="BK20:BK83" si="164">SUM(M20,P20,S20,V20,AC20,AL20,AY20)</f>
        <v>0.19191243573388506</v>
      </c>
      <c r="BL20" s="8">
        <f t="shared" ref="BL20:BL83" si="165">SUM(O20,R20,U20,AA20,AB20,AH20,AI20,AJ20,AK20,AR20,AS20,AT20,AU20,AV20,BD20,BE20,BF20,BG20,BH20,BI20)</f>
        <v>0.13889728866674361</v>
      </c>
      <c r="BM20" s="8">
        <f t="shared" ref="BM20:BM83" si="166">SUM(S20:BI20)</f>
        <v>0.62183949921299508</v>
      </c>
      <c r="BN20" s="8">
        <f t="shared" ref="BN20:BN83" si="167">SUM(M20:R20)</f>
        <v>0.36898846047786871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1.25</v>
      </c>
      <c r="F21">
        <f>VLOOKUP(B21,home!$B$2:$E$405,3,FALSE)</f>
        <v>1.31</v>
      </c>
      <c r="G21">
        <f>VLOOKUP(C21,away!$B$2:$E$405,4,FALSE)</f>
        <v>1.1599999999999999</v>
      </c>
      <c r="H21">
        <f>VLOOKUP(A21,away!$A$2:$E$405,3,FALSE)</f>
        <v>1.08901515151515</v>
      </c>
      <c r="I21">
        <f>VLOOKUP(C21,away!$B$2:$E$405,3,FALSE)</f>
        <v>0.84</v>
      </c>
      <c r="J21">
        <f>VLOOKUP(B21,home!$B$2:$E$405,4,FALSE)</f>
        <v>1.1299999999999999</v>
      </c>
      <c r="K21" s="3">
        <f t="shared" si="112"/>
        <v>1.8995</v>
      </c>
      <c r="L21" s="3">
        <f t="shared" si="113"/>
        <v>1.0336931818181803</v>
      </c>
      <c r="M21" s="5">
        <f t="shared" si="114"/>
        <v>5.3226803633369547E-2</v>
      </c>
      <c r="N21" s="5">
        <f t="shared" si="115"/>
        <v>0.10110431350158545</v>
      </c>
      <c r="O21" s="5">
        <f t="shared" si="116"/>
        <v>5.5020184005789244E-2</v>
      </c>
      <c r="P21" s="5">
        <f t="shared" si="117"/>
        <v>0.10451083951899666</v>
      </c>
      <c r="Q21" s="5">
        <f t="shared" si="118"/>
        <v>9.6023821748130803E-2</v>
      </c>
      <c r="R21" s="5">
        <f t="shared" si="119"/>
        <v>2.8436994534583017E-2</v>
      </c>
      <c r="S21" s="5">
        <f t="shared" si="120"/>
        <v>5.1301763544738817E-2</v>
      </c>
      <c r="T21" s="5">
        <f t="shared" si="121"/>
        <v>9.9259169833167099E-2</v>
      </c>
      <c r="U21" s="5">
        <f t="shared" si="122"/>
        <v>5.4016071118440437E-2</v>
      </c>
      <c r="V21" s="5">
        <f t="shared" si="123"/>
        <v>1.119233588023886E-2</v>
      </c>
      <c r="W21" s="5">
        <f t="shared" si="124"/>
        <v>6.0799083136858126E-2</v>
      </c>
      <c r="X21" s="5">
        <f t="shared" si="125"/>
        <v>6.2847597699366944E-2</v>
      </c>
      <c r="Y21" s="5">
        <f t="shared" si="126"/>
        <v>3.2482566617743777E-2</v>
      </c>
      <c r="Z21" s="5">
        <f t="shared" si="127"/>
        <v>9.7983757872664411E-3</v>
      </c>
      <c r="AA21" s="5">
        <f t="shared" si="128"/>
        <v>1.8612014807912605E-2</v>
      </c>
      <c r="AB21" s="5">
        <f t="shared" si="129"/>
        <v>1.7676761063815001E-2</v>
      </c>
      <c r="AC21" s="5">
        <f t="shared" si="130"/>
        <v>1.3735096079123502E-3</v>
      </c>
      <c r="AD21" s="5">
        <f t="shared" si="131"/>
        <v>2.8871964604615535E-2</v>
      </c>
      <c r="AE21" s="5">
        <f t="shared" si="132"/>
        <v>2.9844752957486908E-2</v>
      </c>
      <c r="AF21" s="5">
        <f t="shared" si="133"/>
        <v>1.5425158822601094E-2</v>
      </c>
      <c r="AG21" s="5">
        <f t="shared" si="134"/>
        <v>5.3149605011284344E-3</v>
      </c>
      <c r="AH21" s="5">
        <f t="shared" si="135"/>
        <v>2.5321285610474162E-3</v>
      </c>
      <c r="AI21" s="5">
        <f t="shared" si="136"/>
        <v>4.8097782017095664E-3</v>
      </c>
      <c r="AJ21" s="5">
        <f t="shared" si="137"/>
        <v>4.5680868470736619E-3</v>
      </c>
      <c r="AK21" s="5">
        <f t="shared" si="138"/>
        <v>2.8923603220054723E-3</v>
      </c>
      <c r="AL21" s="5">
        <f t="shared" si="139"/>
        <v>1.0787545553108041E-4</v>
      </c>
      <c r="AM21" s="5">
        <f t="shared" si="140"/>
        <v>1.0968459353293439E-2</v>
      </c>
      <c r="AN21" s="5">
        <f t="shared" si="141"/>
        <v>1.1338021648549274E-2</v>
      </c>
      <c r="AO21" s="5">
        <f t="shared" si="142"/>
        <v>5.8600178367061544E-3</v>
      </c>
      <c r="AP21" s="5">
        <f t="shared" si="143"/>
        <v>2.0191534943786917E-3</v>
      </c>
      <c r="AQ21" s="5">
        <f t="shared" si="144"/>
        <v>5.2179630004590169E-4</v>
      </c>
      <c r="AR21" s="5">
        <f t="shared" si="145"/>
        <v>5.2348880580835885E-4</v>
      </c>
      <c r="AS21" s="5">
        <f t="shared" si="146"/>
        <v>9.9436698663297757E-4</v>
      </c>
      <c r="AT21" s="5">
        <f t="shared" si="147"/>
        <v>9.4440004555467068E-4</v>
      </c>
      <c r="AU21" s="5">
        <f t="shared" si="148"/>
        <v>5.9796262884369864E-4</v>
      </c>
      <c r="AV21" s="5">
        <f t="shared" si="149"/>
        <v>2.8395750337215173E-4</v>
      </c>
      <c r="AW21" s="5">
        <f t="shared" si="150"/>
        <v>5.8837077329939243E-6</v>
      </c>
      <c r="AX21" s="5">
        <f t="shared" si="151"/>
        <v>3.4724314235968128E-3</v>
      </c>
      <c r="AY21" s="5">
        <f t="shared" si="152"/>
        <v>3.5894286869032226E-3</v>
      </c>
      <c r="AZ21" s="5">
        <f t="shared" si="153"/>
        <v>1.8551839801372225E-3</v>
      </c>
      <c r="BA21" s="5">
        <f t="shared" si="154"/>
        <v>6.3923034376205383E-4</v>
      </c>
      <c r="BB21" s="5">
        <f t="shared" si="155"/>
        <v>1.6519201198953164E-4</v>
      </c>
      <c r="BC21" s="5">
        <f t="shared" si="156"/>
        <v>3.4151571296881193E-5</v>
      </c>
      <c r="BD21" s="5">
        <f t="shared" si="157"/>
        <v>9.0187801553706962E-5</v>
      </c>
      <c r="BE21" s="5">
        <f t="shared" si="158"/>
        <v>1.7131172905126635E-4</v>
      </c>
      <c r="BF21" s="5">
        <f t="shared" si="159"/>
        <v>1.6270331466644027E-4</v>
      </c>
      <c r="BG21" s="5">
        <f t="shared" si="160"/>
        <v>1.0301831540296771E-4</v>
      </c>
      <c r="BH21" s="5">
        <f t="shared" si="161"/>
        <v>4.8920822526984348E-5</v>
      </c>
      <c r="BI21" s="5">
        <f t="shared" si="162"/>
        <v>1.8585020478001347E-5</v>
      </c>
      <c r="BJ21" s="8">
        <f t="shared" si="163"/>
        <v>0.57243645607334337</v>
      </c>
      <c r="BK21" s="8">
        <f t="shared" si="164"/>
        <v>0.22530255632769056</v>
      </c>
      <c r="BL21" s="8">
        <f t="shared" si="165"/>
        <v>0.19250328243626763</v>
      </c>
      <c r="BM21" s="8">
        <f t="shared" si="166"/>
        <v>0.55813416870294286</v>
      </c>
      <c r="BN21" s="8">
        <f t="shared" si="167"/>
        <v>0.43832295694245471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1.25</v>
      </c>
      <c r="F22">
        <f>VLOOKUP(B22,home!$B$2:$E$405,3,FALSE)</f>
        <v>1.1299999999999999</v>
      </c>
      <c r="G22">
        <f>VLOOKUP(C22,away!$B$2:$E$405,4,FALSE)</f>
        <v>1.02</v>
      </c>
      <c r="H22">
        <f>VLOOKUP(A22,away!$A$2:$E$405,3,FALSE)</f>
        <v>1.08901515151515</v>
      </c>
      <c r="I22">
        <f>VLOOKUP(C22,away!$B$2:$E$405,3,FALSE)</f>
        <v>0.98</v>
      </c>
      <c r="J22">
        <f>VLOOKUP(B22,home!$B$2:$E$405,4,FALSE)</f>
        <v>1.25</v>
      </c>
      <c r="K22" s="3">
        <f t="shared" si="112"/>
        <v>1.44075</v>
      </c>
      <c r="L22" s="3">
        <f t="shared" si="113"/>
        <v>1.3340435606060588</v>
      </c>
      <c r="M22" s="5">
        <f t="shared" si="114"/>
        <v>6.2362349406526012E-2</v>
      </c>
      <c r="N22" s="5">
        <f t="shared" si="115"/>
        <v>8.984855490745236E-2</v>
      </c>
      <c r="O22" s="5">
        <f t="shared" si="116"/>
        <v>8.3194090650041089E-2</v>
      </c>
      <c r="P22" s="5">
        <f t="shared" si="117"/>
        <v>0.11986188610404672</v>
      </c>
      <c r="Q22" s="5">
        <f t="shared" si="118"/>
        <v>6.4724652741455987E-2</v>
      </c>
      <c r="R22" s="5">
        <f t="shared" si="119"/>
        <v>5.549227045608203E-2</v>
      </c>
      <c r="S22" s="5">
        <f t="shared" si="120"/>
        <v>5.7594333268159492E-2</v>
      </c>
      <c r="T22" s="5">
        <f t="shared" si="121"/>
        <v>8.634550620220266E-2</v>
      </c>
      <c r="U22" s="5">
        <f t="shared" si="122"/>
        <v>7.9950488659600194E-2</v>
      </c>
      <c r="V22" s="5">
        <f t="shared" si="123"/>
        <v>1.2299738686924652E-2</v>
      </c>
      <c r="W22" s="5">
        <f t="shared" si="124"/>
        <v>3.1084014479084248E-2</v>
      </c>
      <c r="X22" s="5">
        <f t="shared" si="125"/>
        <v>4.1467429353607838E-2</v>
      </c>
      <c r="Y22" s="5">
        <f t="shared" si="126"/>
        <v>2.7659678552033603E-2</v>
      </c>
      <c r="Z22" s="5">
        <f t="shared" si="127"/>
        <v>2.4676368688448701E-2</v>
      </c>
      <c r="AA22" s="5">
        <f t="shared" si="128"/>
        <v>3.5552478187882465E-2</v>
      </c>
      <c r="AB22" s="5">
        <f t="shared" si="129"/>
        <v>2.5611116474595835E-2</v>
      </c>
      <c r="AC22" s="5">
        <f t="shared" si="130"/>
        <v>1.4775239904682603E-3</v>
      </c>
      <c r="AD22" s="5">
        <f t="shared" si="131"/>
        <v>1.119607346518516E-2</v>
      </c>
      <c r="AE22" s="5">
        <f t="shared" si="132"/>
        <v>1.4936049710302626E-2</v>
      </c>
      <c r="AF22" s="5">
        <f t="shared" si="133"/>
        <v>9.9626704684606052E-3</v>
      </c>
      <c r="AG22" s="5">
        <f t="shared" si="134"/>
        <v>4.4302121282966747E-3</v>
      </c>
      <c r="AH22" s="5">
        <f t="shared" si="135"/>
        <v>8.2298376869914917E-3</v>
      </c>
      <c r="AI22" s="5">
        <f t="shared" si="136"/>
        <v>1.1857138647532992E-2</v>
      </c>
      <c r="AJ22" s="5">
        <f t="shared" si="137"/>
        <v>8.54158625321658E-3</v>
      </c>
      <c r="AK22" s="5">
        <f t="shared" si="138"/>
        <v>4.1020967981072638E-3</v>
      </c>
      <c r="AL22" s="5">
        <f t="shared" si="139"/>
        <v>1.1359341907216213E-4</v>
      </c>
      <c r="AM22" s="5">
        <f t="shared" si="140"/>
        <v>3.2261485689930995E-3</v>
      </c>
      <c r="AN22" s="5">
        <f t="shared" si="141"/>
        <v>4.3038227240236957E-3</v>
      </c>
      <c r="AO22" s="5">
        <f t="shared" si="142"/>
        <v>2.8707434954869195E-3</v>
      </c>
      <c r="AP22" s="5">
        <f t="shared" si="143"/>
        <v>1.276565624768685E-3</v>
      </c>
      <c r="AQ22" s="5">
        <f t="shared" si="144"/>
        <v>4.2574853785342861E-4</v>
      </c>
      <c r="AR22" s="5">
        <f t="shared" si="145"/>
        <v>2.1957923942328094E-3</v>
      </c>
      <c r="AS22" s="5">
        <f t="shared" si="146"/>
        <v>3.1635878919909206E-3</v>
      </c>
      <c r="AT22" s="5">
        <f t="shared" si="147"/>
        <v>2.2789696276929593E-3</v>
      </c>
      <c r="AU22" s="5">
        <f t="shared" si="148"/>
        <v>1.0944751636995441E-3</v>
      </c>
      <c r="AV22" s="5">
        <f t="shared" si="149"/>
        <v>3.9421627302502964E-4</v>
      </c>
      <c r="AW22" s="5">
        <f t="shared" si="150"/>
        <v>6.0646998231435861E-6</v>
      </c>
      <c r="AX22" s="5">
        <f t="shared" si="151"/>
        <v>7.7467892512946891E-4</v>
      </c>
      <c r="AY22" s="5">
        <f t="shared" si="152"/>
        <v>1.0334554316061911E-3</v>
      </c>
      <c r="AZ22" s="5">
        <f t="shared" si="153"/>
        <v>6.8933728185379729E-4</v>
      </c>
      <c r="BA22" s="5">
        <f t="shared" si="154"/>
        <v>3.0653532064758079E-4</v>
      </c>
      <c r="BB22" s="5">
        <f t="shared" si="155"/>
        <v>1.0223286765205466E-4</v>
      </c>
      <c r="BC22" s="5">
        <f t="shared" si="156"/>
        <v>2.7276619754702962E-5</v>
      </c>
      <c r="BD22" s="5">
        <f t="shared" si="157"/>
        <v>4.8821378399234027E-4</v>
      </c>
      <c r="BE22" s="5">
        <f t="shared" si="158"/>
        <v>7.033940092869643E-4</v>
      </c>
      <c r="BF22" s="5">
        <f t="shared" si="159"/>
        <v>5.0670745944009687E-4</v>
      </c>
      <c r="BG22" s="5">
        <f t="shared" si="160"/>
        <v>2.433462573961066E-4</v>
      </c>
      <c r="BH22" s="5">
        <f t="shared" si="161"/>
        <v>8.7650280085860174E-5</v>
      </c>
      <c r="BI22" s="5">
        <f t="shared" si="162"/>
        <v>2.5256428206740574E-5</v>
      </c>
      <c r="BJ22" s="8">
        <f t="shared" si="163"/>
        <v>0.39669138740585141</v>
      </c>
      <c r="BK22" s="8">
        <f t="shared" si="164"/>
        <v>0.25474288030680353</v>
      </c>
      <c r="BL22" s="8">
        <f t="shared" si="165"/>
        <v>0.32371271338309926</v>
      </c>
      <c r="BM22" s="8">
        <f t="shared" si="166"/>
        <v>0.52331215478681559</v>
      </c>
      <c r="BN22" s="8">
        <f t="shared" si="167"/>
        <v>0.47548380426560416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1.25</v>
      </c>
      <c r="F23">
        <f>VLOOKUP(B23,home!$B$2:$E$405,3,FALSE)</f>
        <v>0.8</v>
      </c>
      <c r="G23">
        <f>VLOOKUP(C23,away!$B$2:$E$405,4,FALSE)</f>
        <v>0.87</v>
      </c>
      <c r="H23">
        <f>VLOOKUP(A23,away!$A$2:$E$405,3,FALSE)</f>
        <v>1.08901515151515</v>
      </c>
      <c r="I23">
        <f>VLOOKUP(C23,away!$B$2:$E$405,3,FALSE)</f>
        <v>0.76</v>
      </c>
      <c r="J23">
        <f>VLOOKUP(B23,home!$B$2:$E$405,4,FALSE)</f>
        <v>0.79</v>
      </c>
      <c r="K23" s="3">
        <f t="shared" si="112"/>
        <v>0.87</v>
      </c>
      <c r="L23" s="3">
        <f t="shared" si="113"/>
        <v>0.65384469696969616</v>
      </c>
      <c r="M23" s="5">
        <f t="shared" si="114"/>
        <v>0.21787262041977495</v>
      </c>
      <c r="N23" s="5">
        <f t="shared" si="115"/>
        <v>0.18954917976520419</v>
      </c>
      <c r="O23" s="5">
        <f t="shared" si="116"/>
        <v>0.14245485747636139</v>
      </c>
      <c r="P23" s="5">
        <f t="shared" si="117"/>
        <v>0.12393572600443438</v>
      </c>
      <c r="Q23" s="5">
        <f t="shared" si="118"/>
        <v>8.2453893197863809E-2</v>
      </c>
      <c r="R23" s="5">
        <f t="shared" si="119"/>
        <v>4.6571676559246385E-2</v>
      </c>
      <c r="S23" s="5">
        <f t="shared" si="120"/>
        <v>1.7625050993846789E-2</v>
      </c>
      <c r="T23" s="5">
        <f t="shared" si="121"/>
        <v>5.3912040811928956E-2</v>
      </c>
      <c r="U23" s="5">
        <f t="shared" si="122"/>
        <v>4.0517358606544346E-2</v>
      </c>
      <c r="V23" s="5">
        <f t="shared" si="123"/>
        <v>1.1139911255275625E-3</v>
      </c>
      <c r="W23" s="5">
        <f t="shared" si="124"/>
        <v>2.3911629027380508E-2</v>
      </c>
      <c r="X23" s="5">
        <f t="shared" si="125"/>
        <v>1.5634491835459396E-2</v>
      </c>
      <c r="Y23" s="5">
        <f t="shared" si="126"/>
        <v>5.1112647882155691E-3</v>
      </c>
      <c r="Z23" s="5">
        <f t="shared" si="127"/>
        <v>1.0150214582417053E-2</v>
      </c>
      <c r="AA23" s="5">
        <f t="shared" si="128"/>
        <v>8.8306866867028343E-3</v>
      </c>
      <c r="AB23" s="5">
        <f t="shared" si="129"/>
        <v>3.8413487087157324E-3</v>
      </c>
      <c r="AC23" s="5">
        <f t="shared" si="130"/>
        <v>3.9605509700676547E-5</v>
      </c>
      <c r="AD23" s="5">
        <f t="shared" si="131"/>
        <v>5.2007793134552609E-3</v>
      </c>
      <c r="AE23" s="5">
        <f t="shared" si="132"/>
        <v>3.4005019742124193E-3</v>
      </c>
      <c r="AF23" s="5">
        <f t="shared" si="133"/>
        <v>1.1117000914368865E-3</v>
      </c>
      <c r="AG23" s="5">
        <f t="shared" si="134"/>
        <v>2.4229306980224485E-4</v>
      </c>
      <c r="AH23" s="5">
        <f t="shared" si="135"/>
        <v>1.6591659944544669E-3</v>
      </c>
      <c r="AI23" s="5">
        <f t="shared" si="136"/>
        <v>1.443474415175386E-3</v>
      </c>
      <c r="AJ23" s="5">
        <f t="shared" si="137"/>
        <v>6.279113706012928E-4</v>
      </c>
      <c r="AK23" s="5">
        <f t="shared" si="138"/>
        <v>1.8209429747437493E-4</v>
      </c>
      <c r="AL23" s="5">
        <f t="shared" si="139"/>
        <v>9.0117566660220927E-7</v>
      </c>
      <c r="AM23" s="5">
        <f t="shared" si="140"/>
        <v>9.0493560054121555E-4</v>
      </c>
      <c r="AN23" s="5">
        <f t="shared" si="141"/>
        <v>5.9168734351296105E-4</v>
      </c>
      <c r="AO23" s="5">
        <f t="shared" si="142"/>
        <v>1.9343581591001828E-4</v>
      </c>
      <c r="AP23" s="5">
        <f t="shared" si="143"/>
        <v>4.2158994145590616E-5</v>
      </c>
      <c r="AQ23" s="5">
        <f t="shared" si="144"/>
        <v>6.8913586879177216E-6</v>
      </c>
      <c r="AR23" s="5">
        <f t="shared" si="145"/>
        <v>2.1696737737330116E-4</v>
      </c>
      <c r="AS23" s="5">
        <f t="shared" si="146"/>
        <v>1.8876161831477196E-4</v>
      </c>
      <c r="AT23" s="5">
        <f t="shared" si="147"/>
        <v>8.2111303966925795E-5</v>
      </c>
      <c r="AU23" s="5">
        <f t="shared" si="148"/>
        <v>2.3812278150408483E-5</v>
      </c>
      <c r="AV23" s="5">
        <f t="shared" si="149"/>
        <v>5.179170497713845E-6</v>
      </c>
      <c r="AW23" s="5">
        <f t="shared" si="150"/>
        <v>1.4239699157277971E-8</v>
      </c>
      <c r="AX23" s="5">
        <f t="shared" si="151"/>
        <v>1.3121566207847617E-4</v>
      </c>
      <c r="AY23" s="5">
        <f t="shared" si="152"/>
        <v>8.5794664809379312E-5</v>
      </c>
      <c r="AZ23" s="5">
        <f t="shared" si="153"/>
        <v>2.8048193306952635E-5</v>
      </c>
      <c r="BA23" s="5">
        <f t="shared" si="154"/>
        <v>6.1130541511106354E-6</v>
      </c>
      <c r="BB23" s="5">
        <f t="shared" si="155"/>
        <v>9.9924700974806907E-7</v>
      </c>
      <c r="BC23" s="5">
        <f t="shared" si="156"/>
        <v>1.3067047165732028E-7</v>
      </c>
      <c r="BD23" s="5">
        <f t="shared" si="157"/>
        <v>2.3643828185159297E-5</v>
      </c>
      <c r="BE23" s="5">
        <f t="shared" si="158"/>
        <v>2.0570130521088584E-5</v>
      </c>
      <c r="BF23" s="5">
        <f t="shared" si="159"/>
        <v>8.9480067766735332E-6</v>
      </c>
      <c r="BG23" s="5">
        <f t="shared" si="160"/>
        <v>2.5949219652353251E-6</v>
      </c>
      <c r="BH23" s="5">
        <f t="shared" si="161"/>
        <v>5.6439552743868315E-7</v>
      </c>
      <c r="BI23" s="5">
        <f t="shared" si="162"/>
        <v>9.8204821774330902E-8</v>
      </c>
      <c r="BJ23" s="8">
        <f t="shared" si="163"/>
        <v>0.38251918447958433</v>
      </c>
      <c r="BK23" s="8">
        <f t="shared" si="164"/>
        <v>0.36067368989376036</v>
      </c>
      <c r="BL23" s="8">
        <f t="shared" si="165"/>
        <v>0.24670182535137666</v>
      </c>
      <c r="BM23" s="8">
        <f t="shared" si="166"/>
        <v>0.19712118045914301</v>
      </c>
      <c r="BN23" s="8">
        <f t="shared" si="167"/>
        <v>0.80283795342288511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1.25</v>
      </c>
      <c r="F24">
        <f>VLOOKUP(B24,home!$B$2:$E$405,3,FALSE)</f>
        <v>0.98</v>
      </c>
      <c r="G24">
        <f>VLOOKUP(C24,away!$B$2:$E$405,4,FALSE)</f>
        <v>1.31</v>
      </c>
      <c r="H24">
        <f>VLOOKUP(A24,away!$A$2:$E$405,3,FALSE)</f>
        <v>1.08901515151515</v>
      </c>
      <c r="I24">
        <f>VLOOKUP(C24,away!$B$2:$E$405,3,FALSE)</f>
        <v>0.69</v>
      </c>
      <c r="J24">
        <f>VLOOKUP(B24,home!$B$2:$E$405,4,FALSE)</f>
        <v>0.83</v>
      </c>
      <c r="K24" s="3">
        <f t="shared" si="112"/>
        <v>1.6047500000000001</v>
      </c>
      <c r="L24" s="3">
        <f t="shared" si="113"/>
        <v>0.62367897727272636</v>
      </c>
      <c r="M24" s="5">
        <f t="shared" si="114"/>
        <v>0.10769749250900956</v>
      </c>
      <c r="N24" s="5">
        <f t="shared" si="115"/>
        <v>0.1728275511038331</v>
      </c>
      <c r="O24" s="5">
        <f t="shared" si="116"/>
        <v>6.716866198285619E-2</v>
      </c>
      <c r="P24" s="5">
        <f t="shared" si="117"/>
        <v>0.10778891031698849</v>
      </c>
      <c r="Q24" s="5">
        <f t="shared" si="118"/>
        <v>0.13867250631693814</v>
      </c>
      <c r="R24" s="5">
        <f t="shared" si="119"/>
        <v>2.0945841205122603E-2</v>
      </c>
      <c r="S24" s="5">
        <f t="shared" si="120"/>
        <v>2.6970101430986968E-2</v>
      </c>
      <c r="T24" s="5">
        <f t="shared" si="121"/>
        <v>8.6487126915593668E-2</v>
      </c>
      <c r="U24" s="5">
        <f t="shared" si="122"/>
        <v>3.3612838673920502E-2</v>
      </c>
      <c r="V24" s="5">
        <f t="shared" si="123"/>
        <v>2.9992216332154647E-3</v>
      </c>
      <c r="W24" s="5">
        <f t="shared" si="124"/>
        <v>7.4178234837368823E-2</v>
      </c>
      <c r="X24" s="5">
        <f t="shared" si="125"/>
        <v>4.6263405639266314E-2</v>
      </c>
      <c r="Y24" s="5">
        <f t="shared" si="126"/>
        <v>1.4426756757125446E-2</v>
      </c>
      <c r="Z24" s="5">
        <f t="shared" si="127"/>
        <v>4.3544936069759323E-3</v>
      </c>
      <c r="AA24" s="5">
        <f t="shared" si="128"/>
        <v>6.9878736157946274E-3</v>
      </c>
      <c r="AB24" s="5">
        <f t="shared" si="129"/>
        <v>5.6068950924732163E-3</v>
      </c>
      <c r="AC24" s="5">
        <f t="shared" si="130"/>
        <v>1.8761046805267352E-4</v>
      </c>
      <c r="AD24" s="5">
        <f t="shared" si="131"/>
        <v>2.9759380588816903E-2</v>
      </c>
      <c r="AE24" s="5">
        <f t="shared" si="132"/>
        <v>1.8560300049903153E-2</v>
      </c>
      <c r="AF24" s="5">
        <f t="shared" si="133"/>
        <v>5.7878344764992649E-3</v>
      </c>
      <c r="AG24" s="5">
        <f t="shared" si="134"/>
        <v>1.2032502289756291E-3</v>
      </c>
      <c r="AH24" s="5">
        <f t="shared" si="135"/>
        <v>6.7895152983484355E-4</v>
      </c>
      <c r="AI24" s="5">
        <f t="shared" si="136"/>
        <v>1.0895474675024653E-3</v>
      </c>
      <c r="AJ24" s="5">
        <f t="shared" si="137"/>
        <v>8.7422564923729084E-4</v>
      </c>
      <c r="AK24" s="5">
        <f t="shared" si="138"/>
        <v>4.6763787020451416E-4</v>
      </c>
      <c r="AL24" s="5">
        <f t="shared" si="139"/>
        <v>7.5107887637276743E-6</v>
      </c>
      <c r="AM24" s="5">
        <f t="shared" si="140"/>
        <v>9.5512731999807844E-3</v>
      </c>
      <c r="AN24" s="5">
        <f t="shared" si="141"/>
        <v>5.956928301016416E-3</v>
      </c>
      <c r="AO24" s="5">
        <f t="shared" si="142"/>
        <v>1.8576054752324387E-3</v>
      </c>
      <c r="AP24" s="5">
        <f t="shared" si="143"/>
        <v>3.8618316098972813E-4</v>
      </c>
      <c r="AQ24" s="5">
        <f t="shared" si="144"/>
        <v>6.0213579721505563E-5</v>
      </c>
      <c r="AR24" s="5">
        <f t="shared" si="145"/>
        <v>8.4689559149029651E-5</v>
      </c>
      <c r="AS24" s="5">
        <f t="shared" si="146"/>
        <v>1.3590557004440534E-4</v>
      </c>
      <c r="AT24" s="5">
        <f t="shared" si="147"/>
        <v>1.0904723176437977E-4</v>
      </c>
      <c r="AU24" s="5">
        <f t="shared" si="148"/>
        <v>5.8331181724629479E-5</v>
      </c>
      <c r="AV24" s="5">
        <f t="shared" si="149"/>
        <v>2.3401740968149791E-5</v>
      </c>
      <c r="AW24" s="5">
        <f t="shared" si="150"/>
        <v>2.0881011701352092E-7</v>
      </c>
      <c r="AX24" s="5">
        <f t="shared" si="151"/>
        <v>2.5545676112781941E-3</v>
      </c>
      <c r="AY24" s="5">
        <f t="shared" si="152"/>
        <v>1.5932301151760158E-3</v>
      </c>
      <c r="AZ24" s="5">
        <f t="shared" si="153"/>
        <v>4.9683206439654268E-4</v>
      </c>
      <c r="BA24" s="5">
        <f t="shared" si="154"/>
        <v>1.0328790459971104E-4</v>
      </c>
      <c r="BB24" s="5">
        <f t="shared" si="155"/>
        <v>1.6104623676347675E-5</v>
      </c>
      <c r="BC24" s="5">
        <f t="shared" si="156"/>
        <v>2.008823044765331E-6</v>
      </c>
      <c r="BD24" s="5">
        <f t="shared" si="157"/>
        <v>8.8031829392908117E-6</v>
      </c>
      <c r="BE24" s="5">
        <f t="shared" si="158"/>
        <v>1.4126907821826932E-5</v>
      </c>
      <c r="BF24" s="5">
        <f t="shared" si="159"/>
        <v>1.1335077663538387E-5</v>
      </c>
      <c r="BG24" s="5">
        <f t="shared" si="160"/>
        <v>6.0633219601877424E-6</v>
      </c>
      <c r="BH24" s="5">
        <f t="shared" si="161"/>
        <v>2.4325289789028201E-6</v>
      </c>
      <c r="BI24" s="5">
        <f t="shared" si="162"/>
        <v>7.8072017577885994E-7</v>
      </c>
      <c r="BJ24" s="8">
        <f t="shared" si="163"/>
        <v>0.61074458177343283</v>
      </c>
      <c r="BK24" s="8">
        <f t="shared" si="164"/>
        <v>0.24724407726219294</v>
      </c>
      <c r="BL24" s="8">
        <f t="shared" si="165"/>
        <v>0.1378873901101364</v>
      </c>
      <c r="BM24" s="8">
        <f t="shared" si="166"/>
        <v>0.38353655801293091</v>
      </c>
      <c r="BN24" s="8">
        <f t="shared" si="167"/>
        <v>0.61510096343474807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1.25</v>
      </c>
      <c r="F25">
        <f>VLOOKUP(B25,home!$B$2:$E$405,3,FALSE)</f>
        <v>1.2</v>
      </c>
      <c r="G25">
        <f>VLOOKUP(C25,away!$B$2:$E$405,4,FALSE)</f>
        <v>1.02</v>
      </c>
      <c r="H25">
        <f>VLOOKUP(A25,away!$A$2:$E$405,3,FALSE)</f>
        <v>1.08901515151515</v>
      </c>
      <c r="I25">
        <f>VLOOKUP(C25,away!$B$2:$E$405,3,FALSE)</f>
        <v>0.4</v>
      </c>
      <c r="J25">
        <f>VLOOKUP(B25,home!$B$2:$E$405,4,FALSE)</f>
        <v>0.83</v>
      </c>
      <c r="K25" s="3">
        <f t="shared" si="112"/>
        <v>1.53</v>
      </c>
      <c r="L25" s="3">
        <f t="shared" si="113"/>
        <v>0.36155303030302982</v>
      </c>
      <c r="M25" s="5">
        <f t="shared" si="114"/>
        <v>0.15083737183032164</v>
      </c>
      <c r="N25" s="5">
        <f t="shared" si="115"/>
        <v>0.23078117890039213</v>
      </c>
      <c r="O25" s="5">
        <f t="shared" si="116"/>
        <v>5.4535708868197655E-2</v>
      </c>
      <c r="P25" s="5">
        <f t="shared" si="117"/>
        <v>8.3439634568342413E-2</v>
      </c>
      <c r="Q25" s="5">
        <f t="shared" si="118"/>
        <v>0.17654760185879997</v>
      </c>
      <c r="R25" s="5">
        <f t="shared" si="119"/>
        <v>9.8587754005103386E-3</v>
      </c>
      <c r="S25" s="5">
        <f t="shared" si="120"/>
        <v>1.1539203667527326E-2</v>
      </c>
      <c r="T25" s="5">
        <f t="shared" si="121"/>
        <v>6.3831320444781958E-2</v>
      </c>
      <c r="U25" s="5">
        <f t="shared" si="122"/>
        <v>1.508392636278082E-2</v>
      </c>
      <c r="V25" s="5">
        <f t="shared" si="123"/>
        <v>7.0924578905731857E-4</v>
      </c>
      <c r="W25" s="5">
        <f t="shared" si="124"/>
        <v>9.0039276947988037E-2</v>
      </c>
      <c r="X25" s="5">
        <f t="shared" si="125"/>
        <v>3.2553973426838814E-2</v>
      </c>
      <c r="Y25" s="5">
        <f t="shared" si="126"/>
        <v>5.8849938704389404E-3</v>
      </c>
      <c r="Z25" s="5">
        <f t="shared" si="127"/>
        <v>1.188156707043827E-3</v>
      </c>
      <c r="AA25" s="5">
        <f t="shared" si="128"/>
        <v>1.8178797617770554E-3</v>
      </c>
      <c r="AB25" s="5">
        <f t="shared" si="129"/>
        <v>1.3906780177594474E-3</v>
      </c>
      <c r="AC25" s="5">
        <f t="shared" si="130"/>
        <v>2.4521115332681574E-5</v>
      </c>
      <c r="AD25" s="5">
        <f t="shared" si="131"/>
        <v>3.4440023432605403E-2</v>
      </c>
      <c r="AE25" s="5">
        <f t="shared" si="132"/>
        <v>1.2451894835765838E-2</v>
      </c>
      <c r="AF25" s="5">
        <f t="shared" si="133"/>
        <v>2.2510101554428928E-3</v>
      </c>
      <c r="AG25" s="5">
        <f t="shared" si="134"/>
        <v>2.712865143144242E-4</v>
      </c>
      <c r="AH25" s="5">
        <f t="shared" si="135"/>
        <v>1.0739541447664118E-4</v>
      </c>
      <c r="AI25" s="5">
        <f t="shared" si="136"/>
        <v>1.6431498414926101E-4</v>
      </c>
      <c r="AJ25" s="5">
        <f t="shared" si="137"/>
        <v>1.2570096287418467E-4</v>
      </c>
      <c r="AK25" s="5">
        <f t="shared" si="138"/>
        <v>6.4107491065834224E-5</v>
      </c>
      <c r="AL25" s="5">
        <f t="shared" si="139"/>
        <v>5.4257983356239569E-7</v>
      </c>
      <c r="AM25" s="5">
        <f t="shared" si="140"/>
        <v>1.0538647170377249E-2</v>
      </c>
      <c r="AN25" s="5">
        <f t="shared" si="141"/>
        <v>3.8102798197443446E-3</v>
      </c>
      <c r="AO25" s="5">
        <f t="shared" si="142"/>
        <v>6.8880910756552503E-4</v>
      </c>
      <c r="AP25" s="5">
        <f t="shared" si="143"/>
        <v>8.3013673380213758E-5</v>
      </c>
      <c r="AQ25" s="5">
        <f t="shared" si="144"/>
        <v>7.5034612918005585E-6</v>
      </c>
      <c r="AR25" s="5">
        <f t="shared" si="145"/>
        <v>7.7658275089358991E-6</v>
      </c>
      <c r="AS25" s="5">
        <f t="shared" si="146"/>
        <v>1.1881716088671926E-5</v>
      </c>
      <c r="AT25" s="5">
        <f t="shared" si="147"/>
        <v>9.0895128078340237E-6</v>
      </c>
      <c r="AU25" s="5">
        <f t="shared" si="148"/>
        <v>4.6356515319953543E-6</v>
      </c>
      <c r="AV25" s="5">
        <f t="shared" si="149"/>
        <v>1.7731367109882219E-6</v>
      </c>
      <c r="AW25" s="5">
        <f t="shared" si="150"/>
        <v>8.3372837777464162E-9</v>
      </c>
      <c r="AX25" s="5">
        <f t="shared" si="151"/>
        <v>2.6873550284462022E-3</v>
      </c>
      <c r="AY25" s="5">
        <f t="shared" si="152"/>
        <v>9.7162135403480916E-4</v>
      </c>
      <c r="AZ25" s="5">
        <f t="shared" si="153"/>
        <v>1.756463224292091E-4</v>
      </c>
      <c r="BA25" s="5">
        <f t="shared" si="154"/>
        <v>2.1168486711954537E-5</v>
      </c>
      <c r="BB25" s="5">
        <f t="shared" si="155"/>
        <v>1.913382629409145E-6</v>
      </c>
      <c r="BC25" s="5">
        <f t="shared" si="156"/>
        <v>1.3835785755841109E-7</v>
      </c>
      <c r="BD25" s="5">
        <f t="shared" si="157"/>
        <v>4.6795974477773405E-7</v>
      </c>
      <c r="BE25" s="5">
        <f t="shared" si="158"/>
        <v>7.1597840950993314E-7</v>
      </c>
      <c r="BF25" s="5">
        <f t="shared" si="159"/>
        <v>5.4772348327509885E-7</v>
      </c>
      <c r="BG25" s="5">
        <f t="shared" si="160"/>
        <v>2.7933897647030054E-7</v>
      </c>
      <c r="BH25" s="5">
        <f t="shared" si="161"/>
        <v>1.068471584998899E-7</v>
      </c>
      <c r="BI25" s="5">
        <f t="shared" si="162"/>
        <v>3.2695230500966291E-8</v>
      </c>
      <c r="BJ25" s="8">
        <f t="shared" si="163"/>
        <v>0.6680386565518367</v>
      </c>
      <c r="BK25" s="8">
        <f t="shared" si="164"/>
        <v>0.24752214090444977</v>
      </c>
      <c r="BL25" s="8">
        <f t="shared" si="165"/>
        <v>8.3185783651242656E-2</v>
      </c>
      <c r="BM25" s="8">
        <f t="shared" si="166"/>
        <v>0.29296285337125777</v>
      </c>
      <c r="BN25" s="8">
        <f t="shared" si="167"/>
        <v>0.70600027142656407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1.25</v>
      </c>
      <c r="F26">
        <f>VLOOKUP(B26,home!$B$2:$E$405,3,FALSE)</f>
        <v>1.1299999999999999</v>
      </c>
      <c r="G26">
        <f>VLOOKUP(C26,away!$B$2:$E$405,4,FALSE)</f>
        <v>0.87</v>
      </c>
      <c r="H26">
        <f>VLOOKUP(A26,away!$A$2:$E$405,3,FALSE)</f>
        <v>1.08901515151515</v>
      </c>
      <c r="I26">
        <f>VLOOKUP(C26,away!$B$2:$E$405,3,FALSE)</f>
        <v>0.69</v>
      </c>
      <c r="J26">
        <f>VLOOKUP(B26,home!$B$2:$E$405,4,FALSE)</f>
        <v>1.0900000000000001</v>
      </c>
      <c r="K26" s="3">
        <f t="shared" si="112"/>
        <v>1.2288749999999999</v>
      </c>
      <c r="L26" s="3">
        <f t="shared" si="113"/>
        <v>0.81904829545454438</v>
      </c>
      <c r="M26" s="5">
        <f t="shared" si="114"/>
        <v>0.12900252573712959</v>
      </c>
      <c r="N26" s="5">
        <f t="shared" si="115"/>
        <v>0.1585279788152151</v>
      </c>
      <c r="O26" s="5">
        <f t="shared" si="116"/>
        <v>0.10565929881432697</v>
      </c>
      <c r="P26" s="5">
        <f t="shared" si="117"/>
        <v>0.12984207083045607</v>
      </c>
      <c r="Q26" s="5">
        <f t="shared" si="118"/>
        <v>9.7405534983273756E-2</v>
      </c>
      <c r="R26" s="5">
        <f t="shared" si="119"/>
        <v>4.3270034296398432E-2</v>
      </c>
      <c r="S26" s="5">
        <f t="shared" si="120"/>
        <v>3.2671769915371539E-2</v>
      </c>
      <c r="T26" s="5">
        <f t="shared" si="121"/>
        <v>7.9779837395888356E-2</v>
      </c>
      <c r="U26" s="5">
        <f t="shared" si="122"/>
        <v>5.3173463395986623E-2</v>
      </c>
      <c r="V26" s="5">
        <f t="shared" si="123"/>
        <v>3.6538218830023113E-3</v>
      </c>
      <c r="W26" s="5">
        <f t="shared" si="124"/>
        <v>3.9899742267523519E-2</v>
      </c>
      <c r="X26" s="5">
        <f t="shared" si="125"/>
        <v>3.2679815893290776E-2</v>
      </c>
      <c r="Y26" s="5">
        <f t="shared" si="126"/>
        <v>1.3383173751584067E-2</v>
      </c>
      <c r="Z26" s="5">
        <f t="shared" si="127"/>
        <v>1.1813415944908272E-2</v>
      </c>
      <c r="AA26" s="5">
        <f t="shared" si="128"/>
        <v>1.4517211519299154E-2</v>
      </c>
      <c r="AB26" s="5">
        <f t="shared" si="129"/>
        <v>8.9199191528893749E-3</v>
      </c>
      <c r="AC26" s="5">
        <f t="shared" si="130"/>
        <v>2.2985005381861127E-4</v>
      </c>
      <c r="AD26" s="5">
        <f t="shared" si="131"/>
        <v>1.2257948944750741E-2</v>
      </c>
      <c r="AE26" s="5">
        <f t="shared" si="132"/>
        <v>1.0039852188966926E-2</v>
      </c>
      <c r="AF26" s="5">
        <f t="shared" si="133"/>
        <v>4.1115619109944679E-3</v>
      </c>
      <c r="AG26" s="5">
        <f t="shared" si="134"/>
        <v>1.1225225916186162E-3</v>
      </c>
      <c r="AH26" s="5">
        <f t="shared" si="135"/>
        <v>2.4189395482931636E-3</v>
      </c>
      <c r="AI26" s="5">
        <f t="shared" si="136"/>
        <v>2.9725743374087615E-3</v>
      </c>
      <c r="AJ26" s="5">
        <f t="shared" si="137"/>
        <v>1.8264611444415962E-3</v>
      </c>
      <c r="AK26" s="5">
        <f t="shared" si="138"/>
        <v>7.4816414629188903E-4</v>
      </c>
      <c r="AL26" s="5">
        <f t="shared" si="139"/>
        <v>9.2538364804156691E-6</v>
      </c>
      <c r="AM26" s="5">
        <f t="shared" si="140"/>
        <v>3.0126974018961131E-3</v>
      </c>
      <c r="AN26" s="5">
        <f t="shared" si="141"/>
        <v>2.4675446717433462E-3</v>
      </c>
      <c r="AO26" s="5">
        <f t="shared" si="142"/>
        <v>1.0105191286746652E-3</v>
      </c>
      <c r="AP26" s="5">
        <f t="shared" si="143"/>
        <v>2.758879899550654E-4</v>
      </c>
      <c r="AQ26" s="5">
        <f t="shared" si="144"/>
        <v>5.6491396977269184E-5</v>
      </c>
      <c r="AR26" s="5">
        <f t="shared" si="145"/>
        <v>3.9624566276742036E-4</v>
      </c>
      <c r="AS26" s="5">
        <f t="shared" si="146"/>
        <v>4.8693638883331373E-4</v>
      </c>
      <c r="AT26" s="5">
        <f t="shared" si="147"/>
        <v>2.9919197741376925E-4</v>
      </c>
      <c r="AU26" s="5">
        <f t="shared" si="148"/>
        <v>1.2255651374811524E-4</v>
      </c>
      <c r="AV26" s="5">
        <f t="shared" si="149"/>
        <v>3.7651658958053782E-5</v>
      </c>
      <c r="AW26" s="5">
        <f t="shared" si="150"/>
        <v>2.5872389467611824E-7</v>
      </c>
      <c r="AX26" s="5">
        <f t="shared" si="151"/>
        <v>6.1703808662584743E-4</v>
      </c>
      <c r="AY26" s="5">
        <f t="shared" si="152"/>
        <v>5.053839930814338E-4</v>
      </c>
      <c r="AZ26" s="5">
        <f t="shared" si="153"/>
        <v>2.0696694904167979E-4</v>
      </c>
      <c r="BA26" s="5">
        <f t="shared" si="154"/>
        <v>5.6505308942671808E-5</v>
      </c>
      <c r="BB26" s="5">
        <f t="shared" si="155"/>
        <v>1.157014424340694E-5</v>
      </c>
      <c r="BC26" s="5">
        <f t="shared" si="156"/>
        <v>1.8953013841451332E-6</v>
      </c>
      <c r="BD26" s="5">
        <f t="shared" si="157"/>
        <v>5.4090722445151959E-5</v>
      </c>
      <c r="BE26" s="5">
        <f t="shared" si="158"/>
        <v>6.6470736544786119E-5</v>
      </c>
      <c r="BF26" s="5">
        <f t="shared" si="159"/>
        <v>4.0842113185737028E-5</v>
      </c>
      <c r="BG26" s="5">
        <f t="shared" si="160"/>
        <v>1.6729950613707534E-5</v>
      </c>
      <c r="BH26" s="5">
        <f t="shared" si="161"/>
        <v>5.1397545151049607E-6</v>
      </c>
      <c r="BI26" s="5">
        <f t="shared" si="162"/>
        <v>1.2632231659499217E-6</v>
      </c>
      <c r="BJ26" s="8">
        <f t="shared" si="163"/>
        <v>0.45743046911567198</v>
      </c>
      <c r="BK26" s="8">
        <f t="shared" si="164"/>
        <v>0.29591467624933987</v>
      </c>
      <c r="BL26" s="8">
        <f t="shared" si="165"/>
        <v>0.2350331850575271</v>
      </c>
      <c r="BM26" s="8">
        <f t="shared" si="166"/>
        <v>0.33597917762146057</v>
      </c>
      <c r="BN26" s="8">
        <f t="shared" si="167"/>
        <v>0.66370744347679989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1.25</v>
      </c>
      <c r="F27">
        <f>VLOOKUP(B27,home!$B$2:$E$405,3,FALSE)</f>
        <v>1.35</v>
      </c>
      <c r="G27">
        <f>VLOOKUP(C27,away!$B$2:$E$405,4,FALSE)</f>
        <v>0.95</v>
      </c>
      <c r="H27">
        <f>VLOOKUP(A27,away!$A$2:$E$405,3,FALSE)</f>
        <v>1.08901515151515</v>
      </c>
      <c r="I27">
        <f>VLOOKUP(C27,away!$B$2:$E$405,3,FALSE)</f>
        <v>0.91</v>
      </c>
      <c r="J27">
        <f>VLOOKUP(B27,home!$B$2:$E$405,4,FALSE)</f>
        <v>0.79</v>
      </c>
      <c r="K27" s="3">
        <f t="shared" si="112"/>
        <v>1.6031249999999999</v>
      </c>
      <c r="L27" s="3">
        <f t="shared" si="113"/>
        <v>0.78289299242424149</v>
      </c>
      <c r="M27" s="5">
        <f t="shared" si="114"/>
        <v>9.1995281395825482E-2</v>
      </c>
      <c r="N27" s="5">
        <f t="shared" si="115"/>
        <v>0.14747993548768273</v>
      </c>
      <c r="O27" s="5">
        <f t="shared" si="116"/>
        <v>7.2022461140887964E-2</v>
      </c>
      <c r="P27" s="5">
        <f t="shared" si="117"/>
        <v>0.11546100801648601</v>
      </c>
      <c r="Q27" s="5">
        <f t="shared" si="118"/>
        <v>0.11821438578934569</v>
      </c>
      <c r="R27" s="5">
        <f t="shared" si="119"/>
        <v>2.8192940062174213E-2</v>
      </c>
      <c r="S27" s="5">
        <f t="shared" si="120"/>
        <v>3.6228065640734011E-2</v>
      </c>
      <c r="T27" s="5">
        <f t="shared" si="121"/>
        <v>9.2549214238214578E-2</v>
      </c>
      <c r="U27" s="5">
        <f t="shared" si="122"/>
        <v>4.5196807037173034E-2</v>
      </c>
      <c r="V27" s="5">
        <f t="shared" si="123"/>
        <v>5.0521057093603668E-3</v>
      </c>
      <c r="W27" s="5">
        <f t="shared" si="124"/>
        <v>6.3170812406181595E-2</v>
      </c>
      <c r="X27" s="5">
        <f t="shared" si="125"/>
        <v>4.9455986358545909E-2</v>
      </c>
      <c r="Y27" s="5">
        <f t="shared" si="126"/>
        <v>1.9359372576767234E-2</v>
      </c>
      <c r="Z27" s="5">
        <f t="shared" si="127"/>
        <v>7.3573517368376177E-3</v>
      </c>
      <c r="AA27" s="5">
        <f t="shared" si="128"/>
        <v>1.1794754503117805E-2</v>
      </c>
      <c r="AB27" s="5">
        <f t="shared" si="129"/>
        <v>9.4542329064053656E-3</v>
      </c>
      <c r="AC27" s="5">
        <f t="shared" si="130"/>
        <v>3.9629832704323191E-4</v>
      </c>
      <c r="AD27" s="5">
        <f t="shared" si="131"/>
        <v>2.5317677159664969E-2</v>
      </c>
      <c r="AE27" s="5">
        <f t="shared" si="132"/>
        <v>1.982103203276098E-2</v>
      </c>
      <c r="AF27" s="5">
        <f t="shared" si="133"/>
        <v>7.7588735405324941E-3</v>
      </c>
      <c r="AG27" s="5">
        <f t="shared" si="134"/>
        <v>2.0247892413295847E-3</v>
      </c>
      <c r="AH27" s="5">
        <f t="shared" si="135"/>
        <v>1.4400047793926226E-3</v>
      </c>
      <c r="AI27" s="5">
        <f t="shared" si="136"/>
        <v>2.3085076619637985E-3</v>
      </c>
      <c r="AJ27" s="5">
        <f t="shared" si="137"/>
        <v>1.8504131727928573E-3</v>
      </c>
      <c r="AK27" s="5">
        <f t="shared" si="138"/>
        <v>9.8881453921118283E-4</v>
      </c>
      <c r="AL27" s="5">
        <f t="shared" si="139"/>
        <v>1.989537011959613E-5</v>
      </c>
      <c r="AM27" s="5">
        <f t="shared" si="140"/>
        <v>8.1174802393175777E-3</v>
      </c>
      <c r="AN27" s="5">
        <f t="shared" si="141"/>
        <v>6.3551183955039871E-3</v>
      </c>
      <c r="AO27" s="5">
        <f t="shared" si="142"/>
        <v>2.4876888289332298E-3</v>
      </c>
      <c r="AP27" s="5">
        <f t="shared" si="143"/>
        <v>6.4919805050129783E-4</v>
      </c>
      <c r="AQ27" s="5">
        <f t="shared" si="144"/>
        <v>1.2706315110823621E-4</v>
      </c>
      <c r="AR27" s="5">
        <f t="shared" si="145"/>
        <v>2.254739301687801E-4</v>
      </c>
      <c r="AS27" s="5">
        <f t="shared" si="146"/>
        <v>3.6146289430182558E-4</v>
      </c>
      <c r="AT27" s="5">
        <f t="shared" si="147"/>
        <v>2.8973510121380709E-4</v>
      </c>
      <c r="AU27" s="5">
        <f t="shared" si="148"/>
        <v>1.5482719471112815E-4</v>
      </c>
      <c r="AV27" s="5">
        <f t="shared" si="149"/>
        <v>6.2051836630319323E-5</v>
      </c>
      <c r="AW27" s="5">
        <f t="shared" si="150"/>
        <v>6.9361633855793085E-7</v>
      </c>
      <c r="AX27" s="5">
        <f t="shared" si="151"/>
        <v>2.1688892514426651E-3</v>
      </c>
      <c r="AY27" s="5">
        <f t="shared" si="152"/>
        <v>1.6980081962987212E-3</v>
      </c>
      <c r="AZ27" s="5">
        <f t="shared" si="153"/>
        <v>6.6467935898059725E-4</v>
      </c>
      <c r="BA27" s="5">
        <f t="shared" si="154"/>
        <v>1.734576041183155E-4</v>
      </c>
      <c r="BB27" s="5">
        <f t="shared" si="155"/>
        <v>3.3949685686731857E-5</v>
      </c>
      <c r="BC27" s="5">
        <f t="shared" si="156"/>
        <v>5.3157942038295894E-6</v>
      </c>
      <c r="BD27" s="5">
        <f t="shared" si="157"/>
        <v>2.942032665058178E-5</v>
      </c>
      <c r="BE27" s="5">
        <f t="shared" si="158"/>
        <v>4.7164461161713916E-5</v>
      </c>
      <c r="BF27" s="5">
        <f t="shared" si="159"/>
        <v>3.780526339993631E-5</v>
      </c>
      <c r="BG27" s="5">
        <f t="shared" si="160"/>
        <v>2.0202187629340962E-5</v>
      </c>
      <c r="BH27" s="5">
        <f t="shared" si="161"/>
        <v>8.0966580108218082E-6</v>
      </c>
      <c r="BI27" s="5">
        <f t="shared" si="162"/>
        <v>2.5959909747197416E-6</v>
      </c>
      <c r="BJ27" s="8">
        <f t="shared" si="163"/>
        <v>0.56763292738712101</v>
      </c>
      <c r="BK27" s="8">
        <f t="shared" si="164"/>
        <v>0.25085066265586742</v>
      </c>
      <c r="BL27" s="8">
        <f t="shared" si="165"/>
        <v>0.17448777164797186</v>
      </c>
      <c r="BM27" s="8">
        <f t="shared" si="166"/>
        <v>0.42526538695543553</v>
      </c>
      <c r="BN27" s="8">
        <f t="shared" si="167"/>
        <v>0.57336601189240211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1.25</v>
      </c>
      <c r="F28">
        <f>VLOOKUP(B28,home!$B$2:$E$405,3,FALSE)</f>
        <v>0.57999999999999996</v>
      </c>
      <c r="G28">
        <f>VLOOKUP(C28,away!$B$2:$E$405,4,FALSE)</f>
        <v>0.98</v>
      </c>
      <c r="H28">
        <f>VLOOKUP(A28,away!$A$2:$E$405,3,FALSE)</f>
        <v>1.08901515151515</v>
      </c>
      <c r="I28">
        <f>VLOOKUP(C28,away!$B$2:$E$405,3,FALSE)</f>
        <v>0.76</v>
      </c>
      <c r="J28">
        <f>VLOOKUP(B28,home!$B$2:$E$405,4,FALSE)</f>
        <v>1.25</v>
      </c>
      <c r="K28" s="3">
        <f t="shared" si="112"/>
        <v>0.71050000000000002</v>
      </c>
      <c r="L28" s="3">
        <f t="shared" si="113"/>
        <v>1.0345643939393925</v>
      </c>
      <c r="M28" s="5">
        <f t="shared" si="114"/>
        <v>0.17463374325005804</v>
      </c>
      <c r="N28" s="5">
        <f t="shared" si="115"/>
        <v>0.12407727457916623</v>
      </c>
      <c r="O28" s="5">
        <f t="shared" si="116"/>
        <v>0.18066985274686373</v>
      </c>
      <c r="P28" s="5">
        <f t="shared" si="117"/>
        <v>0.12836593037664668</v>
      </c>
      <c r="Q28" s="5">
        <f t="shared" si="118"/>
        <v>4.4078451794248796E-2</v>
      </c>
      <c r="R28" s="5">
        <f t="shared" si="119"/>
        <v>9.3457298355089188E-2</v>
      </c>
      <c r="S28" s="5">
        <f t="shared" si="120"/>
        <v>2.3589101073478579E-2</v>
      </c>
      <c r="T28" s="5">
        <f t="shared" si="121"/>
        <v>4.5601996766303728E-2</v>
      </c>
      <c r="U28" s="5">
        <f t="shared" si="122"/>
        <v>6.6401410481290862E-2</v>
      </c>
      <c r="V28" s="5">
        <f t="shared" si="123"/>
        <v>1.9265952779494798E-3</v>
      </c>
      <c r="W28" s="5">
        <f t="shared" si="124"/>
        <v>1.043924666660459E-2</v>
      </c>
      <c r="X28" s="5">
        <f t="shared" si="125"/>
        <v>1.0800072900819599E-2</v>
      </c>
      <c r="Y28" s="5">
        <f t="shared" si="126"/>
        <v>5.5866854375688424E-3</v>
      </c>
      <c r="Z28" s="5">
        <f t="shared" si="127"/>
        <v>3.222919774398194E-2</v>
      </c>
      <c r="AA28" s="5">
        <f t="shared" si="128"/>
        <v>2.2898844997099169E-2</v>
      </c>
      <c r="AB28" s="5">
        <f t="shared" si="129"/>
        <v>8.134814685219479E-3</v>
      </c>
      <c r="AC28" s="5">
        <f t="shared" si="130"/>
        <v>8.8509954716740075E-5</v>
      </c>
      <c r="AD28" s="5">
        <f t="shared" si="131"/>
        <v>1.8542711891556404E-3</v>
      </c>
      <c r="AE28" s="5">
        <f t="shared" si="132"/>
        <v>1.9183629490080814E-3</v>
      </c>
      <c r="AF28" s="5">
        <f t="shared" si="133"/>
        <v>9.9233500084816573E-4</v>
      </c>
      <c r="AG28" s="5">
        <f t="shared" si="134"/>
        <v>3.4221148624577637E-4</v>
      </c>
      <c r="AH28" s="5">
        <f t="shared" si="135"/>
        <v>8.3357951077888768E-3</v>
      </c>
      <c r="AI28" s="5">
        <f t="shared" si="136"/>
        <v>5.9225824240839971E-3</v>
      </c>
      <c r="AJ28" s="5">
        <f t="shared" si="137"/>
        <v>2.1039974061558397E-3</v>
      </c>
      <c r="AK28" s="5">
        <f t="shared" si="138"/>
        <v>4.9829671902457465E-4</v>
      </c>
      <c r="AL28" s="5">
        <f t="shared" si="139"/>
        <v>2.6023980184723988E-6</v>
      </c>
      <c r="AM28" s="5">
        <f t="shared" si="140"/>
        <v>2.634919359790166E-4</v>
      </c>
      <c r="AN28" s="5">
        <f t="shared" si="141"/>
        <v>2.7259937505404842E-4</v>
      </c>
      <c r="AO28" s="5">
        <f t="shared" si="142"/>
        <v>1.4101080362052441E-4</v>
      </c>
      <c r="AP28" s="5">
        <f t="shared" si="143"/>
        <v>4.8628252195524835E-5</v>
      </c>
      <c r="AQ28" s="5">
        <f t="shared" si="144"/>
        <v>1.2577264565248769E-5</v>
      </c>
      <c r="AR28" s="5">
        <f t="shared" si="145"/>
        <v>1.724783362738511E-3</v>
      </c>
      <c r="AS28" s="5">
        <f t="shared" si="146"/>
        <v>1.2254585792257121E-3</v>
      </c>
      <c r="AT28" s="5">
        <f t="shared" si="147"/>
        <v>4.353441602699342E-4</v>
      </c>
      <c r="AU28" s="5">
        <f t="shared" si="148"/>
        <v>1.031040086239294E-4</v>
      </c>
      <c r="AV28" s="5">
        <f t="shared" si="149"/>
        <v>1.8313849531825463E-5</v>
      </c>
      <c r="AW28" s="5">
        <f t="shared" si="150"/>
        <v>5.3136485766418445E-8</v>
      </c>
      <c r="AX28" s="5">
        <f t="shared" si="151"/>
        <v>3.1201836752181861E-5</v>
      </c>
      <c r="AY28" s="5">
        <f t="shared" si="152"/>
        <v>3.2280309329316884E-5</v>
      </c>
      <c r="AZ28" s="5">
        <f t="shared" si="153"/>
        <v>1.6698029328730418E-5</v>
      </c>
      <c r="BA28" s="5">
        <f t="shared" si="154"/>
        <v>5.758395530820062E-6</v>
      </c>
      <c r="BB28" s="5">
        <f t="shared" si="155"/>
        <v>1.4893577456015408E-6</v>
      </c>
      <c r="BC28" s="5">
        <f t="shared" si="156"/>
        <v>3.0816729868743969E-7</v>
      </c>
      <c r="BD28" s="5">
        <f t="shared" si="157"/>
        <v>2.9739990905805236E-4</v>
      </c>
      <c r="BE28" s="5">
        <f t="shared" si="158"/>
        <v>2.113026353857462E-4</v>
      </c>
      <c r="BF28" s="5">
        <f t="shared" si="159"/>
        <v>7.5065261220786335E-5</v>
      </c>
      <c r="BG28" s="5">
        <f t="shared" si="160"/>
        <v>1.777795603245623E-5</v>
      </c>
      <c r="BH28" s="5">
        <f t="shared" si="161"/>
        <v>3.1578094402650379E-6</v>
      </c>
      <c r="BI28" s="5">
        <f t="shared" si="162"/>
        <v>4.48724721461662E-7</v>
      </c>
      <c r="BJ28" s="8">
        <f t="shared" si="163"/>
        <v>0.24651695249736919</v>
      </c>
      <c r="BK28" s="8">
        <f t="shared" si="164"/>
        <v>0.32863876264019731</v>
      </c>
      <c r="BL28" s="8">
        <f t="shared" si="165"/>
        <v>0.39253504917886439</v>
      </c>
      <c r="BM28" s="8">
        <f t="shared" si="166"/>
        <v>0.25460518378549662</v>
      </c>
      <c r="BN28" s="8">
        <f t="shared" si="167"/>
        <v>0.74528255110207264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1.25</v>
      </c>
      <c r="F29">
        <f>VLOOKUP(B29,home!$B$2:$E$405,3,FALSE)</f>
        <v>1.1299999999999999</v>
      </c>
      <c r="G29">
        <f>VLOOKUP(C29,away!$B$2:$E$405,4,FALSE)</f>
        <v>0.95</v>
      </c>
      <c r="H29">
        <f>VLOOKUP(A29,away!$A$2:$E$405,3,FALSE)</f>
        <v>1.08901515151515</v>
      </c>
      <c r="I29">
        <f>VLOOKUP(C29,away!$B$2:$E$405,3,FALSE)</f>
        <v>1.02</v>
      </c>
      <c r="J29">
        <f>VLOOKUP(B29,home!$B$2:$E$405,4,FALSE)</f>
        <v>1.63</v>
      </c>
      <c r="K29" s="3">
        <f t="shared" si="112"/>
        <v>1.3418749999999997</v>
      </c>
      <c r="L29" s="3">
        <f t="shared" si="113"/>
        <v>1.8105965909090884</v>
      </c>
      <c r="M29" s="5">
        <f t="shared" si="114"/>
        <v>4.2746344718788312E-2</v>
      </c>
      <c r="N29" s="5">
        <f t="shared" si="115"/>
        <v>5.7360251319524054E-2</v>
      </c>
      <c r="O29" s="5">
        <f t="shared" si="116"/>
        <v>7.7396386021662836E-2</v>
      </c>
      <c r="P29" s="5">
        <f t="shared" si="117"/>
        <v>0.1038562754928188</v>
      </c>
      <c r="Q29" s="5">
        <f t="shared" si="118"/>
        <v>3.8485143619693171E-2</v>
      </c>
      <c r="R29" s="5">
        <f t="shared" si="119"/>
        <v>7.0066816339753299E-2</v>
      </c>
      <c r="S29" s="5">
        <f t="shared" si="120"/>
        <v>6.3082153750209716E-2</v>
      </c>
      <c r="T29" s="5">
        <f t="shared" si="121"/>
        <v>6.9681069838463117E-2</v>
      </c>
      <c r="U29" s="5">
        <f t="shared" si="122"/>
        <v>9.4020909175906428E-2</v>
      </c>
      <c r="V29" s="5">
        <f t="shared" si="123"/>
        <v>1.7029337912234949E-2</v>
      </c>
      <c r="W29" s="5">
        <f t="shared" si="124"/>
        <v>1.7214084031558594E-2</v>
      </c>
      <c r="X29" s="5">
        <f t="shared" si="125"/>
        <v>3.1167761863162564E-2</v>
      </c>
      <c r="Y29" s="5">
        <f t="shared" si="126"/>
        <v>2.8216121687854222E-2</v>
      </c>
      <c r="Z29" s="5">
        <f t="shared" si="127"/>
        <v>4.2287579600203504E-2</v>
      </c>
      <c r="AA29" s="5">
        <f t="shared" si="128"/>
        <v>5.6744645876023063E-2</v>
      </c>
      <c r="AB29" s="5">
        <f t="shared" si="129"/>
        <v>3.8072110842444225E-2</v>
      </c>
      <c r="AC29" s="5">
        <f t="shared" si="130"/>
        <v>2.5858988957247931E-3</v>
      </c>
      <c r="AD29" s="5">
        <f t="shared" si="131"/>
        <v>5.7747872524619177E-3</v>
      </c>
      <c r="AE29" s="5">
        <f t="shared" si="132"/>
        <v>1.0455810112532809E-2</v>
      </c>
      <c r="AF29" s="5">
        <f t="shared" si="133"/>
        <v>9.4656270724723397E-3</v>
      </c>
      <c r="AG29" s="5">
        <f t="shared" si="134"/>
        <v>5.712810702745064E-3</v>
      </c>
      <c r="AH29" s="5">
        <f t="shared" si="135"/>
        <v>1.9141436865481306E-2</v>
      </c>
      <c r="AI29" s="5">
        <f t="shared" si="136"/>
        <v>2.5685415593867719E-2</v>
      </c>
      <c r="AJ29" s="5">
        <f t="shared" si="137"/>
        <v>1.7233308525010625E-2</v>
      </c>
      <c r="AK29" s="5">
        <f t="shared" si="138"/>
        <v>7.708315292332877E-3</v>
      </c>
      <c r="AL29" s="5">
        <f t="shared" si="139"/>
        <v>2.5130740874124759E-4</v>
      </c>
      <c r="AM29" s="5">
        <f t="shared" si="140"/>
        <v>1.5498085288794669E-3</v>
      </c>
      <c r="AN29" s="5">
        <f t="shared" si="141"/>
        <v>2.8060780389509922E-3</v>
      </c>
      <c r="AO29" s="5">
        <f t="shared" si="142"/>
        <v>2.5403376655747639E-3</v>
      </c>
      <c r="AP29" s="5">
        <f t="shared" si="143"/>
        <v>1.5331755723492063E-3</v>
      </c>
      <c r="AQ29" s="5">
        <f t="shared" si="144"/>
        <v>6.939906161401412E-4</v>
      </c>
      <c r="AR29" s="5">
        <f t="shared" si="145"/>
        <v>6.9314840667484019E-3</v>
      </c>
      <c r="AS29" s="5">
        <f t="shared" si="146"/>
        <v>9.3011851820680082E-3</v>
      </c>
      <c r="AT29" s="5">
        <f t="shared" si="147"/>
        <v>6.2405139330937555E-3</v>
      </c>
      <c r="AU29" s="5">
        <f t="shared" si="148"/>
        <v>2.7913298779900608E-3</v>
      </c>
      <c r="AV29" s="5">
        <f t="shared" si="149"/>
        <v>9.3640394500697766E-4</v>
      </c>
      <c r="AW29" s="5">
        <f t="shared" si="150"/>
        <v>1.6960417998127665E-5</v>
      </c>
      <c r="AX29" s="5">
        <f t="shared" si="151"/>
        <v>3.4660821994835606E-4</v>
      </c>
      <c r="AY29" s="5">
        <f t="shared" si="152"/>
        <v>6.2756766141956093E-4</v>
      </c>
      <c r="AZ29" s="5">
        <f t="shared" si="153"/>
        <v>5.6813593416552314E-4</v>
      </c>
      <c r="BA29" s="5">
        <f t="shared" si="154"/>
        <v>3.428883285243488E-4</v>
      </c>
      <c r="BB29" s="5">
        <f t="shared" si="155"/>
        <v>1.5520810967217547E-4</v>
      </c>
      <c r="BC29" s="5">
        <f t="shared" si="156"/>
        <v>5.6203854850776982E-5</v>
      </c>
      <c r="BD29" s="5">
        <f t="shared" si="157"/>
        <v>2.0916869035325527E-3</v>
      </c>
      <c r="BE29" s="5">
        <f t="shared" si="158"/>
        <v>2.8067823636777432E-3</v>
      </c>
      <c r="BF29" s="5">
        <f t="shared" si="159"/>
        <v>1.8831755421300359E-3</v>
      </c>
      <c r="BG29" s="5">
        <f t="shared" si="160"/>
        <v>8.4232872686524729E-4</v>
      </c>
      <c r="BH29" s="5">
        <f t="shared" si="161"/>
        <v>2.8257496509057577E-4</v>
      </c>
      <c r="BI29" s="5">
        <f t="shared" si="162"/>
        <v>7.5836056256183262E-5</v>
      </c>
      <c r="BJ29" s="8">
        <f t="shared" si="163"/>
        <v>0.28475347003094326</v>
      </c>
      <c r="BK29" s="8">
        <f t="shared" si="164"/>
        <v>0.2301788858399374</v>
      </c>
      <c r="BL29" s="8">
        <f t="shared" si="165"/>
        <v>0.44025264609494208</v>
      </c>
      <c r="BM29" s="8">
        <f t="shared" si="166"/>
        <v>0.6069507568103637</v>
      </c>
      <c r="BN29" s="8">
        <f t="shared" si="167"/>
        <v>0.3899112175122405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1.25</v>
      </c>
      <c r="F30">
        <f>VLOOKUP(B30,home!$B$2:$E$405,3,FALSE)</f>
        <v>1.2</v>
      </c>
      <c r="G30">
        <f>VLOOKUP(C30,away!$B$2:$E$405,4,FALSE)</f>
        <v>1.1299999999999999</v>
      </c>
      <c r="H30">
        <f>VLOOKUP(A30,away!$A$2:$E$405,3,FALSE)</f>
        <v>1.08901515151515</v>
      </c>
      <c r="I30">
        <f>VLOOKUP(C30,away!$B$2:$E$405,3,FALSE)</f>
        <v>1.0900000000000001</v>
      </c>
      <c r="J30">
        <f>VLOOKUP(B30,home!$B$2:$E$405,4,FALSE)</f>
        <v>0.63</v>
      </c>
      <c r="K30" s="3">
        <f t="shared" si="112"/>
        <v>1.6949999999999998</v>
      </c>
      <c r="L30" s="3">
        <f t="shared" si="113"/>
        <v>0.74782670454545352</v>
      </c>
      <c r="M30" s="5">
        <f t="shared" si="114"/>
        <v>8.6914821377966842E-2</v>
      </c>
      <c r="N30" s="5">
        <f t="shared" si="115"/>
        <v>0.14732062223565376</v>
      </c>
      <c r="O30" s="5">
        <f t="shared" si="116"/>
        <v>6.4997224447241667E-2</v>
      </c>
      <c r="P30" s="5">
        <f t="shared" si="117"/>
        <v>0.11017029543807461</v>
      </c>
      <c r="Q30" s="5">
        <f t="shared" si="118"/>
        <v>0.12485422734471659</v>
      </c>
      <c r="R30" s="5">
        <f t="shared" si="119"/>
        <v>2.4303330081490961E-2</v>
      </c>
      <c r="S30" s="5">
        <f t="shared" si="120"/>
        <v>3.4912037453687789E-2</v>
      </c>
      <c r="T30" s="5">
        <f t="shared" si="121"/>
        <v>9.3369325383768256E-2</v>
      </c>
      <c r="U30" s="5">
        <f t="shared" si="122"/>
        <v>4.1194144488127173E-2</v>
      </c>
      <c r="V30" s="5">
        <f t="shared" si="123"/>
        <v>4.9170356545489039E-3</v>
      </c>
      <c r="W30" s="5">
        <f t="shared" si="124"/>
        <v>7.0542638449764869E-2</v>
      </c>
      <c r="X30" s="5">
        <f t="shared" si="125"/>
        <v>5.2753668841829061E-2</v>
      </c>
      <c r="Y30" s="5">
        <f t="shared" si="126"/>
        <v>1.97253011613336E-2</v>
      </c>
      <c r="Z30" s="5">
        <f t="shared" si="127"/>
        <v>6.0582264147739243E-3</v>
      </c>
      <c r="AA30" s="5">
        <f t="shared" si="128"/>
        <v>1.02686937730418E-2</v>
      </c>
      <c r="AB30" s="5">
        <f t="shared" si="129"/>
        <v>8.7027179726529274E-3</v>
      </c>
      <c r="AC30" s="5">
        <f t="shared" si="130"/>
        <v>3.8954178222481837E-4</v>
      </c>
      <c r="AD30" s="5">
        <f t="shared" si="131"/>
        <v>2.9892443043087854E-2</v>
      </c>
      <c r="AE30" s="5">
        <f t="shared" si="132"/>
        <v>2.2354367171725054E-2</v>
      </c>
      <c r="AF30" s="5">
        <f t="shared" si="133"/>
        <v>8.3585963671151085E-3</v>
      </c>
      <c r="AG30" s="5">
        <f t="shared" si="134"/>
        <v>2.0835938586150969E-3</v>
      </c>
      <c r="AH30" s="5">
        <f t="shared" si="135"/>
        <v>1.1326258737876503E-3</v>
      </c>
      <c r="AI30" s="5">
        <f t="shared" si="136"/>
        <v>1.9198008560700668E-3</v>
      </c>
      <c r="AJ30" s="5">
        <f t="shared" si="137"/>
        <v>1.627031225519382E-3</v>
      </c>
      <c r="AK30" s="5">
        <f t="shared" si="138"/>
        <v>9.1927264241845074E-4</v>
      </c>
      <c r="AL30" s="5">
        <f t="shared" si="139"/>
        <v>1.9750800865851723E-5</v>
      </c>
      <c r="AM30" s="5">
        <f t="shared" si="140"/>
        <v>1.013353819160678E-2</v>
      </c>
      <c r="AN30" s="5">
        <f t="shared" si="141"/>
        <v>7.5781304712147926E-3</v>
      </c>
      <c r="AO30" s="5">
        <f t="shared" si="142"/>
        <v>2.8335641684520217E-3</v>
      </c>
      <c r="AP30" s="5">
        <f t="shared" si="143"/>
        <v>7.0633831807051777E-4</v>
      </c>
      <c r="AQ30" s="5">
        <f t="shared" si="144"/>
        <v>1.320546641742134E-4</v>
      </c>
      <c r="AR30" s="5">
        <f t="shared" si="145"/>
        <v>1.6940157493550671E-4</v>
      </c>
      <c r="AS30" s="5">
        <f t="shared" si="146"/>
        <v>2.8713566951568383E-4</v>
      </c>
      <c r="AT30" s="5">
        <f t="shared" si="147"/>
        <v>2.4334747991454209E-4</v>
      </c>
      <c r="AU30" s="5">
        <f t="shared" si="148"/>
        <v>1.3749132615171629E-4</v>
      </c>
      <c r="AV30" s="5">
        <f t="shared" si="149"/>
        <v>5.826194945678975E-5</v>
      </c>
      <c r="AW30" s="5">
        <f t="shared" si="150"/>
        <v>6.9542913523820871E-7</v>
      </c>
      <c r="AX30" s="5">
        <f t="shared" si="151"/>
        <v>2.8627245391289148E-3</v>
      </c>
      <c r="AY30" s="5">
        <f t="shared" si="152"/>
        <v>2.1408218581181783E-3</v>
      </c>
      <c r="AZ30" s="5">
        <f t="shared" si="153"/>
        <v>8.004818775876959E-4</v>
      </c>
      <c r="BA30" s="5">
        <f t="shared" si="154"/>
        <v>1.9954057485492124E-4</v>
      </c>
      <c r="BB30" s="5">
        <f t="shared" si="155"/>
        <v>3.7305442629215279E-5</v>
      </c>
      <c r="BC30" s="5">
        <f t="shared" si="156"/>
        <v>5.5796012446031101E-6</v>
      </c>
      <c r="BD30" s="5">
        <f t="shared" si="157"/>
        <v>2.1113836921471601E-5</v>
      </c>
      <c r="BE30" s="5">
        <f t="shared" si="158"/>
        <v>3.5787953581894357E-5</v>
      </c>
      <c r="BF30" s="5">
        <f t="shared" si="159"/>
        <v>3.0330290660655476E-5</v>
      </c>
      <c r="BG30" s="5">
        <f t="shared" si="160"/>
        <v>1.7136614223270342E-5</v>
      </c>
      <c r="BH30" s="5">
        <f t="shared" si="161"/>
        <v>7.261640277110805E-6</v>
      </c>
      <c r="BI30" s="5">
        <f t="shared" si="162"/>
        <v>2.4616960539405624E-6</v>
      </c>
      <c r="BJ30" s="8">
        <f t="shared" si="163"/>
        <v>0.59868486356469119</v>
      </c>
      <c r="BK30" s="8">
        <f t="shared" si="164"/>
        <v>0.23946430436548699</v>
      </c>
      <c r="BL30" s="8">
        <f t="shared" si="165"/>
        <v>0.15607457139204264</v>
      </c>
      <c r="BM30" s="8">
        <f t="shared" si="166"/>
        <v>0.4395813183828674</v>
      </c>
      <c r="BN30" s="8">
        <f t="shared" si="167"/>
        <v>0.55856052092514441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1.25</v>
      </c>
      <c r="F31">
        <f>VLOOKUP(B31,home!$B$2:$E$405,3,FALSE)</f>
        <v>0.84</v>
      </c>
      <c r="G31">
        <f>VLOOKUP(C31,away!$B$2:$E$405,4,FALSE)</f>
        <v>0.87</v>
      </c>
      <c r="H31">
        <f>VLOOKUP(A31,away!$A$2:$E$405,3,FALSE)</f>
        <v>1.08901515151515</v>
      </c>
      <c r="I31">
        <f>VLOOKUP(C31,away!$B$2:$E$405,3,FALSE)</f>
        <v>0.91</v>
      </c>
      <c r="J31">
        <f>VLOOKUP(B31,home!$B$2:$E$405,4,FALSE)</f>
        <v>0.71</v>
      </c>
      <c r="K31" s="3">
        <f t="shared" si="112"/>
        <v>0.91349999999999998</v>
      </c>
      <c r="L31" s="3">
        <f t="shared" si="113"/>
        <v>0.70361268939393851</v>
      </c>
      <c r="M31" s="5">
        <f t="shared" si="114"/>
        <v>0.19847091978833004</v>
      </c>
      <c r="N31" s="5">
        <f t="shared" si="115"/>
        <v>0.18130318522663946</v>
      </c>
      <c r="O31" s="5">
        <f t="shared" si="116"/>
        <v>0.13964665763875556</v>
      </c>
      <c r="P31" s="5">
        <f t="shared" si="117"/>
        <v>0.12756722175300317</v>
      </c>
      <c r="Q31" s="5">
        <f t="shared" si="118"/>
        <v>8.2810229852267561E-2</v>
      </c>
      <c r="R31" s="5">
        <f t="shared" si="119"/>
        <v>4.9128580173039685E-2</v>
      </c>
      <c r="S31" s="5">
        <f t="shared" si="120"/>
        <v>2.0498464061051765E-2</v>
      </c>
      <c r="T31" s="5">
        <f t="shared" si="121"/>
        <v>5.8266328535684198E-2</v>
      </c>
      <c r="U31" s="5">
        <f t="shared" si="122"/>
        <v>4.4878957988071747E-2</v>
      </c>
      <c r="V31" s="5">
        <f t="shared" si="123"/>
        <v>1.4639324117838256E-3</v>
      </c>
      <c r="W31" s="5">
        <f t="shared" si="124"/>
        <v>2.521571499001548E-2</v>
      </c>
      <c r="X31" s="5">
        <f t="shared" si="125"/>
        <v>1.7742097039115841E-2</v>
      </c>
      <c r="Y31" s="5">
        <f t="shared" si="126"/>
        <v>6.241782306590264E-3</v>
      </c>
      <c r="Z31" s="5">
        <f t="shared" si="127"/>
        <v>1.1522497473886058E-2</v>
      </c>
      <c r="AA31" s="5">
        <f t="shared" si="128"/>
        <v>1.0525801442394914E-2</v>
      </c>
      <c r="AB31" s="5">
        <f t="shared" si="129"/>
        <v>4.8076598088138758E-3</v>
      </c>
      <c r="AC31" s="5">
        <f t="shared" si="130"/>
        <v>5.8808927399982997E-5</v>
      </c>
      <c r="AD31" s="5">
        <f t="shared" si="131"/>
        <v>5.758638910844785E-3</v>
      </c>
      <c r="AE31" s="5">
        <f t="shared" si="132"/>
        <v>4.05185141130808E-3</v>
      </c>
      <c r="AF31" s="5">
        <f t="shared" si="133"/>
        <v>1.4254670342675514E-3</v>
      </c>
      <c r="AG31" s="5">
        <f t="shared" si="134"/>
        <v>3.3432556454113114E-4</v>
      </c>
      <c r="AH31" s="5">
        <f t="shared" si="135"/>
        <v>2.0268438590339576E-3</v>
      </c>
      <c r="AI31" s="5">
        <f t="shared" si="136"/>
        <v>1.8515218652275201E-3</v>
      </c>
      <c r="AJ31" s="5">
        <f t="shared" si="137"/>
        <v>8.4568261194266966E-4</v>
      </c>
      <c r="AK31" s="5">
        <f t="shared" si="138"/>
        <v>2.5751035533654298E-4</v>
      </c>
      <c r="AL31" s="5">
        <f t="shared" si="139"/>
        <v>1.5119779745447665E-6</v>
      </c>
      <c r="AM31" s="5">
        <f t="shared" si="140"/>
        <v>1.0521033290113422E-3</v>
      </c>
      <c r="AN31" s="5">
        <f t="shared" si="141"/>
        <v>7.4027325284598629E-4</v>
      </c>
      <c r="AO31" s="5">
        <f t="shared" si="142"/>
        <v>2.6043282716068169E-4</v>
      </c>
      <c r="AP31" s="5">
        <f t="shared" si="143"/>
        <v>6.1081280641664672E-5</v>
      </c>
      <c r="AQ31" s="5">
        <f t="shared" si="144"/>
        <v>1.0744391035976895E-5</v>
      </c>
      <c r="AR31" s="5">
        <f t="shared" si="145"/>
        <v>2.8522261172729449E-4</v>
      </c>
      <c r="AS31" s="5">
        <f t="shared" si="146"/>
        <v>2.6055085581288347E-4</v>
      </c>
      <c r="AT31" s="5">
        <f t="shared" si="147"/>
        <v>1.1900660339253452E-4</v>
      </c>
      <c r="AU31" s="5">
        <f t="shared" si="148"/>
        <v>3.6237510733026765E-5</v>
      </c>
      <c r="AV31" s="5">
        <f t="shared" si="149"/>
        <v>8.2757415136549872E-6</v>
      </c>
      <c r="AW31" s="5">
        <f t="shared" si="150"/>
        <v>2.6995114807711234E-8</v>
      </c>
      <c r="AX31" s="5">
        <f t="shared" si="151"/>
        <v>1.6018273184197678E-4</v>
      </c>
      <c r="AY31" s="5">
        <f t="shared" si="152"/>
        <v>1.1270660274580136E-4</v>
      </c>
      <c r="AZ31" s="5">
        <f t="shared" si="153"/>
        <v>3.9650897935213768E-5</v>
      </c>
      <c r="BA31" s="5">
        <f t="shared" si="154"/>
        <v>9.2996249776934415E-6</v>
      </c>
      <c r="BB31" s="5">
        <f t="shared" si="155"/>
        <v>1.6358335352274816E-6</v>
      </c>
      <c r="BC31" s="5">
        <f t="shared" si="156"/>
        <v>2.3019864662444057E-7</v>
      </c>
      <c r="BD31" s="5">
        <f t="shared" si="157"/>
        <v>3.3447708152234105E-5</v>
      </c>
      <c r="BE31" s="5">
        <f t="shared" si="158"/>
        <v>3.0554481397065852E-5</v>
      </c>
      <c r="BF31" s="5">
        <f t="shared" si="159"/>
        <v>1.3955759378109826E-5</v>
      </c>
      <c r="BG31" s="5">
        <f t="shared" si="160"/>
        <v>4.2495287306344433E-6</v>
      </c>
      <c r="BH31" s="5">
        <f t="shared" si="161"/>
        <v>9.7048612385864092E-7</v>
      </c>
      <c r="BI31" s="5">
        <f t="shared" si="162"/>
        <v>1.773078148289737E-7</v>
      </c>
      <c r="BJ31" s="8">
        <f t="shared" si="163"/>
        <v>0.38559796184165257</v>
      </c>
      <c r="BK31" s="8">
        <f t="shared" si="164"/>
        <v>0.34817356552228912</v>
      </c>
      <c r="BL31" s="8">
        <f t="shared" si="165"/>
        <v>0.25476186433739251</v>
      </c>
      <c r="BM31" s="8">
        <f t="shared" si="166"/>
        <v>0.22101641513555384</v>
      </c>
      <c r="BN31" s="8">
        <f t="shared" si="167"/>
        <v>0.7789267944320355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1.25</v>
      </c>
      <c r="F32">
        <f>VLOOKUP(B32,home!$B$2:$E$405,3,FALSE)</f>
        <v>1.0900000000000001</v>
      </c>
      <c r="G32">
        <f>VLOOKUP(C32,away!$B$2:$E$405,4,FALSE)</f>
        <v>0.87</v>
      </c>
      <c r="H32">
        <f>VLOOKUP(A32,away!$A$2:$E$405,3,FALSE)</f>
        <v>1.08901515151515</v>
      </c>
      <c r="I32">
        <f>VLOOKUP(C32,away!$B$2:$E$405,3,FALSE)</f>
        <v>1.05</v>
      </c>
      <c r="J32">
        <f>VLOOKUP(B32,home!$B$2:$E$405,4,FALSE)</f>
        <v>0.92</v>
      </c>
      <c r="K32" s="3">
        <f t="shared" si="112"/>
        <v>1.1853750000000001</v>
      </c>
      <c r="L32" s="3">
        <f t="shared" si="113"/>
        <v>1.051988636363635</v>
      </c>
      <c r="M32" s="5">
        <f t="shared" si="114"/>
        <v>0.10673953799961378</v>
      </c>
      <c r="N32" s="5">
        <f t="shared" si="115"/>
        <v>0.12652637985629217</v>
      </c>
      <c r="O32" s="5">
        <f t="shared" si="116"/>
        <v>0.11228878102629809</v>
      </c>
      <c r="P32" s="5">
        <f t="shared" si="117"/>
        <v>0.13310431380904808</v>
      </c>
      <c r="Q32" s="5">
        <f t="shared" si="118"/>
        <v>7.4990603761076191E-2</v>
      </c>
      <c r="R32" s="5">
        <f t="shared" si="119"/>
        <v>5.906326081539507E-2</v>
      </c>
      <c r="S32" s="5">
        <f t="shared" si="120"/>
        <v>4.1495304098659445E-2</v>
      </c>
      <c r="T32" s="5">
        <f t="shared" si="121"/>
        <v>7.8889262990700218E-2</v>
      </c>
      <c r="U32" s="5">
        <f t="shared" si="122"/>
        <v>7.0012112789048925E-2</v>
      </c>
      <c r="V32" s="5">
        <f t="shared" si="123"/>
        <v>5.7494096604576031E-3</v>
      </c>
      <c r="W32" s="5">
        <f t="shared" si="124"/>
        <v>2.9630662311095228E-2</v>
      </c>
      <c r="X32" s="5">
        <f t="shared" si="125"/>
        <v>3.1171120039200424E-2</v>
      </c>
      <c r="Y32" s="5">
        <f t="shared" si="126"/>
        <v>1.6395832031982815E-2</v>
      </c>
      <c r="Z32" s="5">
        <f t="shared" si="127"/>
        <v>2.0711293068125729E-2</v>
      </c>
      <c r="AA32" s="5">
        <f t="shared" si="128"/>
        <v>2.4550649020629534E-2</v>
      </c>
      <c r="AB32" s="5">
        <f t="shared" si="129"/>
        <v>1.4550862791414371E-2</v>
      </c>
      <c r="AC32" s="5">
        <f t="shared" si="130"/>
        <v>4.4809498546890977E-4</v>
      </c>
      <c r="AD32" s="5">
        <f t="shared" si="131"/>
        <v>8.7808615842536256E-3</v>
      </c>
      <c r="AE32" s="5">
        <f t="shared" si="132"/>
        <v>9.2373666041167986E-3</v>
      </c>
      <c r="AF32" s="5">
        <f t="shared" si="133"/>
        <v>4.8588023487279057E-3</v>
      </c>
      <c r="AG32" s="5">
        <f t="shared" si="134"/>
        <v>1.7038016190662325E-3</v>
      </c>
      <c r="AH32" s="5">
        <f t="shared" si="135"/>
        <v>5.4470112380162966E-3</v>
      </c>
      <c r="AI32" s="5">
        <f t="shared" si="136"/>
        <v>6.4567509462635673E-3</v>
      </c>
      <c r="AJ32" s="5">
        <f t="shared" si="137"/>
        <v>3.8268355764635893E-3</v>
      </c>
      <c r="AK32" s="5">
        <f t="shared" si="138"/>
        <v>1.5120784071501756E-3</v>
      </c>
      <c r="AL32" s="5">
        <f t="shared" si="139"/>
        <v>2.2350996333647422E-5</v>
      </c>
      <c r="AM32" s="5">
        <f t="shared" si="140"/>
        <v>2.081722760086929E-3</v>
      </c>
      <c r="AN32" s="5">
        <f t="shared" si="141"/>
        <v>2.1899486876709911E-3</v>
      </c>
      <c r="AO32" s="5">
        <f t="shared" si="142"/>
        <v>1.1519005668246688E-3</v>
      </c>
      <c r="AP32" s="5">
        <f t="shared" si="143"/>
        <v>4.0392876884012726E-4</v>
      </c>
      <c r="AQ32" s="5">
        <f t="shared" si="144"/>
        <v>1.0623211868004184E-4</v>
      </c>
      <c r="AR32" s="5">
        <f t="shared" si="145"/>
        <v>1.1460387849076326E-3</v>
      </c>
      <c r="AS32" s="5">
        <f t="shared" si="146"/>
        <v>1.3584857246598848E-3</v>
      </c>
      <c r="AT32" s="5">
        <f t="shared" si="147"/>
        <v>8.0515750793435574E-4</v>
      </c>
      <c r="AU32" s="5">
        <f t="shared" si="148"/>
        <v>3.1813786032256229E-4</v>
      </c>
      <c r="AV32" s="5">
        <f t="shared" si="149"/>
        <v>9.427816654496431E-5</v>
      </c>
      <c r="AW32" s="5">
        <f t="shared" si="150"/>
        <v>7.7421431793818405E-7</v>
      </c>
      <c r="AX32" s="5">
        <f t="shared" si="151"/>
        <v>4.1127035278967316E-4</v>
      </c>
      <c r="AY32" s="5">
        <f t="shared" si="152"/>
        <v>4.3265173760799935E-4</v>
      </c>
      <c r="AZ32" s="5">
        <f t="shared" si="153"/>
        <v>2.275723557332982E-4</v>
      </c>
      <c r="BA32" s="5">
        <f t="shared" si="154"/>
        <v>7.9801177393977495E-5</v>
      </c>
      <c r="BB32" s="5">
        <f t="shared" si="155"/>
        <v>2.0987482946725726E-5</v>
      </c>
      <c r="BC32" s="5">
        <f t="shared" si="156"/>
        <v>4.4157187131662102E-6</v>
      </c>
      <c r="BD32" s="5">
        <f t="shared" si="157"/>
        <v>2.0093662975913614E-4</v>
      </c>
      <c r="BE32" s="5">
        <f t="shared" si="158"/>
        <v>2.3818525750073598E-4</v>
      </c>
      <c r="BF32" s="5">
        <f t="shared" si="159"/>
        <v>1.4116942480496751E-4</v>
      </c>
      <c r="BG32" s="5">
        <f t="shared" si="160"/>
        <v>5.577956897606278E-5</v>
      </c>
      <c r="BH32" s="5">
        <f t="shared" si="161"/>
        <v>1.6529926643750102E-5</v>
      </c>
      <c r="BI32" s="5">
        <f t="shared" si="162"/>
        <v>3.9188323590670569E-6</v>
      </c>
      <c r="BJ32" s="8">
        <f t="shared" si="163"/>
        <v>0.38929512487379914</v>
      </c>
      <c r="BK32" s="8">
        <f t="shared" si="164"/>
        <v>0.28799166328718939</v>
      </c>
      <c r="BL32" s="8">
        <f t="shared" si="165"/>
        <v>0.3020869602950928</v>
      </c>
      <c r="BM32" s="8">
        <f t="shared" si="166"/>
        <v>0.38694028673319364</v>
      </c>
      <c r="BN32" s="8">
        <f t="shared" si="167"/>
        <v>0.61271287726772339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1.40149625935162</v>
      </c>
      <c r="F33">
        <f>VLOOKUP(B33,home!$B$2:$E$405,3,FALSE)</f>
        <v>0.8</v>
      </c>
      <c r="G33">
        <f>VLOOKUP(C33,away!$B$2:$E$405,4,FALSE)</f>
        <v>0.99</v>
      </c>
      <c r="H33">
        <f>VLOOKUP(A33,away!$A$2:$E$405,3,FALSE)</f>
        <v>1.22194513715711</v>
      </c>
      <c r="I33">
        <f>VLOOKUP(C33,away!$B$2:$E$405,3,FALSE)</f>
        <v>0.59</v>
      </c>
      <c r="J33">
        <f>VLOOKUP(B33,home!$B$2:$E$405,4,FALSE)</f>
        <v>1.1100000000000001</v>
      </c>
      <c r="K33" s="3">
        <f t="shared" si="112"/>
        <v>1.109985037406483</v>
      </c>
      <c r="L33" s="3">
        <f t="shared" si="113"/>
        <v>0.80025187032419143</v>
      </c>
      <c r="M33" s="5">
        <f t="shared" si="114"/>
        <v>0.14804530936231464</v>
      </c>
      <c r="N33" s="5">
        <f t="shared" si="115"/>
        <v>0.16432807825038317</v>
      </c>
      <c r="O33" s="5">
        <f t="shared" si="116"/>
        <v>0.11847353570991584</v>
      </c>
      <c r="P33" s="5">
        <f t="shared" si="117"/>
        <v>0.13150385196664924</v>
      </c>
      <c r="Q33" s="5">
        <f t="shared" si="118"/>
        <v>9.1200854041843527E-2</v>
      </c>
      <c r="R33" s="5">
        <f t="shared" si="119"/>
        <v>4.7404334267890015E-2</v>
      </c>
      <c r="S33" s="5">
        <f t="shared" si="120"/>
        <v>2.9202652817159169E-2</v>
      </c>
      <c r="T33" s="5">
        <f t="shared" si="121"/>
        <v>7.2983654022148889E-2</v>
      </c>
      <c r="U33" s="5">
        <f t="shared" si="122"/>
        <v>5.2618101745573319E-2</v>
      </c>
      <c r="V33" s="5">
        <f t="shared" si="123"/>
        <v>2.8821967106951248E-3</v>
      </c>
      <c r="W33" s="5">
        <f t="shared" si="124"/>
        <v>3.3743861128379612E-2</v>
      </c>
      <c r="X33" s="5">
        <f t="shared" si="125"/>
        <v>2.7003587979945568E-2</v>
      </c>
      <c r="Y33" s="5">
        <f t="shared" si="126"/>
        <v>1.0804835893207647E-2</v>
      </c>
      <c r="Z33" s="5">
        <f t="shared" si="127"/>
        <v>1.2645135719784047E-2</v>
      </c>
      <c r="AA33" s="5">
        <f t="shared" si="128"/>
        <v>1.4035911444934549E-2</v>
      </c>
      <c r="AB33" s="5">
        <f t="shared" si="129"/>
        <v>7.7898258451198805E-3</v>
      </c>
      <c r="AC33" s="5">
        <f t="shared" si="130"/>
        <v>1.6001012258282313E-4</v>
      </c>
      <c r="AD33" s="5">
        <f t="shared" si="131"/>
        <v>9.3637952392059062E-3</v>
      </c>
      <c r="AE33" s="5">
        <f t="shared" si="132"/>
        <v>7.4933946535072869E-3</v>
      </c>
      <c r="AF33" s="5">
        <f t="shared" si="133"/>
        <v>2.9983015432732511E-3</v>
      </c>
      <c r="AG33" s="5">
        <f t="shared" si="134"/>
        <v>7.9979880593344292E-4</v>
      </c>
      <c r="AH33" s="5">
        <f t="shared" si="135"/>
        <v>2.5298233775651055E-3</v>
      </c>
      <c r="AI33" s="5">
        <f t="shared" si="136"/>
        <v>2.8080660963783989E-3</v>
      </c>
      <c r="AJ33" s="5">
        <f t="shared" si="137"/>
        <v>1.5584556755142271E-3</v>
      </c>
      <c r="AK33" s="5">
        <f t="shared" si="138"/>
        <v>5.7662082709400138E-4</v>
      </c>
      <c r="AL33" s="5">
        <f t="shared" si="139"/>
        <v>5.6852723166799019E-6</v>
      </c>
      <c r="AM33" s="5">
        <f t="shared" si="140"/>
        <v>2.0787345217713237E-3</v>
      </c>
      <c r="AN33" s="5">
        <f t="shared" si="141"/>
        <v>1.6635111889549657E-3</v>
      </c>
      <c r="AO33" s="5">
        <f t="shared" si="142"/>
        <v>6.6561397013321531E-4</v>
      </c>
      <c r="AP33" s="5">
        <f t="shared" si="143"/>
        <v>1.7755294150433867E-4</v>
      </c>
      <c r="AQ33" s="5">
        <f t="shared" si="144"/>
        <v>3.5521768380102188E-5</v>
      </c>
      <c r="AR33" s="5">
        <f t="shared" si="145"/>
        <v>4.0489917789726784E-4</v>
      </c>
      <c r="AS33" s="5">
        <f t="shared" si="146"/>
        <v>4.4943202912415311E-4</v>
      </c>
      <c r="AT33" s="5">
        <f t="shared" si="147"/>
        <v>2.4943141382952234E-4</v>
      </c>
      <c r="AU33" s="5">
        <f t="shared" si="148"/>
        <v>9.2288379069971384E-5</v>
      </c>
      <c r="AV33" s="5">
        <f t="shared" si="149"/>
        <v>2.5609679973541478E-5</v>
      </c>
      <c r="AW33" s="5">
        <f t="shared" si="150"/>
        <v>1.4027897801901547E-7</v>
      </c>
      <c r="AX33" s="5">
        <f t="shared" si="151"/>
        <v>3.8456070265108124E-4</v>
      </c>
      <c r="AY33" s="5">
        <f t="shared" si="152"/>
        <v>3.0774542154971305E-4</v>
      </c>
      <c r="AZ33" s="5">
        <f t="shared" si="153"/>
        <v>1.2313692458943229E-4</v>
      </c>
      <c r="BA33" s="5">
        <f t="shared" si="154"/>
        <v>3.2846851402887364E-5</v>
      </c>
      <c r="BB33" s="5">
        <f t="shared" si="155"/>
        <v>6.5714385673553499E-6</v>
      </c>
      <c r="BC33" s="5">
        <f t="shared" si="156"/>
        <v>1.0517612008493291E-6</v>
      </c>
      <c r="BD33" s="5">
        <f t="shared" si="157"/>
        <v>5.4003554067502671E-5</v>
      </c>
      <c r="BE33" s="5">
        <f t="shared" si="158"/>
        <v>5.9943136981699982E-5</v>
      </c>
      <c r="BF33" s="5">
        <f t="shared" si="159"/>
        <v>3.3267992572447097E-5</v>
      </c>
      <c r="BG33" s="5">
        <f t="shared" si="160"/>
        <v>1.2308991326655424E-5</v>
      </c>
      <c r="BH33" s="5">
        <f t="shared" si="161"/>
        <v>3.4156990495384254E-6</v>
      </c>
      <c r="BI33" s="5">
        <f t="shared" si="162"/>
        <v>7.5827496745423978E-7</v>
      </c>
      <c r="BJ33" s="8">
        <f t="shared" si="163"/>
        <v>0.42619700904853358</v>
      </c>
      <c r="BK33" s="8">
        <f t="shared" si="164"/>
        <v>0.31210745167326742</v>
      </c>
      <c r="BL33" s="8">
        <f t="shared" si="165"/>
        <v>0.24918003331884508</v>
      </c>
      <c r="BM33" s="8">
        <f t="shared" si="166"/>
        <v>0.29886606101886209</v>
      </c>
      <c r="BN33" s="8">
        <f t="shared" si="167"/>
        <v>0.70095596359899648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1.40149625935162</v>
      </c>
      <c r="F34">
        <f>VLOOKUP(B34,home!$B$2:$E$405,3,FALSE)</f>
        <v>1.27</v>
      </c>
      <c r="G34">
        <f>VLOOKUP(C34,away!$B$2:$E$405,4,FALSE)</f>
        <v>0.75</v>
      </c>
      <c r="H34">
        <f>VLOOKUP(A34,away!$A$2:$E$405,3,FALSE)</f>
        <v>1.22194513715711</v>
      </c>
      <c r="I34">
        <f>VLOOKUP(C34,away!$B$2:$E$405,3,FALSE)</f>
        <v>1.07</v>
      </c>
      <c r="J34">
        <f>VLOOKUP(B34,home!$B$2:$E$405,4,FALSE)</f>
        <v>1.18</v>
      </c>
      <c r="K34" s="3">
        <f t="shared" si="112"/>
        <v>1.3349251870324181</v>
      </c>
      <c r="L34" s="3">
        <f t="shared" si="113"/>
        <v>1.5428279301745671</v>
      </c>
      <c r="M34" s="5">
        <f t="shared" si="114"/>
        <v>5.6261032870699251E-2</v>
      </c>
      <c r="N34" s="5">
        <f t="shared" si="115"/>
        <v>7.510426982755522E-2</v>
      </c>
      <c r="O34" s="5">
        <f t="shared" si="116"/>
        <v>8.680109289338421E-2</v>
      </c>
      <c r="P34" s="5">
        <f t="shared" si="117"/>
        <v>0.11587296516531924</v>
      </c>
      <c r="Q34" s="5">
        <f t="shared" si="118"/>
        <v>5.0129290723241189E-2</v>
      </c>
      <c r="R34" s="5">
        <f t="shared" si="119"/>
        <v>6.6959575242795152E-2</v>
      </c>
      <c r="S34" s="5">
        <f t="shared" si="120"/>
        <v>5.9661827072480876E-2</v>
      </c>
      <c r="T34" s="5">
        <f t="shared" si="121"/>
        <v>7.734086984765734E-2</v>
      </c>
      <c r="U34" s="5">
        <f t="shared" si="122"/>
        <v>8.9386023504599593E-2</v>
      </c>
      <c r="V34" s="5">
        <f t="shared" si="123"/>
        <v>1.3653011600719137E-2</v>
      </c>
      <c r="W34" s="5">
        <f t="shared" si="124"/>
        <v>2.2306284264841741E-2</v>
      </c>
      <c r="X34" s="5">
        <f t="shared" si="125"/>
        <v>3.4414758382211301E-2</v>
      </c>
      <c r="Y34" s="5">
        <f t="shared" si="126"/>
        <v>2.6548025221142451E-2</v>
      </c>
      <c r="Z34" s="5">
        <f t="shared" si="127"/>
        <v>3.4435700959069948E-2</v>
      </c>
      <c r="AA34" s="5">
        <f t="shared" si="128"/>
        <v>4.596908454337887E-2</v>
      </c>
      <c r="AB34" s="5">
        <f t="shared" si="129"/>
        <v>3.0682644390889545E-2</v>
      </c>
      <c r="AC34" s="5">
        <f t="shared" si="130"/>
        <v>1.7574496690805307E-3</v>
      </c>
      <c r="AD34" s="5">
        <f t="shared" si="131"/>
        <v>7.4443051735605375E-3</v>
      </c>
      <c r="AE34" s="5">
        <f t="shared" si="132"/>
        <v>1.1485281942512226E-2</v>
      </c>
      <c r="AF34" s="5">
        <f t="shared" si="133"/>
        <v>8.8599068834187347E-3</v>
      </c>
      <c r="AG34" s="5">
        <f t="shared" si="134"/>
        <v>4.5564372661614427E-3</v>
      </c>
      <c r="AH34" s="5">
        <f t="shared" si="135"/>
        <v>1.3282090308698062E-2</v>
      </c>
      <c r="AI34" s="5">
        <f t="shared" si="136"/>
        <v>1.773059688952023E-2</v>
      </c>
      <c r="AJ34" s="5">
        <f t="shared" si="137"/>
        <v>1.1834510184469604E-2</v>
      </c>
      <c r="AK34" s="5">
        <f t="shared" si="138"/>
        <v>5.2660619071467161E-3</v>
      </c>
      <c r="AL34" s="5">
        <f t="shared" si="139"/>
        <v>1.4478291200460797E-4</v>
      </c>
      <c r="AM34" s="5">
        <f t="shared" si="140"/>
        <v>1.9875180952283389E-3</v>
      </c>
      <c r="AN34" s="5">
        <f t="shared" si="141"/>
        <v>3.0663984290456364E-3</v>
      </c>
      <c r="AO34" s="5">
        <f t="shared" si="142"/>
        <v>2.3654625706875116E-3</v>
      </c>
      <c r="AP34" s="5">
        <f t="shared" si="143"/>
        <v>1.2165005739464081E-3</v>
      </c>
      <c r="AQ34" s="5">
        <f t="shared" si="144"/>
        <v>4.6921276563947754E-4</v>
      </c>
      <c r="AR34" s="5">
        <f t="shared" si="145"/>
        <v>4.098395979872064E-3</v>
      </c>
      <c r="AS34" s="5">
        <f t="shared" si="146"/>
        <v>5.4710520199636259E-3</v>
      </c>
      <c r="AT34" s="5">
        <f t="shared" si="147"/>
        <v>3.6517225705070171E-3</v>
      </c>
      <c r="AU34" s="5">
        <f t="shared" si="148"/>
        <v>1.6249254784748612E-3</v>
      </c>
      <c r="AV34" s="5">
        <f t="shared" si="149"/>
        <v>5.4228848706669897E-4</v>
      </c>
      <c r="AW34" s="5">
        <f t="shared" si="150"/>
        <v>8.2830298457980591E-6</v>
      </c>
      <c r="AX34" s="5">
        <f t="shared" si="151"/>
        <v>4.4219799416716739E-4</v>
      </c>
      <c r="AY34" s="5">
        <f t="shared" si="152"/>
        <v>6.822354160682763E-4</v>
      </c>
      <c r="AZ34" s="5">
        <f t="shared" si="153"/>
        <v>5.262859274322016E-4</v>
      </c>
      <c r="BA34" s="5">
        <f t="shared" si="154"/>
        <v>2.7065620936674202E-4</v>
      </c>
      <c r="BB34" s="5">
        <f t="shared" si="155"/>
        <v>1.0439398982154625E-4</v>
      </c>
      <c r="BC34" s="5">
        <f t="shared" si="156"/>
        <v>3.2212392647808225E-5</v>
      </c>
      <c r="BD34" s="5">
        <f t="shared" si="157"/>
        <v>1.0538532977769628E-3</v>
      </c>
      <c r="BE34" s="5">
        <f t="shared" si="158"/>
        <v>1.4068153106396428E-3</v>
      </c>
      <c r="BF34" s="5">
        <f t="shared" si="159"/>
        <v>9.3899659583784737E-4</v>
      </c>
      <c r="BG34" s="5">
        <f t="shared" si="160"/>
        <v>4.1783006877388091E-4</v>
      </c>
      <c r="BH34" s="5">
        <f t="shared" si="161"/>
        <v>1.3944297067643529E-4</v>
      </c>
      <c r="BI34" s="5">
        <f t="shared" si="162"/>
        <v>3.7229186742119258E-5</v>
      </c>
      <c r="BJ34" s="8">
        <f t="shared" si="163"/>
        <v>0.3293525038963534</v>
      </c>
      <c r="BK34" s="8">
        <f t="shared" si="164"/>
        <v>0.24803330470637192</v>
      </c>
      <c r="BL34" s="8">
        <f t="shared" si="165"/>
        <v>0.38729423183121309</v>
      </c>
      <c r="BM34" s="8">
        <f t="shared" si="166"/>
        <v>0.54731356228379158</v>
      </c>
      <c r="BN34" s="8">
        <f t="shared" si="167"/>
        <v>0.4511282267229943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1.40149625935162</v>
      </c>
      <c r="F35">
        <f>VLOOKUP(B35,home!$B$2:$E$405,3,FALSE)</f>
        <v>1.1599999999999999</v>
      </c>
      <c r="G35">
        <f>VLOOKUP(C35,away!$B$2:$E$405,4,FALSE)</f>
        <v>0.91</v>
      </c>
      <c r="H35">
        <f>VLOOKUP(A35,away!$A$2:$E$405,3,FALSE)</f>
        <v>1.22194513715711</v>
      </c>
      <c r="I35">
        <f>VLOOKUP(C35,away!$B$2:$E$405,3,FALSE)</f>
        <v>0.71</v>
      </c>
      <c r="J35">
        <f>VLOOKUP(B35,home!$B$2:$E$405,4,FALSE)</f>
        <v>0.72</v>
      </c>
      <c r="K35" s="3">
        <f t="shared" si="112"/>
        <v>1.4794194513715699</v>
      </c>
      <c r="L35" s="3">
        <f t="shared" si="113"/>
        <v>0.6246583541147146</v>
      </c>
      <c r="M35" s="5">
        <f t="shared" si="114"/>
        <v>0.12195809150872505</v>
      </c>
      <c r="N35" s="5">
        <f t="shared" si="115"/>
        <v>0.18042717283016171</v>
      </c>
      <c r="O35" s="5">
        <f t="shared" si="116"/>
        <v>7.6182140712811944E-2</v>
      </c>
      <c r="P35" s="5">
        <f t="shared" si="117"/>
        <v>0.11270534081765998</v>
      </c>
      <c r="Q35" s="5">
        <f t="shared" si="118"/>
        <v>0.13346373452046068</v>
      </c>
      <c r="R35" s="5">
        <f t="shared" si="119"/>
        <v>2.3793905315300345E-2</v>
      </c>
      <c r="S35" s="5">
        <f t="shared" si="120"/>
        <v>2.6038645102764952E-2</v>
      </c>
      <c r="T35" s="5">
        <f t="shared" si="121"/>
        <v>8.3369236739554195E-2</v>
      </c>
      <c r="U35" s="5">
        <f t="shared" si="122"/>
        <v>3.5201166347548718E-2</v>
      </c>
      <c r="V35" s="5">
        <f t="shared" si="123"/>
        <v>2.6736819859206075E-3</v>
      </c>
      <c r="W35" s="5">
        <f t="shared" si="124"/>
        <v>6.5816281634086898E-2</v>
      </c>
      <c r="X35" s="5">
        <f t="shared" si="125"/>
        <v>4.1112690159499247E-2</v>
      </c>
      <c r="Y35" s="5">
        <f t="shared" si="126"/>
        <v>1.2840692684130508E-2</v>
      </c>
      <c r="Z35" s="5">
        <f t="shared" si="127"/>
        <v>4.954353910738959E-3</v>
      </c>
      <c r="AA35" s="5">
        <f t="shared" si="128"/>
        <v>7.3295675445260219E-3</v>
      </c>
      <c r="AB35" s="5">
        <f t="shared" si="129"/>
        <v>5.4217523977567773E-3</v>
      </c>
      <c r="AC35" s="5">
        <f t="shared" si="130"/>
        <v>1.5442714569683858E-4</v>
      </c>
      <c r="AD35" s="5">
        <f t="shared" si="131"/>
        <v>2.4342471816604403E-2</v>
      </c>
      <c r="AE35" s="5">
        <f t="shared" si="132"/>
        <v>1.5205728380043936E-2</v>
      </c>
      <c r="AF35" s="5">
        <f t="shared" si="133"/>
        <v>4.7491926314968238E-3</v>
      </c>
      <c r="AG35" s="5">
        <f t="shared" si="134"/>
        <v>9.888742841881789E-4</v>
      </c>
      <c r="AH35" s="5">
        <f t="shared" si="135"/>
        <v>7.7369463989599926E-4</v>
      </c>
      <c r="AI35" s="5">
        <f t="shared" si="136"/>
        <v>1.1446188996840636E-3</v>
      </c>
      <c r="AJ35" s="5">
        <f t="shared" si="137"/>
        <v>8.4668573230006392E-4</v>
      </c>
      <c r="AK35" s="5">
        <f t="shared" si="138"/>
        <v>4.1753444718783196E-4</v>
      </c>
      <c r="AL35" s="5">
        <f t="shared" si="139"/>
        <v>5.708440947853128E-6</v>
      </c>
      <c r="AM35" s="5">
        <f t="shared" si="140"/>
        <v>7.2025452599897549E-3</v>
      </c>
      <c r="AN35" s="5">
        <f t="shared" si="141"/>
        <v>4.4991300675419395E-3</v>
      </c>
      <c r="AO35" s="5">
        <f t="shared" si="142"/>
        <v>1.4052095914693862E-3</v>
      </c>
      <c r="AP35" s="5">
        <f t="shared" si="143"/>
        <v>2.9259197019782581E-4</v>
      </c>
      <c r="AQ35" s="5">
        <f t="shared" si="144"/>
        <v>4.5692504632738864E-5</v>
      </c>
      <c r="AR35" s="5">
        <f t="shared" si="145"/>
        <v>9.6658964068962365E-5</v>
      </c>
      <c r="AS35" s="5">
        <f t="shared" si="146"/>
        <v>1.429991515930486E-4</v>
      </c>
      <c r="AT35" s="5">
        <f t="shared" si="147"/>
        <v>1.0577786319819398E-4</v>
      </c>
      <c r="AU35" s="5">
        <f t="shared" si="148"/>
        <v>5.2163276113309681E-5</v>
      </c>
      <c r="AV35" s="5">
        <f t="shared" si="149"/>
        <v>1.9292841332324088E-5</v>
      </c>
      <c r="AW35" s="5">
        <f t="shared" si="150"/>
        <v>1.4653753747296342E-7</v>
      </c>
      <c r="AX35" s="5">
        <f t="shared" si="151"/>
        <v>1.7759309261688239E-3</v>
      </c>
      <c r="AY35" s="5">
        <f t="shared" si="152"/>
        <v>1.1093500893620384E-3</v>
      </c>
      <c r="AZ35" s="5">
        <f t="shared" si="153"/>
        <v>3.4648240047895112E-4</v>
      </c>
      <c r="BA35" s="5">
        <f t="shared" si="154"/>
        <v>7.2144375337632359E-5</v>
      </c>
      <c r="BB35" s="5">
        <f t="shared" si="155"/>
        <v>1.1266396689259907E-5</v>
      </c>
      <c r="BC35" s="5">
        <f t="shared" si="156"/>
        <v>1.407529762543313E-6</v>
      </c>
      <c r="BD35" s="5">
        <f t="shared" si="157"/>
        <v>1.0063138234291889E-5</v>
      </c>
      <c r="BE35" s="5">
        <f t="shared" si="158"/>
        <v>1.4887602445652375E-5</v>
      </c>
      <c r="BF35" s="5">
        <f t="shared" si="159"/>
        <v>1.1012504321192543E-5</v>
      </c>
      <c r="BG35" s="5">
        <f t="shared" si="160"/>
        <v>5.4307043670285694E-6</v>
      </c>
      <c r="BH35" s="5">
        <f t="shared" si="161"/>
        <v>2.0085724188076495E-6</v>
      </c>
      <c r="BI35" s="5">
        <f t="shared" si="162"/>
        <v>5.943042211744957E-7</v>
      </c>
      <c r="BJ35" s="8">
        <f t="shared" si="163"/>
        <v>0.5790778267918576</v>
      </c>
      <c r="BK35" s="8">
        <f t="shared" si="164"/>
        <v>0.26464524509107729</v>
      </c>
      <c r="BL35" s="8">
        <f t="shared" si="165"/>
        <v>0.15157195495932571</v>
      </c>
      <c r="BM35" s="8">
        <f t="shared" si="166"/>
        <v>0.35060979149605537</v>
      </c>
      <c r="BN35" s="8">
        <f t="shared" si="167"/>
        <v>0.64853038570511978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1.40149625935162</v>
      </c>
      <c r="F36">
        <f>VLOOKUP(B36,home!$B$2:$E$405,3,FALSE)</f>
        <v>1.34</v>
      </c>
      <c r="G36">
        <f>VLOOKUP(C36,away!$B$2:$E$405,4,FALSE)</f>
        <v>0.88</v>
      </c>
      <c r="H36">
        <f>VLOOKUP(A36,away!$A$2:$E$405,3,FALSE)</f>
        <v>1.22194513715711</v>
      </c>
      <c r="I36">
        <f>VLOOKUP(C36,away!$B$2:$E$405,3,FALSE)</f>
        <v>1.1299999999999999</v>
      </c>
      <c r="J36">
        <f>VLOOKUP(B36,home!$B$2:$E$405,4,FALSE)</f>
        <v>0.63</v>
      </c>
      <c r="K36" s="3">
        <f t="shared" si="112"/>
        <v>1.6526443890274305</v>
      </c>
      <c r="L36" s="3">
        <f t="shared" si="113"/>
        <v>0.86990274314214655</v>
      </c>
      <c r="M36" s="5">
        <f t="shared" si="114"/>
        <v>8.0254926281593267E-2</v>
      </c>
      <c r="N36" s="5">
        <f t="shared" si="115"/>
        <v>0.13263285361108515</v>
      </c>
      <c r="O36" s="5">
        <f t="shared" si="116"/>
        <v>6.9813980523028729E-2</v>
      </c>
      <c r="P36" s="5">
        <f t="shared" si="117"/>
        <v>0.11537768318705371</v>
      </c>
      <c r="Q36" s="5">
        <f t="shared" si="118"/>
        <v>0.10959747066052825</v>
      </c>
      <c r="R36" s="5">
        <f t="shared" si="119"/>
        <v>3.0365686583327535E-2</v>
      </c>
      <c r="S36" s="5">
        <f t="shared" si="120"/>
        <v>4.1467889867918606E-2</v>
      </c>
      <c r="T36" s="5">
        <f t="shared" si="121"/>
        <v>9.5339140369034445E-2</v>
      </c>
      <c r="U36" s="5">
        <f t="shared" si="122"/>
        <v>5.0183681550901769E-2</v>
      </c>
      <c r="V36" s="5">
        <f t="shared" si="123"/>
        <v>6.6239880580717912E-3</v>
      </c>
      <c r="W36" s="5">
        <f t="shared" si="124"/>
        <v>6.0375214979573509E-2</v>
      </c>
      <c r="X36" s="5">
        <f t="shared" si="125"/>
        <v>5.2520565128527812E-2</v>
      </c>
      <c r="Y36" s="5">
        <f t="shared" si="126"/>
        <v>2.2843891838341051E-2</v>
      </c>
      <c r="Z36" s="5">
        <f t="shared" si="127"/>
        <v>8.8050646854104329E-3</v>
      </c>
      <c r="AA36" s="5">
        <f t="shared" si="128"/>
        <v>1.4551640747367128E-2</v>
      </c>
      <c r="AB36" s="5">
        <f t="shared" si="129"/>
        <v>1.2024343716139608E-2</v>
      </c>
      <c r="AC36" s="5">
        <f t="shared" si="130"/>
        <v>5.9518184039370284E-4</v>
      </c>
      <c r="AD36" s="5">
        <f t="shared" si="131"/>
        <v>2.4944690068079246E-2</v>
      </c>
      <c r="AE36" s="5">
        <f t="shared" si="132"/>
        <v>2.1699454317052794E-2</v>
      </c>
      <c r="AF36" s="5">
        <f t="shared" si="133"/>
        <v>9.4382074175459584E-3</v>
      </c>
      <c r="AG36" s="5">
        <f t="shared" si="134"/>
        <v>2.7367741742892614E-3</v>
      </c>
      <c r="AH36" s="5">
        <f t="shared" si="135"/>
        <v>1.9148874808456442E-3</v>
      </c>
      <c r="AI36" s="5">
        <f t="shared" si="136"/>
        <v>3.1646280508384242E-3</v>
      </c>
      <c r="AJ36" s="5">
        <f t="shared" si="137"/>
        <v>2.6150023957884688E-3</v>
      </c>
      <c r="AK36" s="5">
        <f t="shared" si="138"/>
        <v>1.4405563455643677E-3</v>
      </c>
      <c r="AL36" s="5">
        <f t="shared" si="139"/>
        <v>3.4226286161517348E-5</v>
      </c>
      <c r="AM36" s="5">
        <f t="shared" si="140"/>
        <v>8.2449404154078879E-3</v>
      </c>
      <c r="AN36" s="5">
        <f t="shared" si="141"/>
        <v>7.1722962844068703E-3</v>
      </c>
      <c r="AO36" s="5">
        <f t="shared" si="142"/>
        <v>3.1196001062168805E-3</v>
      </c>
      <c r="AP36" s="5">
        <f t="shared" si="143"/>
        <v>9.0458289663486533E-4</v>
      </c>
      <c r="AQ36" s="5">
        <f t="shared" si="144"/>
        <v>1.9672478579553453E-4</v>
      </c>
      <c r="AR36" s="5">
        <f t="shared" si="145"/>
        <v>3.3315317447923622E-4</v>
      </c>
      <c r="AS36" s="5">
        <f t="shared" si="146"/>
        <v>5.5058372448978619E-4</v>
      </c>
      <c r="AT36" s="5">
        <f t="shared" si="147"/>
        <v>4.5495955148393502E-4</v>
      </c>
      <c r="AU36" s="5">
        <f t="shared" si="148"/>
        <v>2.5062878333145398E-4</v>
      </c>
      <c r="AV36" s="5">
        <f t="shared" si="149"/>
        <v>1.0355006312537472E-4</v>
      </c>
      <c r="AW36" s="5">
        <f t="shared" si="150"/>
        <v>1.3668076162553617E-6</v>
      </c>
      <c r="AX36" s="5">
        <f t="shared" si="151"/>
        <v>2.2709924192315595E-3</v>
      </c>
      <c r="AY36" s="5">
        <f t="shared" si="152"/>
        <v>1.9755425351445531E-3</v>
      </c>
      <c r="AZ36" s="5">
        <f t="shared" si="153"/>
        <v>8.5926493525811855E-4</v>
      </c>
      <c r="BA36" s="5">
        <f t="shared" si="154"/>
        <v>2.4915897475563209E-4</v>
      </c>
      <c r="BB36" s="5">
        <f t="shared" si="155"/>
        <v>5.4186018904602289E-5</v>
      </c>
      <c r="BC36" s="5">
        <f t="shared" si="156"/>
        <v>9.4273132970131525E-6</v>
      </c>
      <c r="BD36" s="5">
        <f t="shared" si="157"/>
        <v>4.8301810061000263E-5</v>
      </c>
      <c r="BE36" s="5">
        <f t="shared" si="158"/>
        <v>7.9825715377180754E-5</v>
      </c>
      <c r="BF36" s="5">
        <f t="shared" si="159"/>
        <v>6.5961760309099249E-5</v>
      </c>
      <c r="BG36" s="5">
        <f t="shared" si="160"/>
        <v>3.6337111021735067E-5</v>
      </c>
      <c r="BH36" s="5">
        <f t="shared" si="161"/>
        <v>1.5013080660884307E-5</v>
      </c>
      <c r="BI36" s="5">
        <f t="shared" si="162"/>
        <v>4.9622567032453355E-6</v>
      </c>
      <c r="BJ36" s="8">
        <f t="shared" si="163"/>
        <v>0.55718497924911115</v>
      </c>
      <c r="BK36" s="8">
        <f t="shared" si="164"/>
        <v>0.24632943805633714</v>
      </c>
      <c r="BL36" s="8">
        <f t="shared" si="165"/>
        <v>0.18801768442484459</v>
      </c>
      <c r="BM36" s="8">
        <f t="shared" si="166"/>
        <v>0.46032038984155832</v>
      </c>
      <c r="BN36" s="8">
        <f t="shared" si="167"/>
        <v>0.53804260084661659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1.40149625935162</v>
      </c>
      <c r="F37">
        <f>VLOOKUP(B37,home!$B$2:$E$405,3,FALSE)</f>
        <v>0.46</v>
      </c>
      <c r="G37">
        <f>VLOOKUP(C37,away!$B$2:$E$405,4,FALSE)</f>
        <v>1.43</v>
      </c>
      <c r="H37">
        <f>VLOOKUP(A37,away!$A$2:$E$405,3,FALSE)</f>
        <v>1.22194513715711</v>
      </c>
      <c r="I37">
        <f>VLOOKUP(C37,away!$B$2:$E$405,3,FALSE)</f>
        <v>0.92</v>
      </c>
      <c r="J37">
        <f>VLOOKUP(B37,home!$B$2:$E$405,4,FALSE)</f>
        <v>1.59</v>
      </c>
      <c r="K37" s="3">
        <f t="shared" si="112"/>
        <v>0.92190423940149557</v>
      </c>
      <c r="L37" s="3">
        <f t="shared" si="113"/>
        <v>1.7874613466334206</v>
      </c>
      <c r="M37" s="5">
        <f t="shared" si="114"/>
        <v>6.6579031987123852E-2</v>
      </c>
      <c r="N37" s="5">
        <f t="shared" si="115"/>
        <v>6.1379491844177257E-2</v>
      </c>
      <c r="O37" s="5">
        <f t="shared" si="116"/>
        <v>0.11900744617325398</v>
      </c>
      <c r="P37" s="5">
        <f t="shared" si="117"/>
        <v>0.10971346914746813</v>
      </c>
      <c r="Q37" s="5">
        <f t="shared" si="118"/>
        <v>2.8293006871728268E-2</v>
      </c>
      <c r="R37" s="5">
        <f t="shared" si="119"/>
        <v>0.10636060499812447</v>
      </c>
      <c r="S37" s="5">
        <f t="shared" si="120"/>
        <v>4.5198334044194155E-2</v>
      </c>
      <c r="T37" s="5">
        <f t="shared" si="121"/>
        <v>5.0572656163248034E-2</v>
      </c>
      <c r="U37" s="5">
        <f t="shared" si="122"/>
        <v>9.8054292653078842E-2</v>
      </c>
      <c r="V37" s="5">
        <f t="shared" si="123"/>
        <v>8.2756552287007006E-3</v>
      </c>
      <c r="W37" s="5">
        <f t="shared" si="124"/>
        <v>8.6944809934873142E-3</v>
      </c>
      <c r="X37" s="5">
        <f t="shared" si="125"/>
        <v>1.5541048704897514E-2</v>
      </c>
      <c r="Y37" s="5">
        <f t="shared" si="126"/>
        <v>1.3889511923075847E-2</v>
      </c>
      <c r="Z37" s="5">
        <f t="shared" si="127"/>
        <v>6.3371823412897627E-2</v>
      </c>
      <c r="AA37" s="5">
        <f t="shared" si="128"/>
        <v>5.842275266295327E-2</v>
      </c>
      <c r="AB37" s="5">
        <f t="shared" si="129"/>
        <v>2.6930091678740817E-2</v>
      </c>
      <c r="AC37" s="5">
        <f t="shared" si="130"/>
        <v>8.5232431434337686E-4</v>
      </c>
      <c r="AD37" s="5">
        <f t="shared" si="131"/>
        <v>2.0038697218229197E-3</v>
      </c>
      <c r="AE37" s="5">
        <f t="shared" si="132"/>
        <v>3.5818396714475337E-3</v>
      </c>
      <c r="AF37" s="5">
        <f t="shared" si="133"/>
        <v>3.2011999812753098E-3</v>
      </c>
      <c r="AG37" s="5">
        <f t="shared" si="134"/>
        <v>1.9073404097910817E-3</v>
      </c>
      <c r="AH37" s="5">
        <f t="shared" si="135"/>
        <v>2.8318671204058329E-2</v>
      </c>
      <c r="AI37" s="5">
        <f t="shared" si="136"/>
        <v>2.6107103037238427E-2</v>
      </c>
      <c r="AJ37" s="5">
        <f t="shared" si="137"/>
        <v>1.2034124484260883E-2</v>
      </c>
      <c r="AK37" s="5">
        <f t="shared" si="138"/>
        <v>3.698103459841816E-3</v>
      </c>
      <c r="AL37" s="5">
        <f t="shared" si="139"/>
        <v>5.6180725116840901E-5</v>
      </c>
      <c r="AM37" s="5">
        <f t="shared" si="140"/>
        <v>3.6947519835136921E-4</v>
      </c>
      <c r="AN37" s="5">
        <f t="shared" si="141"/>
        <v>6.6042263559278861E-4</v>
      </c>
      <c r="AO37" s="5">
        <f t="shared" si="142"/>
        <v>5.9023996678193955E-4</v>
      </c>
      <c r="AP37" s="5">
        <f t="shared" si="143"/>
        <v>3.5167704195363696E-4</v>
      </c>
      <c r="AQ37" s="5">
        <f t="shared" si="144"/>
        <v>1.5715227974762649E-4</v>
      </c>
      <c r="AR37" s="5">
        <f t="shared" si="145"/>
        <v>1.0123706033055036E-2</v>
      </c>
      <c r="AS37" s="5">
        <f t="shared" si="146"/>
        <v>9.3330875103279348E-3</v>
      </c>
      <c r="AT37" s="5">
        <f t="shared" si="147"/>
        <v>4.3021064712382359E-3</v>
      </c>
      <c r="AU37" s="5">
        <f t="shared" si="148"/>
        <v>1.322043398063713E-3</v>
      </c>
      <c r="AV37" s="5">
        <f t="shared" si="149"/>
        <v>3.0469935333692387E-4</v>
      </c>
      <c r="AW37" s="5">
        <f t="shared" si="150"/>
        <v>2.5716230553474495E-6</v>
      </c>
      <c r="AX37" s="5">
        <f t="shared" si="151"/>
        <v>5.6770125285639272E-5</v>
      </c>
      <c r="AY37" s="5">
        <f t="shared" si="152"/>
        <v>1.0147440459161676E-4</v>
      </c>
      <c r="AZ37" s="5">
        <f t="shared" si="153"/>
        <v>9.0690787940077958E-5</v>
      </c>
      <c r="BA37" s="5">
        <f t="shared" si="154"/>
        <v>5.4035425979539234E-5</v>
      </c>
      <c r="BB37" s="5">
        <f t="shared" si="155"/>
        <v>2.4146558821824429E-5</v>
      </c>
      <c r="BC37" s="5">
        <f t="shared" si="156"/>
        <v>8.6322081096442818E-6</v>
      </c>
      <c r="BD37" s="5">
        <f t="shared" si="157"/>
        <v>3.0159555364609059E-3</v>
      </c>
      <c r="BE37" s="5">
        <f t="shared" si="158"/>
        <v>2.7804221949097206E-3</v>
      </c>
      <c r="BF37" s="5">
        <f t="shared" si="159"/>
        <v>1.2816415044066415E-3</v>
      </c>
      <c r="BG37" s="5">
        <f t="shared" si="160"/>
        <v>3.9385024543513115E-4</v>
      </c>
      <c r="BH37" s="5">
        <f t="shared" si="161"/>
        <v>9.0773052738991701E-5</v>
      </c>
      <c r="BI37" s="5">
        <f t="shared" si="162"/>
        <v>1.6736812428698406E-5</v>
      </c>
      <c r="BJ37" s="8">
        <f t="shared" si="163"/>
        <v>0.19152916291810682</v>
      </c>
      <c r="BK37" s="8">
        <f t="shared" si="164"/>
        <v>0.23077646985153868</v>
      </c>
      <c r="BL37" s="8">
        <f t="shared" si="165"/>
        <v>0.51189821246395284</v>
      </c>
      <c r="BM37" s="8">
        <f t="shared" si="166"/>
        <v>0.50614371484308374</v>
      </c>
      <c r="BN37" s="8">
        <f t="shared" si="167"/>
        <v>0.49133305102187597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1.40149625935162</v>
      </c>
      <c r="F38">
        <f>VLOOKUP(B38,home!$B$2:$E$405,3,FALSE)</f>
        <v>1.0900000000000001</v>
      </c>
      <c r="G38">
        <f>VLOOKUP(C38,away!$B$2:$E$405,4,FALSE)</f>
        <v>0.95</v>
      </c>
      <c r="H38">
        <f>VLOOKUP(A38,away!$A$2:$E$405,3,FALSE)</f>
        <v>1.22194513715711</v>
      </c>
      <c r="I38">
        <f>VLOOKUP(C38,away!$B$2:$E$405,3,FALSE)</f>
        <v>0.83</v>
      </c>
      <c r="J38">
        <f>VLOOKUP(B38,home!$B$2:$E$405,4,FALSE)</f>
        <v>0.72</v>
      </c>
      <c r="K38" s="3">
        <f t="shared" si="112"/>
        <v>1.4512493765586028</v>
      </c>
      <c r="L38" s="3">
        <f t="shared" si="113"/>
        <v>0.73023441396508881</v>
      </c>
      <c r="M38" s="5">
        <f t="shared" si="114"/>
        <v>0.11287392506503476</v>
      </c>
      <c r="N38" s="5">
        <f t="shared" si="115"/>
        <v>0.16380821338035412</v>
      </c>
      <c r="O38" s="5">
        <f t="shared" si="116"/>
        <v>8.2424424521805012E-2</v>
      </c>
      <c r="P38" s="5">
        <f t="shared" si="117"/>
        <v>0.11961839470047113</v>
      </c>
      <c r="Q38" s="5">
        <f t="shared" si="118"/>
        <v>0.11886328377170875</v>
      </c>
      <c r="R38" s="5">
        <f t="shared" si="119"/>
        <v>3.0094575668544982E-2</v>
      </c>
      <c r="S38" s="5">
        <f t="shared" si="120"/>
        <v>3.1691465372701247E-2</v>
      </c>
      <c r="T38" s="5">
        <f t="shared" si="121"/>
        <v>8.6798060366999802E-2</v>
      </c>
      <c r="U38" s="5">
        <f t="shared" si="122"/>
        <v>4.3674734176771597E-2</v>
      </c>
      <c r="V38" s="5">
        <f t="shared" si="123"/>
        <v>3.7316779282764597E-3</v>
      </c>
      <c r="W38" s="5">
        <f t="shared" si="124"/>
        <v>5.7500088823133531E-2</v>
      </c>
      <c r="X38" s="5">
        <f t="shared" si="125"/>
        <v>4.1988543664701478E-2</v>
      </c>
      <c r="Y38" s="5">
        <f t="shared" si="126"/>
        <v>1.5330739788120409E-2</v>
      </c>
      <c r="Z38" s="5">
        <f t="shared" si="127"/>
        <v>7.3253649422826564E-3</v>
      </c>
      <c r="AA38" s="5">
        <f t="shared" si="128"/>
        <v>1.063093130555195E-2</v>
      </c>
      <c r="AB38" s="5">
        <f t="shared" si="129"/>
        <v>7.7140662147098015E-3</v>
      </c>
      <c r="AC38" s="5">
        <f t="shared" si="130"/>
        <v>2.4716587725111228E-4</v>
      </c>
      <c r="AD38" s="5">
        <f t="shared" si="131"/>
        <v>2.0861742014159218E-2</v>
      </c>
      <c r="AE38" s="5">
        <f t="shared" si="132"/>
        <v>1.523396195400043E-2</v>
      </c>
      <c r="AF38" s="5">
        <f t="shared" si="133"/>
        <v>5.5621816399229803E-3</v>
      </c>
      <c r="AG38" s="5">
        <f t="shared" si="134"/>
        <v>1.3538988167321783E-3</v>
      </c>
      <c r="AH38" s="5">
        <f t="shared" si="135"/>
        <v>1.3373083939270452E-3</v>
      </c>
      <c r="AI38" s="5">
        <f t="shared" si="136"/>
        <v>1.9407679729532108E-3</v>
      </c>
      <c r="AJ38" s="5">
        <f t="shared" si="137"/>
        <v>1.4082691553966252E-3</v>
      </c>
      <c r="AK38" s="5">
        <f t="shared" si="138"/>
        <v>6.8124991126535406E-4</v>
      </c>
      <c r="AL38" s="5">
        <f t="shared" si="139"/>
        <v>1.0477383663047746E-5</v>
      </c>
      <c r="AM38" s="5">
        <f t="shared" si="140"/>
        <v>6.0551180183949973E-3</v>
      </c>
      <c r="AN38" s="5">
        <f t="shared" si="141"/>
        <v>4.4216555576521207E-3</v>
      </c>
      <c r="AO38" s="5">
        <f t="shared" si="142"/>
        <v>1.6144225274487868E-3</v>
      </c>
      <c r="AP38" s="5">
        <f t="shared" si="143"/>
        <v>3.9296896274120088E-4</v>
      </c>
      <c r="AQ38" s="5">
        <f t="shared" si="144"/>
        <v>7.1739865053447384E-5</v>
      </c>
      <c r="AR38" s="5">
        <f t="shared" si="145"/>
        <v>1.9530972226598206E-4</v>
      </c>
      <c r="AS38" s="5">
        <f t="shared" si="146"/>
        <v>2.8344311267434032E-4</v>
      </c>
      <c r="AT38" s="5">
        <f t="shared" si="147"/>
        <v>2.0567332027923311E-4</v>
      </c>
      <c r="AU38" s="5">
        <f t="shared" si="148"/>
        <v>9.9494425943324956E-5</v>
      </c>
      <c r="AV38" s="5">
        <f t="shared" si="149"/>
        <v>3.6097805905326621E-5</v>
      </c>
      <c r="AW38" s="5">
        <f t="shared" si="150"/>
        <v>3.0842863292745039E-7</v>
      </c>
      <c r="AX38" s="5">
        <f t="shared" si="151"/>
        <v>1.4645810415307462E-3</v>
      </c>
      <c r="AY38" s="5">
        <f t="shared" si="152"/>
        <v>1.069487478566584E-3</v>
      </c>
      <c r="AZ38" s="5">
        <f t="shared" si="153"/>
        <v>3.9048828107703484E-4</v>
      </c>
      <c r="BA38" s="5">
        <f t="shared" si="154"/>
        <v>9.5049327030841159E-5</v>
      </c>
      <c r="BB38" s="5">
        <f t="shared" si="155"/>
        <v>1.7352072405535587E-5</v>
      </c>
      <c r="BC38" s="5">
        <f t="shared" si="156"/>
        <v>2.5342160848272146E-6</v>
      </c>
      <c r="BD38" s="5">
        <f t="shared" si="157"/>
        <v>2.3770313430097273E-5</v>
      </c>
      <c r="BE38" s="5">
        <f t="shared" si="158"/>
        <v>3.4496652546031251E-5</v>
      </c>
      <c r="BF38" s="5">
        <f t="shared" si="159"/>
        <v>2.5031622750393294E-5</v>
      </c>
      <c r="BG38" s="5">
        <f t="shared" si="160"/>
        <v>1.2109042303586134E-5</v>
      </c>
      <c r="BH38" s="5">
        <f t="shared" si="161"/>
        <v>4.393310023450284E-6</v>
      </c>
      <c r="BI38" s="5">
        <f t="shared" si="162"/>
        <v>1.2751576865121774E-6</v>
      </c>
      <c r="BJ38" s="8">
        <f t="shared" si="163"/>
        <v>0.54289611156781914</v>
      </c>
      <c r="BK38" s="8">
        <f t="shared" si="164"/>
        <v>0.26924259380596433</v>
      </c>
      <c r="BL38" s="8">
        <f t="shared" si="165"/>
        <v>0.18082742180673383</v>
      </c>
      <c r="BM38" s="8">
        <f t="shared" si="166"/>
        <v>0.3715394959649474</v>
      </c>
      <c r="BN38" s="8">
        <f t="shared" si="167"/>
        <v>0.62768281710791884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1.40149625935162</v>
      </c>
      <c r="F39">
        <f>VLOOKUP(B39,home!$B$2:$E$405,3,FALSE)</f>
        <v>0.99</v>
      </c>
      <c r="G39">
        <f>VLOOKUP(C39,away!$B$2:$E$405,4,FALSE)</f>
        <v>1.76</v>
      </c>
      <c r="H39">
        <f>VLOOKUP(A39,away!$A$2:$E$405,3,FALSE)</f>
        <v>1.22194513715711</v>
      </c>
      <c r="I39">
        <f>VLOOKUP(C39,away!$B$2:$E$405,3,FALSE)</f>
        <v>0.67</v>
      </c>
      <c r="J39">
        <f>VLOOKUP(B39,home!$B$2:$E$405,4,FALSE)</f>
        <v>0.73</v>
      </c>
      <c r="K39" s="3">
        <f t="shared" si="112"/>
        <v>2.441967082294263</v>
      </c>
      <c r="L39" s="3">
        <f t="shared" si="113"/>
        <v>0.59765336658354251</v>
      </c>
      <c r="M39" s="5">
        <f t="shared" si="114"/>
        <v>4.7853048726146367E-2</v>
      </c>
      <c r="N39" s="5">
        <f t="shared" si="115"/>
        <v>0.11685556977667284</v>
      </c>
      <c r="O39" s="5">
        <f t="shared" si="116"/>
        <v>2.8599535672467681E-2</v>
      </c>
      <c r="P39" s="5">
        <f t="shared" si="117"/>
        <v>6.9839124681066594E-2</v>
      </c>
      <c r="Q39" s="5">
        <f t="shared" si="118"/>
        <v>0.14267872738868778</v>
      </c>
      <c r="R39" s="5">
        <f t="shared" si="119"/>
        <v>8.5463043886882129E-3</v>
      </c>
      <c r="S39" s="5">
        <f t="shared" si="120"/>
        <v>2.5481674971904941E-2</v>
      </c>
      <c r="T39" s="5">
        <f t="shared" si="121"/>
        <v>8.5272421763704753E-2</v>
      </c>
      <c r="U39" s="5">
        <f t="shared" si="122"/>
        <v>2.0869793992443611E-2</v>
      </c>
      <c r="V39" s="5">
        <f t="shared" si="123"/>
        <v>4.1321362955476643E-3</v>
      </c>
      <c r="W39" s="5">
        <f t="shared" si="124"/>
        <v>0.11613891854227079</v>
      </c>
      <c r="X39" s="5">
        <f t="shared" si="125"/>
        <v>6.9410815658159958E-2</v>
      </c>
      <c r="Y39" s="5">
        <f t="shared" si="126"/>
        <v>2.0741803827704484E-2</v>
      </c>
      <c r="Z39" s="5">
        <f t="shared" si="127"/>
        <v>1.7025758632490716E-3</v>
      </c>
      <c r="AA39" s="5">
        <f t="shared" si="128"/>
        <v>4.157634213162972E-3</v>
      </c>
      <c r="AB39" s="5">
        <f t="shared" si="129"/>
        <v>5.0764029443821947E-3</v>
      </c>
      <c r="AC39" s="5">
        <f t="shared" si="130"/>
        <v>3.7691535548161741E-4</v>
      </c>
      <c r="AD39" s="5">
        <f t="shared" si="131"/>
        <v>7.0901854013370014E-2</v>
      </c>
      <c r="AE39" s="5">
        <f t="shared" si="132"/>
        <v>4.2374731748105451E-2</v>
      </c>
      <c r="AF39" s="5">
        <f t="shared" si="133"/>
        <v>1.2662700543664872E-2</v>
      </c>
      <c r="AG39" s="5">
        <f t="shared" si="134"/>
        <v>2.5226352033201884E-3</v>
      </c>
      <c r="AH39" s="5">
        <f t="shared" si="135"/>
        <v>2.543875491336722E-4</v>
      </c>
      <c r="AI39" s="5">
        <f t="shared" si="136"/>
        <v>6.2120602112994189E-4</v>
      </c>
      <c r="AJ39" s="5">
        <f t="shared" si="137"/>
        <v>7.584823274611566E-4</v>
      </c>
      <c r="AK39" s="5">
        <f t="shared" si="138"/>
        <v>6.1739629205402732E-4</v>
      </c>
      <c r="AL39" s="5">
        <f t="shared" si="139"/>
        <v>2.2003562327937022E-5</v>
      </c>
      <c r="AM39" s="5">
        <f t="shared" si="140"/>
        <v>3.4627998714856584E-2</v>
      </c>
      <c r="AN39" s="5">
        <f t="shared" si="141"/>
        <v>2.0695540009984623E-2</v>
      </c>
      <c r="AO39" s="5">
        <f t="shared" si="142"/>
        <v>6.1843795801158558E-3</v>
      </c>
      <c r="AP39" s="5">
        <f t="shared" si="143"/>
        <v>1.2320384254289186E-3</v>
      </c>
      <c r="AQ39" s="5">
        <f t="shared" si="144"/>
        <v>1.8408297817947E-4</v>
      </c>
      <c r="AR39" s="5">
        <f t="shared" si="145"/>
        <v>3.040711503133512E-5</v>
      </c>
      <c r="AS39" s="5">
        <f t="shared" si="146"/>
        <v>7.4253173974055453E-5</v>
      </c>
      <c r="AT39" s="5">
        <f t="shared" si="147"/>
        <v>9.0661903300256281E-5</v>
      </c>
      <c r="AU39" s="5">
        <f t="shared" si="148"/>
        <v>7.3797794492457133E-5</v>
      </c>
      <c r="AV39" s="5">
        <f t="shared" si="149"/>
        <v>4.5052946224124297E-5</v>
      </c>
      <c r="AW39" s="5">
        <f t="shared" si="150"/>
        <v>8.920304358608729E-7</v>
      </c>
      <c r="AX39" s="5">
        <f t="shared" si="151"/>
        <v>1.4093405497901315E-2</v>
      </c>
      <c r="AY39" s="5">
        <f t="shared" si="152"/>
        <v>8.4229712424477281E-3</v>
      </c>
      <c r="AZ39" s="5">
        <f t="shared" si="153"/>
        <v>2.5170085598426243E-3</v>
      </c>
      <c r="BA39" s="5">
        <f t="shared" si="154"/>
        <v>5.0143287983651279E-4</v>
      </c>
      <c r="BB39" s="5">
        <f t="shared" si="155"/>
        <v>7.4920762187493195E-5</v>
      </c>
      <c r="BC39" s="5">
        <f t="shared" si="156"/>
        <v>8.9553291496720616E-6</v>
      </c>
      <c r="BD39" s="5">
        <f t="shared" si="157"/>
        <v>3.028819111095077E-6</v>
      </c>
      <c r="BE39" s="5">
        <f t="shared" si="158"/>
        <v>7.3962765675179488E-6</v>
      </c>
      <c r="BF39" s="5">
        <f t="shared" si="159"/>
        <v>9.0307319547116189E-6</v>
      </c>
      <c r="BG39" s="5">
        <f t="shared" si="160"/>
        <v>7.3509167208095652E-6</v>
      </c>
      <c r="BH39" s="5">
        <f t="shared" si="161"/>
        <v>4.4876741642258615E-6</v>
      </c>
      <c r="BI39" s="5">
        <f t="shared" si="162"/>
        <v>2.1917505170203939E-6</v>
      </c>
      <c r="BJ39" s="8">
        <f t="shared" si="163"/>
        <v>0.76810291244559215</v>
      </c>
      <c r="BK39" s="8">
        <f t="shared" si="164"/>
        <v>0.15612787483492283</v>
      </c>
      <c r="BL39" s="8">
        <f t="shared" si="165"/>
        <v>6.9848802502981103E-2</v>
      </c>
      <c r="BM39" s="8">
        <f t="shared" si="166"/>
        <v>0.57298777580100357</v>
      </c>
      <c r="BN39" s="8">
        <f t="shared" si="167"/>
        <v>0.41437231063372948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1.40149625935162</v>
      </c>
      <c r="F40">
        <f>VLOOKUP(B40,home!$B$2:$E$405,3,FALSE)</f>
        <v>1.3</v>
      </c>
      <c r="G40">
        <f>VLOOKUP(C40,away!$B$2:$E$405,4,FALSE)</f>
        <v>0.71</v>
      </c>
      <c r="H40">
        <f>VLOOKUP(A40,away!$A$2:$E$405,3,FALSE)</f>
        <v>1.22194513715711</v>
      </c>
      <c r="I40">
        <f>VLOOKUP(C40,away!$B$2:$E$405,3,FALSE)</f>
        <v>0.86</v>
      </c>
      <c r="J40">
        <f>VLOOKUP(B40,home!$B$2:$E$405,4,FALSE)</f>
        <v>1.88</v>
      </c>
      <c r="K40" s="3">
        <f t="shared" si="112"/>
        <v>1.2935810473815452</v>
      </c>
      <c r="L40" s="3">
        <f t="shared" si="113"/>
        <v>1.9756408977556152</v>
      </c>
      <c r="M40" s="5">
        <f t="shared" si="114"/>
        <v>3.803600966752687E-2</v>
      </c>
      <c r="N40" s="5">
        <f t="shared" si="115"/>
        <v>4.920266122393397E-2</v>
      </c>
      <c r="O40" s="5">
        <f t="shared" si="116"/>
        <v>7.5145496286594018E-2</v>
      </c>
      <c r="P40" s="5">
        <f t="shared" si="117"/>
        <v>9.7206789792418286E-2</v>
      </c>
      <c r="Q40" s="5">
        <f t="shared" si="118"/>
        <v>3.1823815020007938E-2</v>
      </c>
      <c r="R40" s="5">
        <f t="shared" si="119"/>
        <v>7.4230257872968955E-2</v>
      </c>
      <c r="S40" s="5">
        <f t="shared" si="120"/>
        <v>6.210667249497652E-2</v>
      </c>
      <c r="T40" s="5">
        <f t="shared" si="121"/>
        <v>6.2872430476137095E-2</v>
      </c>
      <c r="U40" s="5">
        <f t="shared" si="122"/>
        <v>9.6022854726717358E-2</v>
      </c>
      <c r="V40" s="5">
        <f t="shared" si="123"/>
        <v>1.76358909204926E-2</v>
      </c>
      <c r="W40" s="5">
        <f t="shared" si="124"/>
        <v>1.372222798841947E-2</v>
      </c>
      <c r="X40" s="5">
        <f t="shared" si="125"/>
        <v>2.7110194822248263E-2</v>
      </c>
      <c r="Y40" s="5">
        <f t="shared" si="126"/>
        <v>2.6780004818478104E-2</v>
      </c>
      <c r="Z40" s="5">
        <f t="shared" si="127"/>
        <v>4.8884111101594414E-2</v>
      </c>
      <c r="AA40" s="5">
        <f t="shared" si="128"/>
        <v>6.3235559639116312E-2</v>
      </c>
      <c r="AB40" s="5">
        <f t="shared" si="129"/>
        <v>4.0900160734863134E-2</v>
      </c>
      <c r="AC40" s="5">
        <f t="shared" si="130"/>
        <v>2.8169495770181074E-3</v>
      </c>
      <c r="AD40" s="5">
        <f t="shared" si="131"/>
        <v>4.4377035134170019E-3</v>
      </c>
      <c r="AE40" s="5">
        <f t="shared" si="132"/>
        <v>8.7673085532204102E-3</v>
      </c>
      <c r="AF40" s="5">
        <f t="shared" si="133"/>
        <v>8.6605266704924307E-3</v>
      </c>
      <c r="AG40" s="5">
        <f t="shared" si="134"/>
        <v>5.7033635621093733E-3</v>
      </c>
      <c r="AH40" s="5">
        <f t="shared" si="135"/>
        <v>2.4144362285684812E-2</v>
      </c>
      <c r="AI40" s="5">
        <f t="shared" si="136"/>
        <v>3.1232689453875633E-2</v>
      </c>
      <c r="AJ40" s="5">
        <f t="shared" si="137"/>
        <v>2.0201007568143498E-2</v>
      </c>
      <c r="AK40" s="5">
        <f t="shared" si="138"/>
        <v>8.7105468427205283E-3</v>
      </c>
      <c r="AL40" s="5">
        <f t="shared" si="139"/>
        <v>2.8796567019785939E-4</v>
      </c>
      <c r="AM40" s="5">
        <f t="shared" si="140"/>
        <v>1.1481058317709455E-3</v>
      </c>
      <c r="AN40" s="5">
        <f t="shared" si="141"/>
        <v>2.2682448361984078E-3</v>
      </c>
      <c r="AO40" s="5">
        <f t="shared" si="142"/>
        <v>2.2406186322582811E-3</v>
      </c>
      <c r="AP40" s="5">
        <f t="shared" si="143"/>
        <v>1.4755526020542365E-3</v>
      </c>
      <c r="AQ40" s="5">
        <f t="shared" si="144"/>
        <v>7.2879051685201669E-4</v>
      </c>
      <c r="AR40" s="5">
        <f t="shared" si="145"/>
        <v>9.5401179163654322E-3</v>
      </c>
      <c r="AS40" s="5">
        <f t="shared" si="146"/>
        <v>1.2340915726395438E-2</v>
      </c>
      <c r="AT40" s="5">
        <f t="shared" si="147"/>
        <v>7.9819873454989986E-3</v>
      </c>
      <c r="AU40" s="5">
        <f t="shared" si="148"/>
        <v>3.4417825168589445E-3</v>
      </c>
      <c r="AV40" s="5">
        <f t="shared" si="149"/>
        <v>1.1130561582544708E-3</v>
      </c>
      <c r="AW40" s="5">
        <f t="shared" si="150"/>
        <v>2.0442775890411665E-5</v>
      </c>
      <c r="AX40" s="5">
        <f t="shared" si="151"/>
        <v>2.4752799072785326E-4</v>
      </c>
      <c r="AY40" s="5">
        <f t="shared" si="152"/>
        <v>4.8902642182121949E-4</v>
      </c>
      <c r="AZ40" s="5">
        <f t="shared" si="153"/>
        <v>4.8307029951654535E-4</v>
      </c>
      <c r="BA40" s="5">
        <f t="shared" si="154"/>
        <v>3.1812448007198057E-4</v>
      </c>
      <c r="BB40" s="5">
        <f t="shared" si="155"/>
        <v>1.5712493335186156E-4</v>
      </c>
      <c r="BC40" s="5">
        <f t="shared" si="156"/>
        <v>6.2084488877412589E-5</v>
      </c>
      <c r="BD40" s="5">
        <f t="shared" si="157"/>
        <v>3.1413078541637734E-3</v>
      </c>
      <c r="BE40" s="5">
        <f t="shared" si="158"/>
        <v>4.0635363041370475E-3</v>
      </c>
      <c r="BF40" s="5">
        <f t="shared" si="159"/>
        <v>2.6282567741892685E-3</v>
      </c>
      <c r="BG40" s="5">
        <f t="shared" si="160"/>
        <v>1.1332877169144648E-3</v>
      </c>
      <c r="BH40" s="5">
        <f t="shared" si="161"/>
        <v>3.6649987795771331E-4</v>
      </c>
      <c r="BI40" s="5">
        <f t="shared" si="162"/>
        <v>9.4819459198749447E-5</v>
      </c>
      <c r="BJ40" s="8">
        <f t="shared" si="163"/>
        <v>0.2486985076819648</v>
      </c>
      <c r="BK40" s="8">
        <f t="shared" si="164"/>
        <v>0.21857930454445151</v>
      </c>
      <c r="BL40" s="8">
        <f t="shared" si="165"/>
        <v>0.47966850306061859</v>
      </c>
      <c r="BM40" s="8">
        <f t="shared" si="166"/>
        <v>0.6297168128792483</v>
      </c>
      <c r="BN40" s="8">
        <f t="shared" si="167"/>
        <v>0.36564502986345004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1.3314121037464</v>
      </c>
      <c r="F41">
        <f>VLOOKUP(B41,home!$B$2:$E$405,3,FALSE)</f>
        <v>0.83</v>
      </c>
      <c r="G41">
        <f>VLOOKUP(C41,away!$B$2:$E$405,4,FALSE)</f>
        <v>0.97</v>
      </c>
      <c r="H41">
        <f>VLOOKUP(A41,away!$A$2:$E$405,3,FALSE)</f>
        <v>1.01440922190202</v>
      </c>
      <c r="I41">
        <f>VLOOKUP(C41,away!$B$2:$E$405,3,FALSE)</f>
        <v>0.62</v>
      </c>
      <c r="J41">
        <f>VLOOKUP(B41,home!$B$2:$E$405,4,FALSE)</f>
        <v>0.88</v>
      </c>
      <c r="K41" s="3">
        <f t="shared" si="112"/>
        <v>1.0719198847262263</v>
      </c>
      <c r="L41" s="3">
        <f t="shared" si="113"/>
        <v>0.55346167146974212</v>
      </c>
      <c r="M41" s="5">
        <f t="shared" si="114"/>
        <v>0.19683655666634448</v>
      </c>
      <c r="N41" s="5">
        <f t="shared" si="115"/>
        <v>0.21099301913169527</v>
      </c>
      <c r="O41" s="5">
        <f t="shared" si="116"/>
        <v>0.10894148965890361</v>
      </c>
      <c r="P41" s="5">
        <f t="shared" si="117"/>
        <v>0.11677654903707534</v>
      </c>
      <c r="Q41" s="5">
        <f t="shared" si="118"/>
        <v>0.11308380637284264</v>
      </c>
      <c r="R41" s="5">
        <f t="shared" si="119"/>
        <v>3.0147469479510206E-2</v>
      </c>
      <c r="S41" s="5">
        <f t="shared" si="120"/>
        <v>1.7319905707510404E-2</v>
      </c>
      <c r="T41" s="5">
        <f t="shared" si="121"/>
        <v>6.2587552491274165E-2</v>
      </c>
      <c r="U41" s="5">
        <f t="shared" si="122"/>
        <v>3.2315672009264003E-2</v>
      </c>
      <c r="V41" s="5">
        <f t="shared" si="123"/>
        <v>1.1417023411735838E-3</v>
      </c>
      <c r="W41" s="5">
        <f t="shared" si="124"/>
        <v>4.0405593563860136E-2</v>
      </c>
      <c r="X41" s="5">
        <f t="shared" si="125"/>
        <v>2.2362947350581086E-2</v>
      </c>
      <c r="Y41" s="5">
        <f t="shared" si="126"/>
        <v>6.1885171098212226E-3</v>
      </c>
      <c r="Z41" s="5">
        <f t="shared" si="127"/>
        <v>5.5618229495709185E-3</v>
      </c>
      <c r="AA41" s="5">
        <f t="shared" si="128"/>
        <v>5.9618286149717382E-3</v>
      </c>
      <c r="AB41" s="5">
        <f t="shared" si="129"/>
        <v>3.1953013208590119E-3</v>
      </c>
      <c r="AC41" s="5">
        <f t="shared" si="130"/>
        <v>4.2333364571537926E-5</v>
      </c>
      <c r="AD41" s="5">
        <f t="shared" si="131"/>
        <v>1.0827889798816924E-2</v>
      </c>
      <c r="AE41" s="5">
        <f t="shared" si="132"/>
        <v>5.992821986543384E-3</v>
      </c>
      <c r="AF41" s="5">
        <f t="shared" si="133"/>
        <v>1.6583986367464606E-3</v>
      </c>
      <c r="AG41" s="5">
        <f t="shared" si="134"/>
        <v>3.0595336048561258E-4</v>
      </c>
      <c r="AH41" s="5">
        <f t="shared" si="135"/>
        <v>7.6956395652207294E-4</v>
      </c>
      <c r="AI41" s="5">
        <f t="shared" si="136"/>
        <v>8.2491090756459898E-4</v>
      </c>
      <c r="AJ41" s="5">
        <f t="shared" si="137"/>
        <v>4.4211920247302591E-4</v>
      </c>
      <c r="AK41" s="5">
        <f t="shared" si="138"/>
        <v>1.5797212151671239E-4</v>
      </c>
      <c r="AL41" s="5">
        <f t="shared" si="139"/>
        <v>1.004598801669212E-6</v>
      </c>
      <c r="AM41" s="5">
        <f t="shared" si="140"/>
        <v>2.3213260769952247E-3</v>
      </c>
      <c r="AN41" s="5">
        <f t="shared" si="141"/>
        <v>1.2847650106000764E-3</v>
      </c>
      <c r="AO41" s="5">
        <f t="shared" si="142"/>
        <v>3.5553409510627953E-4</v>
      </c>
      <c r="AP41" s="5">
        <f t="shared" si="143"/>
        <v>6.5591498180667904E-5</v>
      </c>
      <c r="AQ41" s="5">
        <f t="shared" si="144"/>
        <v>9.0755950543192518E-6</v>
      </c>
      <c r="AR41" s="5">
        <f t="shared" si="145"/>
        <v>8.5184830735914903E-5</v>
      </c>
      <c r="AS41" s="5">
        <f t="shared" si="146"/>
        <v>9.1311313942864998E-5</v>
      </c>
      <c r="AT41" s="5">
        <f t="shared" si="147"/>
        <v>4.8939206557918061E-5</v>
      </c>
      <c r="AU41" s="5">
        <f t="shared" si="148"/>
        <v>1.7486302884052174E-5</v>
      </c>
      <c r="AV41" s="5">
        <f t="shared" si="149"/>
        <v>4.6859789429402698E-6</v>
      </c>
      <c r="AW41" s="5">
        <f t="shared" si="150"/>
        <v>1.6555413510544736E-8</v>
      </c>
      <c r="AX41" s="5">
        <f t="shared" si="151"/>
        <v>4.1471259681078392E-4</v>
      </c>
      <c r="AY41" s="5">
        <f t="shared" si="152"/>
        <v>2.2952752701045371E-4</v>
      </c>
      <c r="AZ41" s="5">
        <f t="shared" si="153"/>
        <v>6.3517344373761029E-5</v>
      </c>
      <c r="BA41" s="5">
        <f t="shared" si="154"/>
        <v>1.1718138528140333E-5</v>
      </c>
      <c r="BB41" s="5">
        <f t="shared" si="155"/>
        <v>1.6213851340746333E-6</v>
      </c>
      <c r="BC41" s="5">
        <f t="shared" si="156"/>
        <v>1.7947490528022773E-7</v>
      </c>
      <c r="BD41" s="5">
        <f t="shared" si="157"/>
        <v>7.8577564671610838E-6</v>
      </c>
      <c r="BE41" s="5">
        <f t="shared" si="158"/>
        <v>8.4228854064860674E-6</v>
      </c>
      <c r="BF41" s="5">
        <f t="shared" si="159"/>
        <v>4.5143291769913802E-6</v>
      </c>
      <c r="BG41" s="5">
        <f t="shared" si="160"/>
        <v>1.6129997370056138E-6</v>
      </c>
      <c r="BH41" s="5">
        <f t="shared" si="161"/>
        <v>4.3225162303862257E-7</v>
      </c>
      <c r="BI41" s="5">
        <f t="shared" si="162"/>
        <v>9.266782198805695E-8</v>
      </c>
      <c r="BJ41" s="8">
        <f t="shared" si="163"/>
        <v>0.47916406854536603</v>
      </c>
      <c r="BK41" s="8">
        <f t="shared" si="164"/>
        <v>0.33234757924248748</v>
      </c>
      <c r="BL41" s="8">
        <f t="shared" si="165"/>
        <v>0.18302686779488136</v>
      </c>
      <c r="BM41" s="8">
        <f t="shared" si="166"/>
        <v>0.2230919372143372</v>
      </c>
      <c r="BN41" s="8">
        <f t="shared" si="167"/>
        <v>0.7767788903463716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1.3314121037464</v>
      </c>
      <c r="F42">
        <f>VLOOKUP(B42,home!$B$2:$E$405,3,FALSE)</f>
        <v>0.66</v>
      </c>
      <c r="G42">
        <f>VLOOKUP(C42,away!$B$2:$E$405,4,FALSE)</f>
        <v>1.02</v>
      </c>
      <c r="H42">
        <f>VLOOKUP(A42,away!$A$2:$E$405,3,FALSE)</f>
        <v>1.01440922190202</v>
      </c>
      <c r="I42">
        <f>VLOOKUP(C42,away!$B$2:$E$405,3,FALSE)</f>
        <v>1.02</v>
      </c>
      <c r="J42">
        <f>VLOOKUP(B42,home!$B$2:$E$405,4,FALSE)</f>
        <v>0.52</v>
      </c>
      <c r="K42" s="3">
        <f t="shared" si="112"/>
        <v>0.89630662824207652</v>
      </c>
      <c r="L42" s="3">
        <f t="shared" si="113"/>
        <v>0.53804265129683149</v>
      </c>
      <c r="M42" s="5">
        <f t="shared" si="114"/>
        <v>0.23827036097853038</v>
      </c>
      <c r="N42" s="5">
        <f t="shared" si="115"/>
        <v>0.21356330385868899</v>
      </c>
      <c r="O42" s="5">
        <f t="shared" si="116"/>
        <v>0.12819961674634156</v>
      </c>
      <c r="P42" s="5">
        <f t="shared" si="117"/>
        <v>0.11490616622783985</v>
      </c>
      <c r="Q42" s="5">
        <f t="shared" si="118"/>
        <v>9.5709102398909784E-2</v>
      </c>
      <c r="R42" s="5">
        <f t="shared" si="119"/>
        <v>3.4488430844719649E-2</v>
      </c>
      <c r="S42" s="5">
        <f t="shared" si="120"/>
        <v>1.3853408983555528E-2</v>
      </c>
      <c r="T42" s="5">
        <f t="shared" si="121"/>
        <v>5.1495579207949345E-2</v>
      </c>
      <c r="U42" s="5">
        <f t="shared" si="122"/>
        <v>3.0912209163790696E-2</v>
      </c>
      <c r="V42" s="5">
        <f t="shared" si="123"/>
        <v>7.4231367023078491E-4</v>
      </c>
      <c r="W42" s="5">
        <f t="shared" si="124"/>
        <v>2.8594900954414158E-2</v>
      </c>
      <c r="X42" s="5">
        <f t="shared" si="125"/>
        <v>1.5385276323083289E-2</v>
      </c>
      <c r="Y42" s="5">
        <f t="shared" si="126"/>
        <v>4.1389674319030501E-3</v>
      </c>
      <c r="Z42" s="5">
        <f t="shared" si="127"/>
        <v>6.1854155902534604E-3</v>
      </c>
      <c r="AA42" s="5">
        <f t="shared" si="128"/>
        <v>5.544028991976052E-3</v>
      </c>
      <c r="AB42" s="5">
        <f t="shared" si="129"/>
        <v>2.4845749663371867E-3</v>
      </c>
      <c r="AC42" s="5">
        <f t="shared" si="130"/>
        <v>2.2373853391385039E-5</v>
      </c>
      <c r="AD42" s="5">
        <f t="shared" si="131"/>
        <v>6.4074498148417721E-3</v>
      </c>
      <c r="AE42" s="5">
        <f t="shared" si="132"/>
        <v>3.4474812864288581E-3</v>
      </c>
      <c r="AF42" s="5">
        <f t="shared" si="133"/>
        <v>9.274459858231971E-4</v>
      </c>
      <c r="AG42" s="5">
        <f t="shared" si="134"/>
        <v>1.6633516571563884E-4</v>
      </c>
      <c r="AH42" s="5">
        <f t="shared" si="135"/>
        <v>8.3200435088818191E-4</v>
      </c>
      <c r="AI42" s="5">
        <f t="shared" si="136"/>
        <v>7.4573101442732383E-4</v>
      </c>
      <c r="AJ42" s="5">
        <f t="shared" si="137"/>
        <v>3.3420182555844892E-4</v>
      </c>
      <c r="AK42" s="5">
        <f t="shared" si="138"/>
        <v>9.9849103806213353E-5</v>
      </c>
      <c r="AL42" s="5">
        <f t="shared" si="139"/>
        <v>4.315927010627164E-7</v>
      </c>
      <c r="AM42" s="5">
        <f t="shared" si="140"/>
        <v>1.1486079478342296E-3</v>
      </c>
      <c r="AN42" s="5">
        <f t="shared" si="141"/>
        <v>6.1800006555334146E-4</v>
      </c>
      <c r="AO42" s="5">
        <f t="shared" si="142"/>
        <v>1.6625519688596773E-4</v>
      </c>
      <c r="AP42" s="5">
        <f t="shared" si="143"/>
        <v>2.9817462308134272E-5</v>
      </c>
      <c r="AQ42" s="5">
        <f t="shared" si="144"/>
        <v>4.0107666188029758E-6</v>
      </c>
      <c r="AR42" s="5">
        <f t="shared" si="145"/>
        <v>8.9530765368475376E-5</v>
      </c>
      <c r="AS42" s="5">
        <f t="shared" si="146"/>
        <v>8.0247018431350622E-5</v>
      </c>
      <c r="AT42" s="5">
        <f t="shared" si="147"/>
        <v>3.5962967258341821E-5</v>
      </c>
      <c r="AU42" s="5">
        <f t="shared" si="148"/>
        <v>1.0744615308301519E-5</v>
      </c>
      <c r="AV42" s="5">
        <f t="shared" si="149"/>
        <v>2.407617479685483E-6</v>
      </c>
      <c r="AW42" s="5">
        <f t="shared" si="150"/>
        <v>5.7815582134148602E-9</v>
      </c>
      <c r="AX42" s="5">
        <f t="shared" si="151"/>
        <v>1.7158415281589149E-4</v>
      </c>
      <c r="AY42" s="5">
        <f t="shared" si="152"/>
        <v>9.2319592501582934E-5</v>
      </c>
      <c r="AZ42" s="5">
        <f t="shared" si="153"/>
        <v>2.4835939158097382E-5</v>
      </c>
      <c r="BA42" s="5">
        <f t="shared" si="154"/>
        <v>4.4542648506898381E-6</v>
      </c>
      <c r="BB42" s="5">
        <f t="shared" si="155"/>
        <v>5.9914611746086143E-7</v>
      </c>
      <c r="BC42" s="5">
        <f t="shared" si="156"/>
        <v>6.4473233110568964E-8</v>
      </c>
      <c r="BD42" s="5">
        <f t="shared" si="157"/>
        <v>8.0285617285814997E-6</v>
      </c>
      <c r="BE42" s="5">
        <f t="shared" si="158"/>
        <v>7.196053092578261E-6</v>
      </c>
      <c r="BF42" s="5">
        <f t="shared" si="159"/>
        <v>3.224935042029894E-6</v>
      </c>
      <c r="BG42" s="5">
        <f t="shared" si="160"/>
        <v>9.6351021794051137E-7</v>
      </c>
      <c r="BH42" s="5">
        <f t="shared" si="161"/>
        <v>2.1590014867976197E-7</v>
      </c>
      <c r="BI42" s="5">
        <f t="shared" si="162"/>
        <v>3.8702546860024103E-8</v>
      </c>
      <c r="BJ42" s="8">
        <f t="shared" si="163"/>
        <v>0.42209639143563521</v>
      </c>
      <c r="BK42" s="8">
        <f t="shared" si="164"/>
        <v>0.36788737489875056</v>
      </c>
      <c r="BL42" s="8">
        <f t="shared" si="165"/>
        <v>0.20387920765446815</v>
      </c>
      <c r="BM42" s="8">
        <f t="shared" si="166"/>
        <v>0.17481909471313392</v>
      </c>
      <c r="BN42" s="8">
        <f t="shared" si="167"/>
        <v>0.82513698105503031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1.3314121037464</v>
      </c>
      <c r="F43">
        <f>VLOOKUP(B43,home!$B$2:$E$405,3,FALSE)</f>
        <v>0.83</v>
      </c>
      <c r="G43">
        <f>VLOOKUP(C43,away!$B$2:$E$405,4,FALSE)</f>
        <v>0.75</v>
      </c>
      <c r="H43">
        <f>VLOOKUP(A43,away!$A$2:$E$405,3,FALSE)</f>
        <v>1.01440922190202</v>
      </c>
      <c r="I43">
        <f>VLOOKUP(C43,away!$B$2:$E$405,3,FALSE)</f>
        <v>1.06</v>
      </c>
      <c r="J43">
        <f>VLOOKUP(B43,home!$B$2:$E$405,4,FALSE)</f>
        <v>1.48</v>
      </c>
      <c r="K43" s="3">
        <f t="shared" si="112"/>
        <v>0.82880403458213392</v>
      </c>
      <c r="L43" s="3">
        <f t="shared" si="113"/>
        <v>1.5914051873198889</v>
      </c>
      <c r="M43" s="5">
        <f t="shared" si="114"/>
        <v>8.8903015055533566E-2</v>
      </c>
      <c r="N43" s="5">
        <f t="shared" si="115"/>
        <v>7.3683177564542401E-2</v>
      </c>
      <c r="O43" s="5">
        <f t="shared" si="116"/>
        <v>0.14148071932775427</v>
      </c>
      <c r="P43" s="5">
        <f t="shared" si="117"/>
        <v>0.11725979099442521</v>
      </c>
      <c r="Q43" s="5">
        <f t="shared" si="118"/>
        <v>3.0534457423162256E-2</v>
      </c>
      <c r="R43" s="5">
        <f t="shared" si="119"/>
        <v>0.11257657532196873</v>
      </c>
      <c r="S43" s="5">
        <f t="shared" si="120"/>
        <v>3.8665332597177381E-2</v>
      </c>
      <c r="T43" s="5">
        <f t="shared" si="121"/>
        <v>4.8592693935218693E-2</v>
      </c>
      <c r="U43" s="5">
        <f t="shared" si="122"/>
        <v>9.3303919826287163E-2</v>
      </c>
      <c r="V43" s="5">
        <f t="shared" si="123"/>
        <v>5.6664605134818351E-3</v>
      </c>
      <c r="W43" s="5">
        <f t="shared" si="124"/>
        <v>8.4356938353644228E-3</v>
      </c>
      <c r="X43" s="5">
        <f t="shared" si="125"/>
        <v>1.3424606928241349E-2</v>
      </c>
      <c r="Y43" s="5">
        <f t="shared" si="126"/>
        <v>1.0681994551666905E-2</v>
      </c>
      <c r="Z43" s="5">
        <f t="shared" si="127"/>
        <v>5.9718315312696425E-2</v>
      </c>
      <c r="AA43" s="5">
        <f t="shared" si="128"/>
        <v>4.9494780669610813E-2</v>
      </c>
      <c r="AB43" s="5">
        <f t="shared" si="129"/>
        <v>2.0510736954865629E-2</v>
      </c>
      <c r="AC43" s="5">
        <f t="shared" si="130"/>
        <v>4.6711574902296159E-4</v>
      </c>
      <c r="AD43" s="5">
        <f t="shared" si="131"/>
        <v>1.7478842713124169E-3</v>
      </c>
      <c r="AE43" s="5">
        <f t="shared" si="132"/>
        <v>2.7815920962014238E-3</v>
      </c>
      <c r="AF43" s="5">
        <f t="shared" si="133"/>
        <v>2.2133200454514754E-3</v>
      </c>
      <c r="AG43" s="5">
        <f t="shared" si="134"/>
        <v>1.1740963338435237E-3</v>
      </c>
      <c r="AH43" s="5">
        <f t="shared" si="135"/>
        <v>2.3759009191657444E-2</v>
      </c>
      <c r="AI43" s="5">
        <f t="shared" si="136"/>
        <v>1.9691562675719691E-2</v>
      </c>
      <c r="AJ43" s="5">
        <f t="shared" si="137"/>
        <v>8.1602232964317206E-3</v>
      </c>
      <c r="AK43" s="5">
        <f t="shared" si="138"/>
        <v>2.2544086637245773E-3</v>
      </c>
      <c r="AL43" s="5">
        <f t="shared" si="139"/>
        <v>2.4644336332765407E-5</v>
      </c>
      <c r="AM43" s="5">
        <f t="shared" si="140"/>
        <v>2.8973070720927696E-4</v>
      </c>
      <c r="AN43" s="5">
        <f t="shared" si="141"/>
        <v>4.6107895037870316E-4</v>
      </c>
      <c r="AO43" s="5">
        <f t="shared" si="142"/>
        <v>3.6688171669833902E-4</v>
      </c>
      <c r="AP43" s="5">
        <f t="shared" si="143"/>
        <v>1.9461915569552092E-4</v>
      </c>
      <c r="AQ43" s="5">
        <f t="shared" si="144"/>
        <v>7.7429483481417235E-5</v>
      </c>
      <c r="AR43" s="5">
        <f t="shared" si="145"/>
        <v>7.5620420946369169E-3</v>
      </c>
      <c r="AS43" s="5">
        <f t="shared" si="146"/>
        <v>6.267450997715006E-3</v>
      </c>
      <c r="AT43" s="5">
        <f t="shared" si="147"/>
        <v>2.5972443367260089E-3</v>
      </c>
      <c r="AU43" s="5">
        <f t="shared" si="148"/>
        <v>7.1753552835803825E-4</v>
      </c>
      <c r="AV43" s="5">
        <f t="shared" si="149"/>
        <v>1.4867408521479128E-4</v>
      </c>
      <c r="AW43" s="5">
        <f t="shared" si="150"/>
        <v>9.0291579905338213E-7</v>
      </c>
      <c r="AX43" s="5">
        <f t="shared" si="151"/>
        <v>4.0021663179563933E-5</v>
      </c>
      <c r="AY43" s="5">
        <f t="shared" si="152"/>
        <v>6.3690682389127431E-5</v>
      </c>
      <c r="AZ43" s="5">
        <f t="shared" si="153"/>
        <v>5.067884116900046E-5</v>
      </c>
      <c r="BA43" s="5">
        <f t="shared" si="154"/>
        <v>2.6883523574569364E-5</v>
      </c>
      <c r="BB43" s="5">
        <f t="shared" si="155"/>
        <v>1.0695644717501545E-5</v>
      </c>
      <c r="BC43" s="5">
        <f t="shared" si="156"/>
        <v>3.4042208970325056E-6</v>
      </c>
      <c r="BD43" s="5">
        <f t="shared" si="157"/>
        <v>2.0057121693560906E-3</v>
      </c>
      <c r="BE43" s="5">
        <f t="shared" si="158"/>
        <v>1.6623423381728118E-3</v>
      </c>
      <c r="BF43" s="5">
        <f t="shared" si="159"/>
        <v>6.8887801836716226E-4</v>
      </c>
      <c r="BG43" s="5">
        <f t="shared" si="160"/>
        <v>1.903149603192165E-4</v>
      </c>
      <c r="BH43" s="5">
        <f t="shared" si="161"/>
        <v>3.9433451738476331E-5</v>
      </c>
      <c r="BI43" s="5">
        <f t="shared" si="162"/>
        <v>6.5365207796698109E-6</v>
      </c>
      <c r="BJ43" s="8">
        <f t="shared" si="163"/>
        <v>0.19485463157439492</v>
      </c>
      <c r="BK43" s="8">
        <f t="shared" si="164"/>
        <v>0.25105004992836288</v>
      </c>
      <c r="BL43" s="8">
        <f t="shared" si="165"/>
        <v>0.49311810042940418</v>
      </c>
      <c r="BM43" s="8">
        <f t="shared" si="166"/>
        <v>0.43424057379088193</v>
      </c>
      <c r="BN43" s="8">
        <f t="shared" si="167"/>
        <v>0.56443773568738631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1.3314121037464</v>
      </c>
      <c r="F44">
        <f>VLOOKUP(B44,home!$B$2:$E$405,3,FALSE)</f>
        <v>0.71</v>
      </c>
      <c r="G44">
        <f>VLOOKUP(C44,away!$B$2:$E$405,4,FALSE)</f>
        <v>0.56999999999999995</v>
      </c>
      <c r="H44">
        <f>VLOOKUP(A44,away!$A$2:$E$405,3,FALSE)</f>
        <v>1.01440922190202</v>
      </c>
      <c r="I44">
        <f>VLOOKUP(C44,away!$B$2:$E$405,3,FALSE)</f>
        <v>0.93</v>
      </c>
      <c r="J44">
        <f>VLOOKUP(B44,home!$B$2:$E$405,4,FALSE)</f>
        <v>1.26</v>
      </c>
      <c r="K44" s="3">
        <f t="shared" si="112"/>
        <v>0.53882247838616804</v>
      </c>
      <c r="L44" s="3">
        <f t="shared" si="113"/>
        <v>1.188684726224787</v>
      </c>
      <c r="M44" s="5">
        <f t="shared" si="114"/>
        <v>0.17772689501280312</v>
      </c>
      <c r="N44" s="5">
        <f t="shared" si="115"/>
        <v>9.5763246046676839E-2</v>
      </c>
      <c r="O44" s="5">
        <f t="shared" si="116"/>
        <v>0.21126124554107531</v>
      </c>
      <c r="P44" s="5">
        <f t="shared" si="117"/>
        <v>0.11383230790939097</v>
      </c>
      <c r="Q44" s="5">
        <f t="shared" si="118"/>
        <v>2.5799694786587411E-2</v>
      </c>
      <c r="R44" s="5">
        <f t="shared" si="119"/>
        <v>0.12556150790895035</v>
      </c>
      <c r="S44" s="5">
        <f t="shared" si="120"/>
        <v>1.8227115151937114E-2</v>
      </c>
      <c r="T44" s="5">
        <f t="shared" si="121"/>
        <v>3.0667703134077719E-2</v>
      </c>
      <c r="U44" s="5">
        <f t="shared" si="122"/>
        <v>6.7655362881405057E-2</v>
      </c>
      <c r="V44" s="5">
        <f t="shared" si="123"/>
        <v>1.2971428776380398E-3</v>
      </c>
      <c r="W44" s="5">
        <f t="shared" si="124"/>
        <v>4.6338184955052424E-3</v>
      </c>
      <c r="X44" s="5">
        <f t="shared" si="125"/>
        <v>5.5081492697050035E-3</v>
      </c>
      <c r="Y44" s="5">
        <f t="shared" si="126"/>
        <v>3.2737264533322773E-3</v>
      </c>
      <c r="Z44" s="5">
        <f t="shared" si="127"/>
        <v>4.9751015551040667E-2</v>
      </c>
      <c r="AA44" s="5">
        <f t="shared" si="128"/>
        <v>2.6806965501440516E-2</v>
      </c>
      <c r="AB44" s="5">
        <f t="shared" si="129"/>
        <v>7.2220977947493421E-3</v>
      </c>
      <c r="AC44" s="5">
        <f t="shared" si="130"/>
        <v>5.1925444176277426E-5</v>
      </c>
      <c r="AD44" s="5">
        <f t="shared" si="131"/>
        <v>6.2420139153494976E-4</v>
      </c>
      <c r="AE44" s="5">
        <f t="shared" si="132"/>
        <v>7.4197866020585279E-4</v>
      </c>
      <c r="AF44" s="5">
        <f t="shared" si="133"/>
        <v>4.4098935028571431E-4</v>
      </c>
      <c r="AG44" s="5">
        <f t="shared" si="134"/>
        <v>1.7473243503747361E-4</v>
      </c>
      <c r="AH44" s="5">
        <f t="shared" si="135"/>
        <v>1.4784568074923477E-2</v>
      </c>
      <c r="AI44" s="5">
        <f t="shared" si="136"/>
        <v>7.9662576119992837E-3</v>
      </c>
      <c r="AJ44" s="5">
        <f t="shared" si="137"/>
        <v>2.1461993349800651E-3</v>
      </c>
      <c r="AK44" s="5">
        <f t="shared" si="138"/>
        <v>3.8547348159490144E-4</v>
      </c>
      <c r="AL44" s="5">
        <f t="shared" si="139"/>
        <v>1.3303092138936209E-6</v>
      </c>
      <c r="AM44" s="5">
        <f t="shared" si="140"/>
        <v>6.7266748159791311E-5</v>
      </c>
      <c r="AN44" s="5">
        <f t="shared" si="141"/>
        <v>7.9958956120353229E-5</v>
      </c>
      <c r="AO44" s="5">
        <f t="shared" si="142"/>
        <v>4.7522994932570931E-5</v>
      </c>
      <c r="AP44" s="5">
        <f t="shared" si="143"/>
        <v>1.882995274026833E-5</v>
      </c>
      <c r="AQ44" s="5">
        <f t="shared" si="144"/>
        <v>5.5957193044728851E-6</v>
      </c>
      <c r="AR44" s="5">
        <f t="shared" si="145"/>
        <v>3.5148380508984267E-3</v>
      </c>
      <c r="AS44" s="5">
        <f t="shared" si="146"/>
        <v>1.893873749711098E-3</v>
      </c>
      <c r="AT44" s="5">
        <f t="shared" si="147"/>
        <v>5.102308737849195E-4</v>
      </c>
      <c r="AU44" s="5">
        <f t="shared" si="148"/>
        <v>9.1641287987310146E-5</v>
      </c>
      <c r="AV44" s="5">
        <f t="shared" si="149"/>
        <v>1.2344596478955755E-5</v>
      </c>
      <c r="AW44" s="5">
        <f t="shared" si="150"/>
        <v>2.3668050422051844E-8</v>
      </c>
      <c r="AX44" s="5">
        <f t="shared" si="151"/>
        <v>6.0408059927394915E-6</v>
      </c>
      <c r="AY44" s="5">
        <f t="shared" si="152"/>
        <v>7.1806138176565953E-6</v>
      </c>
      <c r="AZ44" s="5">
        <f t="shared" si="153"/>
        <v>4.267742984983528E-6</v>
      </c>
      <c r="BA44" s="5">
        <f t="shared" si="154"/>
        <v>1.6910003005676326E-6</v>
      </c>
      <c r="BB44" s="5">
        <f t="shared" si="155"/>
        <v>5.0251655733156722E-7</v>
      </c>
      <c r="BC44" s="5">
        <f t="shared" si="156"/>
        <v>1.1946675127501925E-7</v>
      </c>
      <c r="BD44" s="5">
        <f t="shared" si="157"/>
        <v>6.9633905104277702E-4</v>
      </c>
      <c r="BE44" s="5">
        <f t="shared" si="158"/>
        <v>3.752031332799414E-4</v>
      </c>
      <c r="BF44" s="5">
        <f t="shared" si="159"/>
        <v>1.0108394108607687E-4</v>
      </c>
      <c r="BG44" s="5">
        <f t="shared" si="160"/>
        <v>1.8155433220347113E-5</v>
      </c>
      <c r="BH44" s="5">
        <f t="shared" si="161"/>
        <v>2.4456388809904995E-6</v>
      </c>
      <c r="BI44" s="5">
        <f t="shared" si="162"/>
        <v>2.6355304061857521E-7</v>
      </c>
      <c r="BJ44" s="8">
        <f t="shared" si="163"/>
        <v>0.16786721654061046</v>
      </c>
      <c r="BK44" s="8">
        <f t="shared" si="164"/>
        <v>0.31114389731897701</v>
      </c>
      <c r="BL44" s="8">
        <f t="shared" si="165"/>
        <v>0.47100609744052979</v>
      </c>
      <c r="BM44" s="8">
        <f t="shared" si="166"/>
        <v>0.24981617269990669</v>
      </c>
      <c r="BN44" s="8">
        <f t="shared" si="167"/>
        <v>0.74994489720548407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1.3314121037464</v>
      </c>
      <c r="F45">
        <f>VLOOKUP(B45,home!$B$2:$E$405,3,FALSE)</f>
        <v>0.52</v>
      </c>
      <c r="G45">
        <f>VLOOKUP(C45,away!$B$2:$E$405,4,FALSE)</f>
        <v>0.83</v>
      </c>
      <c r="H45">
        <f>VLOOKUP(A45,away!$A$2:$E$405,3,FALSE)</f>
        <v>1.01440922190202</v>
      </c>
      <c r="I45">
        <f>VLOOKUP(C45,away!$B$2:$E$405,3,FALSE)</f>
        <v>0.63</v>
      </c>
      <c r="J45">
        <f>VLOOKUP(B45,home!$B$2:$E$405,4,FALSE)</f>
        <v>0.99</v>
      </c>
      <c r="K45" s="3">
        <f t="shared" si="112"/>
        <v>0.57463746397694615</v>
      </c>
      <c r="L45" s="3">
        <f t="shared" si="113"/>
        <v>0.63268703170028984</v>
      </c>
      <c r="M45" s="5">
        <f t="shared" si="114"/>
        <v>0.29899617578880622</v>
      </c>
      <c r="N45" s="5">
        <f t="shared" si="115"/>
        <v>0.17181440419408478</v>
      </c>
      <c r="O45" s="5">
        <f t="shared" si="116"/>
        <v>0.18917100294955785</v>
      </c>
      <c r="P45" s="5">
        <f t="shared" si="117"/>
        <v>0.10870474539290932</v>
      </c>
      <c r="Q45" s="5">
        <f t="shared" si="118"/>
        <v>4.9365496750399418E-2</v>
      </c>
      <c r="R45" s="5">
        <f t="shared" si="119"/>
        <v>5.9843020169961264E-2</v>
      </c>
      <c r="S45" s="5">
        <f t="shared" si="120"/>
        <v>9.8803284354411734E-3</v>
      </c>
      <c r="T45" s="5">
        <f t="shared" si="121"/>
        <v>3.1232909607420513E-2</v>
      </c>
      <c r="U45" s="5">
        <f t="shared" si="122"/>
        <v>3.4388041347187773E-2</v>
      </c>
      <c r="V45" s="5">
        <f t="shared" si="123"/>
        <v>3.9912758235097321E-4</v>
      </c>
      <c r="W45" s="5">
        <f t="shared" si="124"/>
        <v>9.4557546202039024E-3</v>
      </c>
      <c r="X45" s="5">
        <f t="shared" si="125"/>
        <v>5.9825333231431077E-3</v>
      </c>
      <c r="Y45" s="5">
        <f t="shared" si="126"/>
        <v>1.8925356251337417E-3</v>
      </c>
      <c r="Z45" s="5">
        <f t="shared" si="127"/>
        <v>1.2620634266437791E-2</v>
      </c>
      <c r="AA45" s="5">
        <f t="shared" si="128"/>
        <v>7.2522892686463572E-3</v>
      </c>
      <c r="AB45" s="5">
        <f t="shared" si="129"/>
        <v>2.0837185566810819E-3</v>
      </c>
      <c r="AC45" s="5">
        <f t="shared" si="130"/>
        <v>9.0693179654152405E-6</v>
      </c>
      <c r="AD45" s="5">
        <f t="shared" si="131"/>
        <v>1.3584077137355651E-3</v>
      </c>
      <c r="AE45" s="5">
        <f t="shared" si="132"/>
        <v>8.5944694424213157E-4</v>
      </c>
      <c r="AF45" s="5">
        <f t="shared" si="133"/>
        <v>2.7188046802821938E-4</v>
      </c>
      <c r="AG45" s="5">
        <f t="shared" si="134"/>
        <v>5.7338415431353223E-5</v>
      </c>
      <c r="AH45" s="5">
        <f t="shared" si="135"/>
        <v>1.9962279080518721E-3</v>
      </c>
      <c r="AI45" s="5">
        <f t="shared" si="136"/>
        <v>1.1471073426029322E-3</v>
      </c>
      <c r="AJ45" s="5">
        <f t="shared" si="137"/>
        <v>3.2958542713134139E-4</v>
      </c>
      <c r="AK45" s="5">
        <f t="shared" si="138"/>
        <v>6.3130711336837551E-5</v>
      </c>
      <c r="AL45" s="5">
        <f t="shared" si="139"/>
        <v>1.318917070048643E-7</v>
      </c>
      <c r="AM45" s="5">
        <f t="shared" si="140"/>
        <v>1.5611839273354538E-4</v>
      </c>
      <c r="AN45" s="5">
        <f t="shared" si="141"/>
        <v>9.8774082492406921E-5</v>
      </c>
      <c r="AO45" s="5">
        <f t="shared" si="142"/>
        <v>3.1246540530520251E-5</v>
      </c>
      <c r="AP45" s="5">
        <f t="shared" si="143"/>
        <v>6.5897603263858856E-6</v>
      </c>
      <c r="AQ45" s="5">
        <f t="shared" si="144"/>
        <v>1.0423139751293546E-6</v>
      </c>
      <c r="AR45" s="5">
        <f t="shared" si="145"/>
        <v>2.5259750194852378E-4</v>
      </c>
      <c r="AS45" s="5">
        <f t="shared" si="146"/>
        <v>1.4515198792661139E-4</v>
      </c>
      <c r="AT45" s="5">
        <f t="shared" si="147"/>
        <v>4.170488511668013E-5</v>
      </c>
      <c r="AU45" s="5">
        <f t="shared" si="148"/>
        <v>7.9883964729663201E-6</v>
      </c>
      <c r="AV45" s="5">
        <f t="shared" si="149"/>
        <v>1.1476079726169366E-6</v>
      </c>
      <c r="AW45" s="5">
        <f t="shared" si="150"/>
        <v>1.3319804724346643E-9</v>
      </c>
      <c r="AX45" s="5">
        <f t="shared" si="151"/>
        <v>1.4951912880093561E-5</v>
      </c>
      <c r="AY45" s="5">
        <f t="shared" si="152"/>
        <v>9.4598813783477255E-6</v>
      </c>
      <c r="AZ45" s="5">
        <f t="shared" si="153"/>
        <v>2.9925721347518344E-6</v>
      </c>
      <c r="BA45" s="5">
        <f t="shared" si="154"/>
        <v>6.3112052702837942E-7</v>
      </c>
      <c r="BB45" s="5">
        <f t="shared" si="155"/>
        <v>9.9825443222676956E-8</v>
      </c>
      <c r="BC45" s="5">
        <f t="shared" si="156"/>
        <v>1.2631652672144266E-8</v>
      </c>
      <c r="BD45" s="5">
        <f t="shared" si="157"/>
        <v>2.6635860620453264E-5</v>
      </c>
      <c r="BE45" s="5">
        <f t="shared" si="158"/>
        <v>1.5305963397780669E-5</v>
      </c>
      <c r="BF45" s="5">
        <f t="shared" si="159"/>
        <v>4.3976899953123227E-6</v>
      </c>
      <c r="BG45" s="5">
        <f t="shared" si="160"/>
        <v>8.4235914208768728E-7</v>
      </c>
      <c r="BH45" s="5">
        <f t="shared" si="161"/>
        <v>1.2101278029176613E-7</v>
      </c>
      <c r="BI45" s="5">
        <f t="shared" si="162"/>
        <v>1.3907695435131977E-8</v>
      </c>
      <c r="BJ45" s="8">
        <f t="shared" si="163"/>
        <v>0.27261262669589692</v>
      </c>
      <c r="BK45" s="8">
        <f t="shared" si="164"/>
        <v>0.41799903829055846</v>
      </c>
      <c r="BL45" s="8">
        <f t="shared" si="165"/>
        <v>0.2967700308542261</v>
      </c>
      <c r="BM45" s="8">
        <f t="shared" si="166"/>
        <v>0.12209802631200242</v>
      </c>
      <c r="BN45" s="8">
        <f t="shared" si="167"/>
        <v>0.87789484524571881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1.3314121037464</v>
      </c>
      <c r="F46">
        <f>VLOOKUP(B46,home!$B$2:$E$405,3,FALSE)</f>
        <v>1.1000000000000001</v>
      </c>
      <c r="G46">
        <f>VLOOKUP(C46,away!$B$2:$E$405,4,FALSE)</f>
        <v>1.1299999999999999</v>
      </c>
      <c r="H46">
        <f>VLOOKUP(A46,away!$A$2:$E$405,3,FALSE)</f>
        <v>1.01440922190202</v>
      </c>
      <c r="I46">
        <f>VLOOKUP(C46,away!$B$2:$E$405,3,FALSE)</f>
        <v>0.71</v>
      </c>
      <c r="J46">
        <f>VLOOKUP(B46,home!$B$2:$E$405,4,FALSE)</f>
        <v>1.33</v>
      </c>
      <c r="K46" s="3">
        <f t="shared" si="112"/>
        <v>1.6549452449567752</v>
      </c>
      <c r="L46" s="3">
        <f t="shared" si="113"/>
        <v>0.95790662824207751</v>
      </c>
      <c r="M46" s="5">
        <f t="shared" si="114"/>
        <v>7.3325131319309705E-2</v>
      </c>
      <c r="N46" s="5">
        <f t="shared" si="115"/>
        <v>0.12134907741272269</v>
      </c>
      <c r="O46" s="5">
        <f t="shared" si="116"/>
        <v>7.0238629307487505E-2</v>
      </c>
      <c r="P46" s="5">
        <f t="shared" si="117"/>
        <v>0.11624108558470804</v>
      </c>
      <c r="Q46" s="5">
        <f t="shared" si="118"/>
        <v>0.10041303932203854</v>
      </c>
      <c r="R46" s="5">
        <f t="shared" si="119"/>
        <v>3.3641024286140263E-2</v>
      </c>
      <c r="S46" s="5">
        <f t="shared" si="120"/>
        <v>4.6068754787054599E-2</v>
      </c>
      <c r="T46" s="5">
        <f t="shared" si="121"/>
        <v>9.618631592851308E-2</v>
      </c>
      <c r="U46" s="5">
        <f t="shared" si="122"/>
        <v>5.5674053177823216E-2</v>
      </c>
      <c r="V46" s="5">
        <f t="shared" si="123"/>
        <v>8.1146682993812717E-3</v>
      </c>
      <c r="W46" s="5">
        <f t="shared" si="124"/>
        <v>5.5392693985888454E-2</v>
      </c>
      <c r="X46" s="5">
        <f t="shared" si="125"/>
        <v>5.3061028725267613E-2</v>
      </c>
      <c r="Y46" s="5">
        <f t="shared" si="126"/>
        <v>2.5413755558638559E-2</v>
      </c>
      <c r="Z46" s="5">
        <f t="shared" si="127"/>
        <v>1.0741653381515488E-2</v>
      </c>
      <c r="AA46" s="5">
        <f t="shared" si="128"/>
        <v>1.7776848186712921E-2</v>
      </c>
      <c r="AB46" s="5">
        <f t="shared" si="129"/>
        <v>1.4709855188459513E-2</v>
      </c>
      <c r="AC46" s="5">
        <f t="shared" si="130"/>
        <v>8.0400286650381266E-4</v>
      </c>
      <c r="AD46" s="5">
        <f t="shared" si="131"/>
        <v>2.2917968879322966E-2</v>
      </c>
      <c r="AE46" s="5">
        <f t="shared" si="132"/>
        <v>2.1953274295349125E-2</v>
      </c>
      <c r="AF46" s="5">
        <f t="shared" si="133"/>
        <v>1.0514593479565675E-2</v>
      </c>
      <c r="AG46" s="5">
        <f t="shared" si="134"/>
        <v>3.3573329291156301E-3</v>
      </c>
      <c r="AH46" s="5">
        <f t="shared" si="135"/>
        <v>2.5723752431081525E-3</v>
      </c>
      <c r="AI46" s="5">
        <f t="shared" si="136"/>
        <v>4.2571401768263647E-3</v>
      </c>
      <c r="AJ46" s="5">
        <f t="shared" si="137"/>
        <v>3.5226669463766201E-3</v>
      </c>
      <c r="AK46" s="5">
        <f t="shared" si="138"/>
        <v>1.9432736374907966E-3</v>
      </c>
      <c r="AL46" s="5">
        <f t="shared" si="139"/>
        <v>5.098288367661398E-5</v>
      </c>
      <c r="AM46" s="5">
        <f t="shared" si="140"/>
        <v>7.5855967241805775E-3</v>
      </c>
      <c r="AN46" s="5">
        <f t="shared" si="141"/>
        <v>7.2662933812639649E-3</v>
      </c>
      <c r="AO46" s="5">
        <f t="shared" si="142"/>
        <v>3.4802152963321446E-3</v>
      </c>
      <c r="AP46" s="5">
        <f t="shared" si="143"/>
        <v>1.1112404333553424E-3</v>
      </c>
      <c r="AQ46" s="5">
        <f t="shared" si="144"/>
        <v>2.6611614417042023E-4</v>
      </c>
      <c r="AR46" s="5">
        <f t="shared" si="145"/>
        <v>4.9281905913982501E-4</v>
      </c>
      <c r="AS46" s="5">
        <f t="shared" si="146"/>
        <v>8.1558855854752508E-4</v>
      </c>
      <c r="AT46" s="5">
        <f t="shared" si="147"/>
        <v>6.7487720340468876E-4</v>
      </c>
      <c r="AU46" s="5">
        <f t="shared" si="148"/>
        <v>3.7229493956810529E-4</v>
      </c>
      <c r="AV46" s="5">
        <f t="shared" si="149"/>
        <v>1.540319349899265E-4</v>
      </c>
      <c r="AW46" s="5">
        <f t="shared" si="150"/>
        <v>2.2450638827442056E-6</v>
      </c>
      <c r="AX46" s="5">
        <f t="shared" si="151"/>
        <v>2.092291204807055E-3</v>
      </c>
      <c r="AY46" s="5">
        <f t="shared" si="152"/>
        <v>2.0042196132972799E-3</v>
      </c>
      <c r="AZ46" s="5">
        <f t="shared" si="153"/>
        <v>9.5992762601511893E-4</v>
      </c>
      <c r="BA46" s="5">
        <f t="shared" si="154"/>
        <v>3.0650701186418821E-4</v>
      </c>
      <c r="BB46" s="5">
        <f t="shared" si="155"/>
        <v>7.3401274566844735E-5</v>
      </c>
      <c r="BC46" s="5">
        <f t="shared" si="156"/>
        <v>1.4062313485799441E-5</v>
      </c>
      <c r="BD46" s="5">
        <f t="shared" si="157"/>
        <v>7.8679107212343763E-5</v>
      </c>
      <c r="BE46" s="5">
        <f t="shared" si="158"/>
        <v>1.3020961435851263E-4</v>
      </c>
      <c r="BF46" s="5">
        <f t="shared" si="159"/>
        <v>1.0774489106513798E-4</v>
      </c>
      <c r="BG46" s="5">
        <f t="shared" si="160"/>
        <v>5.9437298378878605E-5</v>
      </c>
      <c r="BH46" s="5">
        <f t="shared" si="161"/>
        <v>2.459136858130055E-5</v>
      </c>
      <c r="BI46" s="5">
        <f t="shared" si="162"/>
        <v>8.1394737001205544E-6</v>
      </c>
      <c r="BJ46" s="8">
        <f t="shared" si="163"/>
        <v>0.53571895153976112</v>
      </c>
      <c r="BK46" s="8">
        <f t="shared" si="164"/>
        <v>0.24660884535393132</v>
      </c>
      <c r="BL46" s="8">
        <f t="shared" si="165"/>
        <v>0.20725427959937173</v>
      </c>
      <c r="BM46" s="8">
        <f t="shared" si="166"/>
        <v>0.48311376809275819</v>
      </c>
      <c r="BN46" s="8">
        <f t="shared" si="167"/>
        <v>0.51520798723240679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1.3314121037464</v>
      </c>
      <c r="F47">
        <f>VLOOKUP(B47,home!$B$2:$E$405,3,FALSE)</f>
        <v>0.75</v>
      </c>
      <c r="G47">
        <f>VLOOKUP(C47,away!$B$2:$E$405,4,FALSE)</f>
        <v>0.49</v>
      </c>
      <c r="H47">
        <f>VLOOKUP(A47,away!$A$2:$E$405,3,FALSE)</f>
        <v>1.01440922190202</v>
      </c>
      <c r="I47">
        <f>VLOOKUP(C47,away!$B$2:$E$405,3,FALSE)</f>
        <v>0.88</v>
      </c>
      <c r="J47">
        <f>VLOOKUP(B47,home!$B$2:$E$405,4,FALSE)</f>
        <v>1.17</v>
      </c>
      <c r="K47" s="3">
        <f t="shared" si="112"/>
        <v>0.48929394812680194</v>
      </c>
      <c r="L47" s="3">
        <f t="shared" si="113"/>
        <v>1.0444357348703197</v>
      </c>
      <c r="M47" s="5">
        <f t="shared" si="114"/>
        <v>0.21572956211223038</v>
      </c>
      <c r="N47" s="5">
        <f t="shared" si="115"/>
        <v>0.10555516917355934</v>
      </c>
      <c r="O47" s="5">
        <f t="shared" si="116"/>
        <v>0.22531566373793963</v>
      </c>
      <c r="P47" s="5">
        <f t="shared" si="117"/>
        <v>0.11024559068514737</v>
      </c>
      <c r="Q47" s="5">
        <f t="shared" si="118"/>
        <v>2.5823752735061673E-2</v>
      </c>
      <c r="R47" s="5">
        <f t="shared" si="119"/>
        <v>0.11766386541696441</v>
      </c>
      <c r="S47" s="5">
        <f t="shared" si="120"/>
        <v>1.4084868743202255E-2</v>
      </c>
      <c r="T47" s="5">
        <f t="shared" si="121"/>
        <v>2.697125016495357E-2</v>
      </c>
      <c r="U47" s="5">
        <f t="shared" si="122"/>
        <v>5.7572217261727184E-2</v>
      </c>
      <c r="V47" s="5">
        <f t="shared" si="123"/>
        <v>7.997640189017363E-4</v>
      </c>
      <c r="W47" s="5">
        <f t="shared" si="124"/>
        <v>4.2118019770628762E-3</v>
      </c>
      <c r="X47" s="5">
        <f t="shared" si="125"/>
        <v>4.3989564930419309E-3</v>
      </c>
      <c r="Y47" s="5">
        <f t="shared" si="126"/>
        <v>2.2972136787364067E-3</v>
      </c>
      <c r="Z47" s="5">
        <f t="shared" si="127"/>
        <v>4.0964115248149864E-2</v>
      </c>
      <c r="AA47" s="5">
        <f t="shared" si="128"/>
        <v>2.0043493681288577E-2</v>
      </c>
      <c r="AB47" s="5">
        <f t="shared" si="129"/>
        <v>4.9035800787861471E-3</v>
      </c>
      <c r="AC47" s="5">
        <f t="shared" si="130"/>
        <v>2.5544267035444526E-5</v>
      </c>
      <c r="AD47" s="5">
        <f t="shared" si="131"/>
        <v>5.1520230452134106E-4</v>
      </c>
      <c r="AE47" s="5">
        <f t="shared" si="132"/>
        <v>5.3809569752962905E-4</v>
      </c>
      <c r="AF47" s="5">
        <f t="shared" si="133"/>
        <v>2.8100318763995771E-4</v>
      </c>
      <c r="AG47" s="5">
        <f t="shared" si="134"/>
        <v>9.782992359454717E-5</v>
      </c>
      <c r="AH47" s="5">
        <f t="shared" si="135"/>
        <v>1.0696096453128469E-2</v>
      </c>
      <c r="AI47" s="5">
        <f t="shared" si="136"/>
        <v>5.2335352630963105E-3</v>
      </c>
      <c r="AJ47" s="5">
        <f t="shared" si="137"/>
        <v>1.2803685657706175E-3</v>
      </c>
      <c r="AK47" s="5">
        <f t="shared" si="138"/>
        <v>2.0882553020111882E-4</v>
      </c>
      <c r="AL47" s="5">
        <f t="shared" si="139"/>
        <v>5.2216168806325419E-7</v>
      </c>
      <c r="AM47" s="5">
        <f t="shared" si="140"/>
        <v>5.0417073932654773E-5</v>
      </c>
      <c r="AN47" s="5">
        <f t="shared" si="141"/>
        <v>5.2657393662863532E-5</v>
      </c>
      <c r="AO47" s="5">
        <f t="shared" si="142"/>
        <v>2.7498631823314293E-5</v>
      </c>
      <c r="AP47" s="5">
        <f t="shared" si="143"/>
        <v>9.5735179121038722E-6</v>
      </c>
      <c r="AQ47" s="5">
        <f t="shared" si="144"/>
        <v>2.499731053955594E-6</v>
      </c>
      <c r="AR47" s="5">
        <f t="shared" si="145"/>
        <v>2.234277071853411E-3</v>
      </c>
      <c r="AS47" s="5">
        <f t="shared" si="146"/>
        <v>1.0932182496963458E-3</v>
      </c>
      <c r="AT47" s="5">
        <f t="shared" si="147"/>
        <v>2.6745253677909849E-4</v>
      </c>
      <c r="AU47" s="5">
        <f t="shared" si="148"/>
        <v>4.362096921905795E-5</v>
      </c>
      <c r="AV47" s="5">
        <f t="shared" si="149"/>
        <v>5.335869062577639E-6</v>
      </c>
      <c r="AW47" s="5">
        <f t="shared" si="150"/>
        <v>7.4123184563493187E-9</v>
      </c>
      <c r="AX47" s="5">
        <f t="shared" si="151"/>
        <v>4.1114615262515873E-6</v>
      </c>
      <c r="AY47" s="5">
        <f t="shared" si="152"/>
        <v>4.2941573405616228E-6</v>
      </c>
      <c r="AZ47" s="5">
        <f t="shared" si="153"/>
        <v>2.2424856888191282E-6</v>
      </c>
      <c r="BA47" s="5">
        <f t="shared" si="154"/>
        <v>7.8071072944599361E-7</v>
      </c>
      <c r="BB47" s="5">
        <f t="shared" si="155"/>
        <v>2.0385054610751742E-7</v>
      </c>
      <c r="BC47" s="5">
        <f t="shared" si="156"/>
        <v>4.2581758985504205E-8</v>
      </c>
      <c r="BD47" s="5">
        <f t="shared" si="157"/>
        <v>3.8892646924085385E-4</v>
      </c>
      <c r="BE47" s="5">
        <f t="shared" si="158"/>
        <v>1.9029936766587455E-4</v>
      </c>
      <c r="BF47" s="5">
        <f t="shared" si="159"/>
        <v>4.6556164465634816E-5</v>
      </c>
      <c r="BG47" s="5">
        <f t="shared" si="160"/>
        <v>7.593216507010395E-6</v>
      </c>
      <c r="BH47" s="5">
        <f t="shared" si="161"/>
        <v>9.2882872092417976E-7</v>
      </c>
      <c r="BI47" s="5">
        <f t="shared" si="162"/>
        <v>9.0894054398911891E-8</v>
      </c>
      <c r="BJ47" s="8">
        <f t="shared" si="163"/>
        <v>0.17084459693167639</v>
      </c>
      <c r="BK47" s="8">
        <f t="shared" si="164"/>
        <v>0.3408901461455458</v>
      </c>
      <c r="BL47" s="8">
        <f t="shared" si="165"/>
        <v>0.44719594562616777</v>
      </c>
      <c r="BM47" s="8">
        <f t="shared" si="166"/>
        <v>0.19955691334561479</v>
      </c>
      <c r="BN47" s="8">
        <f t="shared" si="167"/>
        <v>0.8003336038609028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1.3314121037464</v>
      </c>
      <c r="F48">
        <f>VLOOKUP(B48,home!$B$2:$E$405,3,FALSE)</f>
        <v>1.1000000000000001</v>
      </c>
      <c r="G48">
        <f>VLOOKUP(C48,away!$B$2:$E$405,4,FALSE)</f>
        <v>1.1299999999999999</v>
      </c>
      <c r="H48">
        <f>VLOOKUP(A48,away!$A$2:$E$405,3,FALSE)</f>
        <v>1.01440922190202</v>
      </c>
      <c r="I48">
        <f>VLOOKUP(C48,away!$B$2:$E$405,3,FALSE)</f>
        <v>0.5</v>
      </c>
      <c r="J48">
        <f>VLOOKUP(B48,home!$B$2:$E$405,4,FALSE)</f>
        <v>0.99</v>
      </c>
      <c r="K48" s="3">
        <f t="shared" si="112"/>
        <v>1.6549452449567752</v>
      </c>
      <c r="L48" s="3">
        <f t="shared" si="113"/>
        <v>0.50213256484149993</v>
      </c>
      <c r="M48" s="5">
        <f t="shared" si="114"/>
        <v>0.11566261584862582</v>
      </c>
      <c r="N48" s="5">
        <f t="shared" si="115"/>
        <v>0.19141529611794544</v>
      </c>
      <c r="O48" s="5">
        <f t="shared" si="116"/>
        <v>5.8077965952347599E-2</v>
      </c>
      <c r="P48" s="5">
        <f t="shared" si="117"/>
        <v>9.6115853589599134E-2</v>
      </c>
      <c r="Q48" s="5">
        <f t="shared" si="118"/>
        <v>0.15839091706119349</v>
      </c>
      <c r="R48" s="5">
        <f t="shared" si="119"/>
        <v>1.45814190022148E-2</v>
      </c>
      <c r="S48" s="5">
        <f t="shared" si="120"/>
        <v>1.9968114250822164E-2</v>
      </c>
      <c r="T48" s="5">
        <f t="shared" si="121"/>
        <v>7.953323743153437E-2</v>
      </c>
      <c r="U48" s="5">
        <f t="shared" si="122"/>
        <v>2.4131450042437746E-2</v>
      </c>
      <c r="V48" s="5">
        <f t="shared" si="123"/>
        <v>1.8437267658090494E-3</v>
      </c>
      <c r="W48" s="5">
        <f t="shared" si="124"/>
        <v>8.7376098344921702E-2</v>
      </c>
      <c r="X48" s="5">
        <f t="shared" si="125"/>
        <v>4.3874384367778664E-2</v>
      </c>
      <c r="Y48" s="5">
        <f t="shared" si="126"/>
        <v>1.1015378576717253E-2</v>
      </c>
      <c r="Z48" s="5">
        <f t="shared" si="127"/>
        <v>2.4406017742035686E-3</v>
      </c>
      <c r="AA48" s="5">
        <f t="shared" si="128"/>
        <v>4.039062301051265E-3</v>
      </c>
      <c r="AB48" s="5">
        <f t="shared" si="129"/>
        <v>3.3422134746044813E-3</v>
      </c>
      <c r="AC48" s="5">
        <f t="shared" si="130"/>
        <v>9.5758777901957436E-5</v>
      </c>
      <c r="AD48" s="5">
        <f t="shared" si="131"/>
        <v>3.6150664619700935E-2</v>
      </c>
      <c r="AE48" s="5">
        <f t="shared" si="132"/>
        <v>1.8152425946215297E-2</v>
      </c>
      <c r="AF48" s="5">
        <f t="shared" si="133"/>
        <v>4.557462099234238E-3</v>
      </c>
      <c r="AG48" s="5">
        <f t="shared" si="134"/>
        <v>7.6281671101880507E-4</v>
      </c>
      <c r="AH48" s="5">
        <f t="shared" si="135"/>
        <v>3.0637640715938815E-4</v>
      </c>
      <c r="AI48" s="5">
        <f t="shared" si="136"/>
        <v>5.0703617819537034E-4</v>
      </c>
      <c r="AJ48" s="5">
        <f t="shared" si="137"/>
        <v>4.1955855606274224E-4</v>
      </c>
      <c r="AK48" s="5">
        <f t="shared" si="138"/>
        <v>2.3144881244565525E-4</v>
      </c>
      <c r="AL48" s="5">
        <f t="shared" si="139"/>
        <v>3.1830290571291214E-6</v>
      </c>
      <c r="AM48" s="5">
        <f t="shared" si="140"/>
        <v>1.1965474102880234E-2</v>
      </c>
      <c r="AN48" s="5">
        <f t="shared" si="141"/>
        <v>6.008254200823797E-3</v>
      </c>
      <c r="AO48" s="5">
        <f t="shared" si="142"/>
        <v>1.5084700460396845E-3</v>
      </c>
      <c r="AP48" s="5">
        <f t="shared" si="143"/>
        <v>2.5248397773482752E-4</v>
      </c>
      <c r="AQ48" s="5">
        <f t="shared" si="144"/>
        <v>3.1695106830343265E-5</v>
      </c>
      <c r="AR48" s="5">
        <f t="shared" si="145"/>
        <v>3.0768314226773454E-5</v>
      </c>
      <c r="AS48" s="5">
        <f t="shared" si="146"/>
        <v>5.0919875324934617E-5</v>
      </c>
      <c r="AT48" s="5">
        <f t="shared" si="147"/>
        <v>4.2134802771396199E-5</v>
      </c>
      <c r="AU48" s="5">
        <f t="shared" si="148"/>
        <v>2.3243597164571228E-5</v>
      </c>
      <c r="AV48" s="5">
        <f t="shared" si="149"/>
        <v>9.616720150799485E-6</v>
      </c>
      <c r="AW48" s="5">
        <f t="shared" si="150"/>
        <v>7.3475088774785844E-8</v>
      </c>
      <c r="AX48" s="5">
        <f t="shared" si="151"/>
        <v>3.3003674117025113E-3</v>
      </c>
      <c r="AY48" s="5">
        <f t="shared" si="152"/>
        <v>1.6572219533574845E-3</v>
      </c>
      <c r="AZ48" s="5">
        <f t="shared" si="153"/>
        <v>4.1607255497551701E-4</v>
      </c>
      <c r="BA48" s="5">
        <f t="shared" si="154"/>
        <v>6.9641193063337486E-5</v>
      </c>
      <c r="BB48" s="5">
        <f t="shared" si="155"/>
        <v>8.7422777228789267E-6</v>
      </c>
      <c r="BC48" s="5">
        <f t="shared" si="156"/>
        <v>8.7795646710918059E-7</v>
      </c>
      <c r="BD48" s="5">
        <f t="shared" si="157"/>
        <v>2.5749620897564952E-6</v>
      </c>
      <c r="BE48" s="5">
        <f t="shared" si="158"/>
        <v>4.2614212663864726E-6</v>
      </c>
      <c r="BF48" s="5">
        <f t="shared" si="159"/>
        <v>3.5262094307819867E-6</v>
      </c>
      <c r="BG48" s="5">
        <f t="shared" si="160"/>
        <v>1.9452278433981287E-6</v>
      </c>
      <c r="BH48" s="5">
        <f t="shared" si="161"/>
        <v>8.0481139244731401E-7</v>
      </c>
      <c r="BI48" s="5">
        <f t="shared" si="162"/>
        <v>2.663837574035446E-7</v>
      </c>
      <c r="BJ48" s="8">
        <f t="shared" si="163"/>
        <v>0.65644798205785793</v>
      </c>
      <c r="BK48" s="8">
        <f t="shared" si="164"/>
        <v>0.23534647421517274</v>
      </c>
      <c r="BL48" s="8">
        <f t="shared" si="165"/>
        <v>0.10580659305193768</v>
      </c>
      <c r="BM48" s="8">
        <f t="shared" si="166"/>
        <v>0.36414043504897703</v>
      </c>
      <c r="BN48" s="8">
        <f t="shared" si="167"/>
        <v>0.6342440675719262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1.3314121037464</v>
      </c>
      <c r="F49">
        <f>VLOOKUP(B49,home!$B$2:$E$405,3,FALSE)</f>
        <v>0.97</v>
      </c>
      <c r="G49">
        <f>VLOOKUP(C49,away!$B$2:$E$405,4,FALSE)</f>
        <v>1.04</v>
      </c>
      <c r="H49">
        <f>VLOOKUP(A49,away!$A$2:$E$405,3,FALSE)</f>
        <v>1.01440922190202</v>
      </c>
      <c r="I49">
        <f>VLOOKUP(C49,away!$B$2:$E$405,3,FALSE)</f>
        <v>0.46</v>
      </c>
      <c r="J49">
        <f>VLOOKUP(B49,home!$B$2:$E$405,4,FALSE)</f>
        <v>0.93</v>
      </c>
      <c r="K49" s="3">
        <f t="shared" si="112"/>
        <v>1.3431285302593683</v>
      </c>
      <c r="L49" s="3">
        <f t="shared" si="113"/>
        <v>0.43396426512968417</v>
      </c>
      <c r="M49" s="5">
        <f t="shared" si="114"/>
        <v>0.16912912621023171</v>
      </c>
      <c r="N49" s="5">
        <f t="shared" si="115"/>
        <v>0.22716215471079976</v>
      </c>
      <c r="O49" s="5">
        <f t="shared" si="116"/>
        <v>7.3395996967848806E-2</v>
      </c>
      <c r="P49" s="5">
        <f t="shared" si="117"/>
        <v>9.8580257534347834E-2</v>
      </c>
      <c r="Q49" s="5">
        <f t="shared" si="118"/>
        <v>0.15255398549363389</v>
      </c>
      <c r="R49" s="5">
        <f t="shared" si="119"/>
        <v>1.5925619943806514E-2</v>
      </c>
      <c r="S49" s="5">
        <f t="shared" si="120"/>
        <v>1.436486339357442E-2</v>
      </c>
      <c r="T49" s="5">
        <f t="shared" si="121"/>
        <v>6.6202978207349314E-2</v>
      </c>
      <c r="U49" s="5">
        <f t="shared" si="122"/>
        <v>2.1390154508594134E-2</v>
      </c>
      <c r="V49" s="5">
        <f t="shared" si="123"/>
        <v>9.3031609405680742E-4</v>
      </c>
      <c r="W49" s="5">
        <f t="shared" si="124"/>
        <v>6.8299870107091154E-2</v>
      </c>
      <c r="X49" s="5">
        <f t="shared" si="125"/>
        <v>2.9639702939476695E-2</v>
      </c>
      <c r="Y49" s="5">
        <f t="shared" si="126"/>
        <v>6.431285952396071E-3</v>
      </c>
      <c r="Z49" s="5">
        <f t="shared" si="127"/>
        <v>2.3037166518828788E-3</v>
      </c>
      <c r="AA49" s="5">
        <f t="shared" si="128"/>
        <v>3.0941875607774843E-3</v>
      </c>
      <c r="AB49" s="5">
        <f t="shared" si="129"/>
        <v>2.0779457954269416E-3</v>
      </c>
      <c r="AC49" s="5">
        <f t="shared" si="130"/>
        <v>3.3890821393202054E-5</v>
      </c>
      <c r="AD49" s="5">
        <f t="shared" si="131"/>
        <v>2.2933876038460789E-2</v>
      </c>
      <c r="AE49" s="5">
        <f t="shared" si="132"/>
        <v>9.9524826616059076E-3</v>
      </c>
      <c r="AF49" s="5">
        <f t="shared" si="133"/>
        <v>2.1595109122298653E-3</v>
      </c>
      <c r="AG49" s="5">
        <f t="shared" si="134"/>
        <v>3.1238352202178914E-4</v>
      </c>
      <c r="AH49" s="5">
        <f t="shared" si="135"/>
        <v>2.4993267597534245E-4</v>
      </c>
      <c r="AI49" s="5">
        <f t="shared" si="136"/>
        <v>3.3569170774655271E-4</v>
      </c>
      <c r="AJ49" s="5">
        <f t="shared" si="137"/>
        <v>2.2543855502294241E-4</v>
      </c>
      <c r="AK49" s="5">
        <f t="shared" si="138"/>
        <v>1.0093098502392012E-4</v>
      </c>
      <c r="AL49" s="5">
        <f t="shared" si="139"/>
        <v>7.9015743198236322E-7</v>
      </c>
      <c r="AM49" s="5">
        <f t="shared" si="140"/>
        <v>6.1606286433376727E-3</v>
      </c>
      <c r="AN49" s="5">
        <f t="shared" si="141"/>
        <v>2.6734926819429162E-3</v>
      </c>
      <c r="AO49" s="5">
        <f t="shared" si="142"/>
        <v>5.8010014352447297E-4</v>
      </c>
      <c r="AP49" s="5">
        <f t="shared" si="143"/>
        <v>8.3914244162074073E-5</v>
      </c>
      <c r="AQ49" s="5">
        <f t="shared" si="144"/>
        <v>9.1039458254268401E-6</v>
      </c>
      <c r="AR49" s="5">
        <f t="shared" si="145"/>
        <v>2.1692370012307E-5</v>
      </c>
      <c r="AS49" s="5">
        <f t="shared" si="146"/>
        <v>2.91356410524723E-5</v>
      </c>
      <c r="AT49" s="5">
        <f t="shared" si="147"/>
        <v>1.9566455372485822E-5</v>
      </c>
      <c r="AU49" s="5">
        <f t="shared" si="148"/>
        <v>8.7600881489441334E-6</v>
      </c>
      <c r="AV49" s="5">
        <f t="shared" si="149"/>
        <v>2.9414810801084627E-6</v>
      </c>
      <c r="AW49" s="5">
        <f t="shared" si="150"/>
        <v>1.2793302582686009E-8</v>
      </c>
      <c r="AX49" s="5">
        <f t="shared" si="151"/>
        <v>1.3790860158666494E-3</v>
      </c>
      <c r="AY49" s="5">
        <f t="shared" si="152"/>
        <v>5.9847404942619436E-4</v>
      </c>
      <c r="AZ49" s="5">
        <f t="shared" si="153"/>
        <v>1.2985817552921234E-4</v>
      </c>
      <c r="BA49" s="5">
        <f t="shared" si="154"/>
        <v>1.8784602571538725E-5</v>
      </c>
      <c r="BB49" s="5">
        <f t="shared" si="155"/>
        <v>2.0379615626777444E-6</v>
      </c>
      <c r="BC49" s="5">
        <f t="shared" si="156"/>
        <v>1.7688049838199808E-7</v>
      </c>
      <c r="BD49" s="5">
        <f t="shared" si="157"/>
        <v>1.5689522352186668E-6</v>
      </c>
      <c r="BE49" s="5">
        <f t="shared" si="158"/>
        <v>2.1073045097363989E-6</v>
      </c>
      <c r="BF49" s="5">
        <f t="shared" si="159"/>
        <v>1.4151904044855944E-6</v>
      </c>
      <c r="BG49" s="5">
        <f t="shared" si="160"/>
        <v>6.3359420267129912E-7</v>
      </c>
      <c r="BH49" s="5">
        <f t="shared" si="161"/>
        <v>2.1274961255368968E-7</v>
      </c>
      <c r="BI49" s="5">
        <f t="shared" si="162"/>
        <v>5.7150014884497416E-8</v>
      </c>
      <c r="BJ49" s="8">
        <f t="shared" si="163"/>
        <v>0.59728388788931253</v>
      </c>
      <c r="BK49" s="8">
        <f t="shared" si="164"/>
        <v>0.28363771826046213</v>
      </c>
      <c r="BL49" s="8">
        <f t="shared" si="165"/>
        <v>0.11688398967686851</v>
      </c>
      <c r="BM49" s="8">
        <f t="shared" si="166"/>
        <v>0.26276371036173374</v>
      </c>
      <c r="BN49" s="8">
        <f t="shared" si="167"/>
        <v>0.7367471408606685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1.3314121037464</v>
      </c>
      <c r="F50">
        <f>VLOOKUP(B50,home!$B$2:$E$405,3,FALSE)</f>
        <v>0.88</v>
      </c>
      <c r="G50">
        <f>VLOOKUP(C50,away!$B$2:$E$405,4,FALSE)</f>
        <v>0.84</v>
      </c>
      <c r="H50">
        <f>VLOOKUP(A50,away!$A$2:$E$405,3,FALSE)</f>
        <v>1.01440922190202</v>
      </c>
      <c r="I50">
        <f>VLOOKUP(C50,away!$B$2:$E$405,3,FALSE)</f>
        <v>1.03</v>
      </c>
      <c r="J50">
        <f>VLOOKUP(B50,home!$B$2:$E$405,4,FALSE)</f>
        <v>0.99</v>
      </c>
      <c r="K50" s="3">
        <f t="shared" si="112"/>
        <v>0.98417982708933871</v>
      </c>
      <c r="L50" s="3">
        <f t="shared" si="113"/>
        <v>1.0343930835734898</v>
      </c>
      <c r="M50" s="5">
        <f t="shared" si="114"/>
        <v>0.13284491142613333</v>
      </c>
      <c r="N50" s="5">
        <f t="shared" si="115"/>
        <v>0.13074328195707041</v>
      </c>
      <c r="O50" s="5">
        <f t="shared" si="116"/>
        <v>0.13741385756712518</v>
      </c>
      <c r="P50" s="5">
        <f t="shared" si="117"/>
        <v>0.13523994658009228</v>
      </c>
      <c r="Q50" s="5">
        <f t="shared" si="118"/>
        <v>6.4337450314801092E-2</v>
      </c>
      <c r="R50" s="5">
        <f t="shared" si="119"/>
        <v>7.106997192729346E-2</v>
      </c>
      <c r="S50" s="5">
        <f t="shared" si="120"/>
        <v>3.4419540339631363E-2</v>
      </c>
      <c r="T50" s="5">
        <f t="shared" si="121"/>
        <v>6.6550213620383297E-2</v>
      </c>
      <c r="U50" s="5">
        <f t="shared" si="122"/>
        <v>6.9945632682647835E-2</v>
      </c>
      <c r="V50" s="5">
        <f t="shared" si="123"/>
        <v>3.8933426177364329E-3</v>
      </c>
      <c r="W50" s="5">
        <f t="shared" si="124"/>
        <v>2.1106540242063293E-2</v>
      </c>
      <c r="X50" s="5">
        <f t="shared" si="125"/>
        <v>2.1832459244555801E-2</v>
      </c>
      <c r="Y50" s="5">
        <f t="shared" si="126"/>
        <v>1.1291672419984307E-2</v>
      </c>
      <c r="Z50" s="5">
        <f t="shared" si="127"/>
        <v>2.4504762470451483E-2</v>
      </c>
      <c r="AA50" s="5">
        <f t="shared" si="128"/>
        <v>2.4117092891034256E-2</v>
      </c>
      <c r="AB50" s="5">
        <f t="shared" si="129"/>
        <v>1.1867778155697804E-2</v>
      </c>
      <c r="AC50" s="5">
        <f t="shared" si="130"/>
        <v>2.4772093356274544E-4</v>
      </c>
      <c r="AD50" s="5">
        <f t="shared" si="131"/>
        <v>5.1931577814720046E-3</v>
      </c>
      <c r="AE50" s="5">
        <f t="shared" si="132"/>
        <v>5.3717664910604901E-3</v>
      </c>
      <c r="AF50" s="5">
        <f t="shared" si="133"/>
        <v>2.7782590524624024E-3</v>
      </c>
      <c r="AG50" s="5">
        <f t="shared" si="134"/>
        <v>9.5793731608084895E-4</v>
      </c>
      <c r="AH50" s="5">
        <f t="shared" si="135"/>
        <v>6.3368892035115566E-3</v>
      </c>
      <c r="AI50" s="5">
        <f t="shared" si="136"/>
        <v>6.2366385205963014E-3</v>
      </c>
      <c r="AJ50" s="5">
        <f t="shared" si="137"/>
        <v>3.0689869104095881E-3</v>
      </c>
      <c r="AK50" s="5">
        <f t="shared" si="138"/>
        <v>1.0068116689421177E-3</v>
      </c>
      <c r="AL50" s="5">
        <f t="shared" si="139"/>
        <v>1.0087481849968944E-5</v>
      </c>
      <c r="AM50" s="5">
        <f t="shared" si="140"/>
        <v>1.0222002254833544E-3</v>
      </c>
      <c r="AN50" s="5">
        <f t="shared" si="141"/>
        <v>1.0573568432672435E-3</v>
      </c>
      <c r="AO50" s="5">
        <f t="shared" si="142"/>
        <v>5.4686130277236756E-4</v>
      </c>
      <c r="AP50" s="5">
        <f t="shared" si="143"/>
        <v>1.8855651642057505E-4</v>
      </c>
      <c r="AQ50" s="5">
        <f t="shared" si="144"/>
        <v>4.8760389112038483E-5</v>
      </c>
      <c r="AR50" s="5">
        <f t="shared" si="145"/>
        <v>1.3109668726967755E-3</v>
      </c>
      <c r="AS50" s="5">
        <f t="shared" si="146"/>
        <v>1.2902271500905636E-3</v>
      </c>
      <c r="AT50" s="5">
        <f t="shared" si="147"/>
        <v>6.3490776674105041E-4</v>
      </c>
      <c r="AU50" s="5">
        <f t="shared" si="148"/>
        <v>2.0828780536296179E-4</v>
      </c>
      <c r="AV50" s="5">
        <f t="shared" si="149"/>
        <v>5.1248164066734388E-5</v>
      </c>
      <c r="AW50" s="5">
        <f t="shared" si="150"/>
        <v>2.852596417949973E-7</v>
      </c>
      <c r="AX50" s="5">
        <f t="shared" si="151"/>
        <v>1.6767147352781506E-4</v>
      </c>
      <c r="AY50" s="5">
        <f t="shared" si="152"/>
        <v>1.734382125297474E-4</v>
      </c>
      <c r="AZ50" s="5">
        <f t="shared" si="153"/>
        <v>8.9701643734059833E-5</v>
      </c>
      <c r="BA50" s="5">
        <f t="shared" si="154"/>
        <v>3.0928919954561591E-5</v>
      </c>
      <c r="BB50" s="5">
        <f t="shared" si="155"/>
        <v>7.9981652208491484E-6</v>
      </c>
      <c r="BC50" s="5">
        <f t="shared" si="156"/>
        <v>1.6546493571448791E-6</v>
      </c>
      <c r="BD50" s="5">
        <f t="shared" si="157"/>
        <v>2.2600917765191867E-4</v>
      </c>
      <c r="BE50" s="5">
        <f t="shared" si="158"/>
        <v>2.2243367338206895E-4</v>
      </c>
      <c r="BF50" s="5">
        <f t="shared" si="159"/>
        <v>1.0945736710400551E-4</v>
      </c>
      <c r="BG50" s="5">
        <f t="shared" si="160"/>
        <v>3.5908577543358145E-5</v>
      </c>
      <c r="BH50" s="5">
        <f t="shared" si="161"/>
        <v>8.8351244094115812E-6</v>
      </c>
      <c r="BI50" s="5">
        <f t="shared" si="162"/>
        <v>1.7390702427134976E-6</v>
      </c>
      <c r="BJ50" s="8">
        <f t="shared" si="163"/>
        <v>0.3334978667813136</v>
      </c>
      <c r="BK50" s="8">
        <f t="shared" si="164"/>
        <v>0.30682898759153587</v>
      </c>
      <c r="BL50" s="8">
        <f t="shared" si="165"/>
        <v>0.33516368027654964</v>
      </c>
      <c r="BM50" s="8">
        <f t="shared" si="166"/>
        <v>0.328172724394447</v>
      </c>
      <c r="BN50" s="8">
        <f t="shared" si="167"/>
        <v>0.6716494197725158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1.62917933130699</v>
      </c>
      <c r="F51">
        <f>VLOOKUP(B51,home!$B$2:$E$405,3,FALSE)</f>
        <v>1.19</v>
      </c>
      <c r="G51">
        <f>VLOOKUP(C51,away!$B$2:$E$405,4,FALSE)</f>
        <v>1.07</v>
      </c>
      <c r="H51">
        <f>VLOOKUP(A51,away!$A$2:$E$405,3,FALSE)</f>
        <v>1.4103343465045599</v>
      </c>
      <c r="I51">
        <f>VLOOKUP(C51,away!$B$2:$E$405,3,FALSE)</f>
        <v>0.88</v>
      </c>
      <c r="J51">
        <f>VLOOKUP(B51,home!$B$2:$E$405,4,FALSE)</f>
        <v>0.89</v>
      </c>
      <c r="K51" s="3">
        <f t="shared" si="112"/>
        <v>2.0744340425531904</v>
      </c>
      <c r="L51" s="3">
        <f t="shared" si="113"/>
        <v>1.1045738601823714</v>
      </c>
      <c r="M51" s="5">
        <f t="shared" si="114"/>
        <v>4.1626932608114058E-2</v>
      </c>
      <c r="N51" s="5">
        <f t="shared" si="115"/>
        <v>8.6352326089339251E-2</v>
      </c>
      <c r="O51" s="5">
        <f t="shared" si="116"/>
        <v>4.5980021638495974E-2</v>
      </c>
      <c r="P51" s="5">
        <f t="shared" si="117"/>
        <v>9.5382522164228351E-2</v>
      </c>
      <c r="Q51" s="5">
        <f t="shared" si="118"/>
        <v>8.9566102446689708E-2</v>
      </c>
      <c r="R51" s="5">
        <f t="shared" si="119"/>
        <v>2.5394164996251238E-2</v>
      </c>
      <c r="S51" s="5">
        <f t="shared" si="120"/>
        <v>5.4639057963137928E-2</v>
      </c>
      <c r="T51" s="5">
        <f t="shared" si="121"/>
        <v>9.8932375521029792E-2</v>
      </c>
      <c r="U51" s="5">
        <f t="shared" si="122"/>
        <v>5.2678520350436173E-2</v>
      </c>
      <c r="V51" s="5">
        <f t="shared" si="123"/>
        <v>1.391089542453712E-2</v>
      </c>
      <c r="W51" s="5">
        <f t="shared" si="124"/>
        <v>6.1932990658073242E-2</v>
      </c>
      <c r="X51" s="5">
        <f t="shared" si="125"/>
        <v>6.8409562563826701E-2</v>
      </c>
      <c r="Y51" s="5">
        <f t="shared" si="126"/>
        <v>3.7781707297256766E-2</v>
      </c>
      <c r="Z51" s="5">
        <f t="shared" si="127"/>
        <v>9.3499102853390921E-3</v>
      </c>
      <c r="AA51" s="5">
        <f t="shared" si="128"/>
        <v>1.9395772190725625E-2</v>
      </c>
      <c r="AB51" s="5">
        <f t="shared" si="129"/>
        <v>2.0117625057023861E-2</v>
      </c>
      <c r="AC51" s="5">
        <f t="shared" si="130"/>
        <v>1.9921842182778018E-3</v>
      </c>
      <c r="AD51" s="5">
        <f t="shared" si="131"/>
        <v>3.2118976044558954E-2</v>
      </c>
      <c r="AE51" s="5">
        <f t="shared" si="132"/>
        <v>3.5477781354643599E-2</v>
      </c>
      <c r="AF51" s="5">
        <f t="shared" si="133"/>
        <v>1.9593914950802427E-2</v>
      </c>
      <c r="AG51" s="5">
        <f t="shared" si="134"/>
        <v>7.2143087577643036E-3</v>
      </c>
      <c r="AH51" s="5">
        <f t="shared" si="135"/>
        <v>2.5819166240589656E-3</v>
      </c>
      <c r="AI51" s="5">
        <f t="shared" si="136"/>
        <v>5.3560157399819251E-3</v>
      </c>
      <c r="AJ51" s="5">
        <f t="shared" si="137"/>
        <v>5.5553506917346129E-3</v>
      </c>
      <c r="AK51" s="5">
        <f t="shared" si="138"/>
        <v>3.8414028644185648E-3</v>
      </c>
      <c r="AL51" s="5">
        <f t="shared" si="139"/>
        <v>1.8259289690547039E-4</v>
      </c>
      <c r="AM51" s="5">
        <f t="shared" si="140"/>
        <v>1.3325739463756706E-2</v>
      </c>
      <c r="AN51" s="5">
        <f t="shared" si="141"/>
        <v>1.4719263479266309E-2</v>
      </c>
      <c r="AO51" s="5">
        <f t="shared" si="142"/>
        <v>8.1292568401672965E-3</v>
      </c>
      <c r="AP51" s="5">
        <f t="shared" si="143"/>
        <v>2.9931215361191786E-3</v>
      </c>
      <c r="AQ51" s="5">
        <f t="shared" si="144"/>
        <v>8.2653095228653773E-4</v>
      </c>
      <c r="AR51" s="5">
        <f t="shared" si="145"/>
        <v>5.703835224211693E-4</v>
      </c>
      <c r="AS51" s="5">
        <f t="shared" si="146"/>
        <v>1.1832229962218744E-3</v>
      </c>
      <c r="AT51" s="5">
        <f t="shared" si="147"/>
        <v>1.2272590316472209E-3</v>
      </c>
      <c r="AU51" s="5">
        <f t="shared" si="148"/>
        <v>8.4862263809328605E-4</v>
      </c>
      <c r="AV51" s="5">
        <f t="shared" si="149"/>
        <v>4.4010292243550206E-4</v>
      </c>
      <c r="AW51" s="5">
        <f t="shared" si="150"/>
        <v>1.1621863502061597E-5</v>
      </c>
      <c r="AX51" s="5">
        <f t="shared" si="151"/>
        <v>4.6072279309685646E-3</v>
      </c>
      <c r="AY51" s="5">
        <f t="shared" si="152"/>
        <v>5.0890235404499875E-3</v>
      </c>
      <c r="AZ51" s="5">
        <f t="shared" si="153"/>
        <v>2.8106011883169014E-3</v>
      </c>
      <c r="BA51" s="5">
        <f t="shared" si="154"/>
        <v>1.0348388680041197E-3</v>
      </c>
      <c r="BB51" s="5">
        <f t="shared" si="155"/>
        <v>2.857639907745166E-4</v>
      </c>
      <c r="BC51" s="5">
        <f t="shared" si="156"/>
        <v>6.3129486878185431E-5</v>
      </c>
      <c r="BD51" s="5">
        <f t="shared" si="157"/>
        <v>1.0500512152419476E-4</v>
      </c>
      <c r="BE51" s="5">
        <f t="shared" si="158"/>
        <v>2.1782619873222432E-4</v>
      </c>
      <c r="BF51" s="5">
        <f t="shared" si="159"/>
        <v>2.2593304100504145E-4</v>
      </c>
      <c r="BG51" s="5">
        <f t="shared" si="160"/>
        <v>1.5622773053280793E-4</v>
      </c>
      <c r="BH51" s="5">
        <f t="shared" si="161"/>
        <v>8.1021030652020807E-5</v>
      </c>
      <c r="BI51" s="5">
        <f t="shared" si="162"/>
        <v>3.3614556829459502E-5</v>
      </c>
      <c r="BJ51" s="8">
        <f t="shared" si="163"/>
        <v>0.59126454296097297</v>
      </c>
      <c r="BK51" s="8">
        <f t="shared" si="164"/>
        <v>0.2128232088156507</v>
      </c>
      <c r="BL51" s="8">
        <f t="shared" si="165"/>
        <v>0.18599000894322174</v>
      </c>
      <c r="BM51" s="8">
        <f t="shared" si="166"/>
        <v>0.6100481993851179</v>
      </c>
      <c r="BN51" s="8">
        <f t="shared" si="167"/>
        <v>0.38430206994311855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1.62917933130699</v>
      </c>
      <c r="F52">
        <f>VLOOKUP(B52,home!$B$2:$E$405,3,FALSE)</f>
        <v>1.34</v>
      </c>
      <c r="G52">
        <f>VLOOKUP(C52,away!$B$2:$E$405,4,FALSE)</f>
        <v>1.3</v>
      </c>
      <c r="H52">
        <f>VLOOKUP(A52,away!$A$2:$E$405,3,FALSE)</f>
        <v>1.4103343465045599</v>
      </c>
      <c r="I52">
        <f>VLOOKUP(C52,away!$B$2:$E$405,3,FALSE)</f>
        <v>0.76</v>
      </c>
      <c r="J52">
        <f>VLOOKUP(B52,home!$B$2:$E$405,4,FALSE)</f>
        <v>0.54</v>
      </c>
      <c r="K52" s="3">
        <f t="shared" si="112"/>
        <v>2.8380303951367769</v>
      </c>
      <c r="L52" s="3">
        <f t="shared" si="113"/>
        <v>0.5788012158054715</v>
      </c>
      <c r="M52" s="5">
        <f t="shared" si="114"/>
        <v>3.2816245028465668E-2</v>
      </c>
      <c r="N52" s="5">
        <f t="shared" si="115"/>
        <v>9.3133500845041697E-2</v>
      </c>
      <c r="O52" s="5">
        <f t="shared" si="116"/>
        <v>1.8994082520646185E-2</v>
      </c>
      <c r="P52" s="5">
        <f t="shared" si="117"/>
        <v>5.390578352133004E-2</v>
      </c>
      <c r="Q52" s="5">
        <f t="shared" si="118"/>
        <v>0.13215785310186257</v>
      </c>
      <c r="R52" s="5">
        <f t="shared" si="119"/>
        <v>5.4968990280297326E-3</v>
      </c>
      <c r="S52" s="5">
        <f t="shared" si="120"/>
        <v>2.2137157180292126E-2</v>
      </c>
      <c r="T52" s="5">
        <f t="shared" si="121"/>
        <v>7.6493126053598939E-2</v>
      </c>
      <c r="U52" s="5">
        <f t="shared" si="122"/>
        <v>1.5600366520546189E-2</v>
      </c>
      <c r="V52" s="5">
        <f t="shared" si="123"/>
        <v>4.0404135265708491E-3</v>
      </c>
      <c r="W52" s="5">
        <f t="shared" si="124"/>
        <v>0.12502266801970235</v>
      </c>
      <c r="X52" s="5">
        <f t="shared" si="125"/>
        <v>7.2363272253047561E-2</v>
      </c>
      <c r="Y52" s="5">
        <f t="shared" si="126"/>
        <v>2.094197497986313E-2</v>
      </c>
      <c r="Z52" s="5">
        <f t="shared" si="127"/>
        <v>1.0605372801945081E-3</v>
      </c>
      <c r="AA52" s="5">
        <f t="shared" si="128"/>
        <v>3.0098370363677027E-3</v>
      </c>
      <c r="AB52" s="5">
        <f t="shared" si="129"/>
        <v>4.2710044968099692E-3</v>
      </c>
      <c r="AC52" s="5">
        <f t="shared" si="130"/>
        <v>4.1481295451203931E-4</v>
      </c>
      <c r="AD52" s="5">
        <f t="shared" si="131"/>
        <v>8.8704532980252507E-2</v>
      </c>
      <c r="AE52" s="5">
        <f t="shared" si="132"/>
        <v>5.1342291536426686E-2</v>
      </c>
      <c r="AF52" s="5">
        <f t="shared" si="133"/>
        <v>1.4858490381761368E-2</v>
      </c>
      <c r="AG52" s="5">
        <f t="shared" si="134"/>
        <v>2.8667040993324614E-3</v>
      </c>
      <c r="AH52" s="5">
        <f t="shared" si="135"/>
        <v>1.5346006679590226E-4</v>
      </c>
      <c r="AI52" s="5">
        <f t="shared" si="136"/>
        <v>4.3552433400649066E-4</v>
      </c>
      <c r="AJ52" s="5">
        <f t="shared" si="137"/>
        <v>6.1801564886606133E-4</v>
      </c>
      <c r="AK52" s="5">
        <f t="shared" si="138"/>
        <v>5.8464906538401972E-4</v>
      </c>
      <c r="AL52" s="5">
        <f t="shared" si="139"/>
        <v>2.7255790305530646E-5</v>
      </c>
      <c r="AM52" s="5">
        <f t="shared" si="140"/>
        <v>5.0349232156873834E-2</v>
      </c>
      <c r="AN52" s="5">
        <f t="shared" si="141"/>
        <v>2.9142196787270515E-2</v>
      </c>
      <c r="AO52" s="5">
        <f t="shared" si="142"/>
        <v>8.4337694658572389E-3</v>
      </c>
      <c r="AP52" s="5">
        <f t="shared" si="143"/>
        <v>1.6271586735537441E-3</v>
      </c>
      <c r="AQ52" s="5">
        <f t="shared" si="144"/>
        <v>2.3545035464033127E-4</v>
      </c>
      <c r="AR52" s="5">
        <f t="shared" si="145"/>
        <v>1.7764574647811426E-5</v>
      </c>
      <c r="AS52" s="5">
        <f t="shared" si="146"/>
        <v>5.041640280716503E-5</v>
      </c>
      <c r="AT52" s="5">
        <f t="shared" si="147"/>
        <v>7.1541641790096746E-5</v>
      </c>
      <c r="AU52" s="5">
        <f t="shared" si="148"/>
        <v>6.767911797276067E-5</v>
      </c>
      <c r="AV52" s="5">
        <f t="shared" si="149"/>
        <v>4.8018848480685634E-5</v>
      </c>
      <c r="AW52" s="5">
        <f t="shared" si="150"/>
        <v>1.2436631195567933E-6</v>
      </c>
      <c r="AX52" s="5">
        <f t="shared" si="151"/>
        <v>2.3815441872167678E-2</v>
      </c>
      <c r="AY52" s="5">
        <f t="shared" si="152"/>
        <v>1.3784406710555187E-2</v>
      </c>
      <c r="AZ52" s="5">
        <f t="shared" si="153"/>
        <v>3.9892156816132207E-3</v>
      </c>
      <c r="BA52" s="5">
        <f t="shared" si="154"/>
        <v>7.6965429554266167E-4</v>
      </c>
      <c r="BB52" s="5">
        <f t="shared" si="155"/>
        <v>1.1136921050249903E-4</v>
      </c>
      <c r="BC52" s="5">
        <f t="shared" si="156"/>
        <v>1.2892126888428389E-5</v>
      </c>
      <c r="BD52" s="5">
        <f t="shared" si="157"/>
        <v>1.7136929007367176E-6</v>
      </c>
      <c r="BE52" s="5">
        <f t="shared" si="158"/>
        <v>4.8635125402209158E-6</v>
      </c>
      <c r="BF52" s="5">
        <f t="shared" si="159"/>
        <v>6.9013982081379198E-6</v>
      </c>
      <c r="BG52" s="5">
        <f t="shared" si="160"/>
        <v>6.5287926278793004E-6</v>
      </c>
      <c r="BH52" s="5">
        <f t="shared" si="161"/>
        <v>4.6322279803665922E-6</v>
      </c>
      <c r="BI52" s="5">
        <f t="shared" si="162"/>
        <v>2.6292807610966858E-6</v>
      </c>
      <c r="BJ52" s="8">
        <f t="shared" si="163"/>
        <v>0.81015520158635446</v>
      </c>
      <c r="BK52" s="8">
        <f t="shared" si="164"/>
        <v>0.12712607471203147</v>
      </c>
      <c r="BL52" s="8">
        <f t="shared" si="165"/>
        <v>4.9446528208169208E-2</v>
      </c>
      <c r="BM52" s="8">
        <f t="shared" si="166"/>
        <v>0.63750081469393827</v>
      </c>
      <c r="BN52" s="8">
        <f t="shared" si="167"/>
        <v>0.33650436404537593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1.27352941176471</v>
      </c>
      <c r="F53">
        <f>VLOOKUP(B53,home!$B$2:$E$405,3,FALSE)</f>
        <v>0.55000000000000004</v>
      </c>
      <c r="G53">
        <f>VLOOKUP(C53,away!$B$2:$E$405,4,FALSE)</f>
        <v>0.74</v>
      </c>
      <c r="H53">
        <f>VLOOKUP(A53,away!$A$2:$E$405,3,FALSE)</f>
        <v>1.0794117647058801</v>
      </c>
      <c r="I53">
        <f>VLOOKUP(C53,away!$B$2:$E$405,3,FALSE)</f>
        <v>0.83</v>
      </c>
      <c r="J53">
        <f>VLOOKUP(B53,home!$B$2:$E$405,4,FALSE)</f>
        <v>1.04</v>
      </c>
      <c r="K53" s="3">
        <f t="shared" si="112"/>
        <v>0.518326470588237</v>
      </c>
      <c r="L53" s="3">
        <f t="shared" si="113"/>
        <v>0.93174823529411566</v>
      </c>
      <c r="M53" s="5">
        <f t="shared" si="114"/>
        <v>0.23455276496800032</v>
      </c>
      <c r="N53" s="5">
        <f t="shared" si="115"/>
        <v>0.12157490683257587</v>
      </c>
      <c r="O53" s="5">
        <f t="shared" si="116"/>
        <v>0.21854412484228977</v>
      </c>
      <c r="P53" s="5">
        <f t="shared" si="117"/>
        <v>0.11327720489729909</v>
      </c>
      <c r="Q53" s="5">
        <f t="shared" si="118"/>
        <v>3.1507746185311394E-2</v>
      </c>
      <c r="R53" s="5">
        <f t="shared" si="119"/>
        <v>0.10181405132785019</v>
      </c>
      <c r="S53" s="5">
        <f t="shared" si="120"/>
        <v>1.367680013396484E-2</v>
      </c>
      <c r="T53" s="5">
        <f t="shared" si="121"/>
        <v>2.9357286906258797E-2</v>
      </c>
      <c r="U53" s="5">
        <f t="shared" si="122"/>
        <v>5.277291788105419E-2</v>
      </c>
      <c r="V53" s="5">
        <f t="shared" si="123"/>
        <v>7.3391194861416255E-4</v>
      </c>
      <c r="W53" s="5">
        <f t="shared" si="124"/>
        <v>5.4437662921408151E-3</v>
      </c>
      <c r="X53" s="5">
        <f t="shared" si="125"/>
        <v>5.0722196360557959E-3</v>
      </c>
      <c r="Y53" s="5">
        <f t="shared" si="126"/>
        <v>2.3630158474595743E-3</v>
      </c>
      <c r="Z53" s="5">
        <f t="shared" si="127"/>
        <v>3.1621687550956311E-2</v>
      </c>
      <c r="AA53" s="5">
        <f t="shared" si="128"/>
        <v>1.6390357702331174E-2</v>
      </c>
      <c r="AB53" s="5">
        <f t="shared" si="129"/>
        <v>4.2477781297640214E-3</v>
      </c>
      <c r="AC53" s="5">
        <f t="shared" si="130"/>
        <v>2.2152663120141796E-5</v>
      </c>
      <c r="AD53" s="5">
        <f t="shared" si="131"/>
        <v>7.0541204222814024E-4</v>
      </c>
      <c r="AE53" s="5">
        <f t="shared" si="132"/>
        <v>6.5726642550128784E-4</v>
      </c>
      <c r="AF53" s="5">
        <f t="shared" si="133"/>
        <v>3.0620341603944818E-4</v>
      </c>
      <c r="AG53" s="5">
        <f t="shared" si="134"/>
        <v>9.5101497511928583E-5</v>
      </c>
      <c r="AH53" s="5">
        <f t="shared" si="135"/>
        <v>7.3658628931563613E-3</v>
      </c>
      <c r="AI53" s="5">
        <f t="shared" si="136"/>
        <v>3.8179217162465969E-3</v>
      </c>
      <c r="AJ53" s="5">
        <f t="shared" si="137"/>
        <v>9.8946494408214147E-4</v>
      </c>
      <c r="AK53" s="5">
        <f t="shared" si="138"/>
        <v>1.7095529074562791E-4</v>
      </c>
      <c r="AL53" s="5">
        <f t="shared" si="139"/>
        <v>4.2794494614011429E-7</v>
      </c>
      <c r="AM53" s="5">
        <f t="shared" si="140"/>
        <v>7.3126746831710492E-5</v>
      </c>
      <c r="AN53" s="5">
        <f t="shared" si="141"/>
        <v>6.8135717313245813E-5</v>
      </c>
      <c r="AO53" s="5">
        <f t="shared" si="142"/>
        <v>3.1742667183557759E-5</v>
      </c>
      <c r="AP53" s="5">
        <f t="shared" si="143"/>
        <v>9.8587247106027921E-6</v>
      </c>
      <c r="AQ53" s="5">
        <f t="shared" si="144"/>
        <v>2.2964623378386605E-6</v>
      </c>
      <c r="AR53" s="5">
        <f t="shared" si="145"/>
        <v>1.3726259504233699E-3</v>
      </c>
      <c r="AS53" s="5">
        <f t="shared" si="146"/>
        <v>7.1146836432076966E-4</v>
      </c>
      <c r="AT53" s="5">
        <f t="shared" si="147"/>
        <v>1.8438644310678527E-4</v>
      </c>
      <c r="AU53" s="5">
        <f t="shared" si="148"/>
        <v>3.1857458093286255E-5</v>
      </c>
      <c r="AV53" s="5">
        <f t="shared" si="149"/>
        <v>4.1281409538514317E-6</v>
      </c>
      <c r="AW53" s="5">
        <f t="shared" si="150"/>
        <v>5.7409976428131298E-9</v>
      </c>
      <c r="AX53" s="5">
        <f t="shared" si="151"/>
        <v>6.3172547651466703E-6</v>
      </c>
      <c r="AY53" s="5">
        <f t="shared" si="152"/>
        <v>5.8860909793287537E-6</v>
      </c>
      <c r="AZ53" s="5">
        <f t="shared" si="153"/>
        <v>2.7421774413850895E-6</v>
      </c>
      <c r="BA53" s="5">
        <f t="shared" si="154"/>
        <v>8.5167299729129677E-7</v>
      </c>
      <c r="BB53" s="5">
        <f t="shared" si="155"/>
        <v>1.9838620306845396E-7</v>
      </c>
      <c r="BC53" s="5">
        <f t="shared" si="156"/>
        <v>3.6969198923146417E-8</v>
      </c>
      <c r="BD53" s="5">
        <f t="shared" si="157"/>
        <v>2.1315696783764712E-4</v>
      </c>
      <c r="BE53" s="5">
        <f t="shared" si="158"/>
        <v>1.1048489882057798E-4</v>
      </c>
      <c r="BF53" s="5">
        <f t="shared" si="159"/>
        <v>2.8633623829484325E-5</v>
      </c>
      <c r="BG53" s="5">
        <f t="shared" si="160"/>
        <v>4.9471883932292837E-6</v>
      </c>
      <c r="BH53" s="5">
        <f t="shared" si="161"/>
        <v>6.4106467479940615E-7</v>
      </c>
      <c r="BI53" s="5">
        <f t="shared" si="162"/>
        <v>6.6456158061514445E-8</v>
      </c>
      <c r="BJ53" s="8">
        <f t="shared" si="163"/>
        <v>0.19728411795104522</v>
      </c>
      <c r="BK53" s="8">
        <f t="shared" si="164"/>
        <v>0.36226914864692406</v>
      </c>
      <c r="BL53" s="8">
        <f t="shared" si="165"/>
        <v>0.40877583128413203</v>
      </c>
      <c r="BM53" s="8">
        <f t="shared" si="166"/>
        <v>0.17867410602974909</v>
      </c>
      <c r="BN53" s="8">
        <f t="shared" si="167"/>
        <v>0.82127079905332656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1.27352941176471</v>
      </c>
      <c r="F54">
        <f>VLOOKUP(B54,home!$B$2:$E$405,3,FALSE)</f>
        <v>0.65</v>
      </c>
      <c r="G54">
        <f>VLOOKUP(C54,away!$B$2:$E$405,4,FALSE)</f>
        <v>1.52</v>
      </c>
      <c r="H54">
        <f>VLOOKUP(A54,away!$A$2:$E$405,3,FALSE)</f>
        <v>1.0794117647058801</v>
      </c>
      <c r="I54">
        <f>VLOOKUP(C54,away!$B$2:$E$405,3,FALSE)</f>
        <v>1.1100000000000001</v>
      </c>
      <c r="J54">
        <f>VLOOKUP(B54,home!$B$2:$E$405,4,FALSE)</f>
        <v>1.04</v>
      </c>
      <c r="K54" s="3">
        <f t="shared" si="112"/>
        <v>1.2582470588235335</v>
      </c>
      <c r="L54" s="3">
        <f t="shared" si="113"/>
        <v>1.2460729411764682</v>
      </c>
      <c r="M54" s="5">
        <f t="shared" si="114"/>
        <v>8.1731156279602535E-2</v>
      </c>
      <c r="N54" s="5">
        <f t="shared" si="115"/>
        <v>0.10283798700305648</v>
      </c>
      <c r="O54" s="5">
        <f t="shared" si="116"/>
        <v>0.1018429822910779</v>
      </c>
      <c r="P54" s="5">
        <f t="shared" si="117"/>
        <v>0.12814363292956596</v>
      </c>
      <c r="Q54" s="5">
        <f t="shared" si="118"/>
        <v>6.46977973409643E-2</v>
      </c>
      <c r="R54" s="5">
        <f t="shared" si="119"/>
        <v>6.3451892240813212E-2</v>
      </c>
      <c r="S54" s="5">
        <f t="shared" si="120"/>
        <v>5.0228062980694217E-2</v>
      </c>
      <c r="T54" s="5">
        <f t="shared" si="121"/>
        <v>8.0618174620294455E-2</v>
      </c>
      <c r="U54" s="5">
        <f t="shared" si="122"/>
        <v>7.9838156788791012E-2</v>
      </c>
      <c r="V54" s="5">
        <f t="shared" si="123"/>
        <v>8.7501059141078391E-3</v>
      </c>
      <c r="W54" s="5">
        <f t="shared" si="124"/>
        <v>2.7135271072209779E-2</v>
      </c>
      <c r="X54" s="5">
        <f t="shared" si="125"/>
        <v>3.3812527034569169E-2</v>
      </c>
      <c r="Y54" s="5">
        <f t="shared" si="126"/>
        <v>2.1066437505287229E-2</v>
      </c>
      <c r="Z54" s="5">
        <f t="shared" si="127"/>
        <v>2.635522866257415E-2</v>
      </c>
      <c r="AA54" s="5">
        <f t="shared" si="128"/>
        <v>3.3161388949305613E-2</v>
      </c>
      <c r="AB54" s="5">
        <f t="shared" si="129"/>
        <v>2.086261005598351E-2</v>
      </c>
      <c r="AC54" s="5">
        <f t="shared" si="130"/>
        <v>8.5743797973779313E-4</v>
      </c>
      <c r="AD54" s="5">
        <f t="shared" si="131"/>
        <v>8.5357187542468189E-3</v>
      </c>
      <c r="AE54" s="5">
        <f t="shared" si="132"/>
        <v>1.0636128173159471E-2</v>
      </c>
      <c r="AF54" s="5">
        <f t="shared" si="133"/>
        <v>6.6266957577293603E-3</v>
      </c>
      <c r="AG54" s="5">
        <f t="shared" si="134"/>
        <v>2.7524487577051497E-3</v>
      </c>
      <c r="AH54" s="5">
        <f t="shared" si="135"/>
        <v>8.210134323738032E-3</v>
      </c>
      <c r="AI54" s="5">
        <f t="shared" si="136"/>
        <v>1.0330377365389521E-2</v>
      </c>
      <c r="AJ54" s="5">
        <f t="shared" si="137"/>
        <v>6.4990834682692846E-3</v>
      </c>
      <c r="AK54" s="5">
        <f t="shared" si="138"/>
        <v>2.7258175529994914E-3</v>
      </c>
      <c r="AL54" s="5">
        <f t="shared" si="139"/>
        <v>5.377396955428104E-5</v>
      </c>
      <c r="AM54" s="5">
        <f t="shared" si="140"/>
        <v>2.1480086034951868E-3</v>
      </c>
      <c r="AN54" s="5">
        <f t="shared" si="141"/>
        <v>2.6765753982296052E-3</v>
      </c>
      <c r="AO54" s="5">
        <f t="shared" si="142"/>
        <v>1.6676040893762708E-3</v>
      </c>
      <c r="AP54" s="5">
        <f t="shared" si="143"/>
        <v>6.9265211078899862E-4</v>
      </c>
      <c r="AQ54" s="5">
        <f t="shared" si="144"/>
        <v>2.1577376322573413E-4</v>
      </c>
      <c r="AR54" s="5">
        <f t="shared" si="145"/>
        <v>2.0460852448468234E-3</v>
      </c>
      <c r="AS54" s="5">
        <f t="shared" si="146"/>
        <v>2.574480741430745E-3</v>
      </c>
      <c r="AT54" s="5">
        <f t="shared" si="147"/>
        <v>1.6196664104515329E-3</v>
      </c>
      <c r="AU54" s="5">
        <f t="shared" si="148"/>
        <v>6.7931349907530351E-4</v>
      </c>
      <c r="AV54" s="5">
        <f t="shared" si="149"/>
        <v>2.1368605305765602E-4</v>
      </c>
      <c r="AW54" s="5">
        <f t="shared" si="150"/>
        <v>2.341957369542711E-6</v>
      </c>
      <c r="AX54" s="5">
        <f t="shared" si="151"/>
        <v>4.5045425127924381E-4</v>
      </c>
      <c r="AY54" s="5">
        <f t="shared" si="152"/>
        <v>5.6129885375697116E-4</v>
      </c>
      <c r="AZ54" s="5">
        <f t="shared" si="153"/>
        <v>3.4970965678996472E-4</v>
      </c>
      <c r="BA54" s="5">
        <f t="shared" si="154"/>
        <v>1.4525458019802823E-4</v>
      </c>
      <c r="BB54" s="5">
        <f t="shared" si="155"/>
        <v>4.5249450491677551E-5</v>
      </c>
      <c r="BC54" s="5">
        <f t="shared" si="156"/>
        <v>1.1276823172156719E-5</v>
      </c>
      <c r="BD54" s="5">
        <f t="shared" si="157"/>
        <v>4.2492857649067565E-4</v>
      </c>
      <c r="BE54" s="5">
        <f t="shared" si="158"/>
        <v>5.3466513157946361E-4</v>
      </c>
      <c r="BF54" s="5">
        <f t="shared" si="159"/>
        <v>3.3637041463267884E-4</v>
      </c>
      <c r="BG54" s="5">
        <f t="shared" si="160"/>
        <v>1.4107902829560683E-4</v>
      </c>
      <c r="BH54" s="5">
        <f t="shared" si="161"/>
        <v>4.4378068103657351E-5</v>
      </c>
      <c r="BI54" s="5">
        <f t="shared" si="162"/>
        <v>1.1167714733539467E-5</v>
      </c>
      <c r="BJ54" s="8">
        <f t="shared" si="163"/>
        <v>0.36768304360002607</v>
      </c>
      <c r="BK54" s="8">
        <f t="shared" si="164"/>
        <v>0.27032546890701969</v>
      </c>
      <c r="BL54" s="8">
        <f t="shared" si="165"/>
        <v>0.33554826391906523</v>
      </c>
      <c r="BM54" s="8">
        <f t="shared" si="166"/>
        <v>0.45664760010721733</v>
      </c>
      <c r="BN54" s="8">
        <f t="shared" si="167"/>
        <v>0.54270544808508037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1.27352941176471</v>
      </c>
      <c r="F55">
        <f>VLOOKUP(B55,home!$B$2:$E$405,3,FALSE)</f>
        <v>1.34</v>
      </c>
      <c r="G55">
        <f>VLOOKUP(C55,away!$B$2:$E$405,4,FALSE)</f>
        <v>0.97</v>
      </c>
      <c r="H55">
        <f>VLOOKUP(A55,away!$A$2:$E$405,3,FALSE)</f>
        <v>1.0794117647058801</v>
      </c>
      <c r="I55">
        <f>VLOOKUP(C55,away!$B$2:$E$405,3,FALSE)</f>
        <v>0.65</v>
      </c>
      <c r="J55">
        <f>VLOOKUP(B55,home!$B$2:$E$405,4,FALSE)</f>
        <v>1.25</v>
      </c>
      <c r="K55" s="3">
        <f t="shared" si="112"/>
        <v>1.6553335294117701</v>
      </c>
      <c r="L55" s="3">
        <f t="shared" si="113"/>
        <v>0.87702205882352768</v>
      </c>
      <c r="M55" s="5">
        <f t="shared" si="114"/>
        <v>7.9471597267270405E-2</v>
      </c>
      <c r="N55" s="5">
        <f t="shared" si="115"/>
        <v>0.1315519995924215</v>
      </c>
      <c r="O55" s="5">
        <f t="shared" si="116"/>
        <v>6.9698343853335717E-2</v>
      </c>
      <c r="P55" s="5">
        <f t="shared" si="117"/>
        <v>0.11537400552489736</v>
      </c>
      <c r="Q55" s="5">
        <f t="shared" si="118"/>
        <v>0.10888121789324944</v>
      </c>
      <c r="R55" s="5">
        <f t="shared" si="119"/>
        <v>3.0563492511421327E-2</v>
      </c>
      <c r="S55" s="5">
        <f t="shared" si="120"/>
        <v>4.1873957516206615E-2</v>
      </c>
      <c r="T55" s="5">
        <f t="shared" si="121"/>
        <v>9.5491229883950729E-2</v>
      </c>
      <c r="U55" s="5">
        <f t="shared" si="122"/>
        <v>5.059277393008127E-2</v>
      </c>
      <c r="V55" s="5">
        <f t="shared" si="123"/>
        <v>6.754567210802062E-3</v>
      </c>
      <c r="W55" s="5">
        <f t="shared" si="124"/>
        <v>6.0078243567294867E-2</v>
      </c>
      <c r="X55" s="5">
        <f t="shared" si="125"/>
        <v>5.2689944863890295E-2</v>
      </c>
      <c r="Y55" s="5">
        <f t="shared" si="126"/>
        <v>2.3105121961913611E-2</v>
      </c>
      <c r="Z55" s="5">
        <f t="shared" si="127"/>
        <v>8.9349523757347362E-3</v>
      </c>
      <c r="AA55" s="5">
        <f t="shared" si="128"/>
        <v>1.4790326251251061E-2</v>
      </c>
      <c r="AB55" s="5">
        <f t="shared" si="129"/>
        <v>1.224146147731749E-2</v>
      </c>
      <c r="AC55" s="5">
        <f t="shared" si="130"/>
        <v>6.1287735295896355E-4</v>
      </c>
      <c r="AD55" s="5">
        <f t="shared" si="131"/>
        <v>2.4862382741277552E-2</v>
      </c>
      <c r="AE55" s="5">
        <f t="shared" si="132"/>
        <v>2.180485809901378E-2</v>
      </c>
      <c r="AF55" s="5">
        <f t="shared" si="133"/>
        <v>9.5616707711759681E-3</v>
      </c>
      <c r="AG55" s="5">
        <f t="shared" si="134"/>
        <v>2.7952653951764991E-3</v>
      </c>
      <c r="AH55" s="5">
        <f t="shared" si="135"/>
        <v>1.9590375820142613E-3</v>
      </c>
      <c r="AI55" s="5">
        <f t="shared" si="136"/>
        <v>3.2428605948859675E-3</v>
      </c>
      <c r="AJ55" s="5">
        <f t="shared" si="137"/>
        <v>2.6840079369614711E-3</v>
      </c>
      <c r="AK55" s="5">
        <f t="shared" si="138"/>
        <v>1.4809761104198787E-3</v>
      </c>
      <c r="AL55" s="5">
        <f t="shared" si="139"/>
        <v>3.5590131588052632E-5</v>
      </c>
      <c r="AM55" s="5">
        <f t="shared" si="140"/>
        <v>8.2311071545410463E-3</v>
      </c>
      <c r="AN55" s="5">
        <f t="shared" si="141"/>
        <v>7.2188625430726558E-3</v>
      </c>
      <c r="AO55" s="5">
        <f t="shared" si="142"/>
        <v>3.1655508449448138E-3</v>
      </c>
      <c r="AP55" s="5">
        <f t="shared" si="143"/>
        <v>9.2541930644801965E-4</v>
      </c>
      <c r="AQ55" s="5">
        <f t="shared" si="144"/>
        <v>2.0290328635402076E-4</v>
      </c>
      <c r="AR55" s="5">
        <f t="shared" si="145"/>
        <v>3.4362383469816273E-4</v>
      </c>
      <c r="AS55" s="5">
        <f t="shared" si="146"/>
        <v>5.6881205508091642E-4</v>
      </c>
      <c r="AT55" s="5">
        <f t="shared" si="147"/>
        <v>4.7078683335452786E-4</v>
      </c>
      <c r="AU55" s="5">
        <f t="shared" si="148"/>
        <v>2.5976974348578056E-4</v>
      </c>
      <c r="AV55" s="5">
        <f t="shared" si="149"/>
        <v>1.0750139157967686E-4</v>
      </c>
      <c r="AW55" s="5">
        <f t="shared" si="150"/>
        <v>1.4352353474098399E-6</v>
      </c>
      <c r="AX55" s="5">
        <f t="shared" si="151"/>
        <v>2.2708712761821499E-3</v>
      </c>
      <c r="AY55" s="5">
        <f t="shared" si="152"/>
        <v>1.9916042019604806E-3</v>
      </c>
      <c r="AZ55" s="5">
        <f t="shared" si="153"/>
        <v>8.7334040878248476E-4</v>
      </c>
      <c r="BA55" s="5">
        <f t="shared" si="154"/>
        <v>2.5531293445473207E-4</v>
      </c>
      <c r="BB55" s="5">
        <f t="shared" si="155"/>
        <v>5.5978768854941361E-5</v>
      </c>
      <c r="BC55" s="5">
        <f t="shared" si="156"/>
        <v>9.8189230223134124E-6</v>
      </c>
      <c r="BD55" s="5">
        <f t="shared" si="157"/>
        <v>5.022761382796968E-5</v>
      </c>
      <c r="BE55" s="5">
        <f t="shared" si="158"/>
        <v>8.3143453271784486E-5</v>
      </c>
      <c r="BF55" s="5">
        <f t="shared" si="159"/>
        <v>6.8815072975932803E-5</v>
      </c>
      <c r="BG55" s="5">
        <f t="shared" si="160"/>
        <v>3.7970632541993133E-5</v>
      </c>
      <c r="BH55" s="5">
        <f t="shared" si="161"/>
        <v>1.571351529493373E-5</v>
      </c>
      <c r="BI55" s="5">
        <f t="shared" si="162"/>
        <v>5.2022217465256947E-6</v>
      </c>
      <c r="BJ55" s="8">
        <f t="shared" si="163"/>
        <v>0.55602270441798196</v>
      </c>
      <c r="BK55" s="8">
        <f t="shared" si="164"/>
        <v>0.24611419920568395</v>
      </c>
      <c r="BL55" s="8">
        <f t="shared" si="165"/>
        <v>0.18926484661554668</v>
      </c>
      <c r="BM55" s="8">
        <f t="shared" si="166"/>
        <v>0.46280587700573844</v>
      </c>
      <c r="BN55" s="8">
        <f t="shared" si="167"/>
        <v>0.53554065664259576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1.27352941176471</v>
      </c>
      <c r="F56">
        <f>VLOOKUP(B56,home!$B$2:$E$405,3,FALSE)</f>
        <v>1.1499999999999999</v>
      </c>
      <c r="G56">
        <f>VLOOKUP(C56,away!$B$2:$E$405,4,FALSE)</f>
        <v>0.88</v>
      </c>
      <c r="H56">
        <f>VLOOKUP(A56,away!$A$2:$E$405,3,FALSE)</f>
        <v>1.0794117647058801</v>
      </c>
      <c r="I56">
        <f>VLOOKUP(C56,away!$B$2:$E$405,3,FALSE)</f>
        <v>0.6</v>
      </c>
      <c r="J56">
        <f>VLOOKUP(B56,home!$B$2:$E$405,4,FALSE)</f>
        <v>0.71</v>
      </c>
      <c r="K56" s="3">
        <f t="shared" si="112"/>
        <v>1.2888117647058865</v>
      </c>
      <c r="L56" s="3">
        <f t="shared" si="113"/>
        <v>0.45982941176470488</v>
      </c>
      <c r="M56" s="5">
        <f t="shared" si="114"/>
        <v>0.1740102320745178</v>
      </c>
      <c r="N56" s="5">
        <f t="shared" si="115"/>
        <v>0.22426643427684015</v>
      </c>
      <c r="O56" s="5">
        <f t="shared" si="116"/>
        <v>8.0015022655865298E-2</v>
      </c>
      <c r="P56" s="5">
        <f t="shared" si="117"/>
        <v>0.10312430255208725</v>
      </c>
      <c r="Q56" s="5">
        <f t="shared" si="118"/>
        <v>0.14451860946231554</v>
      </c>
      <c r="R56" s="5">
        <f t="shared" si="119"/>
        <v>1.8396630400093036E-2</v>
      </c>
      <c r="S56" s="5">
        <f t="shared" si="120"/>
        <v>1.5278730523588233E-2</v>
      </c>
      <c r="T56" s="5">
        <f t="shared" si="121"/>
        <v>6.6453907178109659E-2</v>
      </c>
      <c r="U56" s="5">
        <f t="shared" si="122"/>
        <v>2.3709793690585866E-2</v>
      </c>
      <c r="V56" s="5">
        <f t="shared" si="123"/>
        <v>1.006076488429069E-3</v>
      </c>
      <c r="W56" s="5">
        <f t="shared" si="124"/>
        <v>6.2085761364655927E-2</v>
      </c>
      <c r="X56" s="5">
        <f t="shared" si="125"/>
        <v>2.8548859127273576E-2</v>
      </c>
      <c r="Y56" s="5">
        <f t="shared" si="126"/>
        <v>6.5638025495238167E-3</v>
      </c>
      <c r="Z56" s="5">
        <f t="shared" si="127"/>
        <v>2.8197705784424893E-3</v>
      </c>
      <c r="AA56" s="5">
        <f t="shared" si="128"/>
        <v>3.634153495268203E-3</v>
      </c>
      <c r="AB56" s="5">
        <f t="shared" si="129"/>
        <v>2.3418698897243392E-3</v>
      </c>
      <c r="AC56" s="5">
        <f t="shared" si="130"/>
        <v>3.7264667911478987E-5</v>
      </c>
      <c r="AD56" s="5">
        <f t="shared" si="131"/>
        <v>2.0004214916872678E-2</v>
      </c>
      <c r="AE56" s="5">
        <f t="shared" si="132"/>
        <v>9.1985263780402973E-3</v>
      </c>
      <c r="AF56" s="5">
        <f t="shared" si="133"/>
        <v>2.1148764867581957E-3</v>
      </c>
      <c r="AG56" s="5">
        <f t="shared" si="134"/>
        <v>3.2416080362034219E-4</v>
      </c>
      <c r="AH56" s="5">
        <f t="shared" si="135"/>
        <v>3.2415336159915777E-4</v>
      </c>
      <c r="AI56" s="5">
        <f t="shared" si="136"/>
        <v>4.1777266599795591E-4</v>
      </c>
      <c r="AJ56" s="5">
        <f t="shared" si="137"/>
        <v>2.6921516345535424E-4</v>
      </c>
      <c r="AK56" s="5">
        <f t="shared" si="138"/>
        <v>1.1565588996615964E-4</v>
      </c>
      <c r="AL56" s="5">
        <f t="shared" si="139"/>
        <v>8.8337170576515201E-7</v>
      </c>
      <c r="AM56" s="5">
        <f t="shared" si="140"/>
        <v>5.156333505714099E-3</v>
      </c>
      <c r="AN56" s="5">
        <f t="shared" si="141"/>
        <v>2.3710338027951527E-3</v>
      </c>
      <c r="AO56" s="5">
        <f t="shared" si="142"/>
        <v>5.4513553940676316E-4</v>
      </c>
      <c r="AP56" s="5">
        <f t="shared" si="143"/>
        <v>8.3556451472482321E-5</v>
      </c>
      <c r="AQ56" s="5">
        <f t="shared" si="144"/>
        <v>9.6054284824344112E-6</v>
      </c>
      <c r="AR56" s="5">
        <f t="shared" si="145"/>
        <v>2.98110499171385E-5</v>
      </c>
      <c r="AS56" s="5">
        <f t="shared" si="146"/>
        <v>3.8420831851442548E-5</v>
      </c>
      <c r="AT56" s="5">
        <f t="shared" si="147"/>
        <v>2.47586100499629E-5</v>
      </c>
      <c r="AU56" s="5">
        <f t="shared" si="148"/>
        <v>1.0636395970052531E-5</v>
      </c>
      <c r="AV56" s="5">
        <f t="shared" si="149"/>
        <v>3.4270780650684938E-6</v>
      </c>
      <c r="AW56" s="5">
        <f t="shared" si="150"/>
        <v>1.454210319276379E-8</v>
      </c>
      <c r="AX56" s="5">
        <f t="shared" si="151"/>
        <v>1.1075905474852469E-3</v>
      </c>
      <c r="AY56" s="5">
        <f t="shared" si="152"/>
        <v>5.0930270992628843E-4</v>
      </c>
      <c r="AZ56" s="5">
        <f t="shared" si="153"/>
        <v>1.1709618275778768E-4</v>
      </c>
      <c r="BA56" s="5">
        <f t="shared" si="154"/>
        <v>1.7948089612468628E-5</v>
      </c>
      <c r="BB56" s="5">
        <f t="shared" si="155"/>
        <v>2.0632648722004142E-6</v>
      </c>
      <c r="BC56" s="5">
        <f t="shared" si="156"/>
        <v>1.8974997449973922E-7</v>
      </c>
      <c r="BD56" s="5">
        <f t="shared" si="157"/>
        <v>2.2846662579143393E-6</v>
      </c>
      <c r="BE56" s="5">
        <f t="shared" si="158"/>
        <v>2.9445047516265735E-6</v>
      </c>
      <c r="BF56" s="5">
        <f t="shared" si="159"/>
        <v>1.8974561825643562E-6</v>
      </c>
      <c r="BG56" s="5">
        <f t="shared" si="160"/>
        <v>8.1515461703428785E-7</v>
      </c>
      <c r="BH56" s="5">
        <f t="shared" si="161"/>
        <v>2.6264521512202774E-7</v>
      </c>
      <c r="BI56" s="5">
        <f t="shared" si="162"/>
        <v>6.7700048638595562E-8</v>
      </c>
      <c r="BJ56" s="8">
        <f t="shared" si="163"/>
        <v>0.57399900781650948</v>
      </c>
      <c r="BK56" s="8">
        <f t="shared" si="164"/>
        <v>0.29396679238816587</v>
      </c>
      <c r="BL56" s="8">
        <f t="shared" si="165"/>
        <v>0.12933959330548195</v>
      </c>
      <c r="BM56" s="8">
        <f t="shared" si="166"/>
        <v>0.25528464449905774</v>
      </c>
      <c r="BN56" s="8">
        <f t="shared" si="167"/>
        <v>0.74433123142171898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1.27352941176471</v>
      </c>
      <c r="F57">
        <f>VLOOKUP(B57,home!$B$2:$E$405,3,FALSE)</f>
        <v>1.06</v>
      </c>
      <c r="G57">
        <f>VLOOKUP(C57,away!$B$2:$E$405,4,FALSE)</f>
        <v>1.1499999999999999</v>
      </c>
      <c r="H57">
        <f>VLOOKUP(A57,away!$A$2:$E$405,3,FALSE)</f>
        <v>1.0794117647058801</v>
      </c>
      <c r="I57">
        <f>VLOOKUP(C57,away!$B$2:$E$405,3,FALSE)</f>
        <v>0.51</v>
      </c>
      <c r="J57">
        <f>VLOOKUP(B57,home!$B$2:$E$405,4,FALSE)</f>
        <v>0.71</v>
      </c>
      <c r="K57" s="3">
        <f t="shared" si="112"/>
        <v>1.5524323529411814</v>
      </c>
      <c r="L57" s="3">
        <f t="shared" si="113"/>
        <v>0.39085499999999918</v>
      </c>
      <c r="M57" s="5">
        <f t="shared" si="114"/>
        <v>0.14323231980755646</v>
      </c>
      <c r="N57" s="5">
        <f t="shared" si="115"/>
        <v>0.22235848725606866</v>
      </c>
      <c r="O57" s="5">
        <f t="shared" si="116"/>
        <v>5.5983068358382369E-2</v>
      </c>
      <c r="P57" s="5">
        <f t="shared" si="117"/>
        <v>8.6909926536470533E-2</v>
      </c>
      <c r="Q57" s="5">
        <f t="shared" si="118"/>
        <v>0.17259825478369023</v>
      </c>
      <c r="R57" s="5">
        <f t="shared" si="119"/>
        <v>1.0940631091607745E-2</v>
      </c>
      <c r="S57" s="5">
        <f t="shared" si="120"/>
        <v>1.3183713251176808E-2</v>
      </c>
      <c r="T57" s="5">
        <f t="shared" si="121"/>
        <v>6.7460890873479104E-2</v>
      </c>
      <c r="U57" s="5">
        <f t="shared" si="122"/>
        <v>1.6984589668206058E-2</v>
      </c>
      <c r="V57" s="5">
        <f t="shared" si="123"/>
        <v>8.8884001078118975E-4</v>
      </c>
      <c r="W57" s="5">
        <f t="shared" si="124"/>
        <v>8.9315704929128575E-2</v>
      </c>
      <c r="X57" s="5">
        <f t="shared" si="125"/>
        <v>3.4909489850074478E-2</v>
      </c>
      <c r="Y57" s="5">
        <f t="shared" si="126"/>
        <v>6.8222743276754151E-3</v>
      </c>
      <c r="Z57" s="5">
        <f t="shared" si="127"/>
        <v>1.4254001217701125E-3</v>
      </c>
      <c r="AA57" s="5">
        <f t="shared" si="128"/>
        <v>2.2128372649222218E-3</v>
      </c>
      <c r="AB57" s="5">
        <f t="shared" si="129"/>
        <v>1.7176400809295672E-3</v>
      </c>
      <c r="AC57" s="5">
        <f t="shared" si="130"/>
        <v>3.3707921221733859E-5</v>
      </c>
      <c r="AD57" s="5">
        <f t="shared" si="131"/>
        <v>3.4664147489431835E-2</v>
      </c>
      <c r="AE57" s="5">
        <f t="shared" si="132"/>
        <v>1.3548655366981853E-2</v>
      </c>
      <c r="AF57" s="5">
        <f t="shared" si="133"/>
        <v>2.6477798467308402E-3</v>
      </c>
      <c r="AG57" s="5">
        <f t="shared" si="134"/>
        <v>3.4496599733132682E-4</v>
      </c>
      <c r="AH57" s="5">
        <f t="shared" si="135"/>
        <v>1.39281191148614E-4</v>
      </c>
      <c r="AI57" s="5">
        <f t="shared" si="136"/>
        <v>2.1622462729529323E-4</v>
      </c>
      <c r="AJ57" s="5">
        <f t="shared" si="137"/>
        <v>1.6783705345793109E-4</v>
      </c>
      <c r="AK57" s="5">
        <f t="shared" si="138"/>
        <v>8.685189060347027E-5</v>
      </c>
      <c r="AL57" s="5">
        <f t="shared" si="139"/>
        <v>8.1812623324515106E-7</v>
      </c>
      <c r="AM57" s="5">
        <f t="shared" si="140"/>
        <v>1.0762748809943755E-2</v>
      </c>
      <c r="AN57" s="5">
        <f t="shared" si="141"/>
        <v>4.206674186110558E-3</v>
      </c>
      <c r="AO57" s="5">
        <f t="shared" si="142"/>
        <v>8.2209981950611918E-4</v>
      </c>
      <c r="AP57" s="5">
        <f t="shared" si="143"/>
        <v>1.0710727498435453E-4</v>
      </c>
      <c r="AQ57" s="5">
        <f t="shared" si="144"/>
        <v>1.0465853491002447E-5</v>
      </c>
      <c r="AR57" s="5">
        <f t="shared" si="145"/>
        <v>1.0887749993278286E-5</v>
      </c>
      <c r="AS57" s="5">
        <f t="shared" si="146"/>
        <v>1.6902495340300341E-5</v>
      </c>
      <c r="AT57" s="5">
        <f t="shared" si="147"/>
        <v>1.311999030585991E-5</v>
      </c>
      <c r="AU57" s="5">
        <f t="shared" si="148"/>
        <v>6.7892991403638635E-6</v>
      </c>
      <c r="AV57" s="5">
        <f t="shared" si="149"/>
        <v>2.634981909824153E-6</v>
      </c>
      <c r="AW57" s="5">
        <f t="shared" si="150"/>
        <v>1.3789425560986842E-8</v>
      </c>
      <c r="AX57" s="5">
        <f t="shared" si="151"/>
        <v>2.7847399098559805E-3</v>
      </c>
      <c r="AY57" s="5">
        <f t="shared" si="152"/>
        <v>1.0884295174667571E-3</v>
      </c>
      <c r="AZ57" s="5">
        <f t="shared" si="153"/>
        <v>2.1270905952473418E-4</v>
      </c>
      <c r="BA57" s="5">
        <f t="shared" si="154"/>
        <v>2.771279982017994E-5</v>
      </c>
      <c r="BB57" s="5">
        <f t="shared" si="155"/>
        <v>2.7079215934291008E-6</v>
      </c>
      <c r="BC57" s="5">
        <f t="shared" si="156"/>
        <v>2.1168093887994591E-7</v>
      </c>
      <c r="BD57" s="5">
        <f t="shared" si="157"/>
        <v>7.0925525393712901E-7</v>
      </c>
      <c r="BE57" s="5">
        <f t="shared" si="158"/>
        <v>1.1010708027055123E-6</v>
      </c>
      <c r="BF57" s="5">
        <f t="shared" si="159"/>
        <v>8.5466896849947715E-7</v>
      </c>
      <c r="BG57" s="5">
        <f t="shared" si="160"/>
        <v>4.4227191925115191E-7</v>
      </c>
      <c r="BH57" s="5">
        <f t="shared" si="161"/>
        <v>1.7164930906071946E-7</v>
      </c>
      <c r="BI57" s="5">
        <f t="shared" si="162"/>
        <v>5.3294788149172118E-8</v>
      </c>
      <c r="BJ57" s="8">
        <f t="shared" si="163"/>
        <v>0.66469625755382789</v>
      </c>
      <c r="BK57" s="8">
        <f t="shared" si="164"/>
        <v>0.24533775517090672</v>
      </c>
      <c r="BL57" s="8">
        <f t="shared" si="165"/>
        <v>8.8502627954284471E-2</v>
      </c>
      <c r="BM57" s="8">
        <f t="shared" si="166"/>
        <v>0.30685093723897205</v>
      </c>
      <c r="BN57" s="8">
        <f t="shared" si="167"/>
        <v>0.69202268783377596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1.27352941176471</v>
      </c>
      <c r="F58">
        <f>VLOOKUP(B58,home!$B$2:$E$405,3,FALSE)</f>
        <v>1.52</v>
      </c>
      <c r="G58">
        <f>VLOOKUP(C58,away!$B$2:$E$405,4,FALSE)</f>
        <v>1.1499999999999999</v>
      </c>
      <c r="H58">
        <f>VLOOKUP(A58,away!$A$2:$E$405,3,FALSE)</f>
        <v>1.0794117647058801</v>
      </c>
      <c r="I58">
        <f>VLOOKUP(C58,away!$B$2:$E$405,3,FALSE)</f>
        <v>0.51</v>
      </c>
      <c r="J58">
        <f>VLOOKUP(B58,home!$B$2:$E$405,4,FALSE)</f>
        <v>1.25</v>
      </c>
      <c r="K58" s="3">
        <f t="shared" si="112"/>
        <v>2.2261294117647128</v>
      </c>
      <c r="L58" s="3">
        <f t="shared" si="113"/>
        <v>0.68812499999999854</v>
      </c>
      <c r="M58" s="5">
        <f t="shared" si="114"/>
        <v>5.4244459990621587E-2</v>
      </c>
      <c r="N58" s="5">
        <f t="shared" si="115"/>
        <v>0.12075518781041694</v>
      </c>
      <c r="O58" s="5">
        <f t="shared" si="116"/>
        <v>3.7326969031046403E-2</v>
      </c>
      <c r="P58" s="5">
        <f t="shared" si="117"/>
        <v>8.3094663612042985E-2</v>
      </c>
      <c r="Q58" s="5">
        <f t="shared" si="118"/>
        <v>0.13440833760397045</v>
      </c>
      <c r="R58" s="5">
        <f t="shared" si="119"/>
        <v>1.2842810282244375E-2</v>
      </c>
      <c r="S58" s="5">
        <f t="shared" si="120"/>
        <v>3.1822250244505842E-2</v>
      </c>
      <c r="T58" s="5">
        <f t="shared" si="121"/>
        <v>9.2489737313731973E-2</v>
      </c>
      <c r="U58" s="5">
        <f t="shared" si="122"/>
        <v>2.8589757699018475E-2</v>
      </c>
      <c r="V58" s="5">
        <f t="shared" si="123"/>
        <v>5.4163425268633379E-3</v>
      </c>
      <c r="W58" s="5">
        <f t="shared" si="124"/>
        <v>9.9736784508866555E-2</v>
      </c>
      <c r="X58" s="5">
        <f t="shared" si="125"/>
        <v>6.8631374840163656E-2</v>
      </c>
      <c r="Y58" s="5">
        <f t="shared" si="126"/>
        <v>2.3613482405943756E-2</v>
      </c>
      <c r="Z58" s="5">
        <f t="shared" si="127"/>
        <v>2.9458196084897973E-3</v>
      </c>
      <c r="AA58" s="5">
        <f t="shared" si="128"/>
        <v>6.5577756722123492E-3</v>
      </c>
      <c r="AB58" s="5">
        <f t="shared" si="129"/>
        <v>7.2992286498335121E-3</v>
      </c>
      <c r="AC58" s="5">
        <f t="shared" si="130"/>
        <v>5.1856581339726352E-4</v>
      </c>
      <c r="AD58" s="5">
        <f t="shared" si="131"/>
        <v>5.5506747357506762E-2</v>
      </c>
      <c r="AE58" s="5">
        <f t="shared" si="132"/>
        <v>3.8195580525384264E-2</v>
      </c>
      <c r="AF58" s="5">
        <f t="shared" si="133"/>
        <v>1.3141666924514996E-2</v>
      </c>
      <c r="AG58" s="5">
        <f t="shared" si="134"/>
        <v>3.0143698508106206E-3</v>
      </c>
      <c r="AH58" s="5">
        <f t="shared" si="135"/>
        <v>5.0677302952300944E-4</v>
      </c>
      <c r="AI58" s="5">
        <f t="shared" si="136"/>
        <v>1.1281423461102784E-3</v>
      </c>
      <c r="AJ58" s="5">
        <f t="shared" si="137"/>
        <v>1.2556954286666688E-3</v>
      </c>
      <c r="AK58" s="5">
        <f t="shared" si="138"/>
        <v>9.3178017532445667E-4</v>
      </c>
      <c r="AL58" s="5">
        <f t="shared" si="139"/>
        <v>3.1774711616560293E-5</v>
      </c>
      <c r="AM58" s="5">
        <f t="shared" si="140"/>
        <v>2.4713040568787828E-2</v>
      </c>
      <c r="AN58" s="5">
        <f t="shared" si="141"/>
        <v>1.7005661041397089E-2</v>
      </c>
      <c r="AO58" s="5">
        <f t="shared" si="142"/>
        <v>5.8510102520556726E-3</v>
      </c>
      <c r="AP58" s="5">
        <f t="shared" si="143"/>
        <v>1.3420754765652671E-3</v>
      </c>
      <c r="AQ58" s="5">
        <f t="shared" si="144"/>
        <v>2.3087892182786814E-4</v>
      </c>
      <c r="AR58" s="5">
        <f t="shared" si="145"/>
        <v>6.9744638188104036E-5</v>
      </c>
      <c r="AS58" s="5">
        <f t="shared" si="146"/>
        <v>1.5526059038342677E-4</v>
      </c>
      <c r="AT58" s="5">
        <f t="shared" si="147"/>
        <v>1.7281508337024996E-4</v>
      </c>
      <c r="AU58" s="5">
        <f t="shared" si="148"/>
        <v>1.282362466290281E-4</v>
      </c>
      <c r="AV58" s="5">
        <f t="shared" si="149"/>
        <v>7.1367620068798265E-5</v>
      </c>
      <c r="AW58" s="5">
        <f t="shared" si="150"/>
        <v>1.3520627900701935E-6</v>
      </c>
      <c r="AX58" s="5">
        <f t="shared" si="151"/>
        <v>9.1690710773855138E-3</v>
      </c>
      <c r="AY58" s="5">
        <f t="shared" si="152"/>
        <v>6.3094670351258935E-3</v>
      </c>
      <c r="AZ58" s="5">
        <f t="shared" si="153"/>
        <v>2.1708510017729981E-3</v>
      </c>
      <c r="BA58" s="5">
        <f t="shared" si="154"/>
        <v>4.9793894853168035E-4</v>
      </c>
      <c r="BB58" s="5">
        <f t="shared" si="155"/>
        <v>8.5661059739590464E-5</v>
      </c>
      <c r="BC58" s="5">
        <f t="shared" si="156"/>
        <v>1.1789103346661116E-5</v>
      </c>
      <c r="BD58" s="5">
        <f t="shared" si="157"/>
        <v>7.9988381921981617E-6</v>
      </c>
      <c r="BE58" s="5">
        <f t="shared" si="158"/>
        <v>1.7806448959599215E-5</v>
      </c>
      <c r="BF58" s="5">
        <f t="shared" si="159"/>
        <v>1.9819729874025494E-5</v>
      </c>
      <c r="BG58" s="5">
        <f t="shared" si="160"/>
        <v>1.4707094535266625E-5</v>
      </c>
      <c r="BH58" s="5">
        <f t="shared" si="161"/>
        <v>8.1849739266402799E-6</v>
      </c>
      <c r="BI58" s="5">
        <f t="shared" si="162"/>
        <v>3.6441622385242497E-6</v>
      </c>
      <c r="BJ58" s="8">
        <f t="shared" si="163"/>
        <v>0.71688071362784611</v>
      </c>
      <c r="BK58" s="8">
        <f t="shared" si="164"/>
        <v>0.18143752393417345</v>
      </c>
      <c r="BL58" s="8">
        <f t="shared" si="165"/>
        <v>9.7108517740345401E-2</v>
      </c>
      <c r="BM58" s="8">
        <f t="shared" si="166"/>
        <v>0.54939203160817607</v>
      </c>
      <c r="BN58" s="8">
        <f t="shared" si="167"/>
        <v>0.44267242833034276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1.27352941176471</v>
      </c>
      <c r="F59">
        <f>VLOOKUP(B59,home!$B$2:$E$405,3,FALSE)</f>
        <v>0.83</v>
      </c>
      <c r="G59">
        <f>VLOOKUP(C59,away!$B$2:$E$405,4,FALSE)</f>
        <v>0.74</v>
      </c>
      <c r="H59">
        <f>VLOOKUP(A59,away!$A$2:$E$405,3,FALSE)</f>
        <v>1.0794117647058801</v>
      </c>
      <c r="I59">
        <f>VLOOKUP(C59,away!$B$2:$E$405,3,FALSE)</f>
        <v>1.39</v>
      </c>
      <c r="J59">
        <f>VLOOKUP(B59,home!$B$2:$E$405,4,FALSE)</f>
        <v>0.87</v>
      </c>
      <c r="K59" s="3">
        <f t="shared" si="112"/>
        <v>0.78220176470588476</v>
      </c>
      <c r="L59" s="3">
        <f t="shared" si="113"/>
        <v>1.3053326470588207</v>
      </c>
      <c r="M59" s="5">
        <f t="shared" si="114"/>
        <v>0.12399247362835857</v>
      </c>
      <c r="N59" s="5">
        <f t="shared" si="115"/>
        <v>9.6987131682349959E-2</v>
      </c>
      <c r="O59" s="5">
        <f t="shared" si="116"/>
        <v>0.1618514238166763</v>
      </c>
      <c r="P59" s="5">
        <f t="shared" si="117"/>
        <v>0.12660046932956429</v>
      </c>
      <c r="Q59" s="5">
        <f t="shared" si="118"/>
        <v>3.7931752777848077E-2</v>
      </c>
      <c r="R59" s="5">
        <f t="shared" si="119"/>
        <v>0.10563497374043058</v>
      </c>
      <c r="S59" s="5">
        <f t="shared" si="120"/>
        <v>3.2315830077125393E-2</v>
      </c>
      <c r="T59" s="5">
        <f t="shared" si="121"/>
        <v>4.9513555261089207E-2</v>
      </c>
      <c r="U59" s="5">
        <f t="shared" si="122"/>
        <v>8.2627862874424599E-2</v>
      </c>
      <c r="V59" s="5">
        <f t="shared" si="123"/>
        <v>3.6661716767682714E-3</v>
      </c>
      <c r="W59" s="5">
        <f t="shared" si="124"/>
        <v>9.8900946537400381E-3</v>
      </c>
      <c r="X59" s="5">
        <f t="shared" si="125"/>
        <v>1.2909863434028775E-2</v>
      </c>
      <c r="Y59" s="5">
        <f t="shared" si="126"/>
        <v>8.4258331047543291E-3</v>
      </c>
      <c r="Z59" s="5">
        <f t="shared" si="127"/>
        <v>4.5962926631528435E-2</v>
      </c>
      <c r="AA59" s="5">
        <f t="shared" si="128"/>
        <v>3.5952282322228649E-2</v>
      </c>
      <c r="AB59" s="5">
        <f t="shared" si="129"/>
        <v>1.4060969338825717E-2</v>
      </c>
      <c r="AC59" s="5">
        <f t="shared" si="130"/>
        <v>2.3395525618392471E-4</v>
      </c>
      <c r="AD59" s="5">
        <f t="shared" si="131"/>
        <v>1.9340123728159232E-3</v>
      </c>
      <c r="AE59" s="5">
        <f t="shared" si="132"/>
        <v>2.5245294900523201E-3</v>
      </c>
      <c r="AF59" s="5">
        <f t="shared" si="133"/>
        <v>1.6476753809140249E-3</v>
      </c>
      <c r="AG59" s="5">
        <f t="shared" si="134"/>
        <v>7.1692148882071852E-4</v>
      </c>
      <c r="AH59" s="5">
        <f t="shared" si="135"/>
        <v>1.4999227171625841E-2</v>
      </c>
      <c r="AI59" s="5">
        <f t="shared" si="136"/>
        <v>1.173242196287019E-2</v>
      </c>
      <c r="AJ59" s="5">
        <f t="shared" si="137"/>
        <v>4.5885605818155708E-3</v>
      </c>
      <c r="AK59" s="5">
        <f t="shared" si="138"/>
        <v>1.1963933948520003E-3</v>
      </c>
      <c r="AL59" s="5">
        <f t="shared" si="139"/>
        <v>9.5550461631339293E-6</v>
      </c>
      <c r="AM59" s="5">
        <f t="shared" si="140"/>
        <v>3.0255757819592621E-4</v>
      </c>
      <c r="AN59" s="5">
        <f t="shared" si="141"/>
        <v>3.9493828443419452E-4</v>
      </c>
      <c r="AO59" s="5">
        <f t="shared" si="142"/>
        <v>2.5776291812267828E-4</v>
      </c>
      <c r="AP59" s="5">
        <f t="shared" si="143"/>
        <v>1.1215545074222727E-4</v>
      </c>
      <c r="AQ59" s="5">
        <f t="shared" si="144"/>
        <v>3.660004284985666E-5</v>
      </c>
      <c r="AR59" s="5">
        <f t="shared" si="145"/>
        <v>3.9157961815549881E-3</v>
      </c>
      <c r="AS59" s="5">
        <f t="shared" si="146"/>
        <v>3.0629426834408767E-3</v>
      </c>
      <c r="AT59" s="5">
        <f t="shared" si="147"/>
        <v>1.1979195860902158E-3</v>
      </c>
      <c r="AU59" s="5">
        <f t="shared" si="148"/>
        <v>3.1233827140516999E-4</v>
      </c>
      <c r="AV59" s="5">
        <f t="shared" si="149"/>
        <v>6.1077886769577377E-5</v>
      </c>
      <c r="AW59" s="5">
        <f t="shared" si="150"/>
        <v>2.7100061742101952E-7</v>
      </c>
      <c r="AX59" s="5">
        <f t="shared" si="151"/>
        <v>3.9443511931665355E-5</v>
      </c>
      <c r="AY59" s="5">
        <f t="shared" si="152"/>
        <v>5.1486903839056917E-5</v>
      </c>
      <c r="AZ59" s="5">
        <f t="shared" si="153"/>
        <v>3.3603768238549568E-5</v>
      </c>
      <c r="BA59" s="5">
        <f t="shared" si="154"/>
        <v>1.4621365248659013E-5</v>
      </c>
      <c r="BB59" s="5">
        <f t="shared" si="155"/>
        <v>4.7714363509114791E-6</v>
      </c>
      <c r="BC59" s="5">
        <f t="shared" si="156"/>
        <v>1.2456623284415919E-6</v>
      </c>
      <c r="BD59" s="5">
        <f t="shared" si="157"/>
        <v>8.5190276583533241E-4</v>
      </c>
      <c r="BE59" s="5">
        <f t="shared" si="158"/>
        <v>6.6635984679422116E-4</v>
      </c>
      <c r="BF59" s="5">
        <f t="shared" si="159"/>
        <v>2.6061392404579136E-4</v>
      </c>
      <c r="BG59" s="5">
        <f t="shared" si="160"/>
        <v>6.7950890431847815E-5</v>
      </c>
      <c r="BH59" s="5">
        <f t="shared" si="161"/>
        <v>1.3287826602281892E-5</v>
      </c>
      <c r="BI59" s="5">
        <f t="shared" si="162"/>
        <v>2.0787522834821398E-6</v>
      </c>
      <c r="BJ59" s="8">
        <f t="shared" si="163"/>
        <v>0.22373055656869559</v>
      </c>
      <c r="BK59" s="8">
        <f t="shared" si="164"/>
        <v>0.28686994191800258</v>
      </c>
      <c r="BL59" s="8">
        <f t="shared" si="165"/>
        <v>0.44305638381900309</v>
      </c>
      <c r="BM59" s="8">
        <f t="shared" si="166"/>
        <v>0.34657036805878039</v>
      </c>
      <c r="BN59" s="8">
        <f t="shared" si="167"/>
        <v>0.65299822497522786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1.27352941176471</v>
      </c>
      <c r="F60">
        <f>VLOOKUP(B60,home!$B$2:$E$405,3,FALSE)</f>
        <v>1.06</v>
      </c>
      <c r="G60">
        <f>VLOOKUP(C60,away!$B$2:$E$405,4,FALSE)</f>
        <v>0.88</v>
      </c>
      <c r="H60">
        <f>VLOOKUP(A60,away!$A$2:$E$405,3,FALSE)</f>
        <v>1.0794117647058801</v>
      </c>
      <c r="I60">
        <f>VLOOKUP(C60,away!$B$2:$E$405,3,FALSE)</f>
        <v>0.74</v>
      </c>
      <c r="J60">
        <f>VLOOKUP(B60,home!$B$2:$E$405,4,FALSE)</f>
        <v>0.54</v>
      </c>
      <c r="K60" s="3">
        <f t="shared" si="112"/>
        <v>1.1879482352941215</v>
      </c>
      <c r="L60" s="3">
        <f t="shared" si="113"/>
        <v>0.4313329411764697</v>
      </c>
      <c r="M60" s="5">
        <f t="shared" si="114"/>
        <v>0.19804100446505613</v>
      </c>
      <c r="N60" s="5">
        <f t="shared" si="115"/>
        <v>0.23526246177013863</v>
      </c>
      <c r="O60" s="5">
        <f t="shared" si="116"/>
        <v>8.5421608929455023E-2</v>
      </c>
      <c r="P60" s="5">
        <f t="shared" si="117"/>
        <v>0.10147644958373066</v>
      </c>
      <c r="Q60" s="5">
        <f t="shared" si="118"/>
        <v>0.13973981314539349</v>
      </c>
      <c r="R60" s="5">
        <f t="shared" si="119"/>
        <v>1.8422576909784008E-2</v>
      </c>
      <c r="S60" s="5">
        <f t="shared" si="120"/>
        <v>1.2999163794304526E-2</v>
      </c>
      <c r="T60" s="5">
        <f t="shared" si="121"/>
        <v>6.0274384603452885E-2</v>
      </c>
      <c r="U60" s="5">
        <f t="shared" si="122"/>
        <v>2.1885067729548142E-2</v>
      </c>
      <c r="V60" s="5">
        <f t="shared" si="123"/>
        <v>7.4008746766949596E-4</v>
      </c>
      <c r="W60" s="5">
        <f t="shared" si="124"/>
        <v>5.5334554808800167E-2</v>
      </c>
      <c r="X60" s="5">
        <f t="shared" si="125"/>
        <v>2.386761627437034E-2</v>
      </c>
      <c r="Y60" s="5">
        <f t="shared" si="126"/>
        <v>5.1474445632477663E-3</v>
      </c>
      <c r="Z60" s="5">
        <f t="shared" si="127"/>
        <v>2.6487547608489521E-3</v>
      </c>
      <c r="AA60" s="5">
        <f t="shared" si="128"/>
        <v>3.1465835438774154E-3</v>
      </c>
      <c r="AB60" s="5">
        <f t="shared" si="129"/>
        <v>1.8689891840773499E-3</v>
      </c>
      <c r="AC60" s="5">
        <f t="shared" si="130"/>
        <v>2.370135694984506E-5</v>
      </c>
      <c r="AD60" s="5">
        <f t="shared" si="131"/>
        <v>1.6433646683974998E-2</v>
      </c>
      <c r="AE60" s="5">
        <f t="shared" si="132"/>
        <v>7.0883731584538744E-3</v>
      </c>
      <c r="AF60" s="5">
        <f t="shared" si="133"/>
        <v>1.5287244212961258E-3</v>
      </c>
      <c r="AG60" s="5">
        <f t="shared" si="134"/>
        <v>2.1979640029531821E-4</v>
      </c>
      <c r="AH60" s="5">
        <f t="shared" si="135"/>
        <v>2.8562379536303871E-4</v>
      </c>
      <c r="AI60" s="5">
        <f t="shared" si="136"/>
        <v>3.3930628365953108E-4</v>
      </c>
      <c r="AJ60" s="5">
        <f t="shared" si="137"/>
        <v>2.0153915044877335E-4</v>
      </c>
      <c r="AK60" s="5">
        <f t="shared" si="138"/>
        <v>7.9806026039432249E-5</v>
      </c>
      <c r="AL60" s="5">
        <f t="shared" si="139"/>
        <v>4.8578415567697984E-7</v>
      </c>
      <c r="AM60" s="5">
        <f t="shared" si="140"/>
        <v>3.9044643155350368E-3</v>
      </c>
      <c r="AN60" s="5">
        <f t="shared" si="141"/>
        <v>1.684124076938299E-3</v>
      </c>
      <c r="AO60" s="5">
        <f t="shared" si="142"/>
        <v>3.6320909570595182E-4</v>
      </c>
      <c r="AP60" s="5">
        <f t="shared" si="143"/>
        <v>5.2221349170964698E-5</v>
      </c>
      <c r="AQ60" s="5">
        <f t="shared" si="144"/>
        <v>5.6311970325288982E-6</v>
      </c>
      <c r="AR60" s="5">
        <f t="shared" si="145"/>
        <v>2.4639790344785131E-5</v>
      </c>
      <c r="AS60" s="5">
        <f t="shared" si="146"/>
        <v>2.9270795458104628E-5</v>
      </c>
      <c r="AT60" s="5">
        <f t="shared" si="147"/>
        <v>1.7386094905055293E-5</v>
      </c>
      <c r="AU60" s="5">
        <f t="shared" si="148"/>
        <v>6.8845935870388515E-6</v>
      </c>
      <c r="AV60" s="5">
        <f t="shared" si="149"/>
        <v>2.044635200610007E-6</v>
      </c>
      <c r="AW60" s="5">
        <f t="shared" si="150"/>
        <v>6.9143440935497204E-9</v>
      </c>
      <c r="AX60" s="5">
        <f t="shared" si="151"/>
        <v>7.7305024890145192E-4</v>
      </c>
      <c r="AY60" s="5">
        <f t="shared" si="152"/>
        <v>3.3344203753586519E-4</v>
      </c>
      <c r="AZ60" s="5">
        <f t="shared" si="153"/>
        <v>7.1912267381109765E-5</v>
      </c>
      <c r="BA60" s="5">
        <f t="shared" si="154"/>
        <v>1.033937659872093E-5</v>
      </c>
      <c r="BB60" s="5">
        <f t="shared" si="155"/>
        <v>1.1149284295643649E-6</v>
      </c>
      <c r="BC60" s="5">
        <f t="shared" si="156"/>
        <v>9.6181071745052045E-8</v>
      </c>
      <c r="BD60" s="5">
        <f t="shared" si="157"/>
        <v>1.7713255398979573E-6</v>
      </c>
      <c r="BE60" s="5">
        <f t="shared" si="158"/>
        <v>2.1042430492531852E-6</v>
      </c>
      <c r="BF60" s="5">
        <f t="shared" si="159"/>
        <v>1.2498659084951218E-6</v>
      </c>
      <c r="BG60" s="5">
        <f t="shared" si="160"/>
        <v>4.9492533345035462E-7</v>
      </c>
      <c r="BH60" s="5">
        <f t="shared" si="161"/>
        <v>1.4698641911867583E-7</v>
      </c>
      <c r="BI60" s="5">
        <f t="shared" si="162"/>
        <v>3.4922451440846604E-8</v>
      </c>
      <c r="BJ60" s="8">
        <f t="shared" si="163"/>
        <v>0.55209642090372479</v>
      </c>
      <c r="BK60" s="8">
        <f t="shared" si="164"/>
        <v>0.31361433448940224</v>
      </c>
      <c r="BL60" s="8">
        <f t="shared" si="165"/>
        <v>0.13173712973044993</v>
      </c>
      <c r="BM60" s="8">
        <f t="shared" si="166"/>
        <v>0.22139928995767616</v>
      </c>
      <c r="BN60" s="8">
        <f t="shared" si="167"/>
        <v>0.77836391480355804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1.27352941176471</v>
      </c>
      <c r="F61">
        <f>VLOOKUP(B61,home!$B$2:$E$405,3,FALSE)</f>
        <v>0.92</v>
      </c>
      <c r="G61">
        <f>VLOOKUP(C61,away!$B$2:$E$405,4,FALSE)</f>
        <v>0.92</v>
      </c>
      <c r="H61">
        <f>VLOOKUP(A61,away!$A$2:$E$405,3,FALSE)</f>
        <v>1.0794117647058801</v>
      </c>
      <c r="I61">
        <f>VLOOKUP(C61,away!$B$2:$E$405,3,FALSE)</f>
        <v>0.83</v>
      </c>
      <c r="J61">
        <f>VLOOKUP(B61,home!$B$2:$E$405,4,FALSE)</f>
        <v>1.0900000000000001</v>
      </c>
      <c r="K61" s="3">
        <f t="shared" si="112"/>
        <v>1.0779152941176506</v>
      </c>
      <c r="L61" s="3">
        <f t="shared" si="113"/>
        <v>0.97654382352940972</v>
      </c>
      <c r="M61" s="5">
        <f t="shared" si="114"/>
        <v>0.12816213747223029</v>
      </c>
      <c r="N61" s="5">
        <f t="shared" si="115"/>
        <v>0.1381479281081259</v>
      </c>
      <c r="O61" s="5">
        <f t="shared" si="116"/>
        <v>0.1251559437588336</v>
      </c>
      <c r="P61" s="5">
        <f t="shared" si="117"/>
        <v>0.13490750592737527</v>
      </c>
      <c r="Q61" s="5">
        <f t="shared" si="118"/>
        <v>7.4455882279207283E-2</v>
      </c>
      <c r="R61" s="5">
        <f t="shared" si="119"/>
        <v>6.1110131927841559E-2</v>
      </c>
      <c r="S61" s="5">
        <f t="shared" si="120"/>
        <v>3.5501973348970373E-2</v>
      </c>
      <c r="T61" s="5">
        <f t="shared" si="121"/>
        <v>7.2709431965192695E-2</v>
      </c>
      <c r="U61" s="5">
        <f t="shared" si="122"/>
        <v>6.5871545830567771E-2</v>
      </c>
      <c r="V61" s="5">
        <f t="shared" si="123"/>
        <v>4.1522773630286247E-3</v>
      </c>
      <c r="W61" s="5">
        <f t="shared" si="124"/>
        <v>2.6752378081926965E-2</v>
      </c>
      <c r="X61" s="5">
        <f t="shared" si="125"/>
        <v>2.6124869580629335E-2</v>
      </c>
      <c r="Y61" s="5">
        <f t="shared" si="126"/>
        <v>1.2756040014737466E-2</v>
      </c>
      <c r="Z61" s="5">
        <f t="shared" si="127"/>
        <v>1.9892240629733687E-2</v>
      </c>
      <c r="AA61" s="5">
        <f t="shared" si="128"/>
        <v>2.1442150409058468E-2</v>
      </c>
      <c r="AB61" s="5">
        <f t="shared" si="129"/>
        <v>1.1556410932347577E-2</v>
      </c>
      <c r="AC61" s="5">
        <f t="shared" si="130"/>
        <v>2.7317612772252378E-4</v>
      </c>
      <c r="AD61" s="5">
        <f t="shared" si="131"/>
        <v>7.2091993721317225E-3</v>
      </c>
      <c r="AE61" s="5">
        <f t="shared" si="132"/>
        <v>7.0400991194473324E-3</v>
      </c>
      <c r="AF61" s="5">
        <f t="shared" si="133"/>
        <v>3.4374826560655638E-3</v>
      </c>
      <c r="AG61" s="5">
        <f t="shared" si="134"/>
        <v>1.1189508187567656E-3</v>
      </c>
      <c r="AH61" s="5">
        <f t="shared" si="135"/>
        <v>4.8564111807818007E-3</v>
      </c>
      <c r="AI61" s="5">
        <f t="shared" si="136"/>
        <v>5.2347998862886614E-3</v>
      </c>
      <c r="AJ61" s="5">
        <f t="shared" si="137"/>
        <v>2.8213354295379429E-3</v>
      </c>
      <c r="AK61" s="5">
        <f t="shared" si="138"/>
        <v>1.0137202031116469E-3</v>
      </c>
      <c r="AL61" s="5">
        <f t="shared" si="139"/>
        <v>1.1502152132233005E-5</v>
      </c>
      <c r="AM61" s="5">
        <f t="shared" si="140"/>
        <v>1.5541812523128301E-3</v>
      </c>
      <c r="AN61" s="5">
        <f t="shared" si="141"/>
        <v>1.5177261025912973E-3</v>
      </c>
      <c r="AO61" s="5">
        <f t="shared" si="142"/>
        <v>7.410630256474472E-4</v>
      </c>
      <c r="AP61" s="5">
        <f t="shared" si="143"/>
        <v>2.4122684018067708E-4</v>
      </c>
      <c r="AQ61" s="5">
        <f t="shared" si="144"/>
        <v>5.8892145211989044E-5</v>
      </c>
      <c r="AR61" s="5">
        <f t="shared" si="145"/>
        <v>9.4849966862232743E-4</v>
      </c>
      <c r="AS61" s="5">
        <f t="shared" si="146"/>
        <v>1.0224022992735302E-3</v>
      </c>
      <c r="AT61" s="5">
        <f t="shared" si="147"/>
        <v>5.5103153756399473E-4</v>
      </c>
      <c r="AU61" s="5">
        <f t="shared" si="148"/>
        <v>1.9798844062713156E-4</v>
      </c>
      <c r="AV61" s="5">
        <f t="shared" si="149"/>
        <v>5.3353692052622378E-5</v>
      </c>
      <c r="AW61" s="5">
        <f t="shared" si="150"/>
        <v>3.3632021983200286E-7</v>
      </c>
      <c r="AX61" s="5">
        <f t="shared" si="151"/>
        <v>2.7921262361648705E-4</v>
      </c>
      <c r="AY61" s="5">
        <f t="shared" si="152"/>
        <v>2.7266336304412225E-4</v>
      </c>
      <c r="AZ61" s="5">
        <f t="shared" si="153"/>
        <v>1.3313386154174733E-4</v>
      </c>
      <c r="BA61" s="5">
        <f t="shared" si="154"/>
        <v>4.3337016730404322E-5</v>
      </c>
      <c r="BB61" s="5">
        <f t="shared" si="155"/>
        <v>1.0580124004566757E-5</v>
      </c>
      <c r="BC61" s="5">
        <f t="shared" si="156"/>
        <v>2.0663909497669832E-6</v>
      </c>
      <c r="BD61" s="5">
        <f t="shared" si="157"/>
        <v>1.5437524883547089E-4</v>
      </c>
      <c r="BE61" s="5">
        <f t="shared" si="158"/>
        <v>1.6640344175297209E-4</v>
      </c>
      <c r="BF61" s="5">
        <f t="shared" si="159"/>
        <v>8.9684407429672117E-5</v>
      </c>
      <c r="BG61" s="5">
        <f t="shared" si="160"/>
        <v>3.2224064804107415E-5</v>
      </c>
      <c r="BH61" s="5">
        <f t="shared" si="161"/>
        <v>8.6837030727464178E-6</v>
      </c>
      <c r="BI61" s="5">
        <f t="shared" si="162"/>
        <v>1.872059270337961E-6</v>
      </c>
      <c r="BJ61" s="8">
        <f t="shared" si="163"/>
        <v>0.37460634474205234</v>
      </c>
      <c r="BK61" s="8">
        <f t="shared" si="164"/>
        <v>0.3032812357545035</v>
      </c>
      <c r="BL61" s="8">
        <f t="shared" si="165"/>
        <v>0.30228896812167383</v>
      </c>
      <c r="BM61" s="8">
        <f t="shared" si="166"/>
        <v>0.33785693273152517</v>
      </c>
      <c r="BN61" s="8">
        <f t="shared" si="167"/>
        <v>0.6619395294736139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1.5846153846153801</v>
      </c>
      <c r="F62">
        <f>VLOOKUP(B62,home!$B$2:$E$405,3,FALSE)</f>
        <v>1.21</v>
      </c>
      <c r="G62">
        <f>VLOOKUP(C62,away!$B$2:$E$405,4,FALSE)</f>
        <v>0.81</v>
      </c>
      <c r="H62">
        <f>VLOOKUP(A62,away!$A$2:$E$405,3,FALSE)</f>
        <v>1.2538461538461501</v>
      </c>
      <c r="I62">
        <f>VLOOKUP(C62,away!$B$2:$E$405,3,FALSE)</f>
        <v>0.9</v>
      </c>
      <c r="J62">
        <f>VLOOKUP(B62,home!$B$2:$E$405,4,FALSE)</f>
        <v>1.04</v>
      </c>
      <c r="K62" s="3">
        <f t="shared" si="112"/>
        <v>1.5530815384615342</v>
      </c>
      <c r="L62" s="3">
        <f t="shared" si="113"/>
        <v>1.1735999999999964</v>
      </c>
      <c r="M62" s="5">
        <f t="shared" si="114"/>
        <v>6.5436076873517324E-2</v>
      </c>
      <c r="N62" s="5">
        <f t="shared" si="115"/>
        <v>0.1016275629416095</v>
      </c>
      <c r="O62" s="5">
        <f t="shared" si="116"/>
        <v>7.6795779818759694E-2</v>
      </c>
      <c r="P62" s="5">
        <f t="shared" si="117"/>
        <v>0.11927010786827255</v>
      </c>
      <c r="Q62" s="5">
        <f t="shared" si="118"/>
        <v>7.8917945901725656E-2</v>
      </c>
      <c r="R62" s="5">
        <f t="shared" si="119"/>
        <v>4.5063763597648063E-2</v>
      </c>
      <c r="S62" s="5">
        <f t="shared" si="120"/>
        <v>5.4348301848863322E-2</v>
      </c>
      <c r="T62" s="5">
        <f t="shared" si="121"/>
        <v>9.2618101310264947E-2</v>
      </c>
      <c r="U62" s="5">
        <f t="shared" si="122"/>
        <v>6.9987699297102135E-2</v>
      </c>
      <c r="V62" s="5">
        <f t="shared" si="123"/>
        <v>1.100671768996583E-2</v>
      </c>
      <c r="W62" s="5">
        <f t="shared" si="124"/>
        <v>4.0855334944425392E-2</v>
      </c>
      <c r="X62" s="5">
        <f t="shared" si="125"/>
        <v>4.7947821090777491E-2</v>
      </c>
      <c r="Y62" s="5">
        <f t="shared" si="126"/>
        <v>2.8135781416068154E-2</v>
      </c>
      <c r="Z62" s="5">
        <f t="shared" si="127"/>
        <v>1.7628944319399872E-2</v>
      </c>
      <c r="AA62" s="5">
        <f t="shared" si="128"/>
        <v>2.7379187965026277E-2</v>
      </c>
      <c r="AB62" s="5">
        <f t="shared" si="129"/>
        <v>2.1261055683275267E-2</v>
      </c>
      <c r="AC62" s="5">
        <f t="shared" si="130"/>
        <v>1.2538691086792725E-3</v>
      </c>
      <c r="AD62" s="5">
        <f t="shared" si="131"/>
        <v>1.586291661246237E-2</v>
      </c>
      <c r="AE62" s="5">
        <f t="shared" si="132"/>
        <v>1.8616718936385779E-2</v>
      </c>
      <c r="AF62" s="5">
        <f t="shared" si="133"/>
        <v>1.0924290671871145E-2</v>
      </c>
      <c r="AG62" s="5">
        <f t="shared" si="134"/>
        <v>4.2735825108359791E-3</v>
      </c>
      <c r="AH62" s="5">
        <f t="shared" si="135"/>
        <v>5.172332263311907E-3</v>
      </c>
      <c r="AI62" s="5">
        <f t="shared" si="136"/>
        <v>8.0330537489386854E-3</v>
      </c>
      <c r="AJ62" s="5">
        <f t="shared" si="137"/>
        <v>6.2379937374729445E-3</v>
      </c>
      <c r="AK62" s="5">
        <f t="shared" si="138"/>
        <v>3.2293709702359646E-3</v>
      </c>
      <c r="AL62" s="5">
        <f t="shared" si="139"/>
        <v>9.1416913109835783E-5</v>
      </c>
      <c r="AM62" s="5">
        <f t="shared" si="140"/>
        <v>4.9272805873940197E-3</v>
      </c>
      <c r="AN62" s="5">
        <f t="shared" si="141"/>
        <v>5.7826564973656033E-3</v>
      </c>
      <c r="AO62" s="5">
        <f t="shared" si="142"/>
        <v>3.3932628326541264E-3</v>
      </c>
      <c r="AP62" s="5">
        <f t="shared" si="143"/>
        <v>1.3274444201342905E-3</v>
      </c>
      <c r="AQ62" s="5">
        <f t="shared" si="144"/>
        <v>3.8947219286739965E-4</v>
      </c>
      <c r="AR62" s="5">
        <f t="shared" si="145"/>
        <v>1.2140498288445672E-3</v>
      </c>
      <c r="AS62" s="5">
        <f t="shared" si="146"/>
        <v>1.8855183759508827E-3</v>
      </c>
      <c r="AT62" s="5">
        <f t="shared" si="147"/>
        <v>1.4641818900596453E-3</v>
      </c>
      <c r="AU62" s="5">
        <f t="shared" si="148"/>
        <v>7.5799795413378343E-4</v>
      </c>
      <c r="AV62" s="5">
        <f t="shared" si="149"/>
        <v>2.9430815718919798E-4</v>
      </c>
      <c r="AW62" s="5">
        <f t="shared" si="150"/>
        <v>4.6284801937613016E-6</v>
      </c>
      <c r="AX62" s="5">
        <f t="shared" si="151"/>
        <v>1.2754114191835936E-3</v>
      </c>
      <c r="AY62" s="5">
        <f t="shared" si="152"/>
        <v>1.4968228415538608E-3</v>
      </c>
      <c r="AZ62" s="5">
        <f t="shared" si="153"/>
        <v>8.7833564342380301E-4</v>
      </c>
      <c r="BA62" s="5">
        <f t="shared" si="154"/>
        <v>3.4360490370739073E-4</v>
      </c>
      <c r="BB62" s="5">
        <f t="shared" si="155"/>
        <v>1.0081367874774814E-4</v>
      </c>
      <c r="BC62" s="5">
        <f t="shared" si="156"/>
        <v>2.3662986675671374E-5</v>
      </c>
      <c r="BD62" s="5">
        <f t="shared" si="157"/>
        <v>2.3746814652199634E-4</v>
      </c>
      <c r="BE62" s="5">
        <f t="shared" si="158"/>
        <v>3.6880739433599107E-4</v>
      </c>
      <c r="BF62" s="5">
        <f t="shared" si="159"/>
        <v>2.8639397769566539E-4</v>
      </c>
      <c r="BG62" s="5">
        <f t="shared" si="160"/>
        <v>1.4826439982856742E-4</v>
      </c>
      <c r="BH62" s="5">
        <f t="shared" si="161"/>
        <v>5.7566675546206882E-5</v>
      </c>
      <c r="BI62" s="5">
        <f t="shared" si="162"/>
        <v>1.7881148204283803E-5</v>
      </c>
      <c r="BJ62" s="8">
        <f t="shared" si="163"/>
        <v>0.45971882434013378</v>
      </c>
      <c r="BK62" s="8">
        <f t="shared" si="164"/>
        <v>0.25290331314396192</v>
      </c>
      <c r="BL62" s="8">
        <f t="shared" si="165"/>
        <v>0.26989267503008157</v>
      </c>
      <c r="BM62" s="8">
        <f t="shared" si="166"/>
        <v>0.51154032547068462</v>
      </c>
      <c r="BN62" s="8">
        <f t="shared" si="167"/>
        <v>0.4871112370015328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1.4842105263157901</v>
      </c>
      <c r="F63">
        <f>VLOOKUP(B63,home!$B$2:$E$405,3,FALSE)</f>
        <v>1.24</v>
      </c>
      <c r="G63">
        <f>VLOOKUP(C63,away!$B$2:$E$405,4,FALSE)</f>
        <v>1.27</v>
      </c>
      <c r="H63">
        <f>VLOOKUP(A63,away!$A$2:$E$405,3,FALSE)</f>
        <v>1.1789473684210501</v>
      </c>
      <c r="I63">
        <f>VLOOKUP(C63,away!$B$2:$E$405,3,FALSE)</f>
        <v>0.56000000000000005</v>
      </c>
      <c r="J63">
        <f>VLOOKUP(B63,home!$B$2:$E$405,4,FALSE)</f>
        <v>0.85</v>
      </c>
      <c r="K63" s="3">
        <f t="shared" si="112"/>
        <v>2.3373347368421062</v>
      </c>
      <c r="L63" s="3">
        <f t="shared" si="113"/>
        <v>0.56117894736841989</v>
      </c>
      <c r="M63" s="5">
        <f t="shared" si="114"/>
        <v>5.5105062744137484E-2</v>
      </c>
      <c r="N63" s="5">
        <f t="shared" si="115"/>
        <v>0.12879897732773635</v>
      </c>
      <c r="O63" s="5">
        <f t="shared" si="116"/>
        <v>3.0923801105425804E-2</v>
      </c>
      <c r="P63" s="5">
        <f t="shared" si="117"/>
        <v>7.227927451890806E-2</v>
      </c>
      <c r="Q63" s="5">
        <f t="shared" si="118"/>
        <v>0.15052316188892853</v>
      </c>
      <c r="R63" s="5">
        <f t="shared" si="119"/>
        <v>8.6768930764866154E-3</v>
      </c>
      <c r="S63" s="5">
        <f t="shared" si="120"/>
        <v>2.3701513367460382E-2</v>
      </c>
      <c r="T63" s="5">
        <f t="shared" si="121"/>
        <v>8.4470429543395162E-2</v>
      </c>
      <c r="U63" s="5">
        <f t="shared" si="122"/>
        <v>2.0280803595536936E-2</v>
      </c>
      <c r="V63" s="5">
        <f t="shared" si="123"/>
        <v>3.454266583160314E-3</v>
      </c>
      <c r="W63" s="5">
        <f t="shared" si="124"/>
        <v>0.11727433832743353</v>
      </c>
      <c r="X63" s="5">
        <f t="shared" si="125"/>
        <v>6.581188973591709E-2</v>
      </c>
      <c r="Y63" s="5">
        <f t="shared" si="126"/>
        <v>1.846612350316423E-2</v>
      </c>
      <c r="Z63" s="5">
        <f t="shared" si="127"/>
        <v>1.6230965743636964E-3</v>
      </c>
      <c r="AA63" s="5">
        <f t="shared" si="128"/>
        <v>3.7937200045096943E-3</v>
      </c>
      <c r="AB63" s="5">
        <f t="shared" si="129"/>
        <v>4.4335967741966509E-3</v>
      </c>
      <c r="AC63" s="5">
        <f t="shared" si="130"/>
        <v>2.8317711453415513E-4</v>
      </c>
      <c r="AD63" s="5">
        <f t="shared" si="131"/>
        <v>6.8527346178220996E-2</v>
      </c>
      <c r="AE63" s="5">
        <f t="shared" si="132"/>
        <v>3.8456103994245365E-2</v>
      </c>
      <c r="AF63" s="5">
        <f t="shared" si="133"/>
        <v>1.0790377979690549E-2</v>
      </c>
      <c r="AG63" s="5">
        <f t="shared" si="134"/>
        <v>2.0184443187833733E-3</v>
      </c>
      <c r="AH63" s="5">
        <f t="shared" si="135"/>
        <v>2.277119067696768E-4</v>
      </c>
      <c r="AI63" s="5">
        <f t="shared" si="136"/>
        <v>5.322389496853167E-4</v>
      </c>
      <c r="AJ63" s="5">
        <f t="shared" si="137"/>
        <v>6.220102926999244E-4</v>
      </c>
      <c r="AK63" s="5">
        <f t="shared" si="138"/>
        <v>4.8461542126695327E-4</v>
      </c>
      <c r="AL63" s="5">
        <f t="shared" si="139"/>
        <v>1.4857318278665054E-5</v>
      </c>
      <c r="AM63" s="5">
        <f t="shared" si="140"/>
        <v>3.2034269329192011E-2</v>
      </c>
      <c r="AN63" s="5">
        <f t="shared" si="141"/>
        <v>1.7976957541872427E-2</v>
      </c>
      <c r="AO63" s="5">
        <f t="shared" si="142"/>
        <v>5.0441450551173724E-3</v>
      </c>
      <c r="AP63" s="5">
        <f t="shared" si="143"/>
        <v>9.4355600413479593E-4</v>
      </c>
      <c r="AQ63" s="5">
        <f t="shared" si="144"/>
        <v>1.3237594129587927E-4</v>
      </c>
      <c r="AR63" s="5">
        <f t="shared" si="145"/>
        <v>2.5557425628852597E-5</v>
      </c>
      <c r="AS63" s="5">
        <f t="shared" si="146"/>
        <v>5.9736258706575888E-5</v>
      </c>
      <c r="AT63" s="5">
        <f t="shared" si="147"/>
        <v>6.9811816261933275E-5</v>
      </c>
      <c r="AU63" s="5">
        <f t="shared" si="148"/>
        <v>5.4391194397018436E-5</v>
      </c>
      <c r="AV63" s="5">
        <f t="shared" si="149"/>
        <v>3.1782607010620731E-5</v>
      </c>
      <c r="AW63" s="5">
        <f t="shared" si="150"/>
        <v>5.4132764910096435E-7</v>
      </c>
      <c r="AX63" s="5">
        <f t="shared" si="151"/>
        <v>1.2479135078746038E-2</v>
      </c>
      <c r="AY63" s="5">
        <f t="shared" si="152"/>
        <v>7.0030278875590256E-3</v>
      </c>
      <c r="AZ63" s="5">
        <f t="shared" si="153"/>
        <v>1.9649759091660314E-3</v>
      </c>
      <c r="BA63" s="5">
        <f t="shared" si="154"/>
        <v>3.6756770410336574E-4</v>
      </c>
      <c r="BB63" s="5">
        <f t="shared" si="155"/>
        <v>5.1567814318838397E-5</v>
      </c>
      <c r="BC63" s="5">
        <f t="shared" si="156"/>
        <v>5.787754351507172E-6</v>
      </c>
      <c r="BD63" s="5">
        <f t="shared" si="157"/>
        <v>2.3903815353076958E-6</v>
      </c>
      <c r="BE63" s="5">
        <f t="shared" si="158"/>
        <v>5.5871217967806426E-6</v>
      </c>
      <c r="BF63" s="5">
        <f t="shared" si="159"/>
        <v>6.5294869272915399E-6</v>
      </c>
      <c r="BG63" s="5">
        <f t="shared" si="160"/>
        <v>5.0871988696383166E-6</v>
      </c>
      <c r="BH63" s="5">
        <f t="shared" si="161"/>
        <v>2.9726216578073836E-6</v>
      </c>
      <c r="BI63" s="5">
        <f t="shared" si="162"/>
        <v>1.3896023720564729E-6</v>
      </c>
      <c r="BJ63" s="8">
        <f t="shared" si="163"/>
        <v>0.76314055881737242</v>
      </c>
      <c r="BK63" s="8">
        <f t="shared" si="164"/>
        <v>0.16184117953403807</v>
      </c>
      <c r="BL63" s="8">
        <f t="shared" si="165"/>
        <v>7.0240626841741483E-2</v>
      </c>
      <c r="BM63" s="8">
        <f t="shared" si="166"/>
        <v>0.54353580454598283</v>
      </c>
      <c r="BN63" s="8">
        <f t="shared" si="167"/>
        <v>0.4463071706616229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1.4842105263157901</v>
      </c>
      <c r="F64">
        <f>VLOOKUP(B64,home!$B$2:$E$405,3,FALSE)</f>
        <v>0.9</v>
      </c>
      <c r="G64">
        <f>VLOOKUP(C64,away!$B$2:$E$405,4,FALSE)</f>
        <v>0.97</v>
      </c>
      <c r="H64">
        <f>VLOOKUP(A64,away!$A$2:$E$405,3,FALSE)</f>
        <v>1.1789473684210501</v>
      </c>
      <c r="I64">
        <f>VLOOKUP(C64,away!$B$2:$E$405,3,FALSE)</f>
        <v>1.38</v>
      </c>
      <c r="J64">
        <f>VLOOKUP(B64,home!$B$2:$E$405,4,FALSE)</f>
        <v>0.94</v>
      </c>
      <c r="K64" s="3">
        <f t="shared" si="112"/>
        <v>1.2957157894736848</v>
      </c>
      <c r="L64" s="3">
        <f t="shared" si="113"/>
        <v>1.5293305263157859</v>
      </c>
      <c r="M64" s="5">
        <f t="shared" si="114"/>
        <v>5.9305909965787301E-2</v>
      </c>
      <c r="N64" s="5">
        <f t="shared" si="115"/>
        <v>7.6843603951775363E-2</v>
      </c>
      <c r="O64" s="5">
        <f t="shared" si="116"/>
        <v>9.0698338501614101E-2</v>
      </c>
      <c r="P64" s="5">
        <f t="shared" si="117"/>
        <v>0.11751926927557041</v>
      </c>
      <c r="Q64" s="5">
        <f t="shared" si="118"/>
        <v>4.9783735480188898E-2</v>
      </c>
      <c r="R64" s="5">
        <f t="shared" si="119"/>
        <v>6.9353868878320429E-2</v>
      </c>
      <c r="S64" s="5">
        <f t="shared" si="120"/>
        <v>5.821839113096515E-2</v>
      </c>
      <c r="T64" s="5">
        <f t="shared" si="121"/>
        <v>7.6135786383883144E-2</v>
      </c>
      <c r="U64" s="5">
        <f t="shared" si="122"/>
        <v>8.9862902966727373E-2</v>
      </c>
      <c r="V64" s="5">
        <f t="shared" si="123"/>
        <v>1.281825179922071E-2</v>
      </c>
      <c r="W64" s="5">
        <f t="shared" si="124"/>
        <v>2.150185737355401E-2</v>
      </c>
      <c r="X64" s="5">
        <f t="shared" si="125"/>
        <v>3.2883446853864309E-2</v>
      </c>
      <c r="Y64" s="5">
        <f t="shared" si="126"/>
        <v>2.514482954204875E-2</v>
      </c>
      <c r="Z64" s="5">
        <f t="shared" si="127"/>
        <v>3.5354996264572586E-2</v>
      </c>
      <c r="AA64" s="5">
        <f t="shared" si="128"/>
        <v>4.5810026896789841E-2</v>
      </c>
      <c r="AB64" s="5">
        <f t="shared" si="129"/>
        <v>2.9678387583192398E-2</v>
      </c>
      <c r="AC64" s="5">
        <f t="shared" si="130"/>
        <v>1.5875226281239288E-3</v>
      </c>
      <c r="AD64" s="5">
        <f t="shared" si="131"/>
        <v>6.9650740254812776E-3</v>
      </c>
      <c r="AE64" s="5">
        <f t="shared" si="132"/>
        <v>1.065190032521769E-2</v>
      </c>
      <c r="AF64" s="5">
        <f t="shared" si="133"/>
        <v>8.1451381653142342E-3</v>
      </c>
      <c r="AG64" s="5">
        <f t="shared" si="134"/>
        <v>4.152202812424937E-3</v>
      </c>
      <c r="AH64" s="5">
        <f t="shared" si="135"/>
        <v>1.351736876129786E-2</v>
      </c>
      <c r="AI64" s="5">
        <f t="shared" si="136"/>
        <v>1.7514668136151983E-2</v>
      </c>
      <c r="AJ64" s="5">
        <f t="shared" si="137"/>
        <v>1.134701602570188E-2</v>
      </c>
      <c r="AK64" s="5">
        <f t="shared" si="138"/>
        <v>4.90083594263762E-3</v>
      </c>
      <c r="AL64" s="5">
        <f t="shared" si="139"/>
        <v>1.2583197817767815E-4</v>
      </c>
      <c r="AM64" s="5">
        <f t="shared" si="140"/>
        <v>1.8049512779338263E-3</v>
      </c>
      <c r="AN64" s="5">
        <f t="shared" si="141"/>
        <v>2.7603670878568885E-3</v>
      </c>
      <c r="AO64" s="5">
        <f t="shared" si="142"/>
        <v>2.110756825648475E-3</v>
      </c>
      <c r="AP64" s="5">
        <f t="shared" si="143"/>
        <v>1.0760149490312064E-3</v>
      </c>
      <c r="AQ64" s="5">
        <f t="shared" si="144"/>
        <v>4.1139562708138714E-4</v>
      </c>
      <c r="AR64" s="5">
        <f t="shared" si="145"/>
        <v>4.1345049364240449E-3</v>
      </c>
      <c r="AS64" s="5">
        <f t="shared" si="146"/>
        <v>5.3571433277815285E-3</v>
      </c>
      <c r="AT64" s="5">
        <f t="shared" si="147"/>
        <v>3.4706675981400633E-3</v>
      </c>
      <c r="AU64" s="5">
        <f t="shared" si="148"/>
        <v>1.4989996023082627E-3</v>
      </c>
      <c r="AV64" s="5">
        <f t="shared" si="149"/>
        <v>4.8556936328139768E-4</v>
      </c>
      <c r="AW64" s="5">
        <f t="shared" si="150"/>
        <v>6.9262734221181073E-6</v>
      </c>
      <c r="AX64" s="5">
        <f t="shared" si="151"/>
        <v>3.8978397834159355E-4</v>
      </c>
      <c r="AY64" s="5">
        <f t="shared" si="152"/>
        <v>5.9610853674661008E-4</v>
      </c>
      <c r="AZ64" s="5">
        <f t="shared" si="153"/>
        <v>4.5582349112201323E-4</v>
      </c>
      <c r="BA64" s="5">
        <f t="shared" si="154"/>
        <v>2.3236825986157577E-4</v>
      </c>
      <c r="BB64" s="5">
        <f t="shared" si="155"/>
        <v>8.8841968288296751E-5</v>
      </c>
      <c r="BC64" s="5">
        <f t="shared" si="156"/>
        <v>2.7173746824254256E-5</v>
      </c>
      <c r="BD64" s="5">
        <f t="shared" si="157"/>
        <v>1.0538374350794325E-3</v>
      </c>
      <c r="BE64" s="5">
        <f t="shared" si="158"/>
        <v>1.3654738041708699E-3</v>
      </c>
      <c r="BF64" s="5">
        <f t="shared" si="159"/>
        <v>8.8463298408844734E-4</v>
      </c>
      <c r="BG64" s="5">
        <f t="shared" si="160"/>
        <v>3.820776417908746E-4</v>
      </c>
      <c r="BH64" s="5">
        <f t="shared" si="161"/>
        <v>1.2376600831832675E-4</v>
      </c>
      <c r="BI64" s="5">
        <f t="shared" si="162"/>
        <v>3.2073114235637479E-5</v>
      </c>
      <c r="BJ64" s="8">
        <f t="shared" si="163"/>
        <v>0.32216116066248879</v>
      </c>
      <c r="BK64" s="8">
        <f t="shared" si="164"/>
        <v>0.25017128531459182</v>
      </c>
      <c r="BL64" s="8">
        <f t="shared" si="165"/>
        <v>0.39147215950805236</v>
      </c>
      <c r="BM64" s="8">
        <f t="shared" si="166"/>
        <v>0.53506569343312449</v>
      </c>
      <c r="BN64" s="8">
        <f t="shared" si="167"/>
        <v>0.46350472605325643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1.3323170731707299</v>
      </c>
      <c r="F65">
        <f>VLOOKUP(B65,home!$B$2:$E$405,3,FALSE)</f>
        <v>0.61</v>
      </c>
      <c r="G65">
        <f>VLOOKUP(C65,away!$B$2:$E$405,4,FALSE)</f>
        <v>0.75</v>
      </c>
      <c r="H65">
        <f>VLOOKUP(A65,away!$A$2:$E$405,3,FALSE)</f>
        <v>1.3201219512195099</v>
      </c>
      <c r="I65">
        <f>VLOOKUP(C65,away!$B$2:$E$405,3,FALSE)</f>
        <v>1.41</v>
      </c>
      <c r="J65">
        <f>VLOOKUP(B65,home!$B$2:$E$405,4,FALSE)</f>
        <v>0.85</v>
      </c>
      <c r="K65" s="3">
        <f t="shared" si="112"/>
        <v>0.60953506097560894</v>
      </c>
      <c r="L65" s="3">
        <f t="shared" si="113"/>
        <v>1.5821661585365825</v>
      </c>
      <c r="M65" s="5">
        <f t="shared" si="114"/>
        <v>0.11172651552084807</v>
      </c>
      <c r="N65" s="5">
        <f t="shared" si="115"/>
        <v>6.8101228450592452E-2</v>
      </c>
      <c r="O65" s="5">
        <f t="shared" si="116"/>
        <v>0.17676991186829805</v>
      </c>
      <c r="P65" s="5">
        <f t="shared" si="117"/>
        <v>0.10774745900929607</v>
      </c>
      <c r="Q65" s="5">
        <f t="shared" si="118"/>
        <v>2.075504321807287E-2</v>
      </c>
      <c r="R65" s="5">
        <f t="shared" si="119"/>
        <v>0.13983968620275772</v>
      </c>
      <c r="S65" s="5">
        <f t="shared" si="120"/>
        <v>2.5977528406839135E-2</v>
      </c>
      <c r="T65" s="5">
        <f t="shared" si="121"/>
        <v>3.2837926998599096E-2</v>
      </c>
      <c r="U65" s="5">
        <f t="shared" si="122"/>
        <v>8.5237191656407946E-2</v>
      </c>
      <c r="V65" s="5">
        <f t="shared" si="123"/>
        <v>2.7835953455236976E-3</v>
      </c>
      <c r="W65" s="5">
        <f t="shared" si="124"/>
        <v>4.2169755111598154E-3</v>
      </c>
      <c r="X65" s="5">
        <f t="shared" si="125"/>
        <v>6.6719559451345672E-3</v>
      </c>
      <c r="Y65" s="5">
        <f t="shared" si="126"/>
        <v>5.2780714538194365E-3</v>
      </c>
      <c r="Z65" s="5">
        <f t="shared" si="127"/>
        <v>7.3749873043459424E-2</v>
      </c>
      <c r="AA65" s="5">
        <f t="shared" si="128"/>
        <v>4.4953133362488462E-2</v>
      </c>
      <c r="AB65" s="5">
        <f t="shared" si="129"/>
        <v>1.3700255442574539E-2</v>
      </c>
      <c r="AC65" s="5">
        <f t="shared" si="130"/>
        <v>1.6777872960152199E-4</v>
      </c>
      <c r="AD65" s="5">
        <f t="shared" si="131"/>
        <v>6.4259860633186186E-4</v>
      </c>
      <c r="AE65" s="5">
        <f t="shared" si="132"/>
        <v>1.0166977684610435E-3</v>
      </c>
      <c r="AF65" s="5">
        <f t="shared" si="133"/>
        <v>8.042924013593627E-4</v>
      </c>
      <c r="AG65" s="5">
        <f t="shared" si="134"/>
        <v>4.2417473966630198E-4</v>
      </c>
      <c r="AH65" s="5">
        <f t="shared" si="135"/>
        <v>2.9171138331432717E-2</v>
      </c>
      <c r="AI65" s="5">
        <f t="shared" si="136"/>
        <v>1.7780831581577766E-2</v>
      </c>
      <c r="AJ65" s="5">
        <f t="shared" si="137"/>
        <v>5.4190201311370171E-3</v>
      </c>
      <c r="AK65" s="5">
        <f t="shared" si="138"/>
        <v>1.1010275886868849E-3</v>
      </c>
      <c r="AL65" s="5">
        <f t="shared" si="139"/>
        <v>6.4721366118317594E-6</v>
      </c>
      <c r="AM65" s="5">
        <f t="shared" si="140"/>
        <v>7.8337276138666572E-5</v>
      </c>
      <c r="AN65" s="5">
        <f t="shared" si="141"/>
        <v>1.2394258725853356E-4</v>
      </c>
      <c r="AO65" s="5">
        <f t="shared" si="142"/>
        <v>9.804888358095964E-5</v>
      </c>
      <c r="AP65" s="5">
        <f t="shared" si="143"/>
        <v>5.1709875161362496E-5</v>
      </c>
      <c r="AQ65" s="5">
        <f t="shared" si="144"/>
        <v>2.0453403635614789E-5</v>
      </c>
      <c r="AR65" s="5">
        <f t="shared" si="145"/>
        <v>9.2307175747964251E-3</v>
      </c>
      <c r="AS65" s="5">
        <f t="shared" si="146"/>
        <v>5.6264459998021637E-3</v>
      </c>
      <c r="AT65" s="5">
        <f t="shared" si="147"/>
        <v>1.7147580527826912E-3</v>
      </c>
      <c r="AU65" s="5">
        <f t="shared" si="148"/>
        <v>3.4840171808710483E-4</v>
      </c>
      <c r="AV65" s="5">
        <f t="shared" si="149"/>
        <v>5.3090765619557575E-5</v>
      </c>
      <c r="AW65" s="5">
        <f t="shared" si="150"/>
        <v>1.7337878594663909E-7</v>
      </c>
      <c r="AX65" s="5">
        <f t="shared" si="151"/>
        <v>7.958219397974205E-6</v>
      </c>
      <c r="AY65" s="5">
        <f t="shared" si="152"/>
        <v>1.2591225413684162E-5</v>
      </c>
      <c r="AZ65" s="5">
        <f t="shared" si="153"/>
        <v>9.9607053720184321E-6</v>
      </c>
      <c r="BA65" s="5">
        <f t="shared" si="154"/>
        <v>5.253163651587034E-6</v>
      </c>
      <c r="BB65" s="5">
        <f t="shared" si="155"/>
        <v>2.077844438698866E-6</v>
      </c>
      <c r="BC65" s="5">
        <f t="shared" si="156"/>
        <v>6.5749903072255694E-7</v>
      </c>
      <c r="BD65" s="5">
        <f t="shared" si="157"/>
        <v>2.4340881609752969E-3</v>
      </c>
      <c r="BE65" s="5">
        <f t="shared" si="158"/>
        <v>1.4836620756200855E-3</v>
      </c>
      <c r="BF65" s="5">
        <f t="shared" si="159"/>
        <v>4.5217202686514361E-4</v>
      </c>
      <c r="BG65" s="5">
        <f t="shared" si="160"/>
        <v>9.1871567988903349E-5</v>
      </c>
      <c r="BH65" s="5">
        <f t="shared" si="161"/>
        <v>1.3999735449010249E-5</v>
      </c>
      <c r="BI65" s="5">
        <f t="shared" si="162"/>
        <v>1.7066659201109716E-6</v>
      </c>
      <c r="BJ65" s="8">
        <f t="shared" si="163"/>
        <v>0.14115995577627669</v>
      </c>
      <c r="BK65" s="8">
        <f t="shared" si="164"/>
        <v>0.24842194037413404</v>
      </c>
      <c r="BL65" s="8">
        <f t="shared" si="165"/>
        <v>0.53542311050926761</v>
      </c>
      <c r="BM65" s="8">
        <f t="shared" si="166"/>
        <v>0.37380261758664451</v>
      </c>
      <c r="BN65" s="8">
        <f t="shared" si="167"/>
        <v>0.62493984426986526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1.3323170731707299</v>
      </c>
      <c r="F66">
        <f>VLOOKUP(B66,home!$B$2:$E$405,3,FALSE)</f>
        <v>0.49</v>
      </c>
      <c r="G66">
        <f>VLOOKUP(C66,away!$B$2:$E$405,4,FALSE)</f>
        <v>0.66</v>
      </c>
      <c r="H66">
        <f>VLOOKUP(A66,away!$A$2:$E$405,3,FALSE)</f>
        <v>1.3201219512195099</v>
      </c>
      <c r="I66">
        <f>VLOOKUP(C66,away!$B$2:$E$405,3,FALSE)</f>
        <v>0.94</v>
      </c>
      <c r="J66">
        <f>VLOOKUP(B66,home!$B$2:$E$405,4,FALSE)</f>
        <v>1.1100000000000001</v>
      </c>
      <c r="K66" s="3">
        <f t="shared" si="112"/>
        <v>0.43087134146341405</v>
      </c>
      <c r="L66" s="3">
        <f t="shared" si="113"/>
        <v>1.3774152439024367</v>
      </c>
      <c r="M66" s="5">
        <f t="shared" si="114"/>
        <v>0.16393478455996782</v>
      </c>
      <c r="N66" s="5">
        <f t="shared" si="115"/>
        <v>7.0634800535869124E-2</v>
      </c>
      <c r="O66" s="5">
        <f t="shared" si="116"/>
        <v>0.22580627125876149</v>
      </c>
      <c r="P66" s="5">
        <f t="shared" si="117"/>
        <v>9.7293451008114137E-2</v>
      </c>
      <c r="Q66" s="5">
        <f t="shared" si="118"/>
        <v>1.5217255630445303E-2</v>
      </c>
      <c r="R66" s="5">
        <f t="shared" si="119"/>
        <v>0.15551450010029341</v>
      </c>
      <c r="S66" s="5">
        <f t="shared" si="120"/>
        <v>1.4435642250174198E-2</v>
      </c>
      <c r="T66" s="5">
        <f t="shared" si="121"/>
        <v>2.0960479875735544E-2</v>
      </c>
      <c r="U66" s="5">
        <f t="shared" si="122"/>
        <v>6.700674127522567E-2</v>
      </c>
      <c r="V66" s="5">
        <f t="shared" si="123"/>
        <v>9.5193237007692771E-4</v>
      </c>
      <c r="W66" s="5">
        <f t="shared" si="124"/>
        <v>2.1855597822938869E-3</v>
      </c>
      <c r="X66" s="5">
        <f t="shared" si="125"/>
        <v>3.0104233605916901E-3</v>
      </c>
      <c r="Y66" s="5">
        <f t="shared" si="126"/>
        <v>2.0733015137394985E-3</v>
      </c>
      <c r="Z66" s="5">
        <f t="shared" si="127"/>
        <v>7.1402681028670395E-2</v>
      </c>
      <c r="AA66" s="5">
        <f t="shared" si="128"/>
        <v>3.0765368958907482E-2</v>
      </c>
      <c r="AB66" s="5">
        <f t="shared" si="129"/>
        <v>6.6279578969706716E-3</v>
      </c>
      <c r="AC66" s="5">
        <f t="shared" si="130"/>
        <v>3.531007225667456E-5</v>
      </c>
      <c r="AD66" s="5">
        <f t="shared" si="131"/>
        <v>2.3542376881136343E-4</v>
      </c>
      <c r="AE66" s="5">
        <f t="shared" si="132"/>
        <v>3.2427628793773504E-4</v>
      </c>
      <c r="AF66" s="5">
        <f t="shared" si="133"/>
        <v>2.2333155112076608E-4</v>
      </c>
      <c r="AG66" s="5">
        <f t="shared" si="134"/>
        <v>1.025400943193732E-4</v>
      </c>
      <c r="AH66" s="5">
        <f t="shared" si="135"/>
        <v>2.4587785326098472E-2</v>
      </c>
      <c r="AI66" s="5">
        <f t="shared" si="136"/>
        <v>1.0594172047070497E-2</v>
      </c>
      <c r="AJ66" s="5">
        <f t="shared" si="137"/>
        <v>2.282362560807734E-3</v>
      </c>
      <c r="AK66" s="5">
        <f t="shared" si="138"/>
        <v>3.2780153942703387E-4</v>
      </c>
      <c r="AL66" s="5">
        <f t="shared" si="139"/>
        <v>8.382452313385733E-7</v>
      </c>
      <c r="AM66" s="5">
        <f t="shared" si="140"/>
        <v>2.0287471016024968E-5</v>
      </c>
      <c r="AN66" s="5">
        <f t="shared" si="141"/>
        <v>2.7944271837701646E-5</v>
      </c>
      <c r="AO66" s="5">
        <f t="shared" si="142"/>
        <v>1.9245433004501906E-5</v>
      </c>
      <c r="AP66" s="5">
        <f t="shared" si="143"/>
        <v>8.8363175986346675E-6</v>
      </c>
      <c r="AQ66" s="5">
        <f t="shared" si="144"/>
        <v>3.04281964008069E-6</v>
      </c>
      <c r="AR66" s="5">
        <f t="shared" si="145"/>
        <v>6.7735180643937335E-3</v>
      </c>
      <c r="AS66" s="5">
        <f t="shared" si="146"/>
        <v>2.9185148148319962E-3</v>
      </c>
      <c r="AT66" s="5">
        <f t="shared" si="147"/>
        <v>6.2875219667375476E-4</v>
      </c>
      <c r="AU66" s="5">
        <f t="shared" si="148"/>
        <v>9.0303767476296388E-5</v>
      </c>
      <c r="AV66" s="5">
        <f t="shared" si="149"/>
        <v>9.7273263579280074E-6</v>
      </c>
      <c r="AW66" s="5">
        <f t="shared" si="150"/>
        <v>1.3819142161204877E-8</v>
      </c>
      <c r="AX66" s="5">
        <f t="shared" si="151"/>
        <v>1.4568816419291352E-6</v>
      </c>
      <c r="AY66" s="5">
        <f t="shared" si="152"/>
        <v>2.0067309821548022E-6</v>
      </c>
      <c r="AZ66" s="5">
        <f t="shared" si="153"/>
        <v>1.3820509226156669E-6</v>
      </c>
      <c r="BA66" s="5">
        <f t="shared" si="154"/>
        <v>6.3455266955341551E-7</v>
      </c>
      <c r="BB66" s="5">
        <f t="shared" si="155"/>
        <v>2.1851063002546496E-7</v>
      </c>
      <c r="BC66" s="5">
        <f t="shared" si="156"/>
        <v>6.0195974550360164E-8</v>
      </c>
      <c r="BD66" s="5">
        <f t="shared" si="157"/>
        <v>1.5549911727907434E-3</v>
      </c>
      <c r="BE66" s="5">
        <f t="shared" si="158"/>
        <v>6.7000113258411517E-4</v>
      </c>
      <c r="BF66" s="5">
        <f t="shared" si="159"/>
        <v>1.4434214338926221E-4</v>
      </c>
      <c r="BG66" s="5">
        <f t="shared" si="160"/>
        <v>2.073096431727863E-5</v>
      </c>
      <c r="BH66" s="5">
        <f t="shared" si="161"/>
        <v>2.2330946013040023E-6</v>
      </c>
      <c r="BI66" s="5">
        <f t="shared" si="162"/>
        <v>1.9243529329571267E-7</v>
      </c>
      <c r="BJ66" s="8">
        <f t="shared" si="163"/>
        <v>0.11505250763678207</v>
      </c>
      <c r="BK66" s="8">
        <f t="shared" si="164"/>
        <v>0.27665396523680319</v>
      </c>
      <c r="BL66" s="8">
        <f t="shared" si="165"/>
        <v>0.53632626807627215</v>
      </c>
      <c r="BM66" s="8">
        <f t="shared" si="166"/>
        <v>0.27103236597323666</v>
      </c>
      <c r="BN66" s="8">
        <f t="shared" si="167"/>
        <v>0.72840106309345132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1.3323170731707299</v>
      </c>
      <c r="F67">
        <f>VLOOKUP(B67,home!$B$2:$E$405,3,FALSE)</f>
        <v>0.75</v>
      </c>
      <c r="G67">
        <f>VLOOKUP(C67,away!$B$2:$E$405,4,FALSE)</f>
        <v>0.62</v>
      </c>
      <c r="H67">
        <f>VLOOKUP(A67,away!$A$2:$E$405,3,FALSE)</f>
        <v>1.3201219512195099</v>
      </c>
      <c r="I67">
        <f>VLOOKUP(C67,away!$B$2:$E$405,3,FALSE)</f>
        <v>1.32</v>
      </c>
      <c r="J67">
        <f>VLOOKUP(B67,home!$B$2:$E$405,4,FALSE)</f>
        <v>1.18</v>
      </c>
      <c r="K67" s="3">
        <f t="shared" si="112"/>
        <v>0.61952743902438945</v>
      </c>
      <c r="L67" s="3">
        <f t="shared" si="113"/>
        <v>2.0562219512195083</v>
      </c>
      <c r="M67" s="5">
        <f t="shared" si="114"/>
        <v>6.8855209633439385E-2</v>
      </c>
      <c r="N67" s="5">
        <f t="shared" si="115"/>
        <v>4.2657691687692179E-2</v>
      </c>
      <c r="O67" s="5">
        <f t="shared" si="116"/>
        <v>0.14158159350409905</v>
      </c>
      <c r="P67" s="5">
        <f t="shared" si="117"/>
        <v>8.771368203658661E-2</v>
      </c>
      <c r="Q67" s="5">
        <f t="shared" si="118"/>
        <v>1.3213805242983958E-2</v>
      </c>
      <c r="R67" s="5">
        <f t="shared" si="119"/>
        <v>0.14556159022588291</v>
      </c>
      <c r="S67" s="5">
        <f t="shared" si="120"/>
        <v>2.793430612358121E-2</v>
      </c>
      <c r="T67" s="5">
        <f t="shared" si="121"/>
        <v>2.7170516399763044E-2</v>
      </c>
      <c r="U67" s="5">
        <f t="shared" si="122"/>
        <v>9.0179399212958838E-2</v>
      </c>
      <c r="V67" s="5">
        <f t="shared" si="123"/>
        <v>3.9539021379961748E-3</v>
      </c>
      <c r="W67" s="5">
        <f t="shared" si="124"/>
        <v>2.7287716406509677E-3</v>
      </c>
      <c r="X67" s="5">
        <f t="shared" si="125"/>
        <v>5.6109601473717926E-3</v>
      </c>
      <c r="Y67" s="5">
        <f t="shared" si="126"/>
        <v>5.768689711221864E-3</v>
      </c>
      <c r="Z67" s="5">
        <f t="shared" si="127"/>
        <v>9.9768979025626509E-2</v>
      </c>
      <c r="AA67" s="5">
        <f t="shared" si="128"/>
        <v>6.180962006982442E-2</v>
      </c>
      <c r="AB67" s="5">
        <f t="shared" si="129"/>
        <v>1.9146377814464408E-2</v>
      </c>
      <c r="AC67" s="5">
        <f t="shared" si="130"/>
        <v>3.1480126629331707E-4</v>
      </c>
      <c r="AD67" s="5">
        <f t="shared" si="131"/>
        <v>4.2263722655371883E-4</v>
      </c>
      <c r="AE67" s="5">
        <f t="shared" si="132"/>
        <v>8.6903594264228919E-4</v>
      </c>
      <c r="AF67" s="5">
        <f t="shared" si="133"/>
        <v>8.9346539082990639E-4</v>
      </c>
      <c r="AG67" s="5">
        <f t="shared" si="134"/>
        <v>6.1238771642645705E-4</v>
      </c>
      <c r="AH67" s="5">
        <f t="shared" si="135"/>
        <v>5.1286791180812974E-2</v>
      </c>
      <c r="AI67" s="5">
        <f t="shared" si="136"/>
        <v>3.1773574396027709E-2</v>
      </c>
      <c r="AJ67" s="5">
        <f t="shared" si="137"/>
        <v>9.8423005871109762E-3</v>
      </c>
      <c r="AK67" s="5">
        <f t="shared" si="138"/>
        <v>2.0325250922803698E-3</v>
      </c>
      <c r="AL67" s="5">
        <f t="shared" si="139"/>
        <v>1.6040836022932952E-5</v>
      </c>
      <c r="AM67" s="5">
        <f t="shared" si="140"/>
        <v>5.2367071720639229E-5</v>
      </c>
      <c r="AN67" s="5">
        <f t="shared" si="141"/>
        <v>1.0767832239306474E-4</v>
      </c>
      <c r="AO67" s="5">
        <f t="shared" si="142"/>
        <v>1.1070526508755544E-4</v>
      </c>
      <c r="AP67" s="5">
        <f t="shared" si="143"/>
        <v>7.5878198729535399E-5</v>
      </c>
      <c r="AQ67" s="5">
        <f t="shared" si="144"/>
        <v>3.9005604461666718E-5</v>
      </c>
      <c r="AR67" s="5">
        <f t="shared" si="145"/>
        <v>2.1091405166719764E-2</v>
      </c>
      <c r="AS67" s="5">
        <f t="shared" si="146"/>
        <v>1.306670422836367E-2</v>
      </c>
      <c r="AT67" s="5">
        <f t="shared" si="147"/>
        <v>4.0475909035436524E-3</v>
      </c>
      <c r="AU67" s="5">
        <f t="shared" si="148"/>
        <v>8.3586454223027139E-4</v>
      </c>
      <c r="AV67" s="5">
        <f t="shared" si="149"/>
        <v>1.2946025480480339E-4</v>
      </c>
      <c r="AW67" s="5">
        <f t="shared" si="150"/>
        <v>5.6761653185274683E-7</v>
      </c>
      <c r="AX67" s="5">
        <f t="shared" si="151"/>
        <v>5.4071396387156881E-6</v>
      </c>
      <c r="AY67" s="5">
        <f t="shared" si="152"/>
        <v>1.1118279218436322E-5</v>
      </c>
      <c r="AZ67" s="5">
        <f t="shared" si="153"/>
        <v>1.1430824894368223E-5</v>
      </c>
      <c r="BA67" s="5">
        <f t="shared" si="154"/>
        <v>7.8347710227821206E-6</v>
      </c>
      <c r="BB67" s="5">
        <f t="shared" si="155"/>
        <v>4.0275070399557782E-6</v>
      </c>
      <c r="BC67" s="5">
        <f t="shared" si="156"/>
        <v>1.6562896768496365E-6</v>
      </c>
      <c r="BD67" s="5">
        <f t="shared" si="157"/>
        <v>7.2281017143122732E-3</v>
      </c>
      <c r="BE67" s="5">
        <f t="shared" si="158"/>
        <v>4.478007344075682E-3</v>
      </c>
      <c r="BF67" s="5">
        <f t="shared" si="159"/>
        <v>1.3871242109038072E-3</v>
      </c>
      <c r="BG67" s="5">
        <f t="shared" si="160"/>
        <v>2.8645383666332103E-4</v>
      </c>
      <c r="BH67" s="5">
        <f t="shared" si="161"/>
        <v>4.4366502956684495E-5</v>
      </c>
      <c r="BI67" s="5">
        <f t="shared" si="162"/>
        <v>5.4972531910445505E-6</v>
      </c>
      <c r="BJ67" s="8">
        <f t="shared" si="163"/>
        <v>0.10037507038001976</v>
      </c>
      <c r="BK67" s="8">
        <f t="shared" si="164"/>
        <v>0.18879906031313809</v>
      </c>
      <c r="BL67" s="8">
        <f t="shared" si="165"/>
        <v>0.60581434804122669</v>
      </c>
      <c r="BM67" s="8">
        <f t="shared" si="166"/>
        <v>0.49516333476664037</v>
      </c>
      <c r="BN67" s="8">
        <f t="shared" si="167"/>
        <v>0.49958357233068407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1.22770398481973</v>
      </c>
      <c r="F68">
        <f>VLOOKUP(B68,home!$B$2:$E$405,3,FALSE)</f>
        <v>1.3</v>
      </c>
      <c r="G68">
        <f>VLOOKUP(C68,away!$B$2:$E$405,4,FALSE)</f>
        <v>0.78</v>
      </c>
      <c r="H68">
        <f>VLOOKUP(A68,away!$A$2:$E$405,3,FALSE)</f>
        <v>1.04174573055028</v>
      </c>
      <c r="I68">
        <f>VLOOKUP(C68,away!$B$2:$E$405,3,FALSE)</f>
        <v>1.37</v>
      </c>
      <c r="J68">
        <f>VLOOKUP(B68,home!$B$2:$E$405,4,FALSE)</f>
        <v>0.61</v>
      </c>
      <c r="K68" s="3">
        <f t="shared" si="112"/>
        <v>1.2448918406072063</v>
      </c>
      <c r="L68" s="3">
        <f t="shared" si="113"/>
        <v>0.87058690702086905</v>
      </c>
      <c r="M68" s="5">
        <f t="shared" si="114"/>
        <v>0.12057555047424415</v>
      </c>
      <c r="N68" s="5">
        <f t="shared" si="115"/>
        <v>0.15010351896210888</v>
      </c>
      <c r="O68" s="5">
        <f t="shared" si="116"/>
        <v>0.1049714955497109</v>
      </c>
      <c r="P68" s="5">
        <f t="shared" si="117"/>
        <v>0.13067815830617077</v>
      </c>
      <c r="Q68" s="5">
        <f t="shared" si="118"/>
        <v>9.3431323001179234E-2</v>
      </c>
      <c r="R68" s="5">
        <f t="shared" si="119"/>
        <v>4.5693404817988864E-2</v>
      </c>
      <c r="S68" s="5">
        <f t="shared" si="120"/>
        <v>3.5406807165977564E-2</v>
      </c>
      <c r="T68" s="5">
        <f t="shared" si="121"/>
        <v>8.1340086510464413E-2</v>
      </c>
      <c r="U68" s="5">
        <f t="shared" si="122"/>
        <v>5.6883346827476346E-2</v>
      </c>
      <c r="V68" s="5">
        <f t="shared" si="123"/>
        <v>4.2637134364243512E-3</v>
      </c>
      <c r="W68" s="5">
        <f t="shared" si="124"/>
        <v>3.8770630553768129E-2</v>
      </c>
      <c r="X68" s="5">
        <f t="shared" si="125"/>
        <v>3.3753203337053804E-2</v>
      </c>
      <c r="Y68" s="5">
        <f t="shared" si="126"/>
        <v>1.4692548447626071E-2</v>
      </c>
      <c r="Z68" s="5">
        <f t="shared" si="127"/>
        <v>1.3260026657248469E-2</v>
      </c>
      <c r="AA68" s="5">
        <f t="shared" si="128"/>
        <v>1.6507298991842667E-2</v>
      </c>
      <c r="AB68" s="5">
        <f t="shared" si="129"/>
        <v>1.0274900912704249E-2</v>
      </c>
      <c r="AC68" s="5">
        <f t="shared" si="130"/>
        <v>2.8880970127533523E-4</v>
      </c>
      <c r="AD68" s="5">
        <f t="shared" si="131"/>
        <v>1.2066310407895606E-2</v>
      </c>
      <c r="AE68" s="5">
        <f t="shared" si="132"/>
        <v>1.0504771857163558E-2</v>
      </c>
      <c r="AF68" s="5">
        <f t="shared" si="133"/>
        <v>4.5726584200439461E-3</v>
      </c>
      <c r="AG68" s="5">
        <f t="shared" si="134"/>
        <v>1.3269655169229977E-3</v>
      </c>
      <c r="AH68" s="5">
        <f t="shared" si="135"/>
        <v>2.8860013986370539E-3</v>
      </c>
      <c r="AI68" s="5">
        <f t="shared" si="136"/>
        <v>3.5927595931442534E-3</v>
      </c>
      <c r="AJ68" s="5">
        <f t="shared" si="137"/>
        <v>2.236298551384274E-3</v>
      </c>
      <c r="AK68" s="5">
        <f t="shared" si="138"/>
        <v>9.27983273259999E-4</v>
      </c>
      <c r="AL68" s="5">
        <f t="shared" si="139"/>
        <v>1.2520322640924762E-5</v>
      </c>
      <c r="AM68" s="5">
        <f t="shared" si="140"/>
        <v>3.004250274604609E-3</v>
      </c>
      <c r="AN68" s="5">
        <f t="shared" si="141"/>
        <v>2.6154609544846233E-3</v>
      </c>
      <c r="AO68" s="5">
        <f t="shared" si="142"/>
        <v>1.1384930313993089E-3</v>
      </c>
      <c r="AP68" s="5">
        <f t="shared" si="143"/>
        <v>3.3038570895691253E-4</v>
      </c>
      <c r="AQ68" s="5">
        <f t="shared" si="144"/>
        <v>7.1907368121173858E-5</v>
      </c>
      <c r="AR68" s="5">
        <f t="shared" si="145"/>
        <v>5.0250300625946708E-4</v>
      </c>
      <c r="AS68" s="5">
        <f t="shared" si="146"/>
        <v>6.2556189237300238E-4</v>
      </c>
      <c r="AT68" s="5">
        <f t="shared" si="147"/>
        <v>3.8937844780497708E-4</v>
      </c>
      <c r="AU68" s="5">
        <f t="shared" si="148"/>
        <v>1.6157801752690493E-4</v>
      </c>
      <c r="AV68" s="5">
        <f t="shared" si="149"/>
        <v>5.0286788910183063E-5</v>
      </c>
      <c r="AW68" s="5">
        <f t="shared" si="150"/>
        <v>3.7692658661817098E-7</v>
      </c>
      <c r="AX68" s="5">
        <f t="shared" si="151"/>
        <v>6.2332777566620544E-4</v>
      </c>
      <c r="AY68" s="5">
        <f t="shared" si="152"/>
        <v>5.4266100027744002E-4</v>
      </c>
      <c r="AZ68" s="5">
        <f t="shared" si="153"/>
        <v>2.3621678089619371E-4</v>
      </c>
      <c r="BA68" s="5">
        <f t="shared" si="154"/>
        <v>6.8549078888947862E-5</v>
      </c>
      <c r="BB68" s="5">
        <f t="shared" si="155"/>
        <v>1.4919482642264666E-5</v>
      </c>
      <c r="BC68" s="5">
        <f t="shared" si="156"/>
        <v>2.5977412495761482E-6</v>
      </c>
      <c r="BD68" s="5">
        <f t="shared" si="157"/>
        <v>7.2912089664686289E-5</v>
      </c>
      <c r="BE68" s="5">
        <f t="shared" si="158"/>
        <v>9.0767665505188969E-5</v>
      </c>
      <c r="BF68" s="5">
        <f t="shared" si="159"/>
        <v>5.6497963089186971E-5</v>
      </c>
      <c r="BG68" s="5">
        <f t="shared" si="160"/>
        <v>2.3444617753551985E-5</v>
      </c>
      <c r="BH68" s="5">
        <f t="shared" si="161"/>
        <v>7.2965033368879334E-6</v>
      </c>
      <c r="BI68" s="5">
        <f t="shared" si="162"/>
        <v>1.8166714938110075E-6</v>
      </c>
      <c r="BJ68" s="8">
        <f t="shared" si="163"/>
        <v>0.44921078621141391</v>
      </c>
      <c r="BK68" s="8">
        <f t="shared" si="164"/>
        <v>0.2917682204070105</v>
      </c>
      <c r="BL68" s="8">
        <f t="shared" si="165"/>
        <v>0.24595553357986644</v>
      </c>
      <c r="BM68" s="8">
        <f t="shared" si="166"/>
        <v>0.35419883167044569</v>
      </c>
      <c r="BN68" s="8">
        <f t="shared" si="167"/>
        <v>0.64545345111140273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1.22770398481973</v>
      </c>
      <c r="F69">
        <f>VLOOKUP(B69,home!$B$2:$E$405,3,FALSE)</f>
        <v>1.07</v>
      </c>
      <c r="G69">
        <f>VLOOKUP(C69,away!$B$2:$E$405,4,FALSE)</f>
        <v>0.96</v>
      </c>
      <c r="H69">
        <f>VLOOKUP(A69,away!$A$2:$E$405,3,FALSE)</f>
        <v>1.04174573055028</v>
      </c>
      <c r="I69">
        <f>VLOOKUP(C69,away!$B$2:$E$405,3,FALSE)</f>
        <v>1.04</v>
      </c>
      <c r="J69">
        <f>VLOOKUP(B69,home!$B$2:$E$405,4,FALSE)</f>
        <v>1.1299999999999999</v>
      </c>
      <c r="K69" s="3">
        <f t="shared" si="112"/>
        <v>1.2610975332068266</v>
      </c>
      <c r="L69" s="3">
        <f t="shared" si="113"/>
        <v>1.224259582542689</v>
      </c>
      <c r="M69" s="5">
        <f t="shared" si="114"/>
        <v>8.3295802956920253E-2</v>
      </c>
      <c r="N69" s="5">
        <f t="shared" si="115"/>
        <v>0.10504413163545402</v>
      </c>
      <c r="O69" s="5">
        <f t="shared" si="116"/>
        <v>0.10197568495559725</v>
      </c>
      <c r="P69" s="5">
        <f t="shared" si="117"/>
        <v>0.12860128474458021</v>
      </c>
      <c r="Q69" s="5">
        <f t="shared" si="118"/>
        <v>6.6235447641662129E-2</v>
      </c>
      <c r="R69" s="5">
        <f t="shared" si="119"/>
        <v>6.2422354746622132E-2</v>
      </c>
      <c r="S69" s="5">
        <f t="shared" si="120"/>
        <v>4.9637226159252097E-2</v>
      </c>
      <c r="T69" s="5">
        <f t="shared" si="121"/>
        <v>8.1089381479309414E-2</v>
      </c>
      <c r="U69" s="5">
        <f t="shared" si="122"/>
        <v>7.8720677587926613E-2</v>
      </c>
      <c r="V69" s="5">
        <f t="shared" si="123"/>
        <v>8.5150496165235529E-3</v>
      </c>
      <c r="W69" s="5">
        <f t="shared" si="124"/>
        <v>2.7843119877250019E-2</v>
      </c>
      <c r="X69" s="5">
        <f t="shared" si="125"/>
        <v>3.408720631760815E-2</v>
      </c>
      <c r="Y69" s="5">
        <f t="shared" si="126"/>
        <v>2.0865794488220731E-2</v>
      </c>
      <c r="Z69" s="5">
        <f t="shared" si="127"/>
        <v>2.5473721987810425E-2</v>
      </c>
      <c r="AA69" s="5">
        <f t="shared" si="128"/>
        <v>3.2124847960424224E-2</v>
      </c>
      <c r="AB69" s="5">
        <f t="shared" si="129"/>
        <v>2.0256283258767677E-2</v>
      </c>
      <c r="AC69" s="5">
        <f t="shared" si="130"/>
        <v>8.2165478442167204E-4</v>
      </c>
      <c r="AD69" s="5">
        <f t="shared" si="131"/>
        <v>8.7782224484954912E-3</v>
      </c>
      <c r="AE69" s="5">
        <f t="shared" si="132"/>
        <v>1.0746822950261949E-2</v>
      </c>
      <c r="AF69" s="5">
        <f t="shared" si="133"/>
        <v>6.578450489373942E-3</v>
      </c>
      <c r="AG69" s="5">
        <f t="shared" si="134"/>
        <v>2.6845770166328974E-3</v>
      </c>
      <c r="AH69" s="5">
        <f t="shared" si="135"/>
        <v>7.796612061651326E-3</v>
      </c>
      <c r="AI69" s="5">
        <f t="shared" si="136"/>
        <v>9.8322882383190795E-3</v>
      </c>
      <c r="AJ69" s="5">
        <f t="shared" si="137"/>
        <v>6.1997372215613434E-3</v>
      </c>
      <c r="AK69" s="5">
        <f t="shared" si="138"/>
        <v>2.6061577722138523E-3</v>
      </c>
      <c r="AL69" s="5">
        <f t="shared" si="139"/>
        <v>5.0742465834830708E-5</v>
      </c>
      <c r="AM69" s="5">
        <f t="shared" si="140"/>
        <v>2.2140389351476869E-3</v>
      </c>
      <c r="AN69" s="5">
        <f t="shared" si="141"/>
        <v>2.7105583824771668E-3</v>
      </c>
      <c r="AO69" s="5">
        <f t="shared" si="142"/>
        <v>1.6592135368945413E-3</v>
      </c>
      <c r="AP69" s="5">
        <f t="shared" si="143"/>
        <v>6.7710269067589675E-4</v>
      </c>
      <c r="AQ69" s="5">
        <f t="shared" si="144"/>
        <v>2.072373643563512E-4</v>
      </c>
      <c r="AR69" s="5">
        <f t="shared" si="145"/>
        <v>1.9090154055689083E-3</v>
      </c>
      <c r="AS69" s="5">
        <f t="shared" si="146"/>
        <v>2.4074546188167802E-3</v>
      </c>
      <c r="AT69" s="5">
        <f t="shared" si="147"/>
        <v>1.5180175405486115E-3</v>
      </c>
      <c r="AU69" s="5">
        <f t="shared" si="148"/>
        <v>6.3812272525018269E-4</v>
      </c>
      <c r="AV69" s="5">
        <f t="shared" si="149"/>
        <v>2.0118374867405576E-4</v>
      </c>
      <c r="AW69" s="5">
        <f t="shared" si="150"/>
        <v>2.1761621653781649E-6</v>
      </c>
      <c r="AX69" s="5">
        <f t="shared" si="151"/>
        <v>4.6535317325643643E-4</v>
      </c>
      <c r="AY69" s="5">
        <f t="shared" si="152"/>
        <v>5.6971308162584043E-4</v>
      </c>
      <c r="AZ69" s="5">
        <f t="shared" si="153"/>
        <v>3.487383497401802E-4</v>
      </c>
      <c r="BA69" s="5">
        <f t="shared" si="154"/>
        <v>1.4231542215651312E-4</v>
      </c>
      <c r="BB69" s="5">
        <f t="shared" si="155"/>
        <v>4.3557754829679823E-5</v>
      </c>
      <c r="BC69" s="5">
        <f t="shared" si="156"/>
        <v>1.0665199748856118E-5</v>
      </c>
      <c r="BD69" s="5">
        <f t="shared" si="157"/>
        <v>3.8952173391489255E-4</v>
      </c>
      <c r="BE69" s="5">
        <f t="shared" si="158"/>
        <v>4.9122489777051696E-4</v>
      </c>
      <c r="BF69" s="5">
        <f t="shared" si="159"/>
        <v>3.0974125341408728E-4</v>
      </c>
      <c r="BG69" s="5">
        <f t="shared" si="160"/>
        <v>1.3020464353763204E-4</v>
      </c>
      <c r="BH69" s="5">
        <f t="shared" si="161"/>
        <v>4.105018869434549E-5</v>
      </c>
      <c r="BI69" s="5">
        <f t="shared" si="162"/>
        <v>1.0353658340022756E-5</v>
      </c>
      <c r="BJ69" s="8">
        <f t="shared" si="163"/>
        <v>0.3730016482351779</v>
      </c>
      <c r="BK69" s="8">
        <f t="shared" si="164"/>
        <v>0.27149147380915845</v>
      </c>
      <c r="BL69" s="8">
        <f t="shared" si="165"/>
        <v>0.32998053421761353</v>
      </c>
      <c r="BM69" s="8">
        <f t="shared" si="166"/>
        <v>0.45180513464946381</v>
      </c>
      <c r="BN69" s="8">
        <f t="shared" si="167"/>
        <v>0.54757470668083597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1.22770398481973</v>
      </c>
      <c r="F70">
        <f>VLOOKUP(B70,home!$B$2:$E$405,3,FALSE)</f>
        <v>1.56</v>
      </c>
      <c r="G70">
        <f>VLOOKUP(C70,away!$B$2:$E$405,4,FALSE)</f>
        <v>1.52</v>
      </c>
      <c r="H70">
        <f>VLOOKUP(A70,away!$A$2:$E$405,3,FALSE)</f>
        <v>1.04174573055028</v>
      </c>
      <c r="I70">
        <f>VLOOKUP(C70,away!$B$2:$E$405,3,FALSE)</f>
        <v>0.7</v>
      </c>
      <c r="J70">
        <f>VLOOKUP(B70,home!$B$2:$E$405,4,FALSE)</f>
        <v>0.52</v>
      </c>
      <c r="K70" s="3">
        <f t="shared" si="112"/>
        <v>2.9111316888045438</v>
      </c>
      <c r="L70" s="3">
        <f t="shared" si="113"/>
        <v>0.37919544592030191</v>
      </c>
      <c r="M70" s="5">
        <f t="shared" si="114"/>
        <v>3.7241664361626778E-2</v>
      </c>
      <c r="N70" s="5">
        <f t="shared" si="115"/>
        <v>0.10841538926695453</v>
      </c>
      <c r="O70" s="5">
        <f t="shared" si="116"/>
        <v>1.4121869524421281E-2</v>
      </c>
      <c r="P70" s="5">
        <f t="shared" si="117"/>
        <v>4.1110621877705936E-2</v>
      </c>
      <c r="Q70" s="5">
        <f t="shared" si="118"/>
        <v>0.15780573762455571</v>
      </c>
      <c r="R70" s="5">
        <f t="shared" si="119"/>
        <v>2.6774743057706241E-3</v>
      </c>
      <c r="S70" s="5">
        <f t="shared" si="120"/>
        <v>1.1345379295891174E-2</v>
      </c>
      <c r="T70" s="5">
        <f t="shared" si="121"/>
        <v>5.9839217047325567E-2</v>
      </c>
      <c r="U70" s="5">
        <f t="shared" si="122"/>
        <v>7.79448029748881E-3</v>
      </c>
      <c r="V70" s="5">
        <f t="shared" si="123"/>
        <v>1.3915585206561256E-3</v>
      </c>
      <c r="W70" s="5">
        <f t="shared" si="124"/>
        <v>0.15313109449133988</v>
      </c>
      <c r="X70" s="5">
        <f t="shared" si="125"/>
        <v>5.8066613659907507E-2</v>
      </c>
      <c r="Y70" s="5">
        <f t="shared" si="126"/>
        <v>1.1009297729925259E-2</v>
      </c>
      <c r="Z70" s="5">
        <f t="shared" si="127"/>
        <v>3.3842868777228091E-4</v>
      </c>
      <c r="AA70" s="5">
        <f t="shared" si="128"/>
        <v>9.8521047737442561E-4</v>
      </c>
      <c r="AB70" s="5">
        <f t="shared" si="129"/>
        <v>1.4340387204134716E-3</v>
      </c>
      <c r="AC70" s="5">
        <f t="shared" si="130"/>
        <v>9.600778648056991E-5</v>
      </c>
      <c r="AD70" s="5">
        <f t="shared" si="131"/>
        <v>0.1114461954287656</v>
      </c>
      <c r="AE70" s="5">
        <f t="shared" si="132"/>
        <v>4.2259889771731882E-2</v>
      </c>
      <c r="AF70" s="5">
        <f t="shared" si="133"/>
        <v>8.0123788732673375E-3</v>
      </c>
      <c r="AG70" s="5">
        <f t="shared" si="134"/>
        <v>1.0127525265770049E-3</v>
      </c>
      <c r="AH70" s="5">
        <f t="shared" si="135"/>
        <v>3.2082654293008156E-5</v>
      </c>
      <c r="AI70" s="5">
        <f t="shared" si="136"/>
        <v>9.3396831573337179E-5</v>
      </c>
      <c r="AJ70" s="5">
        <f t="shared" si="137"/>
        <v>1.3594523801354133E-4</v>
      </c>
      <c r="AK70" s="5">
        <f t="shared" si="138"/>
        <v>1.3191816344109876E-4</v>
      </c>
      <c r="AL70" s="5">
        <f t="shared" si="139"/>
        <v>4.2392732709176154E-6</v>
      </c>
      <c r="AM70" s="5">
        <f t="shared" si="140"/>
        <v>6.4886910221876676E-2</v>
      </c>
      <c r="AN70" s="5">
        <f t="shared" si="141"/>
        <v>2.460482085597512E-2</v>
      </c>
      <c r="AO70" s="5">
        <f t="shared" si="142"/>
        <v>4.6650180081353144E-3</v>
      </c>
      <c r="AP70" s="5">
        <f t="shared" si="143"/>
        <v>5.896511946070365E-4</v>
      </c>
      <c r="AQ70" s="5">
        <f t="shared" si="144"/>
        <v>5.5898261919113459E-5</v>
      </c>
      <c r="AR70" s="5">
        <f t="shared" si="145"/>
        <v>2.4331192801888258E-6</v>
      </c>
      <c r="AS70" s="5">
        <f t="shared" si="146"/>
        <v>7.0831306391989916E-6</v>
      </c>
      <c r="AT70" s="5">
        <f t="shared" si="147"/>
        <v>1.0309963029857286E-5</v>
      </c>
      <c r="AU70" s="5">
        <f t="shared" si="148"/>
        <v>1.000455336220695E-5</v>
      </c>
      <c r="AV70" s="5">
        <f t="shared" si="149"/>
        <v>7.2811430812641747E-6</v>
      </c>
      <c r="AW70" s="5">
        <f t="shared" si="150"/>
        <v>1.2999117719386464E-7</v>
      </c>
      <c r="AX70" s="5">
        <f t="shared" si="151"/>
        <v>3.1482390089253458E-2</v>
      </c>
      <c r="AY70" s="5">
        <f t="shared" si="152"/>
        <v>1.1937978948531358E-2</v>
      </c>
      <c r="AZ70" s="5">
        <f t="shared" si="153"/>
        <v>2.2634136253877626E-3</v>
      </c>
      <c r="BA70" s="5">
        <f t="shared" si="154"/>
        <v>2.8609204632699996E-4</v>
      </c>
      <c r="BB70" s="5">
        <f t="shared" si="155"/>
        <v>2.7121200270304592E-5</v>
      </c>
      <c r="BC70" s="5">
        <f t="shared" si="156"/>
        <v>2.0568471260783946E-6</v>
      </c>
      <c r="BD70" s="5">
        <f t="shared" si="157"/>
        <v>1.5377129173808088E-7</v>
      </c>
      <c r="BE70" s="5">
        <f t="shared" si="158"/>
        <v>4.4764848020713551E-7</v>
      </c>
      <c r="BF70" s="5">
        <f t="shared" si="159"/>
        <v>6.5158183808809303E-7</v>
      </c>
      <c r="BG70" s="5">
        <f t="shared" si="160"/>
        <v>6.322801789025864E-7</v>
      </c>
      <c r="BH70" s="5">
        <f t="shared" si="161"/>
        <v>4.6016271625158135E-7</v>
      </c>
      <c r="BI70" s="5">
        <f t="shared" si="162"/>
        <v>2.6791885305727023E-7</v>
      </c>
      <c r="BJ70" s="8">
        <f t="shared" si="163"/>
        <v>0.85179991771975927</v>
      </c>
      <c r="BK70" s="8">
        <f t="shared" si="164"/>
        <v>0.10312745006416286</v>
      </c>
      <c r="BL70" s="8">
        <f t="shared" si="165"/>
        <v>2.7446141485540559E-2</v>
      </c>
      <c r="BM70" s="8">
        <f t="shared" si="166"/>
        <v>0.60940133203884606</v>
      </c>
      <c r="BN70" s="8">
        <f t="shared" si="167"/>
        <v>0.36137275696103494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1.22770398481973</v>
      </c>
      <c r="F71">
        <f>VLOOKUP(B71,home!$B$2:$E$405,3,FALSE)</f>
        <v>0.63</v>
      </c>
      <c r="G71">
        <f>VLOOKUP(C71,away!$B$2:$E$405,4,FALSE)</f>
        <v>0.78</v>
      </c>
      <c r="H71">
        <f>VLOOKUP(A71,away!$A$2:$E$405,3,FALSE)</f>
        <v>1.04174573055028</v>
      </c>
      <c r="I71">
        <f>VLOOKUP(C71,away!$B$2:$E$405,3,FALSE)</f>
        <v>1.22</v>
      </c>
      <c r="J71">
        <f>VLOOKUP(B71,home!$B$2:$E$405,4,FALSE)</f>
        <v>1.18</v>
      </c>
      <c r="K71" s="3">
        <f t="shared" si="112"/>
        <v>0.60329373814041531</v>
      </c>
      <c r="L71" s="3">
        <f t="shared" si="113"/>
        <v>1.4996971537001829</v>
      </c>
      <c r="M71" s="5">
        <f t="shared" si="114"/>
        <v>0.1220907214881978</v>
      </c>
      <c r="N71" s="5">
        <f t="shared" si="115"/>
        <v>7.3656567758875177E-2</v>
      </c>
      <c r="O71" s="5">
        <f t="shared" si="116"/>
        <v>0.18309910750905198</v>
      </c>
      <c r="P71" s="5">
        <f t="shared" si="117"/>
        <v>0.11046254501930976</v>
      </c>
      <c r="Q71" s="5">
        <f t="shared" si="118"/>
        <v>2.2218273050922298E-2</v>
      </c>
      <c r="R71" s="5">
        <f t="shared" si="119"/>
        <v>0.13729660518818454</v>
      </c>
      <c r="S71" s="5">
        <f t="shared" si="120"/>
        <v>2.4985465118499136E-2</v>
      </c>
      <c r="T71" s="5">
        <f t="shared" si="121"/>
        <v>3.3320680854601645E-2</v>
      </c>
      <c r="U71" s="5">
        <f t="shared" si="122"/>
        <v>8.2830182177968587E-2</v>
      </c>
      <c r="V71" s="5">
        <f t="shared" si="123"/>
        <v>2.5117552221629483E-3</v>
      </c>
      <c r="W71" s="5">
        <f t="shared" si="124"/>
        <v>4.4680483346384546E-3</v>
      </c>
      <c r="X71" s="5">
        <f t="shared" si="125"/>
        <v>6.7007193700521321E-3</v>
      </c>
      <c r="Y71" s="5">
        <f t="shared" si="126"/>
        <v>5.0245248835054336E-3</v>
      </c>
      <c r="Z71" s="5">
        <f t="shared" si="127"/>
        <v>6.8634442671139398E-2</v>
      </c>
      <c r="AA71" s="5">
        <f t="shared" si="128"/>
        <v>4.1406729484255722E-2</v>
      </c>
      <c r="AB71" s="5">
        <f t="shared" si="129"/>
        <v>1.2490210307362791E-2</v>
      </c>
      <c r="AC71" s="5">
        <f t="shared" si="130"/>
        <v>1.4203314906104572E-4</v>
      </c>
      <c r="AD71" s="5">
        <f t="shared" si="131"/>
        <v>6.7388639549902259E-4</v>
      </c>
      <c r="AE71" s="5">
        <f t="shared" si="132"/>
        <v>1.0106255092471599E-3</v>
      </c>
      <c r="AF71" s="5">
        <f t="shared" si="133"/>
        <v>7.5781609983738187E-4</v>
      </c>
      <c r="AG71" s="5">
        <f t="shared" si="134"/>
        <v>3.7883154931809854E-4</v>
      </c>
      <c r="AH71" s="5">
        <f t="shared" si="135"/>
        <v>2.5732719579926538E-2</v>
      </c>
      <c r="AI71" s="5">
        <f t="shared" si="136"/>
        <v>1.5524388587892938E-2</v>
      </c>
      <c r="AJ71" s="5">
        <f t="shared" si="137"/>
        <v>4.6828832117671668E-3</v>
      </c>
      <c r="AK71" s="5">
        <f t="shared" si="138"/>
        <v>9.4171803936733613E-4</v>
      </c>
      <c r="AL71" s="5">
        <f t="shared" si="139"/>
        <v>5.1402245579838783E-6</v>
      </c>
      <c r="AM71" s="5">
        <f t="shared" si="140"/>
        <v>8.1310288524515185E-5</v>
      </c>
      <c r="AN71" s="5">
        <f t="shared" si="141"/>
        <v>1.2194080826675604E-4</v>
      </c>
      <c r="AO71" s="5">
        <f t="shared" si="142"/>
        <v>9.14371415387769E-5</v>
      </c>
      <c r="AP71" s="5">
        <f t="shared" si="143"/>
        <v>4.5709340302728182E-5</v>
      </c>
      <c r="AQ71" s="5">
        <f t="shared" si="144"/>
        <v>1.7137541887378629E-5</v>
      </c>
      <c r="AR71" s="5">
        <f t="shared" si="145"/>
        <v>7.7182572621961598E-3</v>
      </c>
      <c r="AS71" s="5">
        <f t="shared" si="146"/>
        <v>4.6563762756397283E-3</v>
      </c>
      <c r="AT71" s="5">
        <f t="shared" si="147"/>
        <v>1.4045813247595183E-3</v>
      </c>
      <c r="AU71" s="5">
        <f t="shared" si="148"/>
        <v>2.824583726454622E-4</v>
      </c>
      <c r="AV71" s="5">
        <f t="shared" si="149"/>
        <v>4.2601341875584822E-5</v>
      </c>
      <c r="AW71" s="5">
        <f t="shared" si="150"/>
        <v>1.2918496629313276E-7</v>
      </c>
      <c r="AX71" s="5">
        <f t="shared" si="151"/>
        <v>8.1756646522050731E-6</v>
      </c>
      <c r="AY71" s="5">
        <f t="shared" si="152"/>
        <v>1.2261021008519143E-5</v>
      </c>
      <c r="AZ71" s="5">
        <f t="shared" si="153"/>
        <v>9.1939091539671539E-6</v>
      </c>
      <c r="BA71" s="5">
        <f t="shared" si="154"/>
        <v>4.5960264631942006E-6</v>
      </c>
      <c r="BB71" s="5">
        <f t="shared" si="155"/>
        <v>1.7231619512957655E-6</v>
      </c>
      <c r="BC71" s="5">
        <f t="shared" si="156"/>
        <v>5.1684421474454265E-7</v>
      </c>
      <c r="BD71" s="5">
        <f t="shared" si="157"/>
        <v>1.9291747412735576E-3</v>
      </c>
      <c r="BE71" s="5">
        <f t="shared" si="158"/>
        <v>1.1638590411889931E-3</v>
      </c>
      <c r="BF71" s="5">
        <f t="shared" si="159"/>
        <v>3.5107443581371356E-4</v>
      </c>
      <c r="BG71" s="5">
        <f t="shared" si="160"/>
        <v>7.0600336249197534E-5</v>
      </c>
      <c r="BH71" s="5">
        <f t="shared" si="161"/>
        <v>1.0648185192437159E-5</v>
      </c>
      <c r="BI71" s="5">
        <f t="shared" si="162"/>
        <v>1.284796689831367E-6</v>
      </c>
      <c r="BJ71" s="8">
        <f t="shared" si="163"/>
        <v>0.14860397555446084</v>
      </c>
      <c r="BK71" s="8">
        <f t="shared" si="164"/>
        <v>0.26020992124279724</v>
      </c>
      <c r="BL71" s="8">
        <f t="shared" si="165"/>
        <v>0.52163546019930185</v>
      </c>
      <c r="BM71" s="8">
        <f t="shared" si="166"/>
        <v>0.3502478478171156</v>
      </c>
      <c r="BN71" s="8">
        <f t="shared" si="167"/>
        <v>0.64882382001454153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1.22770398481973</v>
      </c>
      <c r="F72">
        <f>VLOOKUP(B72,home!$B$2:$E$405,3,FALSE)</f>
        <v>0.81</v>
      </c>
      <c r="G72">
        <f>VLOOKUP(C72,away!$B$2:$E$405,4,FALSE)</f>
        <v>0.93</v>
      </c>
      <c r="H72">
        <f>VLOOKUP(A72,away!$A$2:$E$405,3,FALSE)</f>
        <v>1.04174573055028</v>
      </c>
      <c r="I72">
        <f>VLOOKUP(C72,away!$B$2:$E$405,3,FALSE)</f>
        <v>0.66</v>
      </c>
      <c r="J72">
        <f>VLOOKUP(B72,home!$B$2:$E$405,4,FALSE)</f>
        <v>0.74</v>
      </c>
      <c r="K72" s="3">
        <f t="shared" si="112"/>
        <v>0.92482941176470268</v>
      </c>
      <c r="L72" s="3">
        <f t="shared" si="113"/>
        <v>0.50878861480075677</v>
      </c>
      <c r="M72" s="5">
        <f t="shared" si="114"/>
        <v>0.23844466060927524</v>
      </c>
      <c r="N72" s="5">
        <f t="shared" si="115"/>
        <v>0.22052063520971019</v>
      </c>
      <c r="O72" s="5">
        <f t="shared" si="116"/>
        <v>0.12131792857802973</v>
      </c>
      <c r="P72" s="5">
        <f t="shared" si="117"/>
        <v>0.11219838852333144</v>
      </c>
      <c r="Q72" s="5">
        <f t="shared" si="118"/>
        <v>0.10197198467148742</v>
      </c>
      <c r="R72" s="5">
        <f t="shared" si="119"/>
        <v>3.0862590415856438E-2</v>
      </c>
      <c r="S72" s="5">
        <f t="shared" si="120"/>
        <v>1.3198532476116548E-2</v>
      </c>
      <c r="T72" s="5">
        <f t="shared" si="121"/>
        <v>5.1882184829490086E-2</v>
      </c>
      <c r="U72" s="5">
        <f t="shared" si="122"/>
        <v>2.854263133983146E-2</v>
      </c>
      <c r="V72" s="5">
        <f t="shared" si="123"/>
        <v>6.9005253131749079E-4</v>
      </c>
      <c r="W72" s="5">
        <f t="shared" si="124"/>
        <v>3.1435563533403668E-2</v>
      </c>
      <c r="X72" s="5">
        <f t="shared" si="125"/>
        <v>1.5994056825641634E-2</v>
      </c>
      <c r="Y72" s="5">
        <f t="shared" si="126"/>
        <v>4.0687970086813983E-3</v>
      </c>
      <c r="Z72" s="5">
        <f t="shared" si="127"/>
        <v>5.2341782089489058E-3</v>
      </c>
      <c r="AA72" s="5">
        <f t="shared" si="128"/>
        <v>4.8407219540538421E-3</v>
      </c>
      <c r="AB72" s="5">
        <f t="shared" si="129"/>
        <v>2.2384210186420484E-3</v>
      </c>
      <c r="AC72" s="5">
        <f t="shared" si="130"/>
        <v>2.0293697763151038E-5</v>
      </c>
      <c r="AD72" s="5">
        <f t="shared" si="131"/>
        <v>7.2681334327724121E-3</v>
      </c>
      <c r="AE72" s="5">
        <f t="shared" si="132"/>
        <v>3.6979435414473448E-3</v>
      </c>
      <c r="AF72" s="5">
        <f t="shared" si="133"/>
        <v>9.4073578603219967E-4</v>
      </c>
      <c r="AG72" s="5">
        <f t="shared" si="134"/>
        <v>1.5954521915627476E-4</v>
      </c>
      <c r="AH72" s="5">
        <f t="shared" si="135"/>
        <v>6.6577257013785459E-4</v>
      </c>
      <c r="AI72" s="5">
        <f t="shared" si="136"/>
        <v>6.1572605440966637E-4</v>
      </c>
      <c r="AJ72" s="5">
        <f t="shared" si="137"/>
        <v>2.8472078235394652E-4</v>
      </c>
      <c r="AK72" s="5">
        <f t="shared" si="138"/>
        <v>8.7772717887195449E-5</v>
      </c>
      <c r="AL72" s="5">
        <f t="shared" si="139"/>
        <v>3.8196203351957353E-7</v>
      </c>
      <c r="AM72" s="5">
        <f t="shared" si="140"/>
        <v>1.3443567134516564E-3</v>
      </c>
      <c r="AN72" s="5">
        <f t="shared" si="141"/>
        <v>6.839933900351662E-4</v>
      </c>
      <c r="AO72" s="5">
        <f t="shared" si="142"/>
        <v>1.7400402472443296E-4</v>
      </c>
      <c r="AP72" s="5">
        <f t="shared" si="143"/>
        <v>2.951042223643364E-5</v>
      </c>
      <c r="AQ72" s="5">
        <f t="shared" si="144"/>
        <v>3.7536417129651285E-6</v>
      </c>
      <c r="AR72" s="5">
        <f t="shared" si="145"/>
        <v>6.7747500746555752E-5</v>
      </c>
      <c r="AS72" s="5">
        <f t="shared" si="146"/>
        <v>6.2654881263965909E-5</v>
      </c>
      <c r="AT72" s="5">
        <f t="shared" si="147"/>
        <v>2.8972538491770441E-5</v>
      </c>
      <c r="AU72" s="5">
        <f t="shared" si="148"/>
        <v>8.9315519102247564E-6</v>
      </c>
      <c r="AV72" s="5">
        <f t="shared" si="149"/>
        <v>2.0650404748197667E-6</v>
      </c>
      <c r="AW72" s="5">
        <f t="shared" si="150"/>
        <v>4.9924843647259431E-9</v>
      </c>
      <c r="AX72" s="5">
        <f t="shared" si="151"/>
        <v>2.072167714172373E-4</v>
      </c>
      <c r="AY72" s="5">
        <f t="shared" si="152"/>
        <v>1.0542953409286122E-4</v>
      </c>
      <c r="AZ72" s="5">
        <f t="shared" si="153"/>
        <v>2.6820673305098007E-5</v>
      </c>
      <c r="BA72" s="5">
        <f t="shared" si="154"/>
        <v>4.548684406308152E-6</v>
      </c>
      <c r="BB72" s="5">
        <f t="shared" si="155"/>
        <v>5.7857970956283152E-7</v>
      </c>
      <c r="BC72" s="5">
        <f t="shared" si="156"/>
        <v>5.8874953796059448E-8</v>
      </c>
      <c r="BD72" s="5">
        <f t="shared" si="157"/>
        <v>5.7448595101755583E-6</v>
      </c>
      <c r="BE72" s="5">
        <f t="shared" si="158"/>
        <v>5.3130150414665199E-6</v>
      </c>
      <c r="BF72" s="5">
        <f t="shared" si="159"/>
        <v>2.4568162877482492E-6</v>
      </c>
      <c r="BG72" s="5">
        <f t="shared" si="160"/>
        <v>7.5737865407071805E-7</v>
      </c>
      <c r="BH72" s="5">
        <f t="shared" si="161"/>
        <v>1.7511151378184108E-7</v>
      </c>
      <c r="BI72" s="5">
        <f t="shared" si="162"/>
        <v>3.2389655656817352E-8</v>
      </c>
      <c r="BJ72" s="8">
        <f t="shared" si="163"/>
        <v>0.44051985136786825</v>
      </c>
      <c r="BK72" s="8">
        <f t="shared" si="164"/>
        <v>0.36465773933393025</v>
      </c>
      <c r="BL72" s="8">
        <f t="shared" si="165"/>
        <v>0.18964113651475242</v>
      </c>
      <c r="BM72" s="8">
        <f t="shared" si="166"/>
        <v>0.17463129287620077</v>
      </c>
      <c r="BN72" s="8">
        <f t="shared" si="167"/>
        <v>0.82531618800769047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1.22770398481973</v>
      </c>
      <c r="F73">
        <f>VLOOKUP(B73,home!$B$2:$E$405,3,FALSE)</f>
        <v>1.07</v>
      </c>
      <c r="G73">
        <f>VLOOKUP(C73,away!$B$2:$E$405,4,FALSE)</f>
        <v>0.78</v>
      </c>
      <c r="H73">
        <f>VLOOKUP(A73,away!$A$2:$E$405,3,FALSE)</f>
        <v>1.04174573055028</v>
      </c>
      <c r="I73">
        <f>VLOOKUP(C73,away!$B$2:$E$405,3,FALSE)</f>
        <v>1.07</v>
      </c>
      <c r="J73">
        <f>VLOOKUP(B73,home!$B$2:$E$405,4,FALSE)</f>
        <v>1.1299999999999999</v>
      </c>
      <c r="K73" s="3">
        <f t="shared" si="112"/>
        <v>1.0246417457305468</v>
      </c>
      <c r="L73" s="3">
        <f t="shared" si="113"/>
        <v>1.2595747628083436</v>
      </c>
      <c r="M73" s="5">
        <f t="shared" si="114"/>
        <v>0.1018538324605215</v>
      </c>
      <c r="N73" s="5">
        <f t="shared" si="115"/>
        <v>0.10436368870169538</v>
      </c>
      <c r="O73" s="5">
        <f t="shared" si="116"/>
        <v>0.12829251686258214</v>
      </c>
      <c r="P73" s="5">
        <f t="shared" si="117"/>
        <v>0.13145386844224177</v>
      </c>
      <c r="Q73" s="5">
        <f t="shared" si="118"/>
        <v>5.346769609109224E-2</v>
      </c>
      <c r="R73" s="5">
        <f t="shared" si="119"/>
        <v>8.0797008248636171E-2</v>
      </c>
      <c r="S73" s="5">
        <f t="shared" si="120"/>
        <v>4.2414014060609774E-2</v>
      </c>
      <c r="T73" s="5">
        <f t="shared" si="121"/>
        <v>6.7346560621846116E-2</v>
      </c>
      <c r="U73" s="5">
        <f t="shared" si="122"/>
        <v>8.2787987581687955E-2</v>
      </c>
      <c r="V73" s="5">
        <f t="shared" si="123"/>
        <v>6.0822303335646838E-3</v>
      </c>
      <c r="W73" s="5">
        <f t="shared" si="124"/>
        <v>1.82617444876557E-2</v>
      </c>
      <c r="X73" s="5">
        <f t="shared" si="125"/>
        <v>2.3002032481505508E-2</v>
      </c>
      <c r="Y73" s="5">
        <f t="shared" si="126"/>
        <v>1.4486389803501058E-2</v>
      </c>
      <c r="Z73" s="5">
        <f t="shared" si="127"/>
        <v>3.3923290833466561E-2</v>
      </c>
      <c r="AA73" s="5">
        <f t="shared" si="128"/>
        <v>3.4759219940528233E-2</v>
      </c>
      <c r="AB73" s="5">
        <f t="shared" si="129"/>
        <v>1.7807873900047438E-2</v>
      </c>
      <c r="AC73" s="5">
        <f t="shared" si="130"/>
        <v>4.9061280193710621E-4</v>
      </c>
      <c r="AD73" s="5">
        <f t="shared" si="131"/>
        <v>4.6779364379791804E-3</v>
      </c>
      <c r="AE73" s="5">
        <f t="shared" si="132"/>
        <v>5.8922106793001345E-3</v>
      </c>
      <c r="AF73" s="5">
        <f t="shared" si="133"/>
        <v>3.7108399343981279E-3</v>
      </c>
      <c r="AG73" s="5">
        <f t="shared" si="134"/>
        <v>1.5580267767297505E-3</v>
      </c>
      <c r="AH73" s="5">
        <f t="shared" si="135"/>
        <v>1.0682230251310532E-2</v>
      </c>
      <c r="AI73" s="5">
        <f t="shared" si="136"/>
        <v>1.0945459052998482E-2</v>
      </c>
      <c r="AJ73" s="5">
        <f t="shared" si="137"/>
        <v>5.6075871359432894E-3</v>
      </c>
      <c r="AK73" s="5">
        <f t="shared" si="138"/>
        <v>1.9152559574363635E-3</v>
      </c>
      <c r="AL73" s="5">
        <f t="shared" si="139"/>
        <v>2.5327648126315658E-5</v>
      </c>
      <c r="AM73" s="5">
        <f t="shared" si="140"/>
        <v>9.5864179164550499E-4</v>
      </c>
      <c r="AN73" s="5">
        <f t="shared" si="141"/>
        <v>1.2074810073300526E-3</v>
      </c>
      <c r="AO73" s="5">
        <f t="shared" si="142"/>
        <v>7.6045630170166545E-4</v>
      </c>
      <c r="AP73" s="5">
        <f t="shared" si="143"/>
        <v>3.1928385528066179E-4</v>
      </c>
      <c r="AQ73" s="5">
        <f t="shared" si="144"/>
        <v>1.0054047157091834E-4</v>
      </c>
      <c r="AR73" s="5">
        <f t="shared" si="145"/>
        <v>2.6910135270117107E-3</v>
      </c>
      <c r="AS73" s="5">
        <f t="shared" si="146"/>
        <v>2.7573247981017954E-3</v>
      </c>
      <c r="AT73" s="5">
        <f t="shared" si="147"/>
        <v>1.4126350473365752E-3</v>
      </c>
      <c r="AU73" s="5">
        <f t="shared" si="148"/>
        <v>4.824816136610342E-4</v>
      </c>
      <c r="AV73" s="5">
        <f t="shared" si="149"/>
        <v>1.2359270072613329E-4</v>
      </c>
      <c r="AW73" s="5">
        <f t="shared" si="150"/>
        <v>9.0800524970115938E-7</v>
      </c>
      <c r="AX73" s="5">
        <f t="shared" si="151"/>
        <v>1.6371073315365149E-4</v>
      </c>
      <c r="AY73" s="5">
        <f t="shared" si="152"/>
        <v>2.0620590788119063E-4</v>
      </c>
      <c r="AZ73" s="5">
        <f t="shared" si="153"/>
        <v>1.2986587875456491E-4</v>
      </c>
      <c r="BA73" s="5">
        <f t="shared" si="154"/>
        <v>5.4525261143059404E-5</v>
      </c>
      <c r="BB73" s="5">
        <f t="shared" si="155"/>
        <v>1.7169660717833023E-5</v>
      </c>
      <c r="BC73" s="5">
        <f t="shared" si="156"/>
        <v>4.3252942652328457E-6</v>
      </c>
      <c r="BD73" s="5">
        <f t="shared" si="157"/>
        <v>5.649221208333039E-4</v>
      </c>
      <c r="BE73" s="5">
        <f t="shared" si="158"/>
        <v>5.7884278809243938E-4</v>
      </c>
      <c r="BF73" s="5">
        <f t="shared" si="159"/>
        <v>2.9655324244728698E-4</v>
      </c>
      <c r="BG73" s="5">
        <f t="shared" si="160"/>
        <v>1.0128694401441409E-4</v>
      </c>
      <c r="BH73" s="5">
        <f t="shared" si="161"/>
        <v>2.5945707783660348E-5</v>
      </c>
      <c r="BI73" s="5">
        <f t="shared" si="162"/>
        <v>5.317011063532877E-6</v>
      </c>
      <c r="BJ73" s="8">
        <f t="shared" si="163"/>
        <v>0.30068933217914756</v>
      </c>
      <c r="BK73" s="8">
        <f t="shared" si="164"/>
        <v>0.28252609165488235</v>
      </c>
      <c r="BL73" s="8">
        <f t="shared" si="165"/>
        <v>0.38263505443224255</v>
      </c>
      <c r="BM73" s="8">
        <f t="shared" si="166"/>
        <v>0.39933986039033836</v>
      </c>
      <c r="BN73" s="8">
        <f t="shared" si="167"/>
        <v>0.60022861080676915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1.3941176470588199</v>
      </c>
      <c r="F74">
        <f>VLOOKUP(B74,home!$B$2:$E$405,3,FALSE)</f>
        <v>1.31</v>
      </c>
      <c r="G74">
        <f>VLOOKUP(C74,away!$B$2:$E$405,4,FALSE)</f>
        <v>1.65</v>
      </c>
      <c r="H74">
        <f>VLOOKUP(A74,away!$A$2:$E$405,3,FALSE)</f>
        <v>1.3441176470588201</v>
      </c>
      <c r="I74">
        <f>VLOOKUP(C74,away!$B$2:$E$405,3,FALSE)</f>
        <v>0.68</v>
      </c>
      <c r="J74">
        <f>VLOOKUP(B74,home!$B$2:$E$405,4,FALSE)</f>
        <v>1.18</v>
      </c>
      <c r="K74" s="3">
        <f t="shared" si="112"/>
        <v>3.0133852941176391</v>
      </c>
      <c r="L74" s="3">
        <f t="shared" si="113"/>
        <v>1.0785199999999973</v>
      </c>
      <c r="M74" s="5">
        <f t="shared" si="114"/>
        <v>1.6707370758988923E-2</v>
      </c>
      <c r="N74" s="5">
        <f t="shared" si="115"/>
        <v>5.0345745348508282E-2</v>
      </c>
      <c r="O74" s="5">
        <f t="shared" si="116"/>
        <v>1.8019233510984688E-2</v>
      </c>
      <c r="P74" s="5">
        <f t="shared" si="117"/>
        <v>5.4298893273273016E-2</v>
      </c>
      <c r="Q74" s="5">
        <f t="shared" si="118"/>
        <v>7.5855564327293193E-2</v>
      </c>
      <c r="R74" s="5">
        <f t="shared" si="119"/>
        <v>9.7170518631335776E-3</v>
      </c>
      <c r="S74" s="5">
        <f t="shared" si="120"/>
        <v>4.4117800658670471E-2</v>
      </c>
      <c r="T74" s="5">
        <f t="shared" si="121"/>
        <v>8.1811743238272061E-2</v>
      </c>
      <c r="U74" s="5">
        <f t="shared" si="122"/>
        <v>2.928122118654513E-2</v>
      </c>
      <c r="V74" s="5">
        <f t="shared" si="123"/>
        <v>1.5931409914645183E-2</v>
      </c>
      <c r="W74" s="5">
        <f t="shared" si="124"/>
        <v>7.6194014006953303E-2</v>
      </c>
      <c r="X74" s="5">
        <f t="shared" si="125"/>
        <v>8.2176767986779087E-2</v>
      </c>
      <c r="Y74" s="5">
        <f t="shared" si="126"/>
        <v>4.4314643904550366E-2</v>
      </c>
      <c r="Z74" s="5">
        <f t="shared" si="127"/>
        <v>3.4933449251422673E-3</v>
      </c>
      <c r="AA74" s="5">
        <f t="shared" si="128"/>
        <v>1.0526794224704192E-2</v>
      </c>
      <c r="AB74" s="5">
        <f t="shared" si="129"/>
        <v>1.5860643455463057E-2</v>
      </c>
      <c r="AC74" s="5">
        <f t="shared" si="130"/>
        <v>3.2360639621537347E-3</v>
      </c>
      <c r="AD74" s="5">
        <f t="shared" si="131"/>
        <v>5.7400480327086625E-2</v>
      </c>
      <c r="AE74" s="5">
        <f t="shared" si="132"/>
        <v>6.1907566042369314E-2</v>
      </c>
      <c r="AF74" s="5">
        <f t="shared" si="133"/>
        <v>3.3384274064007985E-2</v>
      </c>
      <c r="AG74" s="5">
        <f t="shared" si="134"/>
        <v>1.2001869087837937E-2</v>
      </c>
      <c r="AH74" s="5">
        <f t="shared" si="135"/>
        <v>9.4191059216610707E-4</v>
      </c>
      <c r="AI74" s="5">
        <f t="shared" si="136"/>
        <v>2.8383395268069839E-3</v>
      </c>
      <c r="AJ74" s="5">
        <f t="shared" si="137"/>
        <v>4.2765052948964925E-3</v>
      </c>
      <c r="AK74" s="5">
        <f t="shared" si="138"/>
        <v>4.2955860552857696E-3</v>
      </c>
      <c r="AL74" s="5">
        <f t="shared" si="139"/>
        <v>4.2068783710191474E-4</v>
      </c>
      <c r="AM74" s="5">
        <f t="shared" si="140"/>
        <v>3.4593952658586329E-2</v>
      </c>
      <c r="AN74" s="5">
        <f t="shared" si="141"/>
        <v>3.7310269821338435E-2</v>
      </c>
      <c r="AO74" s="5">
        <f t="shared" si="142"/>
        <v>2.0119936103854912E-2</v>
      </c>
      <c r="AP74" s="5">
        <f t="shared" si="143"/>
        <v>7.2332511622431829E-3</v>
      </c>
      <c r="AQ74" s="5">
        <f t="shared" si="144"/>
        <v>1.9503015108756243E-3</v>
      </c>
      <c r="AR74" s="5">
        <f t="shared" si="145"/>
        <v>2.031738823725975E-4</v>
      </c>
      <c r="AS74" s="5">
        <f t="shared" si="146"/>
        <v>6.1224118929037235E-4</v>
      </c>
      <c r="AT74" s="5">
        <f t="shared" si="147"/>
        <v>9.2245929813035096E-4</v>
      </c>
      <c r="AU74" s="5">
        <f t="shared" si="148"/>
        <v>9.2657509446935965E-4</v>
      </c>
      <c r="AV74" s="5">
        <f t="shared" si="149"/>
        <v>6.980319408924076E-4</v>
      </c>
      <c r="AW74" s="5">
        <f t="shared" si="150"/>
        <v>3.797871992095161E-5</v>
      </c>
      <c r="AX74" s="5">
        <f t="shared" si="151"/>
        <v>1.7374151367797654E-2</v>
      </c>
      <c r="AY74" s="5">
        <f t="shared" si="152"/>
        <v>1.8738369733197081E-2</v>
      </c>
      <c r="AZ74" s="5">
        <f t="shared" si="153"/>
        <v>1.0104853262323832E-2</v>
      </c>
      <c r="BA74" s="5">
        <f t="shared" si="154"/>
        <v>3.6327621134938245E-3</v>
      </c>
      <c r="BB74" s="5">
        <f t="shared" si="155"/>
        <v>9.7950164866133734E-4</v>
      </c>
      <c r="BC74" s="5">
        <f t="shared" si="156"/>
        <v>2.1128242362284462E-4</v>
      </c>
      <c r="BD74" s="5">
        <f t="shared" si="157"/>
        <v>3.6521182602748865E-5</v>
      </c>
      <c r="BE74" s="5">
        <f t="shared" si="158"/>
        <v>1.1005239457890839E-4</v>
      </c>
      <c r="BF74" s="5">
        <f t="shared" si="159"/>
        <v>1.6581513370325716E-4</v>
      </c>
      <c r="BG74" s="5">
        <f t="shared" si="160"/>
        <v>1.665549618145151E-4</v>
      </c>
      <c r="BH74" s="5">
        <f t="shared" si="161"/>
        <v>1.2547356814854619E-4</v>
      </c>
      <c r="BI74" s="5">
        <f t="shared" si="162"/>
        <v>7.5620041011859284E-5</v>
      </c>
      <c r="BJ74" s="8">
        <f t="shared" si="163"/>
        <v>0.72764130013965322</v>
      </c>
      <c r="BK74" s="8">
        <f t="shared" si="164"/>
        <v>0.15345059613803033</v>
      </c>
      <c r="BL74" s="8">
        <f t="shared" si="165"/>
        <v>9.9799804397000924E-2</v>
      </c>
      <c r="BM74" s="8">
        <f t="shared" si="166"/>
        <v>0.74074079550436922</v>
      </c>
      <c r="BN74" s="8">
        <f t="shared" si="167"/>
        <v>0.22494385908218165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1.3941176470588199</v>
      </c>
      <c r="F75">
        <f>VLOOKUP(B75,home!$B$2:$E$405,3,FALSE)</f>
        <v>1.52</v>
      </c>
      <c r="G75">
        <f>VLOOKUP(C75,away!$B$2:$E$405,4,FALSE)</f>
        <v>0.68</v>
      </c>
      <c r="H75">
        <f>VLOOKUP(A75,away!$A$2:$E$405,3,FALSE)</f>
        <v>1.3441176470588201</v>
      </c>
      <c r="I75">
        <f>VLOOKUP(C75,away!$B$2:$E$405,3,FALSE)</f>
        <v>1.05</v>
      </c>
      <c r="J75">
        <f>VLOOKUP(B75,home!$B$2:$E$405,4,FALSE)</f>
        <v>0.83</v>
      </c>
      <c r="K75" s="3">
        <f t="shared" si="112"/>
        <v>1.4409599999999965</v>
      </c>
      <c r="L75" s="3">
        <f t="shared" si="113"/>
        <v>1.1713985294117617</v>
      </c>
      <c r="M75" s="5">
        <f t="shared" si="114"/>
        <v>7.3361314741983472E-2</v>
      </c>
      <c r="N75" s="5">
        <f t="shared" si="115"/>
        <v>0.10571072009060824</v>
      </c>
      <c r="O75" s="5">
        <f t="shared" si="116"/>
        <v>8.5935336204472829E-2</v>
      </c>
      <c r="P75" s="5">
        <f t="shared" si="117"/>
        <v>0.12382938205719685</v>
      </c>
      <c r="Q75" s="5">
        <f t="shared" si="118"/>
        <v>7.616245961088125E-2</v>
      </c>
      <c r="R75" s="5">
        <f t="shared" si="119"/>
        <v>5.0332263227212411E-2</v>
      </c>
      <c r="S75" s="5">
        <f t="shared" si="120"/>
        <v>5.225409302776577E-2</v>
      </c>
      <c r="T75" s="5">
        <f t="shared" si="121"/>
        <v>8.9216593184568996E-2</v>
      </c>
      <c r="U75" s="5">
        <f t="shared" si="122"/>
        <v>7.2526778019883803E-2</v>
      </c>
      <c r="V75" s="5">
        <f t="shared" si="123"/>
        <v>9.8001879424462496E-3</v>
      </c>
      <c r="W75" s="5">
        <f t="shared" si="124"/>
        <v>3.6582352600298407E-2</v>
      </c>
      <c r="X75" s="5">
        <f t="shared" si="125"/>
        <v>4.2852514038412087E-2</v>
      </c>
      <c r="Y75" s="5">
        <f t="shared" si="126"/>
        <v>2.5098685963096404E-2</v>
      </c>
      <c r="Z75" s="5">
        <f t="shared" si="127"/>
        <v>1.9653046375440766E-2</v>
      </c>
      <c r="AA75" s="5">
        <f t="shared" si="128"/>
        <v>2.8319253705155051E-2</v>
      </c>
      <c r="AB75" s="5">
        <f t="shared" si="129"/>
        <v>2.0403455909490067E-2</v>
      </c>
      <c r="AC75" s="5">
        <f t="shared" si="130"/>
        <v>1.0338821124812594E-3</v>
      </c>
      <c r="AD75" s="5">
        <f t="shared" si="131"/>
        <v>1.3178426700731461E-2</v>
      </c>
      <c r="AE75" s="5">
        <f t="shared" si="132"/>
        <v>1.5437189657197526E-2</v>
      </c>
      <c r="AF75" s="5">
        <f t="shared" si="133"/>
        <v>9.0415506313458217E-3</v>
      </c>
      <c r="AG75" s="5">
        <f t="shared" si="134"/>
        <v>3.5304197043868266E-3</v>
      </c>
      <c r="AH75" s="5">
        <f t="shared" si="135"/>
        <v>5.7553874056631201E-3</v>
      </c>
      <c r="AI75" s="5">
        <f t="shared" si="136"/>
        <v>8.293283036064308E-3</v>
      </c>
      <c r="AJ75" s="5">
        <f t="shared" si="137"/>
        <v>5.9751445618235997E-3</v>
      </c>
      <c r="AK75" s="5">
        <f t="shared" si="138"/>
        <v>2.8699814359351055E-3</v>
      </c>
      <c r="AL75" s="5">
        <f t="shared" si="139"/>
        <v>6.9805173780658551E-5</v>
      </c>
      <c r="AM75" s="5">
        <f t="shared" si="140"/>
        <v>3.7979171477371919E-3</v>
      </c>
      <c r="AN75" s="5">
        <f t="shared" si="141"/>
        <v>4.4488745616870582E-3</v>
      </c>
      <c r="AO75" s="5">
        <f t="shared" si="142"/>
        <v>2.6057025595488089E-3</v>
      </c>
      <c r="AP75" s="5">
        <f t="shared" si="143"/>
        <v>1.0174387154466458E-3</v>
      </c>
      <c r="AQ75" s="5">
        <f t="shared" si="144"/>
        <v>2.9795655376019839E-4</v>
      </c>
      <c r="AR75" s="5">
        <f t="shared" si="145"/>
        <v>1.3483704686377499E-3</v>
      </c>
      <c r="AS75" s="5">
        <f t="shared" si="146"/>
        <v>1.9429479104882473E-3</v>
      </c>
      <c r="AT75" s="5">
        <f t="shared" si="147"/>
        <v>1.3998551105485694E-3</v>
      </c>
      <c r="AU75" s="5">
        <f t="shared" si="148"/>
        <v>6.7237840669868748E-4</v>
      </c>
      <c r="AV75" s="5">
        <f t="shared" si="149"/>
        <v>2.4221759722913445E-4</v>
      </c>
      <c r="AW75" s="5">
        <f t="shared" si="150"/>
        <v>3.2729676412241479E-6</v>
      </c>
      <c r="AX75" s="5">
        <f t="shared" si="151"/>
        <v>9.1210778220056105E-4</v>
      </c>
      <c r="AY75" s="5">
        <f t="shared" si="152"/>
        <v>1.0684417147347606E-3</v>
      </c>
      <c r="AZ75" s="5">
        <f t="shared" si="153"/>
        <v>6.2578552670123993E-4</v>
      </c>
      <c r="BA75" s="5">
        <f t="shared" si="154"/>
        <v>2.4434808190166565E-4</v>
      </c>
      <c r="BB75" s="5">
        <f t="shared" si="155"/>
        <v>7.1557245951049016E-5</v>
      </c>
      <c r="BC75" s="5">
        <f t="shared" si="156"/>
        <v>1.6764410535162903E-5</v>
      </c>
      <c r="BD75" s="5">
        <f t="shared" si="157"/>
        <v>2.6324653067741826E-4</v>
      </c>
      <c r="BE75" s="5">
        <f t="shared" si="158"/>
        <v>3.7932772084493165E-4</v>
      </c>
      <c r="BF75" s="5">
        <f t="shared" si="159"/>
        <v>2.7329803631435576E-4</v>
      </c>
      <c r="BG75" s="5">
        <f t="shared" si="160"/>
        <v>1.312705128025111E-4</v>
      </c>
      <c r="BH75" s="5">
        <f t="shared" si="161"/>
        <v>4.7288889531976458E-5</v>
      </c>
      <c r="BI75" s="5">
        <f t="shared" si="162"/>
        <v>1.3628279651999326E-5</v>
      </c>
      <c r="BJ75" s="8">
        <f t="shared" si="163"/>
        <v>0.43191780648173128</v>
      </c>
      <c r="BK75" s="8">
        <f t="shared" si="164"/>
        <v>0.26141710677038899</v>
      </c>
      <c r="BL75" s="8">
        <f t="shared" si="165"/>
        <v>0.28712471296912589</v>
      </c>
      <c r="BM75" s="8">
        <f t="shared" si="166"/>
        <v>0.48371602791723828</v>
      </c>
      <c r="BN75" s="8">
        <f t="shared" si="167"/>
        <v>0.51533147593235507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1.3941176470588199</v>
      </c>
      <c r="F76">
        <f>VLOOKUP(B76,home!$B$2:$E$405,3,FALSE)</f>
        <v>0.76</v>
      </c>
      <c r="G76">
        <f>VLOOKUP(C76,away!$B$2:$E$405,4,FALSE)</f>
        <v>1.1000000000000001</v>
      </c>
      <c r="H76">
        <f>VLOOKUP(A76,away!$A$2:$E$405,3,FALSE)</f>
        <v>1.3441176470588201</v>
      </c>
      <c r="I76">
        <f>VLOOKUP(C76,away!$B$2:$E$405,3,FALSE)</f>
        <v>0.76</v>
      </c>
      <c r="J76">
        <f>VLOOKUP(B76,home!$B$2:$E$405,4,FALSE)</f>
        <v>0.96</v>
      </c>
      <c r="K76" s="3">
        <f t="shared" si="112"/>
        <v>1.1654823529411735</v>
      </c>
      <c r="L76" s="3">
        <f t="shared" si="113"/>
        <v>0.98066823529411518</v>
      </c>
      <c r="M76" s="5">
        <f t="shared" si="114"/>
        <v>0.11693341739871659</v>
      </c>
      <c r="N76" s="5">
        <f t="shared" si="115"/>
        <v>0.13628383444730854</v>
      </c>
      <c r="O76" s="5">
        <f t="shared" si="116"/>
        <v>0.11467288808730956</v>
      </c>
      <c r="P76" s="5">
        <f t="shared" si="117"/>
        <v>0.13364922742655741</v>
      </c>
      <c r="Q76" s="5">
        <f t="shared" si="118"/>
        <v>7.9418202019747294E-2</v>
      </c>
      <c r="R76" s="5">
        <f t="shared" si="119"/>
        <v>5.6228029398330708E-2</v>
      </c>
      <c r="S76" s="5">
        <f t="shared" si="120"/>
        <v>3.8188646986194466E-2</v>
      </c>
      <c r="T76" s="5">
        <f t="shared" si="121"/>
        <v>7.7882908024937095E-2</v>
      </c>
      <c r="U76" s="5">
        <f t="shared" si="122"/>
        <v>6.5532776004411944E-2</v>
      </c>
      <c r="V76" s="5">
        <f t="shared" si="123"/>
        <v>4.8497524676014096E-3</v>
      </c>
      <c r="W76" s="5">
        <f t="shared" si="124"/>
        <v>3.0853504318777508E-2</v>
      </c>
      <c r="X76" s="5">
        <f t="shared" si="125"/>
        <v>3.0257051632934896E-2</v>
      </c>
      <c r="Y76" s="5">
        <f t="shared" si="126"/>
        <v>1.4836064715036594E-2</v>
      </c>
      <c r="Z76" s="5">
        <f t="shared" si="127"/>
        <v>1.8380347454708873E-2</v>
      </c>
      <c r="AA76" s="5">
        <f t="shared" si="128"/>
        <v>2.1421970599390404E-2</v>
      </c>
      <c r="AB76" s="5">
        <f t="shared" si="129"/>
        <v>1.248346434940709E-2</v>
      </c>
      <c r="AC76" s="5">
        <f t="shared" si="130"/>
        <v>3.4643949785910548E-4</v>
      </c>
      <c r="AD76" s="5">
        <f t="shared" si="131"/>
        <v>8.9898037024823685E-3</v>
      </c>
      <c r="AE76" s="5">
        <f t="shared" si="132"/>
        <v>8.816014932553887E-3</v>
      </c>
      <c r="AF76" s="5">
        <f t="shared" si="133"/>
        <v>4.322792903117093E-3</v>
      </c>
      <c r="AG76" s="5">
        <f t="shared" si="134"/>
        <v>1.4130752292805886E-3</v>
      </c>
      <c r="AH76" s="5">
        <f t="shared" si="135"/>
        <v>4.5062557256255074E-3</v>
      </c>
      <c r="AI76" s="5">
        <f t="shared" si="136"/>
        <v>5.2519615260566517E-3</v>
      </c>
      <c r="AJ76" s="5">
        <f t="shared" si="137"/>
        <v>3.0605342384725123E-3</v>
      </c>
      <c r="AK76" s="5">
        <f t="shared" si="138"/>
        <v>1.1889995485039886E-3</v>
      </c>
      <c r="AL76" s="5">
        <f t="shared" si="139"/>
        <v>1.5838542058866434E-5</v>
      </c>
      <c r="AM76" s="5">
        <f t="shared" si="140"/>
        <v>2.0954915143296831E-3</v>
      </c>
      <c r="AN76" s="5">
        <f t="shared" si="141"/>
        <v>2.054981965431483E-3</v>
      </c>
      <c r="AO76" s="5">
        <f t="shared" si="142"/>
        <v>1.0076277688004624E-3</v>
      </c>
      <c r="AP76" s="5">
        <f t="shared" si="143"/>
        <v>3.2938284862096546E-4</v>
      </c>
      <c r="AQ76" s="5">
        <f t="shared" si="144"/>
        <v>8.0753824223317707E-5</v>
      </c>
      <c r="AR76" s="5">
        <f t="shared" si="145"/>
        <v>8.8382837004663398E-4</v>
      </c>
      <c r="AS76" s="5">
        <f t="shared" si="146"/>
        <v>1.0300863683181131E-3</v>
      </c>
      <c r="AT76" s="5">
        <f t="shared" si="147"/>
        <v>6.0027374214001157E-4</v>
      </c>
      <c r="AU76" s="5">
        <f t="shared" si="148"/>
        <v>2.3320281779938131E-4</v>
      </c>
      <c r="AV76" s="5">
        <f t="shared" si="149"/>
        <v>6.794844220033369E-5</v>
      </c>
      <c r="AW76" s="5">
        <f t="shared" si="150"/>
        <v>5.0285238215538739E-7</v>
      </c>
      <c r="AX76" s="5">
        <f t="shared" si="151"/>
        <v>4.0704306344820378E-4</v>
      </c>
      <c r="AY76" s="5">
        <f t="shared" si="152"/>
        <v>3.9917420272046051E-4</v>
      </c>
      <c r="AZ76" s="5">
        <f t="shared" si="153"/>
        <v>1.9572873047840467E-4</v>
      </c>
      <c r="BA76" s="5">
        <f t="shared" si="154"/>
        <v>6.398164957153821E-5</v>
      </c>
      <c r="BB76" s="5">
        <f t="shared" si="155"/>
        <v>1.5686192844131714E-5</v>
      </c>
      <c r="BC76" s="5">
        <f t="shared" si="156"/>
        <v>3.0765902109875661E-6</v>
      </c>
      <c r="BD76" s="5">
        <f t="shared" si="157"/>
        <v>1.4445706799275107E-4</v>
      </c>
      <c r="BE76" s="5">
        <f t="shared" si="158"/>
        <v>1.6836216350317459E-4</v>
      </c>
      <c r="BF76" s="5">
        <f t="shared" si="159"/>
        <v>9.811156523297327E-5</v>
      </c>
      <c r="BG76" s="5">
        <f t="shared" si="160"/>
        <v>3.8115765966155706E-5</v>
      </c>
      <c r="BH76" s="5">
        <f t="shared" si="161"/>
        <v>1.1105813150597566E-5</v>
      </c>
      <c r="BI76" s="5">
        <f t="shared" si="162"/>
        <v>2.5887258484166932E-6</v>
      </c>
      <c r="BJ76" s="8">
        <f t="shared" si="163"/>
        <v>0.39972618027685552</v>
      </c>
      <c r="BK76" s="8">
        <f t="shared" si="164"/>
        <v>0.29438249652170828</v>
      </c>
      <c r="BL76" s="8">
        <f t="shared" si="165"/>
        <v>0.28762496031970697</v>
      </c>
      <c r="BM76" s="8">
        <f t="shared" si="166"/>
        <v>0.3625297144446713</v>
      </c>
      <c r="BN76" s="8">
        <f t="shared" si="167"/>
        <v>0.6371855987779701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1.3941176470588199</v>
      </c>
      <c r="F77">
        <f>VLOOKUP(B77,home!$B$2:$E$405,3,FALSE)</f>
        <v>0.93</v>
      </c>
      <c r="G77">
        <f>VLOOKUP(C77,away!$B$2:$E$405,4,FALSE)</f>
        <v>1.27</v>
      </c>
      <c r="H77">
        <f>VLOOKUP(A77,away!$A$2:$E$405,3,FALSE)</f>
        <v>1.3441176470588201</v>
      </c>
      <c r="I77">
        <f>VLOOKUP(C77,away!$B$2:$E$405,3,FALSE)</f>
        <v>0.63</v>
      </c>
      <c r="J77">
        <f>VLOOKUP(B77,home!$B$2:$E$405,4,FALSE)</f>
        <v>1.1399999999999999</v>
      </c>
      <c r="K77" s="3">
        <f t="shared" si="112"/>
        <v>1.6465923529411723</v>
      </c>
      <c r="L77" s="3">
        <f t="shared" si="113"/>
        <v>0.96534529411764458</v>
      </c>
      <c r="M77" s="5">
        <f t="shared" si="114"/>
        <v>7.339219772334199E-2</v>
      </c>
      <c r="N77" s="5">
        <f t="shared" si="115"/>
        <v>0.12084703153680143</v>
      </c>
      <c r="O77" s="5">
        <f t="shared" si="116"/>
        <v>7.0848812697179894E-2</v>
      </c>
      <c r="P77" s="5">
        <f t="shared" si="117"/>
        <v>0.11665911320213786</v>
      </c>
      <c r="Q77" s="5">
        <f t="shared" si="118"/>
        <v>9.949289900206898E-2</v>
      </c>
      <c r="R77" s="5">
        <f t="shared" si="119"/>
        <v>3.4196783965522511E-2</v>
      </c>
      <c r="S77" s="5">
        <f t="shared" si="120"/>
        <v>4.6358295279597665E-2</v>
      </c>
      <c r="T77" s="5">
        <f t="shared" si="121"/>
        <v>9.6045001849769385E-2</v>
      </c>
      <c r="U77" s="5">
        <f t="shared" si="122"/>
        <v>5.6308162972810667E-2</v>
      </c>
      <c r="V77" s="5">
        <f t="shared" si="123"/>
        <v>8.1875454894584417E-3</v>
      </c>
      <c r="W77" s="5">
        <f t="shared" si="124"/>
        <v>5.460808222291838E-2</v>
      </c>
      <c r="X77" s="5">
        <f t="shared" si="125"/>
        <v>5.2715655194683665E-2</v>
      </c>
      <c r="Y77" s="5">
        <f t="shared" si="126"/>
        <v>2.5444404834258118E-2</v>
      </c>
      <c r="Z77" s="5">
        <f t="shared" si="127"/>
        <v>1.1003901491691628E-2</v>
      </c>
      <c r="AA77" s="5">
        <f t="shared" si="128"/>
        <v>1.8118940048737396E-2</v>
      </c>
      <c r="AB77" s="5">
        <f t="shared" si="129"/>
        <v>1.4917254063825276E-2</v>
      </c>
      <c r="AC77" s="5">
        <f t="shared" si="130"/>
        <v>8.1339691558811051E-4</v>
      </c>
      <c r="AD77" s="5">
        <f t="shared" si="131"/>
        <v>2.247931264926006E-2</v>
      </c>
      <c r="AE77" s="5">
        <f t="shared" si="132"/>
        <v>2.1700298680962442E-2</v>
      </c>
      <c r="AF77" s="5">
        <f t="shared" si="133"/>
        <v>1.0474140606307211E-2</v>
      </c>
      <c r="AG77" s="5">
        <f t="shared" si="134"/>
        <v>3.3703874480750665E-3</v>
      </c>
      <c r="AH77" s="5">
        <f t="shared" si="135"/>
        <v>2.6556411304846602E-3</v>
      </c>
      <c r="AI77" s="5">
        <f t="shared" si="136"/>
        <v>4.3727583776120918E-3</v>
      </c>
      <c r="AJ77" s="5">
        <f t="shared" si="137"/>
        <v>3.6000752529177595E-3</v>
      </c>
      <c r="AK77" s="5">
        <f t="shared" si="138"/>
        <v>1.975952127155713E-3</v>
      </c>
      <c r="AL77" s="5">
        <f t="shared" si="139"/>
        <v>5.1716757801181802E-5</v>
      </c>
      <c r="AM77" s="5">
        <f t="shared" si="140"/>
        <v>7.4028528615290717E-3</v>
      </c>
      <c r="AN77" s="5">
        <f t="shared" si="141"/>
        <v>7.146309172922429E-3</v>
      </c>
      <c r="AO77" s="5">
        <f t="shared" si="142"/>
        <v>3.4493279651952109E-3</v>
      </c>
      <c r="AP77" s="5">
        <f t="shared" si="143"/>
        <v>1.1099308396898626E-3</v>
      </c>
      <c r="AQ77" s="5">
        <f t="shared" si="144"/>
        <v>2.6786662822266363E-4</v>
      </c>
      <c r="AR77" s="5">
        <f t="shared" si="145"/>
        <v>5.1272213363572582E-4</v>
      </c>
      <c r="AS77" s="5">
        <f t="shared" si="146"/>
        <v>8.4424434442826799E-4</v>
      </c>
      <c r="AT77" s="5">
        <f t="shared" si="147"/>
        <v>6.9506314077470981E-4</v>
      </c>
      <c r="AU77" s="5">
        <f t="shared" si="148"/>
        <v>3.8149521747030352E-4</v>
      </c>
      <c r="AV77" s="5">
        <f t="shared" si="149"/>
        <v>1.5704177694255791E-4</v>
      </c>
      <c r="AW77" s="5">
        <f t="shared" si="150"/>
        <v>2.2834818693755664E-6</v>
      </c>
      <c r="AX77" s="5">
        <f t="shared" si="151"/>
        <v>2.0315801519570748E-3</v>
      </c>
      <c r="AY77" s="5">
        <f t="shared" si="152"/>
        <v>1.9611763393145715E-3</v>
      </c>
      <c r="AZ77" s="5">
        <f t="shared" si="153"/>
        <v>9.4660617504609503E-4</v>
      </c>
      <c r="BA77" s="5">
        <f t="shared" si="154"/>
        <v>3.0460060548781709E-4</v>
      </c>
      <c r="BB77" s="5">
        <f t="shared" si="155"/>
        <v>7.3511190273262337E-5</v>
      </c>
      <c r="BC77" s="5">
        <f t="shared" si="156"/>
        <v>1.4192736319056117E-5</v>
      </c>
      <c r="BD77" s="5">
        <f t="shared" si="157"/>
        <v>8.2492316482534307E-5</v>
      </c>
      <c r="BE77" s="5">
        <f t="shared" si="158"/>
        <v>1.3583121749654404E-4</v>
      </c>
      <c r="BF77" s="5">
        <f t="shared" si="159"/>
        <v>1.1182932201024929E-4</v>
      </c>
      <c r="BG77" s="5">
        <f t="shared" si="160"/>
        <v>6.1379102152224135E-5</v>
      </c>
      <c r="BH77" s="5">
        <f t="shared" si="161"/>
        <v>2.5266590058561844E-5</v>
      </c>
      <c r="BI77" s="5">
        <f t="shared" si="162"/>
        <v>8.320754795065471E-6</v>
      </c>
      <c r="BJ77" s="8">
        <f t="shared" si="163"/>
        <v>0.53188516869106206</v>
      </c>
      <c r="BK77" s="8">
        <f t="shared" si="164"/>
        <v>0.24742344170723979</v>
      </c>
      <c r="BL77" s="8">
        <f t="shared" si="165"/>
        <v>0.21001006655249271</v>
      </c>
      <c r="BM77" s="8">
        <f t="shared" si="166"/>
        <v>0.48292684745798825</v>
      </c>
      <c r="BN77" s="8">
        <f t="shared" si="167"/>
        <v>0.51543683812705265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1.3941176470588199</v>
      </c>
      <c r="F78">
        <f>VLOOKUP(B78,home!$B$2:$E$405,3,FALSE)</f>
        <v>0.8</v>
      </c>
      <c r="G78">
        <f>VLOOKUP(C78,away!$B$2:$E$405,4,FALSE)</f>
        <v>0.97</v>
      </c>
      <c r="H78">
        <f>VLOOKUP(A78,away!$A$2:$E$405,3,FALSE)</f>
        <v>1.3441176470588201</v>
      </c>
      <c r="I78">
        <f>VLOOKUP(C78,away!$B$2:$E$405,3,FALSE)</f>
        <v>1.1000000000000001</v>
      </c>
      <c r="J78">
        <f>VLOOKUP(B78,home!$B$2:$E$405,4,FALSE)</f>
        <v>1.23</v>
      </c>
      <c r="K78" s="3">
        <f t="shared" si="112"/>
        <v>1.0818352941176441</v>
      </c>
      <c r="L78" s="3">
        <f t="shared" si="113"/>
        <v>1.8185911764705838</v>
      </c>
      <c r="M78" s="5">
        <f t="shared" si="114"/>
        <v>5.499975927440591E-2</v>
      </c>
      <c r="N78" s="5">
        <f t="shared" si="115"/>
        <v>5.950068075102654E-2</v>
      </c>
      <c r="O78" s="5">
        <f t="shared" si="116"/>
        <v>0.10002207692444075</v>
      </c>
      <c r="P78" s="5">
        <f t="shared" si="117"/>
        <v>0.10820741300780996</v>
      </c>
      <c r="Q78" s="5">
        <f t="shared" si="118"/>
        <v>3.2184968230243423E-2</v>
      </c>
      <c r="R78" s="5">
        <f t="shared" si="119"/>
        <v>9.0949633273524982E-2</v>
      </c>
      <c r="S78" s="5">
        <f t="shared" si="120"/>
        <v>5.3222252171253898E-2</v>
      </c>
      <c r="T78" s="5">
        <f t="shared" si="121"/>
        <v>5.8531299238506744E-2</v>
      </c>
      <c r="U78" s="5">
        <f t="shared" si="122"/>
        <v>9.8392523262355772E-2</v>
      </c>
      <c r="V78" s="5">
        <f t="shared" si="123"/>
        <v>1.1634479653240243E-2</v>
      </c>
      <c r="W78" s="5">
        <f t="shared" si="124"/>
        <v>1.1606278190510808E-2</v>
      </c>
      <c r="X78" s="5">
        <f t="shared" si="125"/>
        <v>2.1107075108925927E-2</v>
      </c>
      <c r="Y78" s="5">
        <f t="shared" si="126"/>
        <v>1.9192570277097296E-2</v>
      </c>
      <c r="Z78" s="5">
        <f t="shared" si="127"/>
        <v>5.5133400191489317E-2</v>
      </c>
      <c r="AA78" s="5">
        <f t="shared" si="128"/>
        <v>5.9645258211865615E-2</v>
      </c>
      <c r="AB78" s="5">
        <f t="shared" si="129"/>
        <v>3.2263172730178237E-2</v>
      </c>
      <c r="AC78" s="5">
        <f t="shared" si="130"/>
        <v>1.4306164263010847E-3</v>
      </c>
      <c r="AD78" s="5">
        <f t="shared" si="131"/>
        <v>3.1390203449606145E-3</v>
      </c>
      <c r="AE78" s="5">
        <f t="shared" si="132"/>
        <v>5.708594702107021E-3</v>
      </c>
      <c r="AF78" s="5">
        <f t="shared" si="133"/>
        <v>5.1907999776492761E-3</v>
      </c>
      <c r="AG78" s="5">
        <f t="shared" si="134"/>
        <v>3.1466476793922254E-3</v>
      </c>
      <c r="AH78" s="5">
        <f t="shared" si="135"/>
        <v>2.5066278779266014E-2</v>
      </c>
      <c r="AI78" s="5">
        <f t="shared" si="136"/>
        <v>2.7117585075602108E-2</v>
      </c>
      <c r="AJ78" s="5">
        <f t="shared" si="137"/>
        <v>1.4668380313012121E-2</v>
      </c>
      <c r="AK78" s="5">
        <f t="shared" si="138"/>
        <v>5.2895905100523097E-3</v>
      </c>
      <c r="AL78" s="5">
        <f t="shared" si="139"/>
        <v>1.1258471276150214E-4</v>
      </c>
      <c r="AM78" s="5">
        <f t="shared" si="140"/>
        <v>6.791805996263472E-4</v>
      </c>
      <c r="AN78" s="5">
        <f t="shared" si="141"/>
        <v>1.2351518457104753E-3</v>
      </c>
      <c r="AO78" s="5">
        <f t="shared" si="142"/>
        <v>1.1231181241052133E-3</v>
      </c>
      <c r="AP78" s="5">
        <f t="shared" si="143"/>
        <v>6.8083090354397835E-4</v>
      </c>
      <c r="AQ78" s="5">
        <f t="shared" si="144"/>
        <v>3.0953826846339349E-4</v>
      </c>
      <c r="AR78" s="5">
        <f t="shared" si="145"/>
        <v>9.117062682985011E-3</v>
      </c>
      <c r="AS78" s="5">
        <f t="shared" si="146"/>
        <v>9.8631601891360846E-3</v>
      </c>
      <c r="AT78" s="5">
        <f t="shared" si="147"/>
        <v>5.335157402071738E-3</v>
      </c>
      <c r="AU78" s="5">
        <f t="shared" si="148"/>
        <v>1.9239205257447348E-3</v>
      </c>
      <c r="AV78" s="5">
        <f t="shared" si="149"/>
        <v>5.2034128195700691E-4</v>
      </c>
      <c r="AW78" s="5">
        <f t="shared" si="150"/>
        <v>6.1528049662142462E-6</v>
      </c>
      <c r="AX78" s="5">
        <f t="shared" si="151"/>
        <v>1.2246025729262781E-4</v>
      </c>
      <c r="AY78" s="5">
        <f t="shared" si="152"/>
        <v>2.2270514338069039E-4</v>
      </c>
      <c r="AZ78" s="5">
        <f t="shared" si="153"/>
        <v>2.0250480435336993E-4</v>
      </c>
      <c r="BA78" s="5">
        <f t="shared" si="154"/>
        <v>1.2275781679664682E-4</v>
      </c>
      <c r="BB78" s="5">
        <f t="shared" si="155"/>
        <v>5.5811570617293574E-5</v>
      </c>
      <c r="BC78" s="5">
        <f t="shared" si="156"/>
        <v>2.0299685973915017E-5</v>
      </c>
      <c r="BD78" s="5">
        <f t="shared" si="157"/>
        <v>2.7633682917676248E-3</v>
      </c>
      <c r="BE78" s="5">
        <f t="shared" si="158"/>
        <v>2.9895093486797999E-3</v>
      </c>
      <c r="BF78" s="5">
        <f t="shared" si="159"/>
        <v>1.6170783627482291E-3</v>
      </c>
      <c r="BG78" s="5">
        <f t="shared" si="160"/>
        <v>5.8313748205833624E-4</v>
      </c>
      <c r="BH78" s="5">
        <f t="shared" si="161"/>
        <v>1.5771467735340065E-4</v>
      </c>
      <c r="BI78" s="5">
        <f t="shared" si="162"/>
        <v>3.4124260872257119E-5</v>
      </c>
      <c r="BJ78" s="8">
        <f t="shared" si="163"/>
        <v>0.2240822935202838</v>
      </c>
      <c r="BK78" s="8">
        <f t="shared" si="164"/>
        <v>0.22982981038915329</v>
      </c>
      <c r="BL78" s="8">
        <f t="shared" si="165"/>
        <v>0.48831907358567206</v>
      </c>
      <c r="BM78" s="8">
        <f t="shared" si="166"/>
        <v>0.55128349388673248</v>
      </c>
      <c r="BN78" s="8">
        <f t="shared" si="167"/>
        <v>0.44586453146145155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1.3941176470588199</v>
      </c>
      <c r="F79">
        <f>VLOOKUP(B79,home!$B$2:$E$405,3,FALSE)</f>
        <v>0.63</v>
      </c>
      <c r="G79">
        <f>VLOOKUP(C79,away!$B$2:$E$405,4,FALSE)</f>
        <v>0.55000000000000004</v>
      </c>
      <c r="H79">
        <f>VLOOKUP(A79,away!$A$2:$E$405,3,FALSE)</f>
        <v>1.3441176470588201</v>
      </c>
      <c r="I79">
        <f>VLOOKUP(C79,away!$B$2:$E$405,3,FALSE)</f>
        <v>1.65</v>
      </c>
      <c r="J79">
        <f>VLOOKUP(B79,home!$B$2:$E$405,4,FALSE)</f>
        <v>0.92</v>
      </c>
      <c r="K79" s="3">
        <f t="shared" si="112"/>
        <v>0.48306176470588114</v>
      </c>
      <c r="L79" s="3">
        <f t="shared" si="113"/>
        <v>2.0403705882352887</v>
      </c>
      <c r="M79" s="5">
        <f t="shared" si="114"/>
        <v>8.0183914389064442E-2</v>
      </c>
      <c r="N79" s="5">
        <f t="shared" si="115"/>
        <v>3.8733783185806767E-2</v>
      </c>
      <c r="O79" s="5">
        <f t="shared" si="116"/>
        <v>0.16360490056902344</v>
      </c>
      <c r="P79" s="5">
        <f t="shared" si="117"/>
        <v>7.9031271983402693E-2</v>
      </c>
      <c r="Q79" s="5">
        <f t="shared" si="118"/>
        <v>9.3554048297354014E-3</v>
      </c>
      <c r="R79" s="5">
        <f t="shared" si="119"/>
        <v>0.16690731360609723</v>
      </c>
      <c r="S79" s="5">
        <f t="shared" si="120"/>
        <v>1.9473799698179865E-2</v>
      </c>
      <c r="T79" s="5">
        <f t="shared" si="121"/>
        <v>1.9088492855626478E-2</v>
      </c>
      <c r="U79" s="5">
        <f t="shared" si="122"/>
        <v>8.0626541452879258E-2</v>
      </c>
      <c r="V79" s="5">
        <f t="shared" si="123"/>
        <v>2.1326515731897549E-3</v>
      </c>
      <c r="W79" s="5">
        <f t="shared" si="124"/>
        <v>1.5064127888633023E-3</v>
      </c>
      <c r="X79" s="5">
        <f t="shared" si="125"/>
        <v>3.0736403481381779E-3</v>
      </c>
      <c r="Y79" s="5">
        <f t="shared" si="126"/>
        <v>3.1356826825772073E-3</v>
      </c>
      <c r="Z79" s="5">
        <f t="shared" si="127"/>
        <v>0.11351759121441481</v>
      </c>
      <c r="AA79" s="5">
        <f t="shared" si="128"/>
        <v>5.4836007937196042E-2</v>
      </c>
      <c r="AB79" s="5">
        <f t="shared" si="129"/>
        <v>1.324458938178381E-2</v>
      </c>
      <c r="AC79" s="5">
        <f t="shared" si="130"/>
        <v>1.3137467144343603E-4</v>
      </c>
      <c r="AD79" s="5">
        <f t="shared" si="131"/>
        <v>1.8192260504095364E-4</v>
      </c>
      <c r="AE79" s="5">
        <f t="shared" si="132"/>
        <v>3.7118953266070668E-4</v>
      </c>
      <c r="AF79" s="5">
        <f t="shared" si="133"/>
        <v>3.7868210255085418E-4</v>
      </c>
      <c r="AG79" s="5">
        <f t="shared" si="134"/>
        <v>2.5755060811195407E-4</v>
      </c>
      <c r="AH79" s="5">
        <f t="shared" si="135"/>
        <v>5.7904488590302144E-2</v>
      </c>
      <c r="AI79" s="5">
        <f t="shared" si="136"/>
        <v>2.7971444442822915E-2</v>
      </c>
      <c r="AJ79" s="5">
        <f t="shared" si="137"/>
        <v>6.7559676569612735E-3</v>
      </c>
      <c r="AK79" s="5">
        <f t="shared" si="138"/>
        <v>1.0878498862225234E-3</v>
      </c>
      <c r="AL79" s="5">
        <f t="shared" si="139"/>
        <v>5.1794465110285795E-6</v>
      </c>
      <c r="AM79" s="5">
        <f t="shared" si="140"/>
        <v>1.7575970926194824E-5</v>
      </c>
      <c r="AN79" s="5">
        <f t="shared" si="141"/>
        <v>3.5861494137486464E-5</v>
      </c>
      <c r="AO79" s="5">
        <f t="shared" si="142"/>
        <v>3.6585368944149824E-5</v>
      </c>
      <c r="AP79" s="5">
        <f t="shared" si="143"/>
        <v>2.4882570251126681E-5</v>
      </c>
      <c r="AQ79" s="5">
        <f t="shared" si="144"/>
        <v>1.269241612502431E-5</v>
      </c>
      <c r="AR79" s="5">
        <f t="shared" si="145"/>
        <v>2.3629323089291655E-2</v>
      </c>
      <c r="AS79" s="5">
        <f t="shared" si="146"/>
        <v>1.1414422510318649E-2</v>
      </c>
      <c r="AT79" s="5">
        <f t="shared" si="147"/>
        <v>2.7569355404665299E-3</v>
      </c>
      <c r="AU79" s="5">
        <f t="shared" si="148"/>
        <v>4.4392338245270811E-4</v>
      </c>
      <c r="AV79" s="5">
        <f t="shared" si="149"/>
        <v>5.3610603130452228E-5</v>
      </c>
      <c r="AW79" s="5">
        <f t="shared" si="150"/>
        <v>1.4180533487552651E-7</v>
      </c>
      <c r="AX79" s="5">
        <f t="shared" si="151"/>
        <v>1.415046588671155E-6</v>
      </c>
      <c r="AY79" s="5">
        <f t="shared" si="152"/>
        <v>2.8872194405073031E-6</v>
      </c>
      <c r="AZ79" s="5">
        <f t="shared" si="153"/>
        <v>2.9454988140961253E-6</v>
      </c>
      <c r="BA79" s="5">
        <f t="shared" si="154"/>
        <v>2.0033030493212185E-6</v>
      </c>
      <c r="BB79" s="5">
        <f t="shared" si="155"/>
        <v>1.0218701552892706E-6</v>
      </c>
      <c r="BC79" s="5">
        <f t="shared" si="156"/>
        <v>4.1699876196953069E-7</v>
      </c>
      <c r="BD79" s="5">
        <f t="shared" si="157"/>
        <v>8.0354293085499566E-3</v>
      </c>
      <c r="BE79" s="5">
        <f t="shared" si="158"/>
        <v>3.8816086619575E-3</v>
      </c>
      <c r="BF79" s="5">
        <f t="shared" si="159"/>
        <v>9.3752836507141188E-4</v>
      </c>
      <c r="BG79" s="5">
        <f t="shared" si="160"/>
        <v>1.5096136883107196E-4</v>
      </c>
      <c r="BH79" s="5">
        <f t="shared" si="161"/>
        <v>1.8230916307488253E-5</v>
      </c>
      <c r="BI79" s="5">
        <f t="shared" si="162"/>
        <v>1.7613317207401008E-6</v>
      </c>
      <c r="BJ79" s="8">
        <f t="shared" si="163"/>
        <v>7.6221049296305604E-2</v>
      </c>
      <c r="BK79" s="8">
        <f t="shared" si="164"/>
        <v>0.1809610789812317</v>
      </c>
      <c r="BL79" s="8">
        <f t="shared" si="165"/>
        <v>0.62426283860138698</v>
      </c>
      <c r="BM79" s="8">
        <f t="shared" si="166"/>
        <v>0.45714322411610342</v>
      </c>
      <c r="BN79" s="8">
        <f t="shared" si="167"/>
        <v>0.53781658856312997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1.3941176470588199</v>
      </c>
      <c r="F80">
        <f>VLOOKUP(B80,home!$B$2:$E$405,3,FALSE)</f>
        <v>1.1000000000000001</v>
      </c>
      <c r="G80">
        <f>VLOOKUP(C80,away!$B$2:$E$405,4,FALSE)</f>
        <v>0.93</v>
      </c>
      <c r="H80">
        <f>VLOOKUP(A80,away!$A$2:$E$405,3,FALSE)</f>
        <v>1.3441176470588201</v>
      </c>
      <c r="I80">
        <f>VLOOKUP(C80,away!$B$2:$E$405,3,FALSE)</f>
        <v>0.89</v>
      </c>
      <c r="J80">
        <f>VLOOKUP(B80,home!$B$2:$E$405,4,FALSE)</f>
        <v>0.48</v>
      </c>
      <c r="K80" s="3">
        <f t="shared" si="112"/>
        <v>1.426182352941173</v>
      </c>
      <c r="L80" s="3">
        <f t="shared" si="113"/>
        <v>0.57420705882352796</v>
      </c>
      <c r="M80" s="5">
        <f t="shared" si="114"/>
        <v>0.13528259234503359</v>
      </c>
      <c r="N80" s="5">
        <f t="shared" si="115"/>
        <v>0.19293764586262155</v>
      </c>
      <c r="O80" s="5">
        <f t="shared" si="116"/>
        <v>7.7680219460464064E-2</v>
      </c>
      <c r="P80" s="5">
        <f t="shared" si="117"/>
        <v>0.11078615816711135</v>
      </c>
      <c r="Q80" s="5">
        <f t="shared" si="118"/>
        <v>0.13758213287364221</v>
      </c>
      <c r="R80" s="5">
        <f t="shared" si="119"/>
        <v>2.2302265172579622E-2</v>
      </c>
      <c r="S80" s="5">
        <f t="shared" si="120"/>
        <v>2.2681360233925897E-2</v>
      </c>
      <c r="T80" s="5">
        <f t="shared" si="121"/>
        <v>7.9000631864041909E-2</v>
      </c>
      <c r="U80" s="5">
        <f t="shared" si="122"/>
        <v>3.1807097019747585E-2</v>
      </c>
      <c r="V80" s="5">
        <f t="shared" si="123"/>
        <v>2.0638121848524341E-3</v>
      </c>
      <c r="W80" s="5">
        <f t="shared" si="124"/>
        <v>6.5405736661465388E-2</v>
      </c>
      <c r="X80" s="5">
        <f t="shared" si="125"/>
        <v>3.7556435678566237E-2</v>
      </c>
      <c r="Y80" s="5">
        <f t="shared" si="126"/>
        <v>1.0782585235442264E-2</v>
      </c>
      <c r="Z80" s="5">
        <f t="shared" si="127"/>
        <v>4.2687060299497837E-3</v>
      </c>
      <c r="AA80" s="5">
        <f t="shared" si="128"/>
        <v>6.0879532098079567E-3</v>
      </c>
      <c r="AB80" s="5">
        <f t="shared" si="129"/>
        <v>4.34126571667984E-3</v>
      </c>
      <c r="AC80" s="5">
        <f t="shared" si="130"/>
        <v>1.0563157978001812E-4</v>
      </c>
      <c r="AD80" s="5">
        <f t="shared" si="131"/>
        <v>2.3320126851924868E-2</v>
      </c>
      <c r="AE80" s="5">
        <f t="shared" si="132"/>
        <v>1.3390581451035357E-2</v>
      </c>
      <c r="AF80" s="5">
        <f t="shared" si="133"/>
        <v>3.8444831954679505E-3</v>
      </c>
      <c r="AG80" s="5">
        <f t="shared" si="134"/>
        <v>7.35843129455377E-4</v>
      </c>
      <c r="AH80" s="5">
        <f t="shared" si="135"/>
        <v>6.1278028360993084E-4</v>
      </c>
      <c r="AI80" s="5">
        <f t="shared" si="136"/>
        <v>8.7393642671477058E-4</v>
      </c>
      <c r="AJ80" s="5">
        <f t="shared" si="137"/>
        <v>6.2319635468653634E-4</v>
      </c>
      <c r="AK80" s="5">
        <f t="shared" si="138"/>
        <v>2.9626388115706876E-4</v>
      </c>
      <c r="AL80" s="5">
        <f t="shared" si="139"/>
        <v>3.4601693246989386E-6</v>
      </c>
      <c r="AM80" s="5">
        <f t="shared" si="140"/>
        <v>6.651750676912962E-3</v>
      </c>
      <c r="AN80" s="5">
        <f t="shared" si="141"/>
        <v>3.8194821922176033E-3</v>
      </c>
      <c r="AO80" s="5">
        <f t="shared" si="142"/>
        <v>1.0965868179110554E-3</v>
      </c>
      <c r="AP80" s="5">
        <f t="shared" si="143"/>
        <v>2.0988929715245298E-4</v>
      </c>
      <c r="AQ80" s="5">
        <f t="shared" si="144"/>
        <v>3.0129978999111869E-5</v>
      </c>
      <c r="AR80" s="5">
        <f t="shared" si="145"/>
        <v>7.0372552871341153E-5</v>
      </c>
      <c r="AS80" s="5">
        <f t="shared" si="146"/>
        <v>1.0036409303652643E-4</v>
      </c>
      <c r="AT80" s="5">
        <f t="shared" si="147"/>
        <v>7.1568749178820045E-5</v>
      </c>
      <c r="AU80" s="5">
        <f t="shared" si="148"/>
        <v>3.4023362366968737E-5</v>
      </c>
      <c r="AV80" s="5">
        <f t="shared" si="149"/>
        <v>1.2130879748873411E-5</v>
      </c>
      <c r="AW80" s="5">
        <f t="shared" si="150"/>
        <v>7.8711544857931942E-8</v>
      </c>
      <c r="AX80" s="5">
        <f t="shared" si="151"/>
        <v>1.5811015719296286E-3</v>
      </c>
      <c r="AY80" s="5">
        <f t="shared" si="152"/>
        <v>9.0787968331896879E-4</v>
      </c>
      <c r="AZ80" s="5">
        <f t="shared" si="153"/>
        <v>2.6065546136211051E-4</v>
      </c>
      <c r="BA80" s="5">
        <f t="shared" si="154"/>
        <v>4.9890068611675754E-5</v>
      </c>
      <c r="BB80" s="5">
        <f t="shared" si="155"/>
        <v>7.1618073905035853E-6</v>
      </c>
      <c r="BC80" s="5">
        <f t="shared" si="156"/>
        <v>8.2247207151233389E-7</v>
      </c>
      <c r="BD80" s="5">
        <f t="shared" si="157"/>
        <v>6.7347361010260036E-6</v>
      </c>
      <c r="BE80" s="5">
        <f t="shared" si="158"/>
        <v>9.6049617789991274E-6</v>
      </c>
      <c r="BF80" s="5">
        <f t="shared" si="159"/>
        <v>6.8492134949415064E-6</v>
      </c>
      <c r="BG80" s="5">
        <f t="shared" si="160"/>
        <v>3.256075806004038E-6</v>
      </c>
      <c r="BH80" s="5">
        <f t="shared" si="161"/>
        <v>1.1609394635904166E-6</v>
      </c>
      <c r="BI80" s="5">
        <f t="shared" si="162"/>
        <v>3.3114227516112841E-7</v>
      </c>
      <c r="BJ80" s="8">
        <f t="shared" si="163"/>
        <v>0.57917155283154054</v>
      </c>
      <c r="BK80" s="8">
        <f t="shared" si="164"/>
        <v>0.2718308943633469</v>
      </c>
      <c r="BL80" s="8">
        <f t="shared" si="165"/>
        <v>0.14494137423156955</v>
      </c>
      <c r="BM80" s="8">
        <f t="shared" si="166"/>
        <v>0.32273371260318057</v>
      </c>
      <c r="BN80" s="8">
        <f t="shared" si="167"/>
        <v>0.67657101388145235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1.3941176470588199</v>
      </c>
      <c r="F81">
        <f>VLOOKUP(B81,home!$B$2:$E$405,3,FALSE)</f>
        <v>1.39</v>
      </c>
      <c r="G81">
        <f>VLOOKUP(C81,away!$B$2:$E$405,4,FALSE)</f>
        <v>1.43</v>
      </c>
      <c r="H81">
        <f>VLOOKUP(A81,away!$A$2:$E$405,3,FALSE)</f>
        <v>1.3441176470588201</v>
      </c>
      <c r="I81">
        <f>VLOOKUP(C81,away!$B$2:$E$405,3,FALSE)</f>
        <v>0.72</v>
      </c>
      <c r="J81">
        <f>VLOOKUP(B81,home!$B$2:$E$405,4,FALSE)</f>
        <v>1.44</v>
      </c>
      <c r="K81" s="3">
        <f t="shared" si="112"/>
        <v>2.7710876470588159</v>
      </c>
      <c r="L81" s="3">
        <f t="shared" si="113"/>
        <v>1.3935811764705845</v>
      </c>
      <c r="M81" s="5">
        <f t="shared" si="114"/>
        <v>1.5534858828002462E-2</v>
      </c>
      <c r="N81" s="5">
        <f t="shared" si="115"/>
        <v>4.3048455397080222E-2</v>
      </c>
      <c r="O81" s="5">
        <f t="shared" si="116"/>
        <v>2.1649086841832119E-2</v>
      </c>
      <c r="P81" s="5">
        <f t="shared" si="117"/>
        <v>5.9991517117504542E-2</v>
      </c>
      <c r="Q81" s="5">
        <f t="shared" si="118"/>
        <v>5.9645521487905723E-2</v>
      </c>
      <c r="R81" s="5">
        <f t="shared" si="119"/>
        <v>1.5084879955277131E-2</v>
      </c>
      <c r="S81" s="5">
        <f t="shared" si="120"/>
        <v>5.7917844087074559E-2</v>
      </c>
      <c r="T81" s="5">
        <f t="shared" si="121"/>
        <v>8.3120876006317193E-2</v>
      </c>
      <c r="U81" s="5">
        <f t="shared" si="122"/>
        <v>4.1801524501433603E-2</v>
      </c>
      <c r="V81" s="5">
        <f t="shared" si="123"/>
        <v>2.4851488824286113E-2</v>
      </c>
      <c r="W81" s="5">
        <f t="shared" si="124"/>
        <v>5.5094322599172227E-2</v>
      </c>
      <c r="X81" s="5">
        <f t="shared" si="125"/>
        <v>7.6778410904604355E-2</v>
      </c>
      <c r="Y81" s="5">
        <f t="shared" si="126"/>
        <v>5.3498474097990252E-2</v>
      </c>
      <c r="Z81" s="5">
        <f t="shared" si="127"/>
        <v>7.0073349183308797E-3</v>
      </c>
      <c r="AA81" s="5">
        <f t="shared" si="128"/>
        <v>1.9417939230990597E-2</v>
      </c>
      <c r="AB81" s="5">
        <f t="shared" si="129"/>
        <v>2.6904405767168411E-2</v>
      </c>
      <c r="AC81" s="5">
        <f t="shared" si="130"/>
        <v>5.9981174181570358E-3</v>
      </c>
      <c r="AD81" s="5">
        <f t="shared" si="131"/>
        <v>3.8167799194409886E-2</v>
      </c>
      <c r="AE81" s="5">
        <f t="shared" si="132"/>
        <v>5.318992650463876E-2</v>
      </c>
      <c r="AF81" s="5">
        <f t="shared" si="133"/>
        <v>3.7062240177359214E-2</v>
      </c>
      <c r="AG81" s="5">
        <f t="shared" si="134"/>
        <v>1.7216413422999868E-2</v>
      </c>
      <c r="AH81" s="5">
        <f t="shared" si="135"/>
        <v>2.4413225098527409E-3</v>
      </c>
      <c r="AI81" s="5">
        <f t="shared" si="136"/>
        <v>6.7651186495395555E-3</v>
      </c>
      <c r="AJ81" s="5">
        <f t="shared" si="137"/>
        <v>9.3733683603131421E-3</v>
      </c>
      <c r="AK81" s="5">
        <f t="shared" si="138"/>
        <v>8.6581417581985641E-3</v>
      </c>
      <c r="AL81" s="5">
        <f t="shared" si="139"/>
        <v>9.2652573865826084E-4</v>
      </c>
      <c r="AM81" s="5">
        <f t="shared" si="140"/>
        <v>2.1153263372610139E-2</v>
      </c>
      <c r="AN81" s="5">
        <f t="shared" si="141"/>
        <v>2.9478789656994166E-2</v>
      </c>
      <c r="AO81" s="5">
        <f t="shared" si="142"/>
        <v>2.0540543185561418E-2</v>
      </c>
      <c r="AP81" s="5">
        <f t="shared" si="143"/>
        <v>9.5416381126265087E-3</v>
      </c>
      <c r="AQ81" s="5">
        <f t="shared" si="144"/>
        <v>3.3242618166126575E-3</v>
      </c>
      <c r="AR81" s="5">
        <f t="shared" si="145"/>
        <v>6.8043621908493983E-4</v>
      </c>
      <c r="AS81" s="5">
        <f t="shared" si="146"/>
        <v>1.8855484013176828E-3</v>
      </c>
      <c r="AT81" s="5">
        <f t="shared" si="147"/>
        <v>2.6125099414114655E-3</v>
      </c>
      <c r="AU81" s="5">
        <f t="shared" si="148"/>
        <v>2.4131646754878872E-3</v>
      </c>
      <c r="AV81" s="5">
        <f t="shared" si="149"/>
        <v>1.6717727056407955E-3</v>
      </c>
      <c r="AW81" s="5">
        <f t="shared" si="150"/>
        <v>9.9388817050330243E-5</v>
      </c>
      <c r="AX81" s="5">
        <f t="shared" si="151"/>
        <v>9.7695911378036168E-3</v>
      </c>
      <c r="AY81" s="5">
        <f t="shared" si="152"/>
        <v>1.3614718311456962E-2</v>
      </c>
      <c r="AZ81" s="5">
        <f t="shared" si="153"/>
        <v>9.4866075808979038E-3</v>
      </c>
      <c r="BA81" s="5">
        <f t="shared" si="154"/>
        <v>4.4067859177674877E-3</v>
      </c>
      <c r="BB81" s="5">
        <f t="shared" si="155"/>
        <v>1.5353034759341066E-3</v>
      </c>
      <c r="BC81" s="5">
        <f t="shared" si="156"/>
        <v>4.2791400484632549E-4</v>
      </c>
      <c r="BD81" s="5">
        <f t="shared" si="157"/>
        <v>1.5804051778426438E-4</v>
      </c>
      <c r="BE81" s="5">
        <f t="shared" si="158"/>
        <v>4.3794412656675415E-4</v>
      </c>
      <c r="BF81" s="5">
        <f t="shared" si="159"/>
        <v>6.0679077961554775E-4</v>
      </c>
      <c r="BG81" s="5">
        <f t="shared" si="160"/>
        <v>5.604901445806108E-4</v>
      </c>
      <c r="BH81" s="5">
        <f t="shared" si="161"/>
        <v>3.8829182898638515E-4</v>
      </c>
      <c r="BI81" s="5">
        <f t="shared" si="162"/>
        <v>2.1519813815160932E-4</v>
      </c>
      <c r="BJ81" s="8">
        <f t="shared" si="163"/>
        <v>0.64010185636558892</v>
      </c>
      <c r="BK81" s="8">
        <f t="shared" si="164"/>
        <v>0.17883507032513993</v>
      </c>
      <c r="BL81" s="8">
        <f t="shared" si="165"/>
        <v>0.16372597505323377</v>
      </c>
      <c r="BM81" s="8">
        <f t="shared" si="166"/>
        <v>0.76120058754028475</v>
      </c>
      <c r="BN81" s="8">
        <f t="shared" si="167"/>
        <v>0.2149543196276022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1.3941176470588199</v>
      </c>
      <c r="F82">
        <f>VLOOKUP(B82,home!$B$2:$E$405,3,FALSE)</f>
        <v>0.72</v>
      </c>
      <c r="G82">
        <f>VLOOKUP(C82,away!$B$2:$E$405,4,FALSE)</f>
        <v>0.97</v>
      </c>
      <c r="H82">
        <f>VLOOKUP(A82,away!$A$2:$E$405,3,FALSE)</f>
        <v>1.3441176470588201</v>
      </c>
      <c r="I82">
        <f>VLOOKUP(C82,away!$B$2:$E$405,3,FALSE)</f>
        <v>1.01</v>
      </c>
      <c r="J82">
        <f>VLOOKUP(B82,home!$B$2:$E$405,4,FALSE)</f>
        <v>1.18</v>
      </c>
      <c r="K82" s="3">
        <f t="shared" ref="K82:K100" si="168">E82*F82*G82</f>
        <v>0.97365176470587966</v>
      </c>
      <c r="L82" s="3">
        <f t="shared" ref="L82:L100" si="169">H82*I82*J82</f>
        <v>1.6019194117647018</v>
      </c>
      <c r="M82" s="5">
        <f t="shared" si="114"/>
        <v>7.6110337946827242E-2</v>
      </c>
      <c r="N82" s="5">
        <f t="shared" si="115"/>
        <v>7.4104964854289232E-2</v>
      </c>
      <c r="O82" s="5">
        <f t="shared" si="116"/>
        <v>0.12192262779299418</v>
      </c>
      <c r="P82" s="5">
        <f t="shared" si="117"/>
        <v>0.11871018170822691</v>
      </c>
      <c r="Q82" s="5">
        <f t="shared" si="118"/>
        <v>3.6076214901922941E-2</v>
      </c>
      <c r="R82" s="5">
        <f t="shared" si="119"/>
        <v>9.7655112097479957E-2</v>
      </c>
      <c r="S82" s="5">
        <f t="shared" si="120"/>
        <v>4.6288413707495868E-2</v>
      </c>
      <c r="T82" s="5">
        <f t="shared" si="121"/>
        <v>5.779118895438537E-2</v>
      </c>
      <c r="U82" s="5">
        <f t="shared" si="122"/>
        <v>9.508207222626186E-2</v>
      </c>
      <c r="V82" s="5">
        <f t="shared" si="123"/>
        <v>8.0218420759393758E-3</v>
      </c>
      <c r="W82" s="5">
        <f t="shared" si="124"/>
        <v>1.1708556767721945E-2</v>
      </c>
      <c r="X82" s="5">
        <f t="shared" si="125"/>
        <v>1.8756164369962757E-2</v>
      </c>
      <c r="Y82" s="5">
        <f t="shared" si="126"/>
        <v>1.50229318972464E-2</v>
      </c>
      <c r="Z82" s="5">
        <f t="shared" si="127"/>
        <v>5.2145206575670365E-2</v>
      </c>
      <c r="AA82" s="5">
        <f t="shared" si="128"/>
        <v>5.0771272403354092E-2</v>
      </c>
      <c r="AB82" s="5">
        <f t="shared" si="129"/>
        <v>2.4716769485944312E-2</v>
      </c>
      <c r="AC82" s="5">
        <f t="shared" si="130"/>
        <v>7.8198503987620901E-4</v>
      </c>
      <c r="AD82" s="5">
        <f t="shared" si="131"/>
        <v>2.8500142397628598E-3</v>
      </c>
      <c r="AE82" s="5">
        <f t="shared" si="132"/>
        <v>4.5654931344819441E-3</v>
      </c>
      <c r="AF82" s="5">
        <f t="shared" si="133"/>
        <v>3.6567760382025505E-3</v>
      </c>
      <c r="AG82" s="5">
        <f t="shared" si="134"/>
        <v>1.9526201733575622E-3</v>
      </c>
      <c r="AH82" s="5">
        <f t="shared" si="135"/>
        <v>2.0883104661011682E-2</v>
      </c>
      <c r="AI82" s="5">
        <f t="shared" si="136"/>
        <v>2.0332871705731607E-2</v>
      </c>
      <c r="AJ82" s="5">
        <f t="shared" si="137"/>
        <v>9.8985682089119103E-3</v>
      </c>
      <c r="AK82" s="5">
        <f t="shared" si="138"/>
        <v>3.2125861348895348E-3</v>
      </c>
      <c r="AL82" s="5">
        <f t="shared" si="139"/>
        <v>4.8786847453849523E-5</v>
      </c>
      <c r="AM82" s="5">
        <f t="shared" si="140"/>
        <v>5.5498427879639896E-4</v>
      </c>
      <c r="AN82" s="5">
        <f t="shared" si="141"/>
        <v>8.8904008942818481E-4</v>
      </c>
      <c r="AO82" s="5">
        <f t="shared" si="142"/>
        <v>7.1208528854601781E-4</v>
      </c>
      <c r="AP82" s="5">
        <f t="shared" si="143"/>
        <v>3.8023441551797828E-4</v>
      </c>
      <c r="AQ82" s="5">
        <f t="shared" si="144"/>
        <v>1.5227622280981375E-4</v>
      </c>
      <c r="AR82" s="5">
        <f t="shared" si="145"/>
        <v>6.690610146877711E-3</v>
      </c>
      <c r="AS82" s="5">
        <f t="shared" si="146"/>
        <v>6.5143243764665482E-3</v>
      </c>
      <c r="AT82" s="5">
        <f t="shared" si="147"/>
        <v>3.1713417125065909E-3</v>
      </c>
      <c r="AU82" s="5">
        <f t="shared" si="148"/>
        <v>1.0292608182891367E-3</v>
      </c>
      <c r="AV82" s="5">
        <f t="shared" si="149"/>
        <v>2.5053540301745884E-4</v>
      </c>
      <c r="AW82" s="5">
        <f t="shared" si="150"/>
        <v>2.1137059704119253E-6</v>
      </c>
      <c r="AX82" s="5">
        <f t="shared" si="151"/>
        <v>9.0060237072355604E-5</v>
      </c>
      <c r="AY82" s="5">
        <f t="shared" si="152"/>
        <v>1.442692419943375E-4</v>
      </c>
      <c r="AZ82" s="5">
        <f t="shared" si="153"/>
        <v>1.1555384963565425E-4</v>
      </c>
      <c r="BA82" s="5">
        <f t="shared" si="154"/>
        <v>6.170265161183136E-5</v>
      </c>
      <c r="BB82" s="5">
        <f t="shared" si="155"/>
        <v>2.4710668843586803E-5</v>
      </c>
      <c r="BC82" s="5">
        <f t="shared" si="156"/>
        <v>7.9169000196461876E-6</v>
      </c>
      <c r="BD82" s="5">
        <f t="shared" si="157"/>
        <v>1.7863030451388778E-3</v>
      </c>
      <c r="BE82" s="5">
        <f t="shared" si="158"/>
        <v>1.7392371121989548E-3</v>
      </c>
      <c r="BF82" s="5">
        <f t="shared" si="159"/>
        <v>8.4670564176723495E-4</v>
      </c>
      <c r="BG82" s="5">
        <f t="shared" si="160"/>
        <v>2.7479881409769765E-4</v>
      </c>
      <c r="BH82" s="5">
        <f t="shared" si="161"/>
        <v>6.6889587571326557E-5</v>
      </c>
      <c r="BI82" s="5">
        <f t="shared" si="162"/>
        <v>1.3025432995854119E-5</v>
      </c>
      <c r="BJ82" s="8">
        <f t="shared" si="163"/>
        <v>0.22961775917560942</v>
      </c>
      <c r="BK82" s="8">
        <f t="shared" si="164"/>
        <v>0.25010581656781378</v>
      </c>
      <c r="BL82" s="8">
        <f t="shared" si="165"/>
        <v>0.4668580168075066</v>
      </c>
      <c r="BM82" s="8">
        <f t="shared" si="166"/>
        <v>0.47400520428883569</v>
      </c>
      <c r="BN82" s="8">
        <f t="shared" si="167"/>
        <v>0.52457943930174045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1.3941176470588199</v>
      </c>
      <c r="F83">
        <f>VLOOKUP(B83,home!$B$2:$E$405,3,FALSE)</f>
        <v>0.76</v>
      </c>
      <c r="G83">
        <f>VLOOKUP(C83,away!$B$2:$E$405,4,FALSE)</f>
        <v>0.89</v>
      </c>
      <c r="H83">
        <f>VLOOKUP(A83,away!$A$2:$E$405,3,FALSE)</f>
        <v>1.3441176470588201</v>
      </c>
      <c r="I83">
        <f>VLOOKUP(C83,away!$B$2:$E$405,3,FALSE)</f>
        <v>1.35</v>
      </c>
      <c r="J83">
        <f>VLOOKUP(B83,home!$B$2:$E$405,4,FALSE)</f>
        <v>1.0900000000000001</v>
      </c>
      <c r="K83" s="3">
        <f t="shared" si="168"/>
        <v>0.94298117647058588</v>
      </c>
      <c r="L83" s="3">
        <f t="shared" si="169"/>
        <v>1.977869117647054</v>
      </c>
      <c r="M83" s="5">
        <f t="shared" si="114"/>
        <v>5.3887847294807285E-2</v>
      </c>
      <c r="N83" s="5">
        <f t="shared" si="115"/>
        <v>5.0815225639524654E-2</v>
      </c>
      <c r="O83" s="5">
        <f t="shared" si="116"/>
        <v>0.10658310898087967</v>
      </c>
      <c r="P83" s="5">
        <f t="shared" si="117"/>
        <v>0.1005058654986826</v>
      </c>
      <c r="Q83" s="5">
        <f t="shared" si="118"/>
        <v>2.3958900628088614E-2</v>
      </c>
      <c r="R83" s="5">
        <f t="shared" si="119"/>
        <v>0.10540371985804617</v>
      </c>
      <c r="S83" s="5">
        <f t="shared" si="120"/>
        <v>4.6863205280667536E-2</v>
      </c>
      <c r="T83" s="5">
        <f t="shared" si="121"/>
        <v>4.7387569645071077E-2</v>
      </c>
      <c r="U83" s="5">
        <f t="shared" si="122"/>
        <v>9.9393723756116437E-2</v>
      </c>
      <c r="V83" s="5">
        <f t="shared" si="123"/>
        <v>9.7115836010885359E-3</v>
      </c>
      <c r="W83" s="5">
        <f t="shared" si="124"/>
        <v>7.5309307670722884E-3</v>
      </c>
      <c r="X83" s="5">
        <f t="shared" si="125"/>
        <v>1.4895195391330317E-2</v>
      </c>
      <c r="Y83" s="5">
        <f t="shared" si="126"/>
        <v>1.4730373482915485E-2</v>
      </c>
      <c r="Z83" s="5">
        <f t="shared" si="127"/>
        <v>6.9491587464117002E-2</v>
      </c>
      <c r="AA83" s="5">
        <f t="shared" si="128"/>
        <v>6.5529258901721676E-2</v>
      </c>
      <c r="AB83" s="5">
        <f t="shared" si="129"/>
        <v>3.0896428826195553E-2</v>
      </c>
      <c r="AC83" s="5">
        <f t="shared" si="130"/>
        <v>1.1320631229829621E-3</v>
      </c>
      <c r="AD83" s="5">
        <f t="shared" si="131"/>
        <v>1.7753814886630893E-3</v>
      </c>
      <c r="AE83" s="5">
        <f t="shared" si="132"/>
        <v>3.5114722184689776E-3</v>
      </c>
      <c r="AF83" s="5">
        <f t="shared" si="133"/>
        <v>3.4726162291926913E-3</v>
      </c>
      <c r="AG83" s="5">
        <f t="shared" si="134"/>
        <v>2.2894601323867293E-3</v>
      </c>
      <c r="AH83" s="5">
        <f t="shared" si="135"/>
        <v>3.436131619538655E-2</v>
      </c>
      <c r="AI83" s="5">
        <f t="shared" si="136"/>
        <v>3.2402074371003411E-2</v>
      </c>
      <c r="AJ83" s="5">
        <f t="shared" si="137"/>
        <v>1.5277273105228105E-2</v>
      </c>
      <c r="AK83" s="5">
        <f t="shared" si="138"/>
        <v>4.8020603220101472E-3</v>
      </c>
      <c r="AL83" s="5">
        <f t="shared" si="139"/>
        <v>8.4456135983378223E-5</v>
      </c>
      <c r="AM83" s="5">
        <f t="shared" si="140"/>
        <v>3.3483026497272409E-4</v>
      </c>
      <c r="AN83" s="5">
        <f t="shared" si="141"/>
        <v>6.6225044074313109E-4</v>
      </c>
      <c r="AO83" s="5">
        <f t="shared" si="142"/>
        <v>6.5492234744699484E-4</v>
      </c>
      <c r="AP83" s="5">
        <f t="shared" si="143"/>
        <v>4.3178356182410827E-4</v>
      </c>
      <c r="AQ83" s="5">
        <f t="shared" si="144"/>
        <v>2.1350284310988786E-4</v>
      </c>
      <c r="AR83" s="5">
        <f t="shared" si="145"/>
        <v>1.3592437228912119E-2</v>
      </c>
      <c r="AS83" s="5">
        <f t="shared" si="146"/>
        <v>1.2817412449222142E-2</v>
      </c>
      <c r="AT83" s="5">
        <f t="shared" si="147"/>
        <v>6.0432893353381135E-3</v>
      </c>
      <c r="AU83" s="5">
        <f t="shared" si="148"/>
        <v>1.8995693623964265E-3</v>
      </c>
      <c r="AV83" s="5">
        <f t="shared" si="149"/>
        <v>4.4781453803501573E-4</v>
      </c>
      <c r="AW83" s="5">
        <f t="shared" si="150"/>
        <v>4.3755160381967994E-6</v>
      </c>
      <c r="AX83" s="5">
        <f t="shared" si="151"/>
        <v>5.2623106196989544E-5</v>
      </c>
      <c r="AY83" s="5">
        <f t="shared" si="152"/>
        <v>1.0408161662168693E-4</v>
      </c>
      <c r="AZ83" s="5">
        <f t="shared" si="153"/>
        <v>1.0292990761540746E-4</v>
      </c>
      <c r="BA83" s="5">
        <f t="shared" si="154"/>
        <v>6.7860628518259577E-5</v>
      </c>
      <c r="BB83" s="5">
        <f t="shared" si="155"/>
        <v>3.3554860362596153E-5</v>
      </c>
      <c r="BC83" s="5">
        <f t="shared" si="156"/>
        <v>1.3273424411627626E-5</v>
      </c>
      <c r="BD83" s="5">
        <f t="shared" si="157"/>
        <v>4.4806769714368965E-3</v>
      </c>
      <c r="BE83" s="5">
        <f t="shared" si="158"/>
        <v>4.225194041910226E-3</v>
      </c>
      <c r="BF83" s="5">
        <f t="shared" si="159"/>
        <v>1.9921392242285073E-3</v>
      </c>
      <c r="BG83" s="5">
        <f t="shared" si="160"/>
        <v>6.2618326311873274E-4</v>
      </c>
      <c r="BH83" s="5">
        <f t="shared" si="161"/>
        <v>1.4761975753547324E-4</v>
      </c>
      <c r="BI83" s="5">
        <f t="shared" si="162"/>
        <v>2.7840530526220642E-5</v>
      </c>
      <c r="BJ83" s="8">
        <f t="shared" si="163"/>
        <v>0.17303873862453736</v>
      </c>
      <c r="BK83" s="8">
        <f t="shared" si="164"/>
        <v>0.21228910255083397</v>
      </c>
      <c r="BL83" s="8">
        <f t="shared" si="165"/>
        <v>0.54094914101924763</v>
      </c>
      <c r="BM83" s="8">
        <f t="shared" si="166"/>
        <v>0.55451419565812343</v>
      </c>
      <c r="BN83" s="8">
        <f t="shared" si="167"/>
        <v>0.441154667900029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1.62917933130699</v>
      </c>
      <c r="F84">
        <f>VLOOKUP(B84,home!$B$2:$E$405,3,FALSE)</f>
        <v>1.04</v>
      </c>
      <c r="G84">
        <f>VLOOKUP(C84,away!$B$2:$E$405,4,FALSE)</f>
        <v>0.72</v>
      </c>
      <c r="H84">
        <f>VLOOKUP(A84,away!$A$2:$E$405,3,FALSE)</f>
        <v>1.4103343465045599</v>
      </c>
      <c r="I84">
        <f>VLOOKUP(C84,away!$B$2:$E$405,3,FALSE)</f>
        <v>1.08</v>
      </c>
      <c r="J84">
        <f>VLOOKUP(B84,home!$B$2:$E$405,4,FALSE)</f>
        <v>1.02</v>
      </c>
      <c r="K84" s="3">
        <f t="shared" si="168"/>
        <v>1.2199294832826741</v>
      </c>
      <c r="L84" s="3">
        <f t="shared" si="169"/>
        <v>1.5536243161094232</v>
      </c>
      <c r="M84" s="5">
        <f t="shared" ref="M84:M100" si="170">_xlfn.POISSON.DIST(0,K84,FALSE) * _xlfn.POISSON.DIST(0,L84,FALSE)</f>
        <v>6.2439711774054184E-2</v>
      </c>
      <c r="N84" s="5">
        <f t="shared" ref="N84:N100" si="171">_xlfn.POISSON.DIST(1,K84,FALSE) * _xlfn.POISSON.DIST(0,L84,FALSE)</f>
        <v>7.6172045320841028E-2</v>
      </c>
      <c r="O84" s="5">
        <f t="shared" ref="O84:O100" si="172">_xlfn.POISSON.DIST(0,K84,FALSE) * _xlfn.POISSON.DIST(1,L84,FALSE)</f>
        <v>9.700785450303441E-2</v>
      </c>
      <c r="P84" s="5">
        <f t="shared" ref="P84:P100" si="173">_xlfn.POISSON.DIST(1,K84,FALSE) * _xlfn.POISSON.DIST(1,L84,FALSE)</f>
        <v>0.11834274181824761</v>
      </c>
      <c r="Q84" s="5">
        <f t="shared" ref="Q84:Q100" si="174">_xlfn.POISSON.DIST(2,K84,FALSE) * _xlfn.POISSON.DIST(0,L84,FALSE)</f>
        <v>4.6462261944419027E-2</v>
      </c>
      <c r="R84" s="5">
        <f t="shared" ref="R84:R100" si="175">_xlfn.POISSON.DIST(0,K84,FALSE) * _xlfn.POISSON.DIST(2,L84,FALSE)</f>
        <v>7.5356880804759677E-2</v>
      </c>
      <c r="S84" s="5">
        <f t="shared" ref="S84:S100" si="176">_xlfn.POISSON.DIST(2,K84,FALSE) * _xlfn.POISSON.DIST(2,L84,FALSE)</f>
        <v>5.6074107900030284E-2</v>
      </c>
      <c r="T84" s="5">
        <f t="shared" ref="T84:T100" si="177">_xlfn.POISSON.DIST(2,K84,FALSE) * _xlfn.POISSON.DIST(1,L84,FALSE)</f>
        <v>7.2184899938294883E-2</v>
      </c>
      <c r="U84" s="5">
        <f t="shared" ref="U84:U100" si="178">_xlfn.POISSON.DIST(1,K84,FALSE) * _xlfn.POISSON.DIST(2,L84,FALSE)</f>
        <v>9.1930080661944538E-2</v>
      </c>
      <c r="V84" s="5">
        <f t="shared" ref="V84:V100" si="179">_xlfn.POISSON.DIST(3,K84,FALSE) * _xlfn.POISSON.DIST(3,L84,FALSE)</f>
        <v>1.1808659523739025E-2</v>
      </c>
      <c r="W84" s="5">
        <f t="shared" ref="W84:W100" si="180">_xlfn.POISSON.DIST(3,K84,FALSE) * _xlfn.POISSON.DIST(0,L84,FALSE)</f>
        <v>1.8893561068666451E-2</v>
      </c>
      <c r="X84" s="5">
        <f t="shared" ref="X84:X100" si="181">_xlfn.POISSON.DIST(3,K84,FALSE) * _xlfn.POISSON.DIST(1,L84,FALSE)</f>
        <v>2.9353495894178534E-2</v>
      </c>
      <c r="Y84" s="5">
        <f t="shared" ref="Y84:Y100" si="182">_xlfn.POISSON.DIST(3,K84,FALSE) * _xlfn.POISSON.DIST(2,L84,FALSE)</f>
        <v>2.2802152492006952E-2</v>
      </c>
      <c r="Z84" s="5">
        <f t="shared" ref="Z84:Z100" si="183">_xlfn.POISSON.DIST(0,K84,FALSE) * _xlfn.POISSON.DIST(3,L84,FALSE)</f>
        <v>3.9025427468144684E-2</v>
      </c>
      <c r="AA84" s="5">
        <f t="shared" ref="AA84:AA100" si="184">_xlfn.POISSON.DIST(1,K84,FALSE) * _xlfn.POISSON.DIST(3,L84,FALSE)</f>
        <v>4.7608269566099225E-2</v>
      </c>
      <c r="AB84" s="5">
        <f t="shared" ref="AB84:AB100" si="185">_xlfn.POISSON.DIST(2,K84,FALSE) * _xlfn.POISSON.DIST(3,L84,FALSE)</f>
        <v>2.9039365845876852E-2</v>
      </c>
      <c r="AC84" s="5">
        <f t="shared" ref="AC84:AC100" si="186">_xlfn.POISSON.DIST(4,K84,FALSE) * _xlfn.POISSON.DIST(4,L84,FALSE)</f>
        <v>1.3988184617731276E-3</v>
      </c>
      <c r="AD84" s="5">
        <f t="shared" ref="AD84:AD100" si="187">_xlfn.POISSON.DIST(4,K84,FALSE) * _xlfn.POISSON.DIST(0,L84,FALSE)</f>
        <v>5.7622030479669781E-3</v>
      </c>
      <c r="AE84" s="5">
        <f t="shared" ref="AE84:AE100" si="188">_xlfn.POISSON.DIST(4,K84,FALSE) * _xlfn.POISSON.DIST(1,L84,FALSE)</f>
        <v>8.9522987696813282E-3</v>
      </c>
      <c r="AF84" s="5">
        <f t="shared" ref="AF84:AF100" si="189">_xlfn.POISSON.DIST(4,K84,FALSE) * _xlfn.POISSON.DIST(2,L84,FALSE)</f>
        <v>6.9542545268266951E-3</v>
      </c>
      <c r="AG84" s="5">
        <f t="shared" ref="AG84:AG100" si="190">_xlfn.POISSON.DIST(4,K84,FALSE) * _xlfn.POISSON.DIST(3,L84,FALSE)</f>
        <v>3.6014329777639947E-3</v>
      </c>
      <c r="AH84" s="5">
        <f t="shared" ref="AH84:AH100" si="191">_xlfn.POISSON.DIST(0,K84,FALSE) * _xlfn.POISSON.DIST(4,L84,FALSE)</f>
        <v>1.5157713265268546E-2</v>
      </c>
      <c r="AI84" s="5">
        <f t="shared" ref="AI84:AI100" si="192">_xlfn.POISSON.DIST(1,K84,FALSE) * _xlfn.POISSON.DIST(4,L84,FALSE)</f>
        <v>1.8491341311445995E-2</v>
      </c>
      <c r="AJ84" s="5">
        <f t="shared" ref="AJ84:AJ100" si="193">_xlfn.POISSON.DIST(2,K84,FALSE) * _xlfn.POISSON.DIST(4,L84,FALSE)</f>
        <v>1.1279066225637941E-2</v>
      </c>
      <c r="AK84" s="5">
        <f t="shared" ref="AK84:AK100" si="194">_xlfn.POISSON.DIST(3,K84,FALSE) * _xlfn.POISSON.DIST(4,L84,FALSE)</f>
        <v>4.5865551441845185E-3</v>
      </c>
      <c r="AL84" s="5">
        <f t="shared" ref="AL84:AL100" si="195">_xlfn.POISSON.DIST(5,K84,FALSE) * _xlfn.POISSON.DIST(5,L84,FALSE)</f>
        <v>1.060479027649855E-4</v>
      </c>
      <c r="AM84" s="5">
        <f t="shared" ref="AM84:AM100" si="196">_xlfn.POISSON.DIST(5,K84,FALSE) * _xlfn.POISSON.DIST(0,L84,FALSE)</f>
        <v>1.4058962773752411E-3</v>
      </c>
      <c r="AN84" s="5">
        <f t="shared" ref="AN84:AN100" si="197">_xlfn.POISSON.DIST(5,K84,FALSE) * _xlfn.POISSON.DIST(1,L84,FALSE)</f>
        <v>2.1842346424578926E-3</v>
      </c>
      <c r="AO84" s="5">
        <f t="shared" ref="AO84:AO100" si="198">_xlfn.POISSON.DIST(5,K84,FALSE) * _xlfn.POISSON.DIST(2,L84,FALSE)</f>
        <v>1.6967400263055777E-3</v>
      </c>
      <c r="AP84" s="5">
        <f t="shared" ref="AP84:AP100" si="199">_xlfn.POISSON.DIST(5,K84,FALSE) * _xlfn.POISSON.DIST(3,L84,FALSE)</f>
        <v>8.7869885432816249E-4</v>
      </c>
      <c r="AQ84" s="5">
        <f t="shared" ref="AQ84:AQ100" si="200">_xlfn.POISSON.DIST(5,K84,FALSE) * _xlfn.POISSON.DIST(4,L84,FALSE)</f>
        <v>3.412919766554313E-4</v>
      </c>
      <c r="AR84" s="5">
        <f t="shared" ref="AR84:AR100" si="201">_xlfn.POISSON.DIST(0,K84,FALSE) * _xlfn.POISSON.DIST(5,L84,FALSE)</f>
        <v>4.7098783811071144E-3</v>
      </c>
      <c r="AS84" s="5">
        <f t="shared" ref="AS84:AS100" si="202">_xlfn.POISSON.DIST(1,K84,FALSE) * _xlfn.POISSON.DIST(5,L84,FALSE)</f>
        <v>5.7457194997882401E-3</v>
      </c>
      <c r="AT84" s="5">
        <f t="shared" ref="AT84:AT100" si="203">_xlfn.POISSON.DIST(2,K84,FALSE) * _xlfn.POISSON.DIST(5,L84,FALSE)</f>
        <v>3.5046863102319269E-3</v>
      </c>
      <c r="AU84" s="5">
        <f t="shared" ref="AU84:AU100" si="204">_xlfn.POISSON.DIST(3,K84,FALSE) * _xlfn.POISSON.DIST(5,L84,FALSE)</f>
        <v>1.4251567198363653E-3</v>
      </c>
      <c r="AV84" s="5">
        <f t="shared" ref="AV84:AV100" si="205">_xlfn.POISSON.DIST(4,K84,FALSE) * _xlfn.POISSON.DIST(5,L84,FALSE)</f>
        <v>4.3464767520670199E-4</v>
      </c>
      <c r="AW84" s="5">
        <f t="shared" ref="AW84:AW100" si="206">_xlfn.POISSON.DIST(6,K84,FALSE) * _xlfn.POISSON.DIST(6,L84,FALSE)</f>
        <v>5.5831631739504619E-6</v>
      </c>
      <c r="AX84" s="5">
        <f t="shared" ref="AX84:AX100" si="207">_xlfn.POISSON.DIST(6,K84,FALSE) * _xlfn.POISSON.DIST(0,L84,FALSE)</f>
        <v>2.8584905320123527E-4</v>
      </c>
      <c r="AY84" s="5">
        <f t="shared" ref="AY84:AY100" si="208">_xlfn.POISSON.DIST(6,K84,FALSE) * _xlfn.POISSON.DIST(1,L84,FALSE)</f>
        <v>4.4410203979029523E-4</v>
      </c>
      <c r="AZ84" s="5">
        <f t="shared" ref="AZ84:AZ100" si="209">_xlfn.POISSON.DIST(6,K84,FALSE) * _xlfn.POISSON.DIST(2,L84,FALSE)</f>
        <v>3.4498386392599876E-4</v>
      </c>
      <c r="BA84" s="5">
        <f t="shared" ref="BA84:BA100" si="210">_xlfn.POISSON.DIST(6,K84,FALSE) * _xlfn.POISSON.DIST(3,L84,FALSE)</f>
        <v>1.7865843988693869E-4</v>
      </c>
      <c r="BB84" s="5">
        <f t="shared" ref="BB84:BB100" si="211">_xlfn.POISSON.DIST(6,K84,FALSE) * _xlfn.POISSON.DIST(4,L84,FALSE)</f>
        <v>6.9392024121630409E-5</v>
      </c>
      <c r="BC84" s="5">
        <f t="shared" ref="BC84:BC100" si="212">_xlfn.POISSON.DIST(6,K84,FALSE) * _xlfn.POISSON.DIST(5,L84,FALSE)</f>
        <v>2.1561827203883322E-5</v>
      </c>
      <c r="BD84" s="5">
        <f t="shared" ref="BD84:BD100" si="213">_xlfn.POISSON.DIST(0,K84,FALSE) * _xlfn.POISSON.DIST(6,L84,FALSE)</f>
        <v>1.2195635964676824E-3</v>
      </c>
      <c r="BE84" s="5">
        <f t="shared" ref="BE84:BE100" si="214">_xlfn.POISSON.DIST(1,K84,FALSE) * _xlfn.POISSON.DIST(6,L84,FALSE)</f>
        <v>1.4877815880691796E-3</v>
      </c>
      <c r="BF84" s="5">
        <f t="shared" ref="BF84:BF100" si="215">_xlfn.POISSON.DIST(2,K84,FALSE) * _xlfn.POISSON.DIST(6,L84,FALSE)</f>
        <v>9.0749431198535553E-4</v>
      </c>
      <c r="BG84" s="5">
        <f t="shared" ref="BG84:BG100" si="216">_xlfn.POISSON.DIST(3,K84,FALSE) * _xlfn.POISSON.DIST(6,L84,FALSE)</f>
        <v>3.6902635570075352E-4</v>
      </c>
      <c r="BH84" s="5">
        <f t="shared" ref="BH84:BH100" si="217">_xlfn.POISSON.DIST(4,K84,FALSE) * _xlfn.POISSON.DIST(6,L84,FALSE)</f>
        <v>1.1254653285692714E-4</v>
      </c>
      <c r="BI84" s="5">
        <f t="shared" ref="BI84:BI100" si="218">_xlfn.POISSON.DIST(5,K84,FALSE) * _xlfn.POISSON.DIST(6,L84,FALSE)</f>
        <v>2.7459766734681526E-5</v>
      </c>
      <c r="BJ84" s="8">
        <f t="shared" ref="BJ84:BJ100" si="219">SUM(N84,Q84,T84,W84,X84,Y84,AD84,AE84,AF84,AG84,AM84,AN84,AO84,AP84,AQ84,AX84,AY84,AZ84,BA84,BB84,BC84)</f>
        <v>0.29899001500589822</v>
      </c>
      <c r="BK84" s="8">
        <f t="shared" ref="BK84:BK100" si="220">SUM(M84,P84,S84,V84,AC84,AL84,AY84)</f>
        <v>0.25061418942039948</v>
      </c>
      <c r="BL84" s="8">
        <f t="shared" ref="BL84:BL100" si="221">SUM(O84,R84,U84,AA84,AB84,AH84,AI84,AJ84,AK84,AR84,AS84,AT84,AU84,AV84,BD84,BE84,BF84,BG84,BH84,BI84)</f>
        <v>0.41040108806623654</v>
      </c>
      <c r="BM84" s="8">
        <f t="shared" ref="BM84:BM100" si="222">SUM(S84:BI84)</f>
        <v>0.52281070491870685</v>
      </c>
      <c r="BN84" s="8">
        <f t="shared" ref="BN84:BN100" si="223">SUM(M84:R84)</f>
        <v>0.47578149616535592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1.62917933130699</v>
      </c>
      <c r="F85">
        <f>VLOOKUP(B85,home!$B$2:$E$405,3,FALSE)</f>
        <v>1.7</v>
      </c>
      <c r="G85">
        <f>VLOOKUP(C85,away!$B$2:$E$405,4,FALSE)</f>
        <v>1.84</v>
      </c>
      <c r="H85">
        <f>VLOOKUP(A85,away!$A$2:$E$405,3,FALSE)</f>
        <v>1.4103343465045599</v>
      </c>
      <c r="I85">
        <f>VLOOKUP(C85,away!$B$2:$E$405,3,FALSE)</f>
        <v>0.76</v>
      </c>
      <c r="J85">
        <f>VLOOKUP(B85,home!$B$2:$E$405,4,FALSE)</f>
        <v>0.92</v>
      </c>
      <c r="K85" s="3">
        <f t="shared" si="168"/>
        <v>5.0960729483282652</v>
      </c>
      <c r="L85" s="3">
        <f t="shared" si="169"/>
        <v>0.9861057750759884</v>
      </c>
      <c r="M85" s="5">
        <f t="shared" si="170"/>
        <v>2.2831967757527389E-3</v>
      </c>
      <c r="N85" s="5">
        <f t="shared" si="171"/>
        <v>1.1635337324623851E-2</v>
      </c>
      <c r="O85" s="5">
        <f t="shared" si="172"/>
        <v>2.2514735262046523E-3</v>
      </c>
      <c r="P85" s="5">
        <f t="shared" si="173"/>
        <v>1.1473673330768779E-2</v>
      </c>
      <c r="Q85" s="5">
        <f t="shared" si="174"/>
        <v>2.9647263892344886E-2</v>
      </c>
      <c r="R85" s="5">
        <f t="shared" si="175"/>
        <v>1.1100955233105537E-3</v>
      </c>
      <c r="S85" s="5">
        <f t="shared" si="176"/>
        <v>1.441456788780208E-2</v>
      </c>
      <c r="T85" s="5">
        <f t="shared" si="177"/>
        <v>2.9235338139443116E-2</v>
      </c>
      <c r="U85" s="5">
        <f t="shared" si="178"/>
        <v>5.6571277664032218E-3</v>
      </c>
      <c r="V85" s="5">
        <f t="shared" si="179"/>
        <v>8.0485613127674951E-3</v>
      </c>
      <c r="W85" s="5">
        <f t="shared" si="180"/>
        <v>5.0361539837909378E-2</v>
      </c>
      <c r="X85" s="5">
        <f t="shared" si="181"/>
        <v>4.966180527588189E-2</v>
      </c>
      <c r="Y85" s="5">
        <f t="shared" si="182"/>
        <v>2.4485896491623159E-2</v>
      </c>
      <c r="Z85" s="5">
        <f t="shared" si="183"/>
        <v>3.6489053547417952E-4</v>
      </c>
      <c r="AA85" s="5">
        <f t="shared" si="184"/>
        <v>1.8595087869309815E-3</v>
      </c>
      <c r="AB85" s="5">
        <f t="shared" si="185"/>
        <v>4.7380962131288416E-3</v>
      </c>
      <c r="AC85" s="5">
        <f t="shared" si="186"/>
        <v>2.5278855798278803E-3</v>
      </c>
      <c r="AD85" s="5">
        <f t="shared" si="187"/>
        <v>6.4161520201031566E-2</v>
      </c>
      <c r="AE85" s="5">
        <f t="shared" si="188"/>
        <v>6.3270045607891914E-2</v>
      </c>
      <c r="AF85" s="5">
        <f t="shared" si="189"/>
        <v>3.1195478681631694E-2</v>
      </c>
      <c r="AG85" s="5">
        <f t="shared" si="190"/>
        <v>1.0254013894738966E-2</v>
      </c>
      <c r="AH85" s="5">
        <f t="shared" si="191"/>
        <v>8.9955166075414544E-5</v>
      </c>
      <c r="AI85" s="5">
        <f t="shared" si="192"/>
        <v>4.5841808839929655E-4</v>
      </c>
      <c r="AJ85" s="5">
        <f t="shared" si="193"/>
        <v>1.1680660096580052E-3</v>
      </c>
      <c r="AK85" s="5">
        <f t="shared" si="194"/>
        <v>1.9841831978933007E-3</v>
      </c>
      <c r="AL85" s="5">
        <f t="shared" si="195"/>
        <v>5.081319957793625E-4</v>
      </c>
      <c r="AM85" s="5">
        <f t="shared" si="196"/>
        <v>6.5394357484018867E-2</v>
      </c>
      <c r="AN85" s="5">
        <f t="shared" si="197"/>
        <v>6.4485753572374696E-2</v>
      </c>
      <c r="AO85" s="5">
        <f t="shared" si="198"/>
        <v>3.179488700392287E-2</v>
      </c>
      <c r="AP85" s="5">
        <f t="shared" si="199"/>
        <v>1.0451040564152277E-2</v>
      </c>
      <c r="AQ85" s="5">
        <f t="shared" si="200"/>
        <v>2.5764578639659937E-3</v>
      </c>
      <c r="AR85" s="5">
        <f t="shared" si="201"/>
        <v>1.7741061752977191E-5</v>
      </c>
      <c r="AS85" s="5">
        <f t="shared" si="202"/>
        <v>9.0409744873968286E-5</v>
      </c>
      <c r="AT85" s="5">
        <f t="shared" si="203"/>
        <v>2.3036732755874492E-4</v>
      </c>
      <c r="AU85" s="5">
        <f t="shared" si="204"/>
        <v>3.9132290205026548E-4</v>
      </c>
      <c r="AV85" s="5">
        <f t="shared" si="205"/>
        <v>4.9855251379991741E-4</v>
      </c>
      <c r="AW85" s="5">
        <f t="shared" si="206"/>
        <v>7.0930525889540045E-5</v>
      </c>
      <c r="AX85" s="5">
        <f t="shared" si="207"/>
        <v>5.5542402691269449E-2</v>
      </c>
      <c r="AY85" s="5">
        <f t="shared" si="208"/>
        <v>5.4770684055456917E-2</v>
      </c>
      <c r="AZ85" s="5">
        <f t="shared" si="209"/>
        <v>2.7004843925974211E-2</v>
      </c>
      <c r="BA85" s="5">
        <f t="shared" si="210"/>
        <v>8.8765441834763002E-3</v>
      </c>
      <c r="BB85" s="5">
        <f t="shared" si="211"/>
        <v>2.1883028705107881E-3</v>
      </c>
      <c r="BC85" s="5">
        <f t="shared" si="212"/>
        <v>4.3157961964521033E-4</v>
      </c>
      <c r="BD85" s="5">
        <f t="shared" si="213"/>
        <v>2.9157605750984235E-6</v>
      </c>
      <c r="BE85" s="5">
        <f t="shared" si="214"/>
        <v>1.4858928590561141E-5</v>
      </c>
      <c r="BF85" s="5">
        <f t="shared" si="215"/>
        <v>3.7861092015750036E-5</v>
      </c>
      <c r="BG85" s="5">
        <f t="shared" si="216"/>
        <v>6.4314295605210335E-5</v>
      </c>
      <c r="BH85" s="5">
        <f t="shared" si="217"/>
        <v>8.1937585506124973E-5</v>
      </c>
      <c r="BI85" s="5">
        <f t="shared" si="218"/>
        <v>8.3511982589819494E-5</v>
      </c>
      <c r="BJ85" s="8">
        <f t="shared" si="219"/>
        <v>0.68742509318188794</v>
      </c>
      <c r="BK85" s="8">
        <f t="shared" si="220"/>
        <v>9.4026700938155253E-2</v>
      </c>
      <c r="BL85" s="8">
        <f t="shared" si="221"/>
        <v>2.0830717472922703E-2</v>
      </c>
      <c r="BM85" s="8">
        <f t="shared" si="222"/>
        <v>0.68954660822586722</v>
      </c>
      <c r="BN85" s="8">
        <f t="shared" si="223"/>
        <v>5.8401040373005461E-2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1.62917933130699</v>
      </c>
      <c r="F86">
        <f>VLOOKUP(B86,home!$B$2:$E$405,3,FALSE)</f>
        <v>0.61</v>
      </c>
      <c r="G86">
        <f>VLOOKUP(C86,away!$B$2:$E$405,4,FALSE)</f>
        <v>0.79</v>
      </c>
      <c r="H86">
        <f>VLOOKUP(A86,away!$A$2:$E$405,3,FALSE)</f>
        <v>1.4103343465045599</v>
      </c>
      <c r="I86">
        <f>VLOOKUP(C86,away!$B$2:$E$405,3,FALSE)</f>
        <v>0.76</v>
      </c>
      <c r="J86">
        <f>VLOOKUP(B86,home!$B$2:$E$405,4,FALSE)</f>
        <v>1.46</v>
      </c>
      <c r="K86" s="3">
        <f t="shared" si="168"/>
        <v>0.78510151975683851</v>
      </c>
      <c r="L86" s="3">
        <f t="shared" si="169"/>
        <v>1.5649069908814599</v>
      </c>
      <c r="M86" s="5">
        <f t="shared" si="170"/>
        <v>9.5368350566559013E-2</v>
      </c>
      <c r="N86" s="5">
        <f t="shared" si="171"/>
        <v>7.4873836966508428E-2</v>
      </c>
      <c r="O86" s="5">
        <f t="shared" si="172"/>
        <v>0.14924259851044203</v>
      </c>
      <c r="P86" s="5">
        <f t="shared" si="173"/>
        <v>0.11717059090300772</v>
      </c>
      <c r="Q86" s="5">
        <f t="shared" si="174"/>
        <v>2.939178159621576E-2</v>
      </c>
      <c r="R86" s="5">
        <f t="shared" si="175"/>
        <v>0.11677539287315286</v>
      </c>
      <c r="S86" s="5">
        <f t="shared" si="176"/>
        <v>3.5989265020837172E-2</v>
      </c>
      <c r="T86" s="5">
        <f t="shared" si="177"/>
        <v>4.5995404494379076E-2</v>
      </c>
      <c r="U86" s="5">
        <f t="shared" si="178"/>
        <v>9.1680538414914192E-2</v>
      </c>
      <c r="V86" s="5">
        <f t="shared" si="179"/>
        <v>4.9129779703935223E-3</v>
      </c>
      <c r="W86" s="5">
        <f t="shared" si="180"/>
        <v>7.6918441331833556E-3</v>
      </c>
      <c r="X86" s="5">
        <f t="shared" si="181"/>
        <v>1.2037020656789176E-2</v>
      </c>
      <c r="Y86" s="5">
        <f t="shared" si="182"/>
        <v>9.4184088875969626E-3</v>
      </c>
      <c r="Z86" s="5">
        <f t="shared" si="183"/>
        <v>6.0914209556708662E-2</v>
      </c>
      <c r="AA86" s="5">
        <f t="shared" si="184"/>
        <v>4.7823838497758502E-2</v>
      </c>
      <c r="AB86" s="5">
        <f t="shared" si="185"/>
        <v>1.87732841425979E-2</v>
      </c>
      <c r="AC86" s="5">
        <f t="shared" si="186"/>
        <v>3.7725862960866994E-4</v>
      </c>
      <c r="AD86" s="5">
        <f t="shared" si="187"/>
        <v>1.5097196296737436E-3</v>
      </c>
      <c r="AE86" s="5">
        <f t="shared" si="188"/>
        <v>2.3625708027474102E-3</v>
      </c>
      <c r="AF86" s="5">
        <f t="shared" si="189"/>
        <v>1.8486017828359225E-3</v>
      </c>
      <c r="AG86" s="5">
        <f t="shared" si="190"/>
        <v>9.6429661777195556E-4</v>
      </c>
      <c r="AH86" s="5">
        <f t="shared" si="191"/>
        <v>2.3831268094827898E-2</v>
      </c>
      <c r="AI86" s="5">
        <f t="shared" si="192"/>
        <v>1.8709964798982039E-2</v>
      </c>
      <c r="AJ86" s="5">
        <f t="shared" si="193"/>
        <v>7.344610899138875E-3</v>
      </c>
      <c r="AK86" s="5">
        <f t="shared" si="194"/>
        <v>1.9220883929788569E-3</v>
      </c>
      <c r="AL86" s="5">
        <f t="shared" si="195"/>
        <v>1.8540161926636818E-5</v>
      </c>
      <c r="AM86" s="5">
        <f t="shared" si="196"/>
        <v>2.3705663513271758E-4</v>
      </c>
      <c r="AN86" s="5">
        <f t="shared" si="197"/>
        <v>3.7097158555402524E-4</v>
      </c>
      <c r="AO86" s="5">
        <f t="shared" si="198"/>
        <v>2.9026801382593686E-4</v>
      </c>
      <c r="AP86" s="5">
        <f t="shared" si="199"/>
        <v>1.5141414802182835E-4</v>
      </c>
      <c r="AQ86" s="5">
        <f t="shared" si="200"/>
        <v>5.9237264689429821E-5</v>
      </c>
      <c r="AR86" s="5">
        <f t="shared" si="201"/>
        <v>7.4587436086332864E-3</v>
      </c>
      <c r="AS86" s="5">
        <f t="shared" si="202"/>
        <v>5.8558709426145984E-3</v>
      </c>
      <c r="AT86" s="5">
        <f t="shared" si="203"/>
        <v>2.298726588273316E-3</v>
      </c>
      <c r="AU86" s="5">
        <f t="shared" si="204"/>
        <v>6.0157791265294416E-4</v>
      </c>
      <c r="AV86" s="5">
        <f t="shared" si="205"/>
        <v>1.1807493336899327E-4</v>
      </c>
      <c r="AW86" s="5">
        <f t="shared" si="206"/>
        <v>6.3274011750696631E-7</v>
      </c>
      <c r="AX86" s="5">
        <f t="shared" si="207"/>
        <v>3.1018920751856473E-5</v>
      </c>
      <c r="AY86" s="5">
        <f t="shared" si="208"/>
        <v>4.8541725934178182E-5</v>
      </c>
      <c r="AZ86" s="5">
        <f t="shared" si="209"/>
        <v>3.7981643131923654E-5</v>
      </c>
      <c r="BA86" s="5">
        <f t="shared" si="210"/>
        <v>1.9812579620770714E-5</v>
      </c>
      <c r="BB86" s="5">
        <f t="shared" si="211"/>
        <v>7.7512110889849053E-6</v>
      </c>
      <c r="BC86" s="5">
        <f t="shared" si="212"/>
        <v>2.4259848841900725E-6</v>
      </c>
      <c r="BD86" s="5">
        <f t="shared" si="213"/>
        <v>1.9453733360571088E-3</v>
      </c>
      <c r="BE86" s="5">
        <f t="shared" si="214"/>
        <v>1.527315562632867E-3</v>
      </c>
      <c r="BF86" s="5">
        <f t="shared" si="215"/>
        <v>5.9954888468566738E-4</v>
      </c>
      <c r="BG86" s="5">
        <f t="shared" si="216"/>
        <v>1.5690224684507831E-4</v>
      </c>
      <c r="BH86" s="5">
        <f t="shared" si="217"/>
        <v>3.07960481128334E-5</v>
      </c>
      <c r="BI86" s="5">
        <f t="shared" si="218"/>
        <v>4.8356048351780453E-6</v>
      </c>
      <c r="BJ86" s="8">
        <f t="shared" si="219"/>
        <v>0.18734996528033765</v>
      </c>
      <c r="BK86" s="8">
        <f t="shared" si="220"/>
        <v>0.25388552497826694</v>
      </c>
      <c r="BL86" s="8">
        <f t="shared" si="221"/>
        <v>0.49670135029350487</v>
      </c>
      <c r="BM86" s="8">
        <f t="shared" si="222"/>
        <v>0.41598058970711566</v>
      </c>
      <c r="BN86" s="8">
        <f t="shared" si="223"/>
        <v>0.58282255141588579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1.62917933130699</v>
      </c>
      <c r="F87">
        <f>VLOOKUP(B87,home!$B$2:$E$405,3,FALSE)</f>
        <v>0.79</v>
      </c>
      <c r="G87">
        <f>VLOOKUP(C87,away!$B$2:$E$405,4,FALSE)</f>
        <v>1.05</v>
      </c>
      <c r="H87">
        <f>VLOOKUP(A87,away!$A$2:$E$405,3,FALSE)</f>
        <v>1.4103343465045599</v>
      </c>
      <c r="I87">
        <f>VLOOKUP(C87,away!$B$2:$E$405,3,FALSE)</f>
        <v>0.54</v>
      </c>
      <c r="J87">
        <f>VLOOKUP(B87,home!$B$2:$E$405,4,FALSE)</f>
        <v>1.29</v>
      </c>
      <c r="K87" s="3">
        <f t="shared" si="168"/>
        <v>1.3514042553191483</v>
      </c>
      <c r="L87" s="3">
        <f t="shared" si="169"/>
        <v>0.98243890577507653</v>
      </c>
      <c r="M87" s="5">
        <f t="shared" si="170"/>
        <v>9.6922541463705686E-2</v>
      </c>
      <c r="N87" s="5">
        <f t="shared" si="171"/>
        <v>0.13098153497039847</v>
      </c>
      <c r="O87" s="5">
        <f t="shared" si="172"/>
        <v>9.5220475580542502E-2</v>
      </c>
      <c r="P87" s="5">
        <f t="shared" si="173"/>
        <v>0.12868135589305821</v>
      </c>
      <c r="Q87" s="5">
        <f t="shared" si="174"/>
        <v>8.8504501863615179E-2</v>
      </c>
      <c r="R87" s="5">
        <f t="shared" si="175"/>
        <v>4.6774149918365281E-2</v>
      </c>
      <c r="S87" s="5">
        <f t="shared" si="176"/>
        <v>4.2711662076764328E-2</v>
      </c>
      <c r="T87" s="5">
        <f t="shared" si="177"/>
        <v>8.6950265967058321E-2</v>
      </c>
      <c r="U87" s="5">
        <f t="shared" si="178"/>
        <v>6.3210785238614647E-2</v>
      </c>
      <c r="V87" s="5">
        <f t="shared" si="179"/>
        <v>6.3007869829541418E-3</v>
      </c>
      <c r="W87" s="5">
        <f t="shared" si="180"/>
        <v>3.9868453477797029E-2</v>
      </c>
      <c r="X87" s="5">
        <f t="shared" si="181"/>
        <v>3.9168319809671462E-2</v>
      </c>
      <c r="Y87" s="5">
        <f t="shared" si="182"/>
        <v>1.9240240627430939E-2</v>
      </c>
      <c r="Z87" s="5">
        <f t="shared" si="183"/>
        <v>1.5317581554786059E-2</v>
      </c>
      <c r="AA87" s="5">
        <f t="shared" si="184"/>
        <v>2.070024489433598E-2</v>
      </c>
      <c r="AB87" s="5">
        <f t="shared" si="185"/>
        <v>1.3987199518177061E-2</v>
      </c>
      <c r="AC87" s="5">
        <f t="shared" si="186"/>
        <v>5.228361998634532E-4</v>
      </c>
      <c r="AD87" s="5">
        <f t="shared" si="187"/>
        <v>1.3469599420722093E-2</v>
      </c>
      <c r="AE87" s="5">
        <f t="shared" si="188"/>
        <v>1.3233058516122819E-2</v>
      </c>
      <c r="AF87" s="5">
        <f t="shared" si="189"/>
        <v>6.5003357643186295E-3</v>
      </c>
      <c r="AG87" s="5">
        <f t="shared" si="190"/>
        <v>2.1287275851559302E-3</v>
      </c>
      <c r="AH87" s="5">
        <f t="shared" si="191"/>
        <v>3.7621470154511273E-3</v>
      </c>
      <c r="AI87" s="5">
        <f t="shared" si="192"/>
        <v>5.0841814858168877E-3</v>
      </c>
      <c r="AJ87" s="5">
        <f t="shared" si="193"/>
        <v>3.4353922473738868E-3</v>
      </c>
      <c r="AK87" s="5">
        <f t="shared" si="194"/>
        <v>1.5475345672638281E-3</v>
      </c>
      <c r="AL87" s="5">
        <f t="shared" si="195"/>
        <v>2.7766201790569841E-5</v>
      </c>
      <c r="AM87" s="5">
        <f t="shared" si="196"/>
        <v>3.640574794921633E-3</v>
      </c>
      <c r="AN87" s="5">
        <f t="shared" si="197"/>
        <v>3.5766423179151331E-3</v>
      </c>
      <c r="AO87" s="5">
        <f t="shared" si="198"/>
        <v>1.7569162825806881E-3</v>
      </c>
      <c r="AP87" s="5">
        <f t="shared" si="199"/>
        <v>5.7535430339899552E-4</v>
      </c>
      <c r="AQ87" s="5">
        <f t="shared" si="200"/>
        <v>1.4131261306607262E-4</v>
      </c>
      <c r="AR87" s="5">
        <f t="shared" si="201"/>
        <v>7.3921591944495527E-4</v>
      </c>
      <c r="AS87" s="5">
        <f t="shared" si="202"/>
        <v>9.9897953913756954E-4</v>
      </c>
      <c r="AT87" s="5">
        <f t="shared" si="203"/>
        <v>6.7501260008363665E-4</v>
      </c>
      <c r="AU87" s="5">
        <f t="shared" si="204"/>
        <v>3.0407163338235643E-4</v>
      </c>
      <c r="AV87" s="5">
        <f t="shared" si="205"/>
        <v>1.0273092481869007E-4</v>
      </c>
      <c r="AW87" s="5">
        <f t="shared" si="206"/>
        <v>1.0240114426691597E-6</v>
      </c>
      <c r="AX87" s="5">
        <f t="shared" si="207"/>
        <v>8.1998137827745505E-4</v>
      </c>
      <c r="AY87" s="5">
        <f t="shared" si="208"/>
        <v>8.0558160803084213E-4</v>
      </c>
      <c r="AZ87" s="5">
        <f t="shared" si="209"/>
        <v>3.9571735675317352E-4</v>
      </c>
      <c r="BA87" s="5">
        <f t="shared" si="210"/>
        <v>1.2958937565493115E-4</v>
      </c>
      <c r="BB87" s="5">
        <f t="shared" si="211"/>
        <v>3.182841110462647E-5</v>
      </c>
      <c r="BC87" s="5">
        <f t="shared" si="212"/>
        <v>6.253893875637706E-6</v>
      </c>
      <c r="BD87" s="5">
        <f t="shared" si="213"/>
        <v>1.2103907983850312E-4</v>
      </c>
      <c r="BE87" s="5">
        <f t="shared" si="214"/>
        <v>1.6357272755366725E-4</v>
      </c>
      <c r="BF87" s="5">
        <f t="shared" si="215"/>
        <v>1.1052644003509284E-4</v>
      </c>
      <c r="BG87" s="5">
        <f t="shared" si="216"/>
        <v>4.9788633796233728E-5</v>
      </c>
      <c r="BH87" s="5">
        <f t="shared" si="217"/>
        <v>1.6821142894689246E-5</v>
      </c>
      <c r="BI87" s="5">
        <f t="shared" si="218"/>
        <v>4.5464328174428993E-6</v>
      </c>
      <c r="BJ87" s="8">
        <f t="shared" si="219"/>
        <v>0.45192479033787003</v>
      </c>
      <c r="BK87" s="8">
        <f t="shared" si="220"/>
        <v>0.27597253042616726</v>
      </c>
      <c r="BL87" s="8">
        <f t="shared" si="221"/>
        <v>0.25700841553974413</v>
      </c>
      <c r="BM87" s="8">
        <f t="shared" si="222"/>
        <v>0.41233420057229403</v>
      </c>
      <c r="BN87" s="8">
        <f t="shared" si="223"/>
        <v>0.5870845596896852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1.62917933130699</v>
      </c>
      <c r="F88">
        <f>VLOOKUP(B88,home!$B$2:$E$405,3,FALSE)</f>
        <v>0.83</v>
      </c>
      <c r="G88">
        <f>VLOOKUP(C88,away!$B$2:$E$405,4,FALSE)</f>
        <v>1.1499999999999999</v>
      </c>
      <c r="H88">
        <f>VLOOKUP(A88,away!$A$2:$E$405,3,FALSE)</f>
        <v>1.4103343465045599</v>
      </c>
      <c r="I88">
        <f>VLOOKUP(C88,away!$B$2:$E$405,3,FALSE)</f>
        <v>0.88</v>
      </c>
      <c r="J88">
        <f>VLOOKUP(B88,home!$B$2:$E$405,4,FALSE)</f>
        <v>0.96</v>
      </c>
      <c r="K88" s="3">
        <f t="shared" si="168"/>
        <v>1.5550516717325218</v>
      </c>
      <c r="L88" s="3">
        <f t="shared" si="169"/>
        <v>1.191450455927052</v>
      </c>
      <c r="M88" s="5">
        <f t="shared" si="170"/>
        <v>6.4151864242825429E-2</v>
      </c>
      <c r="N88" s="5">
        <f t="shared" si="171"/>
        <v>9.9759463735563478E-2</v>
      </c>
      <c r="O88" s="5">
        <f t="shared" si="172"/>
        <v>7.6433767900684721E-2</v>
      </c>
      <c r="P88" s="5">
        <f t="shared" si="173"/>
        <v>0.11885845855077533</v>
      </c>
      <c r="Q88" s="5">
        <f t="shared" si="174"/>
        <v>7.7565560426563956E-2</v>
      </c>
      <c r="R88" s="5">
        <f t="shared" si="175"/>
        <v>4.5533523806746655E-2</v>
      </c>
      <c r="S88" s="5">
        <f t="shared" si="176"/>
        <v>5.5054258110068657E-2</v>
      </c>
      <c r="T88" s="5">
        <f t="shared" si="177"/>
        <v>9.2415522334466926E-2</v>
      </c>
      <c r="U88" s="5">
        <f t="shared" si="178"/>
        <v>7.0806982315553962E-2</v>
      </c>
      <c r="V88" s="5">
        <f t="shared" si="179"/>
        <v>1.1333634879694614E-2</v>
      </c>
      <c r="W88" s="5">
        <f t="shared" si="180"/>
        <v>4.0206151470066072E-2</v>
      </c>
      <c r="X88" s="5">
        <f t="shared" si="181"/>
        <v>4.7903637500082343E-2</v>
      </c>
      <c r="Y88" s="5">
        <f t="shared" si="182"/>
        <v>2.8537405370018674E-2</v>
      </c>
      <c r="Z88" s="5">
        <f t="shared" si="183"/>
        <v>1.8083645899837852E-2</v>
      </c>
      <c r="AA88" s="5">
        <f t="shared" si="184"/>
        <v>2.8121003787561816E-2</v>
      </c>
      <c r="AB88" s="5">
        <f t="shared" si="185"/>
        <v>2.1864806975322296E-2</v>
      </c>
      <c r="AC88" s="5">
        <f t="shared" si="186"/>
        <v>1.3124115599341872E-3</v>
      </c>
      <c r="AD88" s="5">
        <f t="shared" si="187"/>
        <v>1.5630660764364309E-2</v>
      </c>
      <c r="AE88" s="5">
        <f t="shared" si="188"/>
        <v>1.8623157894142938E-2</v>
      </c>
      <c r="AF88" s="5">
        <f t="shared" si="189"/>
        <v>1.1094284981889045E-2</v>
      </c>
      <c r="AG88" s="5">
        <f t="shared" si="190"/>
        <v>4.4060969666187815E-3</v>
      </c>
      <c r="AH88" s="5">
        <f t="shared" si="191"/>
        <v>5.3864420380462944E-3</v>
      </c>
      <c r="AI88" s="5">
        <f t="shared" si="192"/>
        <v>8.3761956959542225E-3</v>
      </c>
      <c r="AJ88" s="5">
        <f t="shared" si="193"/>
        <v>6.5127085598761852E-3</v>
      </c>
      <c r="AK88" s="5">
        <f t="shared" si="194"/>
        <v>3.3758661111807226E-3</v>
      </c>
      <c r="AL88" s="5">
        <f t="shared" si="195"/>
        <v>9.7263714368482453E-5</v>
      </c>
      <c r="AM88" s="5">
        <f t="shared" si="196"/>
        <v>4.8612970303817298E-3</v>
      </c>
      <c r="AN88" s="5">
        <f t="shared" si="197"/>
        <v>5.7919945632451363E-3</v>
      </c>
      <c r="AO88" s="5">
        <f t="shared" si="198"/>
        <v>3.4504372815527132E-3</v>
      </c>
      <c r="AP88" s="5">
        <f t="shared" si="199"/>
        <v>1.3703416907512257E-3</v>
      </c>
      <c r="AQ88" s="5">
        <f t="shared" si="200"/>
        <v>4.0817355805534885E-4</v>
      </c>
      <c r="AR88" s="5">
        <f t="shared" si="201"/>
        <v>1.2835357644109791E-3</v>
      </c>
      <c r="AS88" s="5">
        <f t="shared" si="202"/>
        <v>1.9959644361757728E-3</v>
      </c>
      <c r="AT88" s="5">
        <f t="shared" si="203"/>
        <v>1.5519139165968985E-3</v>
      </c>
      <c r="AU88" s="5">
        <f t="shared" si="204"/>
        <v>8.0443544346299088E-4</v>
      </c>
      <c r="AV88" s="5">
        <f t="shared" si="205"/>
        <v>3.1273467028950408E-4</v>
      </c>
      <c r="AW88" s="5">
        <f t="shared" si="206"/>
        <v>5.0057500706456872E-6</v>
      </c>
      <c r="AX88" s="5">
        <f t="shared" si="207"/>
        <v>1.2599280123139092E-3</v>
      </c>
      <c r="AY88" s="5">
        <f t="shared" si="208"/>
        <v>1.5011418047066716E-3</v>
      </c>
      <c r="AZ88" s="5">
        <f t="shared" si="209"/>
        <v>8.942680438144611E-4</v>
      </c>
      <c r="BA88" s="5">
        <f t="shared" si="210"/>
        <v>3.5515868950791079E-4</v>
      </c>
      <c r="BB88" s="5">
        <f t="shared" si="211"/>
        <v>1.0578849563516366E-4</v>
      </c>
      <c r="BC88" s="5">
        <f t="shared" si="212"/>
        <v>2.5208350271270532E-5</v>
      </c>
      <c r="BD88" s="5">
        <f t="shared" si="213"/>
        <v>2.5487821195102324E-4</v>
      </c>
      <c r="BE88" s="5">
        <f t="shared" si="214"/>
        <v>3.9634878958263466E-4</v>
      </c>
      <c r="BF88" s="5">
        <f t="shared" si="215"/>
        <v>3.0817142391481887E-4</v>
      </c>
      <c r="BG88" s="5">
        <f t="shared" si="216"/>
        <v>1.5974082931297692E-4</v>
      </c>
      <c r="BH88" s="5">
        <f t="shared" si="217"/>
        <v>6.2101310916771042E-5</v>
      </c>
      <c r="BI88" s="5">
        <f t="shared" si="218"/>
        <v>1.9314149471581178E-5</v>
      </c>
      <c r="BJ88" s="8">
        <f t="shared" si="219"/>
        <v>0.456165678964012</v>
      </c>
      <c r="BK88" s="8">
        <f t="shared" si="220"/>
        <v>0.25230903286237333</v>
      </c>
      <c r="BL88" s="8">
        <f t="shared" si="221"/>
        <v>0.27356043613701292</v>
      </c>
      <c r="BM88" s="8">
        <f t="shared" si="222"/>
        <v>0.51632001914544035</v>
      </c>
      <c r="BN88" s="8">
        <f t="shared" si="223"/>
        <v>0.48230263866315953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1.62917933130699</v>
      </c>
      <c r="F89">
        <f>VLOOKUP(B89,home!$B$2:$E$405,3,FALSE)</f>
        <v>0.9</v>
      </c>
      <c r="G89">
        <f>VLOOKUP(C89,away!$B$2:$E$405,4,FALSE)</f>
        <v>0.83</v>
      </c>
      <c r="H89">
        <f>VLOOKUP(A89,away!$A$2:$E$405,3,FALSE)</f>
        <v>1.4103343465045599</v>
      </c>
      <c r="I89">
        <f>VLOOKUP(C89,away!$B$2:$E$405,3,FALSE)</f>
        <v>0.65</v>
      </c>
      <c r="J89">
        <f>VLOOKUP(B89,home!$B$2:$E$405,4,FALSE)</f>
        <v>1</v>
      </c>
      <c r="K89" s="3">
        <f t="shared" si="168"/>
        <v>1.2169969604863216</v>
      </c>
      <c r="L89" s="3">
        <f t="shared" si="169"/>
        <v>0.91671732522796401</v>
      </c>
      <c r="M89" s="5">
        <f t="shared" si="170"/>
        <v>0.11839671691036374</v>
      </c>
      <c r="N89" s="5">
        <f t="shared" si="171"/>
        <v>0.14408844461147211</v>
      </c>
      <c r="O89" s="5">
        <f t="shared" si="172"/>
        <v>0.1085363216418411</v>
      </c>
      <c r="P89" s="5">
        <f t="shared" si="173"/>
        <v>0.13208837354048636</v>
      </c>
      <c r="Q89" s="5">
        <f t="shared" si="174"/>
        <v>8.7677599566681655E-2</v>
      </c>
      <c r="R89" s="5">
        <f t="shared" si="175"/>
        <v>4.9748563232795279E-2</v>
      </c>
      <c r="S89" s="5">
        <f t="shared" si="176"/>
        <v>3.6840840860858003E-2</v>
      </c>
      <c r="T89" s="5">
        <f t="shared" si="177"/>
        <v>8.0375574557176893E-2</v>
      </c>
      <c r="U89" s="5">
        <f t="shared" si="178"/>
        <v>6.0543850242873412E-2</v>
      </c>
      <c r="V89" s="5">
        <f t="shared" si="179"/>
        <v>4.5667996322142608E-3</v>
      </c>
      <c r="W89" s="5">
        <f t="shared" si="180"/>
        <v>3.5567790725129465E-2</v>
      </c>
      <c r="X89" s="5">
        <f t="shared" si="181"/>
        <v>3.2605609977808668E-2</v>
      </c>
      <c r="Y89" s="5">
        <f t="shared" si="182"/>
        <v>1.4945063783141491E-2</v>
      </c>
      <c r="Z89" s="5">
        <f t="shared" si="183"/>
        <v>1.5201789940234108E-2</v>
      </c>
      <c r="AA89" s="5">
        <f t="shared" si="184"/>
        <v>1.8500532151216446E-2</v>
      </c>
      <c r="AB89" s="5">
        <f t="shared" si="185"/>
        <v>1.1257545697704945E-2</v>
      </c>
      <c r="AC89" s="5">
        <f t="shared" si="186"/>
        <v>3.1843214884136204E-4</v>
      </c>
      <c r="AD89" s="5">
        <f t="shared" si="187"/>
        <v>1.0821473300924032E-2</v>
      </c>
      <c r="AE89" s="5">
        <f t="shared" si="188"/>
        <v>9.9202320594489034E-3</v>
      </c>
      <c r="AF89" s="5">
        <f t="shared" si="189"/>
        <v>4.5470242995893483E-3</v>
      </c>
      <c r="AG89" s="5">
        <f t="shared" si="190"/>
        <v>1.3894453178887015E-3</v>
      </c>
      <c r="AH89" s="5">
        <f t="shared" si="191"/>
        <v>3.4839360531721949E-3</v>
      </c>
      <c r="AI89" s="5">
        <f t="shared" si="192"/>
        <v>4.2399395872392718E-3</v>
      </c>
      <c r="AJ89" s="5">
        <f t="shared" si="193"/>
        <v>2.5799967951579119E-3</v>
      </c>
      <c r="AK89" s="5">
        <f t="shared" si="194"/>
        <v>1.0466160859238765E-3</v>
      </c>
      <c r="AL89" s="5">
        <f t="shared" si="195"/>
        <v>1.4210253703335881E-5</v>
      </c>
      <c r="AM89" s="5">
        <f t="shared" si="196"/>
        <v>2.6339400230416892E-3</v>
      </c>
      <c r="AN89" s="5">
        <f t="shared" si="197"/>
        <v>2.4145784527336588E-3</v>
      </c>
      <c r="AO89" s="5">
        <f t="shared" si="198"/>
        <v>1.1067429503715379E-3</v>
      </c>
      <c r="AP89" s="5">
        <f t="shared" si="199"/>
        <v>3.3819014572650051E-4</v>
      </c>
      <c r="AQ89" s="5">
        <f t="shared" si="200"/>
        <v>7.7506191452213213E-5</v>
      </c>
      <c r="AR89" s="5">
        <f t="shared" si="201"/>
        <v>6.3875690798585706E-4</v>
      </c>
      <c r="AS89" s="5">
        <f t="shared" si="202"/>
        <v>7.7736521550842883E-4</v>
      </c>
      <c r="AT89" s="5">
        <f t="shared" si="203"/>
        <v>4.7302555223077621E-4</v>
      </c>
      <c r="AU89" s="5">
        <f t="shared" si="204"/>
        <v>1.9189021976573947E-4</v>
      </c>
      <c r="AV89" s="5">
        <f t="shared" si="205"/>
        <v>5.8382453550489284E-5</v>
      </c>
      <c r="AW89" s="5">
        <f t="shared" si="206"/>
        <v>4.403766300500915E-7</v>
      </c>
      <c r="AX89" s="5">
        <f t="shared" si="207"/>
        <v>5.3424950035749967E-4</v>
      </c>
      <c r="AY89" s="5">
        <f t="shared" si="208"/>
        <v>4.8975577297210324E-4</v>
      </c>
      <c r="AZ89" s="5">
        <f t="shared" si="209"/>
        <v>2.2448380110697027E-4</v>
      </c>
      <c r="BA89" s="5">
        <f t="shared" si="210"/>
        <v>6.8596063235929356E-5</v>
      </c>
      <c r="BB89" s="5">
        <f t="shared" si="211"/>
        <v>1.5720799902702356E-5</v>
      </c>
      <c r="BC89" s="5">
        <f t="shared" si="212"/>
        <v>2.8823059274498684E-6</v>
      </c>
      <c r="BD89" s="5">
        <f t="shared" si="213"/>
        <v>9.7593254026613233E-5</v>
      </c>
      <c r="BE89" s="5">
        <f t="shared" si="214"/>
        <v>1.1877069351435775E-4</v>
      </c>
      <c r="BF89" s="5">
        <f t="shared" si="215"/>
        <v>7.227178650091294E-5</v>
      </c>
      <c r="BG89" s="5">
        <f t="shared" si="216"/>
        <v>2.9318181500175806E-5</v>
      </c>
      <c r="BH89" s="5">
        <f t="shared" si="217"/>
        <v>8.9200344431750621E-6</v>
      </c>
      <c r="BI89" s="5">
        <f t="shared" si="218"/>
        <v>2.1711309609554726E-6</v>
      </c>
      <c r="BJ89" s="8">
        <f t="shared" si="219"/>
        <v>0.42984490420608951</v>
      </c>
      <c r="BK89" s="8">
        <f t="shared" si="220"/>
        <v>0.29271512911943914</v>
      </c>
      <c r="BL89" s="8">
        <f t="shared" si="221"/>
        <v>0.26240576691791195</v>
      </c>
      <c r="BM89" s="8">
        <f t="shared" si="222"/>
        <v>0.35914225528369254</v>
      </c>
      <c r="BN89" s="8">
        <f t="shared" si="223"/>
        <v>0.64053601950364036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1.62917933130699</v>
      </c>
      <c r="F90">
        <f>VLOOKUP(B90,home!$B$2:$E$405,3,FALSE)</f>
        <v>1.05</v>
      </c>
      <c r="G90">
        <f>VLOOKUP(C90,away!$B$2:$E$405,4,FALSE)</f>
        <v>1.05</v>
      </c>
      <c r="H90">
        <f>VLOOKUP(A90,away!$A$2:$E$405,3,FALSE)</f>
        <v>1.4103343465045599</v>
      </c>
      <c r="I90">
        <f>VLOOKUP(C90,away!$B$2:$E$405,3,FALSE)</f>
        <v>0.94</v>
      </c>
      <c r="J90">
        <f>VLOOKUP(B90,home!$B$2:$E$405,4,FALSE)</f>
        <v>1</v>
      </c>
      <c r="K90" s="3">
        <f t="shared" si="168"/>
        <v>1.7961702127659567</v>
      </c>
      <c r="L90" s="3">
        <f t="shared" si="169"/>
        <v>1.3257142857142863</v>
      </c>
      <c r="M90" s="5">
        <f t="shared" si="170"/>
        <v>4.4074032662122092E-2</v>
      </c>
      <c r="N90" s="5">
        <f t="shared" si="171"/>
        <v>7.9164464624177561E-2</v>
      </c>
      <c r="O90" s="5">
        <f t="shared" si="172"/>
        <v>5.8429574729213313E-2</v>
      </c>
      <c r="P90" s="5">
        <f t="shared" si="173"/>
        <v>0.10494946167319545</v>
      </c>
      <c r="Q90" s="5">
        <f t="shared" si="174"/>
        <v>7.1096426633756052E-2</v>
      </c>
      <c r="R90" s="5">
        <f t="shared" si="175"/>
        <v>3.8730460963364279E-2</v>
      </c>
      <c r="S90" s="5">
        <f t="shared" si="176"/>
        <v>6.2476637830780252E-2</v>
      </c>
      <c r="T90" s="5">
        <f t="shared" si="177"/>
        <v>9.4253548451608063E-2</v>
      </c>
      <c r="U90" s="5">
        <f t="shared" si="178"/>
        <v>6.9566500309089604E-2</v>
      </c>
      <c r="V90" s="5">
        <f t="shared" si="179"/>
        <v>1.6529989079857841E-2</v>
      </c>
      <c r="W90" s="5">
        <f t="shared" si="180"/>
        <v>4.2567094584550956E-2</v>
      </c>
      <c r="X90" s="5">
        <f t="shared" si="181"/>
        <v>5.6431805392090431E-2</v>
      </c>
      <c r="Y90" s="5">
        <f t="shared" si="182"/>
        <v>3.7406225288471401E-2</v>
      </c>
      <c r="Z90" s="5">
        <f t="shared" si="183"/>
        <v>1.7115175130477171E-2</v>
      </c>
      <c r="AA90" s="5">
        <f t="shared" si="184"/>
        <v>3.0741767755635793E-2</v>
      </c>
      <c r="AB90" s="5">
        <f t="shared" si="185"/>
        <v>2.7608723765220989E-2</v>
      </c>
      <c r="AC90" s="5">
        <f t="shared" si="186"/>
        <v>2.4600844173572247E-3</v>
      </c>
      <c r="AD90" s="5">
        <f t="shared" si="187"/>
        <v>1.9114436834190358E-2</v>
      </c>
      <c r="AE90" s="5">
        <f t="shared" si="188"/>
        <v>2.5340281974469518E-2</v>
      </c>
      <c r="AF90" s="5">
        <f t="shared" si="189"/>
        <v>1.6796986908791237E-2</v>
      </c>
      <c r="AG90" s="5">
        <f t="shared" si="190"/>
        <v>7.4226685006467943E-3</v>
      </c>
      <c r="AH90" s="5">
        <f t="shared" si="191"/>
        <v>5.672458043243866E-3</v>
      </c>
      <c r="AI90" s="5">
        <f t="shared" si="192"/>
        <v>1.0188700170439298E-2</v>
      </c>
      <c r="AJ90" s="5">
        <f t="shared" si="193"/>
        <v>9.1503198764732487E-3</v>
      </c>
      <c r="AK90" s="5">
        <f t="shared" si="194"/>
        <v>5.4785106664671729E-3</v>
      </c>
      <c r="AL90" s="5">
        <f t="shared" si="195"/>
        <v>2.3431895805998723E-4</v>
      </c>
      <c r="AM90" s="5">
        <f t="shared" si="196"/>
        <v>6.8665564150738288E-3</v>
      </c>
      <c r="AN90" s="5">
        <f t="shared" si="197"/>
        <v>9.1030919331264518E-3</v>
      </c>
      <c r="AO90" s="5">
        <f t="shared" si="198"/>
        <v>6.0340495099581093E-3</v>
      </c>
      <c r="AP90" s="5">
        <f t="shared" si="199"/>
        <v>2.6664752120195839E-3</v>
      </c>
      <c r="AQ90" s="5">
        <f t="shared" si="200"/>
        <v>8.8374607026934832E-4</v>
      </c>
      <c r="AR90" s="5">
        <f t="shared" si="201"/>
        <v>1.5040117326086593E-3</v>
      </c>
      <c r="AS90" s="5">
        <f t="shared" si="202"/>
        <v>2.7014610737621909E-3</v>
      </c>
      <c r="AT90" s="5">
        <f t="shared" si="203"/>
        <v>2.4261419558191926E-3</v>
      </c>
      <c r="AU90" s="5">
        <f t="shared" si="204"/>
        <v>1.4525879709947247E-3</v>
      </c>
      <c r="AV90" s="5">
        <f t="shared" si="205"/>
        <v>6.5227381123071561E-4</v>
      </c>
      <c r="AW90" s="5">
        <f t="shared" si="206"/>
        <v>1.5498952698231648E-5</v>
      </c>
      <c r="AX90" s="5">
        <f t="shared" si="207"/>
        <v>2.0555840161721002E-3</v>
      </c>
      <c r="AY90" s="5">
        <f t="shared" si="208"/>
        <v>2.7251170957252996E-3</v>
      </c>
      <c r="AZ90" s="5">
        <f t="shared" si="209"/>
        <v>1.8063633320236287E-3</v>
      </c>
      <c r="BA90" s="5">
        <f t="shared" si="210"/>
        <v>7.9824055815139411E-4</v>
      </c>
      <c r="BB90" s="5">
        <f t="shared" si="211"/>
        <v>2.645597278444622E-4</v>
      </c>
      <c r="BC90" s="5">
        <f t="shared" si="212"/>
        <v>7.0146122125617401E-5</v>
      </c>
      <c r="BD90" s="5">
        <f t="shared" si="213"/>
        <v>3.323149733001988E-4</v>
      </c>
      <c r="BE90" s="5">
        <f t="shared" si="214"/>
        <v>5.9689425629793139E-4</v>
      </c>
      <c r="BF90" s="5">
        <f t="shared" si="215"/>
        <v>5.3606184166671647E-4</v>
      </c>
      <c r="BG90" s="5">
        <f t="shared" si="216"/>
        <v>3.2095277073407232E-4</v>
      </c>
      <c r="BH90" s="5">
        <f t="shared" si="217"/>
        <v>1.4412145162431042E-4</v>
      </c>
      <c r="BI90" s="5">
        <f t="shared" si="218"/>
        <v>5.1773331685635243E-5</v>
      </c>
      <c r="BJ90" s="8">
        <f t="shared" si="219"/>
        <v>0.48286786918524216</v>
      </c>
      <c r="BK90" s="8">
        <f t="shared" si="220"/>
        <v>0.23344964171709812</v>
      </c>
      <c r="BL90" s="8">
        <f t="shared" si="221"/>
        <v>0.26628561144887197</v>
      </c>
      <c r="BM90" s="8">
        <f t="shared" si="222"/>
        <v>0.60056425805283375</v>
      </c>
      <c r="BN90" s="8">
        <f t="shared" si="223"/>
        <v>0.39644442128582874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1.2619047619047601</v>
      </c>
      <c r="F91">
        <f>VLOOKUP(B91,home!$B$2:$E$405,3,FALSE)</f>
        <v>0.56999999999999995</v>
      </c>
      <c r="G91">
        <f>VLOOKUP(C91,away!$B$2:$E$405,4,FALSE)</f>
        <v>1.26</v>
      </c>
      <c r="H91">
        <f>VLOOKUP(A91,away!$A$2:$E$405,3,FALSE)</f>
        <v>1.14761904761905</v>
      </c>
      <c r="I91">
        <f>VLOOKUP(C91,away!$B$2:$E$405,3,FALSE)</f>
        <v>1.21</v>
      </c>
      <c r="J91">
        <f>VLOOKUP(B91,home!$B$2:$E$405,4,FALSE)</f>
        <v>1.31</v>
      </c>
      <c r="K91" s="3">
        <f t="shared" si="168"/>
        <v>0.90629999999999866</v>
      </c>
      <c r="L91" s="3">
        <f t="shared" si="169"/>
        <v>1.8190909523809562</v>
      </c>
      <c r="M91" s="5">
        <f t="shared" si="170"/>
        <v>6.552058228252064E-2</v>
      </c>
      <c r="N91" s="5">
        <f t="shared" si="171"/>
        <v>5.9381303722648361E-2</v>
      </c>
      <c r="O91" s="5">
        <f t="shared" si="172"/>
        <v>0.11918789842486527</v>
      </c>
      <c r="P91" s="5">
        <f t="shared" si="173"/>
        <v>0.10801999234245523</v>
      </c>
      <c r="Q91" s="5">
        <f t="shared" si="174"/>
        <v>2.6908637781918064E-2</v>
      </c>
      <c r="R91" s="5">
        <f t="shared" si="175"/>
        <v>0.10840681382898643</v>
      </c>
      <c r="S91" s="5">
        <f t="shared" si="176"/>
        <v>4.4521577568370156E-2</v>
      </c>
      <c r="T91" s="5">
        <f t="shared" si="177"/>
        <v>4.894925952998351E-2</v>
      </c>
      <c r="U91" s="5">
        <f t="shared" si="178"/>
        <v>9.8249095373210235E-2</v>
      </c>
      <c r="V91" s="5">
        <f t="shared" si="179"/>
        <v>8.1555720532931388E-3</v>
      </c>
      <c r="W91" s="5">
        <f t="shared" si="180"/>
        <v>8.1290994739174356E-3</v>
      </c>
      <c r="X91" s="5">
        <f t="shared" si="181"/>
        <v>1.4787571304007999E-2</v>
      </c>
      <c r="Y91" s="5">
        <f t="shared" si="182"/>
        <v>1.3449968583404606E-2</v>
      </c>
      <c r="Z91" s="5">
        <f t="shared" si="183"/>
        <v>6.5733951404251964E-2</v>
      </c>
      <c r="AA91" s="5">
        <f t="shared" si="184"/>
        <v>5.9574680157673456E-2</v>
      </c>
      <c r="AB91" s="5">
        <f t="shared" si="185"/>
        <v>2.6996266313449688E-2</v>
      </c>
      <c r="AC91" s="5">
        <f t="shared" si="186"/>
        <v>8.4035123015467291E-4</v>
      </c>
      <c r="AD91" s="5">
        <f t="shared" si="187"/>
        <v>1.8418507133028399E-3</v>
      </c>
      <c r="AE91" s="5">
        <f t="shared" si="188"/>
        <v>3.3504939682056064E-3</v>
      </c>
      <c r="AF91" s="5">
        <f t="shared" si="189"/>
        <v>3.0474266317848933E-3</v>
      </c>
      <c r="AG91" s="5">
        <f t="shared" si="190"/>
        <v>1.84784873797489E-3</v>
      </c>
      <c r="AH91" s="5">
        <f t="shared" si="191"/>
        <v>2.9894009065931058E-2</v>
      </c>
      <c r="AI91" s="5">
        <f t="shared" si="192"/>
        <v>2.7092940416453277E-2</v>
      </c>
      <c r="AJ91" s="5">
        <f t="shared" si="193"/>
        <v>1.2277165949715785E-2</v>
      </c>
      <c r="AK91" s="5">
        <f t="shared" si="194"/>
        <v>3.7089318334091333E-3</v>
      </c>
      <c r="AL91" s="5">
        <f t="shared" si="195"/>
        <v>5.5417537686014888E-5</v>
      </c>
      <c r="AM91" s="5">
        <f t="shared" si="196"/>
        <v>3.3385386029327233E-4</v>
      </c>
      <c r="AN91" s="5">
        <f t="shared" si="197"/>
        <v>6.0731053667694747E-4</v>
      </c>
      <c r="AO91" s="5">
        <f t="shared" si="198"/>
        <v>5.5237655127732906E-4</v>
      </c>
      <c r="AP91" s="5">
        <f t="shared" si="199"/>
        <v>3.3494106224532814E-4</v>
      </c>
      <c r="AQ91" s="5">
        <f t="shared" si="200"/>
        <v>1.5232206397783584E-4</v>
      </c>
      <c r="AR91" s="5">
        <f t="shared" si="201"/>
        <v>1.0875984284445897E-2</v>
      </c>
      <c r="AS91" s="5">
        <f t="shared" si="202"/>
        <v>9.8569045569933018E-3</v>
      </c>
      <c r="AT91" s="5">
        <f t="shared" si="203"/>
        <v>4.4666563000015083E-3</v>
      </c>
      <c r="AU91" s="5">
        <f t="shared" si="204"/>
        <v>1.3493768682304537E-3</v>
      </c>
      <c r="AV91" s="5">
        <f t="shared" si="205"/>
        <v>3.0573506391931452E-4</v>
      </c>
      <c r="AW91" s="5">
        <f t="shared" si="206"/>
        <v>2.5378802049428786E-6</v>
      </c>
      <c r="AX91" s="5">
        <f t="shared" si="207"/>
        <v>5.0428625597298702E-5</v>
      </c>
      <c r="AY91" s="5">
        <f t="shared" si="208"/>
        <v>9.1734256565052758E-5</v>
      </c>
      <c r="AZ91" s="5">
        <f t="shared" si="209"/>
        <v>8.3436478070440418E-5</v>
      </c>
      <c r="BA91" s="5">
        <f t="shared" si="210"/>
        <v>5.0592847452156727E-5</v>
      </c>
      <c r="BB91" s="5">
        <f t="shared" si="211"/>
        <v>2.3008247763852062E-5</v>
      </c>
      <c r="BC91" s="5">
        <f t="shared" si="212"/>
        <v>8.3708190674725336E-6</v>
      </c>
      <c r="BD91" s="5">
        <f t="shared" si="213"/>
        <v>3.2974007683454986E-3</v>
      </c>
      <c r="BE91" s="5">
        <f t="shared" si="214"/>
        <v>2.9884343163515208E-3</v>
      </c>
      <c r="BF91" s="5">
        <f t="shared" si="215"/>
        <v>1.3542090104546897E-3</v>
      </c>
      <c r="BG91" s="5">
        <f t="shared" si="216"/>
        <v>4.0910654205836121E-4</v>
      </c>
      <c r="BH91" s="5">
        <f t="shared" si="217"/>
        <v>9.2693314766873023E-5</v>
      </c>
      <c r="BI91" s="5">
        <f t="shared" si="218"/>
        <v>1.6801590234643384E-5</v>
      </c>
      <c r="BJ91" s="8">
        <f t="shared" si="219"/>
        <v>0.18398183579613517</v>
      </c>
      <c r="BK91" s="8">
        <f t="shared" si="220"/>
        <v>0.22720522727104489</v>
      </c>
      <c r="BL91" s="8">
        <f t="shared" si="221"/>
        <v>0.52040110397949657</v>
      </c>
      <c r="BM91" s="8">
        <f t="shared" si="222"/>
        <v>0.5098076936911744</v>
      </c>
      <c r="BN91" s="8">
        <f t="shared" si="223"/>
        <v>0.48742522838339397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1.2619047619047601</v>
      </c>
      <c r="F92">
        <f>VLOOKUP(B92,home!$B$2:$E$405,3,FALSE)</f>
        <v>0.89</v>
      </c>
      <c r="G92">
        <f>VLOOKUP(C92,away!$B$2:$E$405,4,FALSE)</f>
        <v>0.4</v>
      </c>
      <c r="H92">
        <f>VLOOKUP(A92,away!$A$2:$E$405,3,FALSE)</f>
        <v>1.14761904761905</v>
      </c>
      <c r="I92">
        <f>VLOOKUP(C92,away!$B$2:$E$405,3,FALSE)</f>
        <v>1.41</v>
      </c>
      <c r="J92">
        <f>VLOOKUP(B92,home!$B$2:$E$405,4,FALSE)</f>
        <v>1.03</v>
      </c>
      <c r="K92" s="3">
        <f t="shared" si="168"/>
        <v>0.44923809523809466</v>
      </c>
      <c r="L92" s="3">
        <f t="shared" si="169"/>
        <v>1.6666871428571464</v>
      </c>
      <c r="M92" s="5">
        <f t="shared" si="170"/>
        <v>0.12052172665718892</v>
      </c>
      <c r="N92" s="5">
        <f t="shared" si="171"/>
        <v>5.4142950918281835E-2</v>
      </c>
      <c r="O92" s="5">
        <f t="shared" si="172"/>
        <v>0.20087201225448018</v>
      </c>
      <c r="P92" s="5">
        <f t="shared" si="173"/>
        <v>9.0239360171845875E-2</v>
      </c>
      <c r="Q92" s="5">
        <f t="shared" si="174"/>
        <v>1.216153807054929E-2</v>
      </c>
      <c r="R92" s="5">
        <f t="shared" si="175"/>
        <v>0.16739540009219264</v>
      </c>
      <c r="S92" s="5">
        <f t="shared" si="176"/>
        <v>1.6891440137151402E-2</v>
      </c>
      <c r="T92" s="5">
        <f t="shared" si="177"/>
        <v>2.026947913955221E-2</v>
      </c>
      <c r="U92" s="5">
        <f t="shared" si="178"/>
        <v>7.520039068903539E-2</v>
      </c>
      <c r="V92" s="5">
        <f t="shared" si="179"/>
        <v>1.4052540037893468E-3</v>
      </c>
      <c r="W92" s="5">
        <f t="shared" si="180"/>
        <v>1.8211420659930457E-3</v>
      </c>
      <c r="X92" s="5">
        <f t="shared" si="181"/>
        <v>3.0352740667069101E-3</v>
      </c>
      <c r="Y92" s="5">
        <f t="shared" si="182"/>
        <v>2.5294261310140659E-3</v>
      </c>
      <c r="Z92" s="5">
        <f t="shared" si="183"/>
        <v>9.2998587035695163E-2</v>
      </c>
      <c r="AA92" s="5">
        <f t="shared" si="184"/>
        <v>4.1778508099749853E-2</v>
      </c>
      <c r="AB92" s="5">
        <f t="shared" si="185"/>
        <v>9.3842487003104654E-3</v>
      </c>
      <c r="AC92" s="5">
        <f t="shared" si="186"/>
        <v>6.576056123762779E-5</v>
      </c>
      <c r="AD92" s="5">
        <f t="shared" si="187"/>
        <v>2.0453159822117099E-4</v>
      </c>
      <c r="AE92" s="5">
        <f t="shared" si="188"/>
        <v>3.4089018506324928E-4</v>
      </c>
      <c r="AF92" s="5">
        <f t="shared" si="189"/>
        <v>2.8407864428555546E-4</v>
      </c>
      <c r="AG92" s="5">
        <f t="shared" si="190"/>
        <v>1.5782340799700803E-4</v>
      </c>
      <c r="AH92" s="5">
        <f t="shared" si="191"/>
        <v>3.874988732906863E-2</v>
      </c>
      <c r="AI92" s="5">
        <f t="shared" si="192"/>
        <v>1.7407925574401566E-2</v>
      </c>
      <c r="AJ92" s="5">
        <f t="shared" si="193"/>
        <v>3.9101516635453373E-3</v>
      </c>
      <c r="AK92" s="5">
        <f t="shared" si="194"/>
        <v>5.8552969514105832E-4</v>
      </c>
      <c r="AL92" s="5">
        <f t="shared" si="195"/>
        <v>1.9695008145723589E-6</v>
      </c>
      <c r="AM92" s="5">
        <f t="shared" si="196"/>
        <v>1.8376677120176432E-5</v>
      </c>
      <c r="AN92" s="5">
        <f t="shared" si="197"/>
        <v>3.0628171484635152E-5</v>
      </c>
      <c r="AO92" s="5">
        <f t="shared" si="198"/>
        <v>2.5523789811332644E-5</v>
      </c>
      <c r="AP92" s="5">
        <f t="shared" si="199"/>
        <v>1.4180057438512117E-5</v>
      </c>
      <c r="AQ92" s="5">
        <f t="shared" si="200"/>
        <v>5.9084298544359993E-6</v>
      </c>
      <c r="AR92" s="5">
        <f t="shared" si="201"/>
        <v>1.2916787799704336E-2</v>
      </c>
      <c r="AS92" s="5">
        <f t="shared" si="202"/>
        <v>5.8027131477338349E-3</v>
      </c>
      <c r="AT92" s="5">
        <f t="shared" si="203"/>
        <v>1.3033999008504982E-3</v>
      </c>
      <c r="AU92" s="5">
        <f t="shared" si="204"/>
        <v>1.9517896293053312E-4</v>
      </c>
      <c r="AV92" s="5">
        <f t="shared" si="205"/>
        <v>2.1920456384364836E-5</v>
      </c>
      <c r="AW92" s="5">
        <f t="shared" si="206"/>
        <v>4.0962299286976714E-8</v>
      </c>
      <c r="AX92" s="5">
        <f t="shared" si="207"/>
        <v>1.3759172377122562E-6</v>
      </c>
      <c r="AY92" s="5">
        <f t="shared" si="208"/>
        <v>2.2932235697305373E-6</v>
      </c>
      <c r="AZ92" s="5">
        <f t="shared" si="209"/>
        <v>1.9110431196834279E-6</v>
      </c>
      <c r="BA92" s="5">
        <f t="shared" si="210"/>
        <v>1.0617036656739934E-6</v>
      </c>
      <c r="BB92" s="5">
        <f t="shared" si="211"/>
        <v>4.4238196227578704E-7</v>
      </c>
      <c r="BC92" s="5">
        <f t="shared" si="212"/>
        <v>1.4746246575139376E-7</v>
      </c>
      <c r="BD92" s="5">
        <f t="shared" si="213"/>
        <v>3.5880406921302115E-3</v>
      </c>
      <c r="BE92" s="5">
        <f t="shared" si="214"/>
        <v>1.6118845661693508E-3</v>
      </c>
      <c r="BF92" s="5">
        <f t="shared" si="215"/>
        <v>3.6205997612480081E-4</v>
      </c>
      <c r="BG92" s="5">
        <f t="shared" si="216"/>
        <v>5.4217044678751861E-5</v>
      </c>
      <c r="BH92" s="5">
        <f t="shared" si="217"/>
        <v>6.0890904702302882E-6</v>
      </c>
      <c r="BI92" s="5">
        <f t="shared" si="218"/>
        <v>5.4709028091573793E-7</v>
      </c>
      <c r="BJ92" s="8">
        <f t="shared" si="219"/>
        <v>9.5048983085394265E-2</v>
      </c>
      <c r="BK92" s="8">
        <f t="shared" si="220"/>
        <v>0.22912780425559751</v>
      </c>
      <c r="BL92" s="8">
        <f t="shared" si="221"/>
        <v>0.58114689282538301</v>
      </c>
      <c r="BM92" s="8">
        <f t="shared" si="222"/>
        <v>0.35298702677626065</v>
      </c>
      <c r="BN92" s="8">
        <f t="shared" si="223"/>
        <v>0.64533298816453877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1.4842105263157901</v>
      </c>
      <c r="F93">
        <f>VLOOKUP(B93,home!$B$2:$E$405,3,FALSE)</f>
        <v>0.64</v>
      </c>
      <c r="G93">
        <f>VLOOKUP(C93,away!$B$2:$E$405,4,FALSE)</f>
        <v>0.97</v>
      </c>
      <c r="H93">
        <f>VLOOKUP(A93,away!$A$2:$E$405,3,FALSE)</f>
        <v>1.1789473684210501</v>
      </c>
      <c r="I93">
        <f>VLOOKUP(C93,away!$B$2:$E$405,3,FALSE)</f>
        <v>0.71</v>
      </c>
      <c r="J93">
        <f>VLOOKUP(B93,home!$B$2:$E$405,4,FALSE)</f>
        <v>1.29</v>
      </c>
      <c r="K93" s="3">
        <f t="shared" si="168"/>
        <v>0.92139789473684253</v>
      </c>
      <c r="L93" s="3">
        <f t="shared" si="169"/>
        <v>1.0797978947368396</v>
      </c>
      <c r="M93" s="5">
        <f t="shared" si="170"/>
        <v>0.1351735474497486</v>
      </c>
      <c r="N93" s="5">
        <f t="shared" si="171"/>
        <v>0.12454862204430905</v>
      </c>
      <c r="O93" s="5">
        <f t="shared" si="172"/>
        <v>0.14596011196034883</v>
      </c>
      <c r="P93" s="5">
        <f t="shared" si="173"/>
        <v>0.13448733987581923</v>
      </c>
      <c r="Q93" s="5">
        <f t="shared" si="174"/>
        <v>5.7379419072000525E-2</v>
      </c>
      <c r="R93" s="5">
        <f t="shared" si="175"/>
        <v>7.8803710805169028E-2</v>
      </c>
      <c r="S93" s="5">
        <f t="shared" si="176"/>
        <v>3.3451153957467138E-2</v>
      </c>
      <c r="T93" s="5">
        <f t="shared" si="177"/>
        <v>6.1958175915169028E-2</v>
      </c>
      <c r="U93" s="5">
        <f t="shared" si="178"/>
        <v>7.2609573233333724E-2</v>
      </c>
      <c r="V93" s="5">
        <f t="shared" si="179"/>
        <v>3.6979266007719732E-3</v>
      </c>
      <c r="W93" s="5">
        <f t="shared" si="180"/>
        <v>1.7623091978054773E-2</v>
      </c>
      <c r="X93" s="5">
        <f t="shared" si="181"/>
        <v>1.9029377616657229E-2</v>
      </c>
      <c r="Y93" s="5">
        <f t="shared" si="182"/>
        <v>1.0273940944309407E-2</v>
      </c>
      <c r="Z93" s="5">
        <f t="shared" si="183"/>
        <v>2.836402700829076E-2</v>
      </c>
      <c r="AA93" s="5">
        <f t="shared" si="184"/>
        <v>2.613455477169805E-2</v>
      </c>
      <c r="AB93" s="5">
        <f t="shared" si="185"/>
        <v>1.2040161873263641E-2</v>
      </c>
      <c r="AC93" s="5">
        <f t="shared" si="186"/>
        <v>2.2994713138064964E-4</v>
      </c>
      <c r="AD93" s="5">
        <f t="shared" si="187"/>
        <v>4.0594699618333513E-3</v>
      </c>
      <c r="AE93" s="5">
        <f t="shared" si="188"/>
        <v>4.3834071185350912E-3</v>
      </c>
      <c r="AF93" s="5">
        <f t="shared" si="189"/>
        <v>2.3665968891843341E-3</v>
      </c>
      <c r="AG93" s="5">
        <f t="shared" si="190"/>
        <v>8.5181544621066609E-4</v>
      </c>
      <c r="AH93" s="5">
        <f t="shared" si="191"/>
        <v>7.6568541624528032E-3</v>
      </c>
      <c r="AI93" s="5">
        <f t="shared" si="192"/>
        <v>7.055009305591043E-3</v>
      </c>
      <c r="AJ93" s="5">
        <f t="shared" si="193"/>
        <v>3.2502353607602097E-3</v>
      </c>
      <c r="AK93" s="5">
        <f t="shared" si="194"/>
        <v>9.9825333960123315E-4</v>
      </c>
      <c r="AL93" s="5">
        <f t="shared" si="195"/>
        <v>9.1511922546696827E-6</v>
      </c>
      <c r="AM93" s="5">
        <f t="shared" si="196"/>
        <v>7.4807741531614019E-4</v>
      </c>
      <c r="AN93" s="5">
        <f t="shared" si="197"/>
        <v>8.0777241815854458E-4</v>
      </c>
      <c r="AO93" s="5">
        <f t="shared" si="198"/>
        <v>4.3611547827704123E-4</v>
      </c>
      <c r="AP93" s="5">
        <f t="shared" si="199"/>
        <v>1.569721917685664E-4</v>
      </c>
      <c r="AQ93" s="5">
        <f t="shared" si="200"/>
        <v>4.2374560550981349E-5</v>
      </c>
      <c r="AR93" s="5">
        <f t="shared" si="201"/>
        <v>1.6535710009847094E-3</v>
      </c>
      <c r="AS93" s="5">
        <f t="shared" si="202"/>
        <v>1.5235968391052047E-3</v>
      </c>
      <c r="AT93" s="5">
        <f t="shared" si="203"/>
        <v>7.0191945998962166E-4</v>
      </c>
      <c r="AU93" s="5">
        <f t="shared" si="204"/>
        <v>2.1558237090308626E-4</v>
      </c>
      <c r="AV93" s="5">
        <f t="shared" si="205"/>
        <v>4.9659285673120203E-5</v>
      </c>
      <c r="AW93" s="5">
        <f t="shared" si="206"/>
        <v>2.5290934141128034E-7</v>
      </c>
      <c r="AX93" s="5">
        <f t="shared" si="207"/>
        <v>1.1487949259541164E-4</v>
      </c>
      <c r="AY93" s="5">
        <f t="shared" si="208"/>
        <v>1.2404663425296183E-4</v>
      </c>
      <c r="AZ93" s="5">
        <f t="shared" si="209"/>
        <v>6.6972647257769471E-5</v>
      </c>
      <c r="BA93" s="5">
        <f t="shared" si="210"/>
        <v>2.4105641171297489E-5</v>
      </c>
      <c r="BB93" s="5">
        <f t="shared" si="211"/>
        <v>6.5073051470121758E-6</v>
      </c>
      <c r="BC93" s="5">
        <f t="shared" si="212"/>
        <v>1.4053148796307901E-6</v>
      </c>
      <c r="BD93" s="5">
        <f t="shared" si="213"/>
        <v>2.9758708094352958E-4</v>
      </c>
      <c r="BE93" s="5">
        <f t="shared" si="214"/>
        <v>2.7419610988225053E-4</v>
      </c>
      <c r="BF93" s="5">
        <f t="shared" si="215"/>
        <v>1.2632185919526879E-4</v>
      </c>
      <c r="BG93" s="5">
        <f t="shared" si="216"/>
        <v>3.8797565040588172E-5</v>
      </c>
      <c r="BH93" s="5">
        <f t="shared" si="217"/>
        <v>8.936998687328416E-6</v>
      </c>
      <c r="BI93" s="5">
        <f t="shared" si="218"/>
        <v>1.6469063551540657E-6</v>
      </c>
      <c r="BJ93" s="8">
        <f t="shared" si="219"/>
        <v>0.30500314608563883</v>
      </c>
      <c r="BK93" s="8">
        <f t="shared" si="220"/>
        <v>0.30717311284169518</v>
      </c>
      <c r="BL93" s="8">
        <f t="shared" si="221"/>
        <v>0.35940028028897847</v>
      </c>
      <c r="BM93" s="8">
        <f t="shared" si="222"/>
        <v>0.32346402129229651</v>
      </c>
      <c r="BN93" s="8">
        <f t="shared" si="223"/>
        <v>0.67635275120739535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1.4842105263157901</v>
      </c>
      <c r="F94">
        <f>VLOOKUP(B94,home!$B$2:$E$405,3,FALSE)</f>
        <v>0.9</v>
      </c>
      <c r="G94">
        <f>VLOOKUP(C94,away!$B$2:$E$405,4,FALSE)</f>
        <v>1.0900000000000001</v>
      </c>
      <c r="H94">
        <f>VLOOKUP(A94,away!$A$2:$E$405,3,FALSE)</f>
        <v>1.1789473684210501</v>
      </c>
      <c r="I94">
        <f>VLOOKUP(C94,away!$B$2:$E$405,3,FALSE)</f>
        <v>0.79</v>
      </c>
      <c r="J94">
        <f>VLOOKUP(B94,home!$B$2:$E$405,4,FALSE)</f>
        <v>1.27</v>
      </c>
      <c r="K94" s="3">
        <f t="shared" si="168"/>
        <v>1.4560105263157901</v>
      </c>
      <c r="L94" s="3">
        <f t="shared" si="169"/>
        <v>1.1828378947368396</v>
      </c>
      <c r="M94" s="5">
        <f t="shared" si="170"/>
        <v>7.1443495027538731E-2</v>
      </c>
      <c r="N94" s="5">
        <f t="shared" si="171"/>
        <v>0.1040224807968862</v>
      </c>
      <c r="O94" s="5">
        <f t="shared" si="172"/>
        <v>8.4506073251015779E-2</v>
      </c>
      <c r="P94" s="5">
        <f t="shared" si="173"/>
        <v>0.1230417321910922</v>
      </c>
      <c r="Q94" s="5">
        <f t="shared" si="174"/>
        <v>7.5728913506874246E-2</v>
      </c>
      <c r="R94" s="5">
        <f t="shared" si="175"/>
        <v>4.9978492888354355E-2</v>
      </c>
      <c r="S94" s="5">
        <f t="shared" si="176"/>
        <v>5.2976369138816828E-2</v>
      </c>
      <c r="T94" s="5">
        <f t="shared" si="177"/>
        <v>8.9575028623179342E-2</v>
      </c>
      <c r="U94" s="5">
        <f t="shared" si="178"/>
        <v>7.2769211734842784E-2</v>
      </c>
      <c r="V94" s="5">
        <f t="shared" si="179"/>
        <v>1.0137466323751043E-2</v>
      </c>
      <c r="W94" s="5">
        <f t="shared" si="180"/>
        <v>3.6754031737488965E-2</v>
      </c>
      <c r="X94" s="5">
        <f t="shared" si="181"/>
        <v>4.3474061523462434E-2</v>
      </c>
      <c r="Y94" s="5">
        <f t="shared" si="182"/>
        <v>2.5711383704036087E-2</v>
      </c>
      <c r="Z94" s="5">
        <f t="shared" si="183"/>
        <v>1.9705485103393722E-2</v>
      </c>
      <c r="AA94" s="5">
        <f t="shared" si="184"/>
        <v>2.8691393736700255E-2</v>
      </c>
      <c r="AB94" s="5">
        <f t="shared" si="185"/>
        <v>2.0887485647653258E-2</v>
      </c>
      <c r="AC94" s="5">
        <f t="shared" si="186"/>
        <v>1.0911870073181554E-3</v>
      </c>
      <c r="AD94" s="5">
        <f t="shared" si="187"/>
        <v>1.3378564273582142E-2</v>
      </c>
      <c r="AE94" s="5">
        <f t="shared" si="188"/>
        <v>1.5824672799965397E-2</v>
      </c>
      <c r="AF94" s="5">
        <f t="shared" si="189"/>
        <v>9.3590113298052044E-3</v>
      </c>
      <c r="AG94" s="5">
        <f t="shared" si="190"/>
        <v>3.6900644193883386E-3</v>
      </c>
      <c r="AH94" s="5">
        <f t="shared" si="191"/>
        <v>5.8270986286165973E-3</v>
      </c>
      <c r="AI94" s="5">
        <f t="shared" si="192"/>
        <v>8.4843169411460695E-3</v>
      </c>
      <c r="AJ94" s="5">
        <f t="shared" si="193"/>
        <v>6.1766273874540338E-3</v>
      </c>
      <c r="AK94" s="5">
        <f t="shared" si="194"/>
        <v>2.9977448310878237E-3</v>
      </c>
      <c r="AL94" s="5">
        <f t="shared" si="195"/>
        <v>7.5170756678735905E-5</v>
      </c>
      <c r="AM94" s="5">
        <f t="shared" si="196"/>
        <v>3.8958660818655929E-3</v>
      </c>
      <c r="AN94" s="5">
        <f t="shared" si="197"/>
        <v>4.608178034450558E-3</v>
      </c>
      <c r="AO94" s="5">
        <f t="shared" si="198"/>
        <v>2.7253638024210239E-3</v>
      </c>
      <c r="AP94" s="5">
        <f t="shared" si="199"/>
        <v>1.0745545274825571E-3</v>
      </c>
      <c r="AQ94" s="5">
        <f t="shared" si="200"/>
        <v>3.1775595376685192E-4</v>
      </c>
      <c r="AR94" s="5">
        <f t="shared" si="201"/>
        <v>1.3785026148593557E-3</v>
      </c>
      <c r="AS94" s="5">
        <f t="shared" si="202"/>
        <v>2.0071143177890632E-3</v>
      </c>
      <c r="AT94" s="5">
        <f t="shared" si="203"/>
        <v>1.4611897871100064E-3</v>
      </c>
      <c r="AU94" s="5">
        <f t="shared" si="204"/>
        <v>7.0916923699243246E-4</v>
      </c>
      <c r="AV94" s="5">
        <f t="shared" si="205"/>
        <v>2.5813946850007977E-4</v>
      </c>
      <c r="AW94" s="5">
        <f t="shared" si="206"/>
        <v>3.5961364791004798E-6</v>
      </c>
      <c r="AX94" s="5">
        <f t="shared" si="207"/>
        <v>9.4540367071882601E-4</v>
      </c>
      <c r="AY94" s="5">
        <f t="shared" si="208"/>
        <v>1.1182592875495366E-3</v>
      </c>
      <c r="AZ94" s="5">
        <f t="shared" si="209"/>
        <v>6.6135973072750621E-4</v>
      </c>
      <c r="BA94" s="5">
        <f t="shared" si="210"/>
        <v>2.6076045051914886E-4</v>
      </c>
      <c r="BB94" s="5">
        <f t="shared" si="211"/>
        <v>7.710933558067498E-5</v>
      </c>
      <c r="BC94" s="5">
        <f t="shared" si="212"/>
        <v>1.8241568832560408E-5</v>
      </c>
      <c r="BD94" s="5">
        <f t="shared" si="213"/>
        <v>2.7175752180824447E-4</v>
      </c>
      <c r="BE94" s="5">
        <f t="shared" si="214"/>
        <v>3.9568181235829684E-4</v>
      </c>
      <c r="BF94" s="5">
        <f t="shared" si="215"/>
        <v>2.8805844193269481E-4</v>
      </c>
      <c r="BG94" s="5">
        <f t="shared" si="216"/>
        <v>1.3980537454937647E-4</v>
      </c>
      <c r="BH94" s="5">
        <f t="shared" si="217"/>
        <v>5.0889524244853454E-5</v>
      </c>
      <c r="BI94" s="5">
        <f t="shared" si="218"/>
        <v>1.481913659594185E-5</v>
      </c>
      <c r="BJ94" s="8">
        <f t="shared" si="219"/>
        <v>0.43322106515858327</v>
      </c>
      <c r="BK94" s="8">
        <f t="shared" si="220"/>
        <v>0.25988367973274523</v>
      </c>
      <c r="BL94" s="8">
        <f t="shared" si="221"/>
        <v>0.2872935722836113</v>
      </c>
      <c r="BM94" s="8">
        <f t="shared" si="222"/>
        <v>0.49026795146550156</v>
      </c>
      <c r="BN94" s="8">
        <f t="shared" si="223"/>
        <v>0.50872118766176144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1.4842105263157901</v>
      </c>
      <c r="F95">
        <f>VLOOKUP(B95,home!$B$2:$E$405,3,FALSE)</f>
        <v>0.64</v>
      </c>
      <c r="G95">
        <f>VLOOKUP(C95,away!$B$2:$E$405,4,FALSE)</f>
        <v>0.82</v>
      </c>
      <c r="H95">
        <f>VLOOKUP(A95,away!$A$2:$E$405,3,FALSE)</f>
        <v>1.1789473684210501</v>
      </c>
      <c r="I95">
        <f>VLOOKUP(C95,away!$B$2:$E$405,3,FALSE)</f>
        <v>0.97</v>
      </c>
      <c r="J95">
        <f>VLOOKUP(B95,home!$B$2:$E$405,4,FALSE)</f>
        <v>0.66</v>
      </c>
      <c r="K95" s="3">
        <f t="shared" si="168"/>
        <v>0.77891368421052665</v>
      </c>
      <c r="L95" s="3">
        <f t="shared" si="169"/>
        <v>0.75476210526315635</v>
      </c>
      <c r="M95" s="5">
        <f t="shared" si="170"/>
        <v>0.21574118885174265</v>
      </c>
      <c r="N95" s="5">
        <f t="shared" si="171"/>
        <v>0.16804376424446985</v>
      </c>
      <c r="O95" s="5">
        <f t="shared" si="172"/>
        <v>0.16283327388971749</v>
      </c>
      <c r="P95" s="5">
        <f t="shared" si="173"/>
        <v>0.12683306527750157</v>
      </c>
      <c r="Q95" s="5">
        <f t="shared" si="174"/>
        <v>6.54457937581326E-2</v>
      </c>
      <c r="R95" s="5">
        <f t="shared" si="175"/>
        <v>6.1450192303947646E-2</v>
      </c>
      <c r="S95" s="5">
        <f t="shared" si="176"/>
        <v>1.8641116391944178E-2</v>
      </c>
      <c r="T95" s="5">
        <f t="shared" si="177"/>
        <v>4.9396005077506501E-2</v>
      </c>
      <c r="U95" s="5">
        <f t="shared" si="178"/>
        <v>4.7864395682913209E-2</v>
      </c>
      <c r="V95" s="5">
        <f t="shared" si="179"/>
        <v>1.2176678221451495E-3</v>
      </c>
      <c r="W95" s="5">
        <f t="shared" si="180"/>
        <v>1.6992208110743118E-2</v>
      </c>
      <c r="X95" s="5">
        <f t="shared" si="181"/>
        <v>1.2825074766734158E-2</v>
      </c>
      <c r="Y95" s="5">
        <f t="shared" si="182"/>
        <v>4.8399402155488271E-3</v>
      </c>
      <c r="Z95" s="5">
        <f t="shared" si="183"/>
        <v>1.5460092170717782E-2</v>
      </c>
      <c r="AA95" s="5">
        <f t="shared" si="184"/>
        <v>1.2042077350928104E-2</v>
      </c>
      <c r="AB95" s="5">
        <f t="shared" si="185"/>
        <v>4.6898694174797749E-3</v>
      </c>
      <c r="AC95" s="5">
        <f t="shared" si="186"/>
        <v>4.4741265910568776E-5</v>
      </c>
      <c r="AD95" s="5">
        <f t="shared" si="187"/>
        <v>3.3088658556027282E-3</v>
      </c>
      <c r="AE95" s="5">
        <f t="shared" si="188"/>
        <v>2.4974065592080902E-3</v>
      </c>
      <c r="AF95" s="5">
        <f t="shared" si="189"/>
        <v>9.4247391616295668E-4</v>
      </c>
      <c r="AG95" s="5">
        <f t="shared" si="190"/>
        <v>2.3711453237292162E-4</v>
      </c>
      <c r="AH95" s="5">
        <f t="shared" si="191"/>
        <v>2.9171729285833474E-3</v>
      </c>
      <c r="AI95" s="5">
        <f t="shared" si="192"/>
        <v>2.2722259132820664E-3</v>
      </c>
      <c r="AJ95" s="5">
        <f t="shared" si="193"/>
        <v>8.8493392873658164E-4</v>
      </c>
      <c r="AK95" s="5">
        <f t="shared" si="194"/>
        <v>2.2976238223836883E-4</v>
      </c>
      <c r="AL95" s="5">
        <f t="shared" si="195"/>
        <v>1.05212582354552E-6</v>
      </c>
      <c r="AM95" s="5">
        <f t="shared" si="196"/>
        <v>5.1546417882918766E-4</v>
      </c>
      <c r="AN95" s="5">
        <f t="shared" si="197"/>
        <v>3.8905282880086179E-4</v>
      </c>
      <c r="AO95" s="5">
        <f t="shared" si="198"/>
        <v>1.4682116606216239E-4</v>
      </c>
      <c r="AP95" s="5">
        <f t="shared" si="199"/>
        <v>3.6938350798089725E-5</v>
      </c>
      <c r="AQ95" s="5">
        <f t="shared" si="200"/>
        <v>6.969916853328797E-6</v>
      </c>
      <c r="AR95" s="5">
        <f t="shared" si="201"/>
        <v>4.4035431619885118E-4</v>
      </c>
      <c r="AS95" s="5">
        <f t="shared" si="202"/>
        <v>3.4299800278845432E-4</v>
      </c>
      <c r="AT95" s="5">
        <f t="shared" si="203"/>
        <v>1.3358291901440373E-4</v>
      </c>
      <c r="AU95" s="5">
        <f t="shared" si="204"/>
        <v>3.4683187865701877E-5</v>
      </c>
      <c r="AV95" s="5">
        <f t="shared" si="205"/>
        <v>6.7538024101599195E-6</v>
      </c>
      <c r="AW95" s="5">
        <f t="shared" si="206"/>
        <v>1.7181639409925468E-8</v>
      </c>
      <c r="AX95" s="5">
        <f t="shared" si="207"/>
        <v>6.6917017101732678E-5</v>
      </c>
      <c r="AY95" s="5">
        <f t="shared" si="208"/>
        <v>5.0506428705634395E-5</v>
      </c>
      <c r="AZ95" s="5">
        <f t="shared" si="209"/>
        <v>1.906016922959406E-5</v>
      </c>
      <c r="BA95" s="5">
        <f t="shared" si="210"/>
        <v>4.7952978181334831E-6</v>
      </c>
      <c r="BB95" s="5">
        <f t="shared" si="211"/>
        <v>9.0482726914456177E-7</v>
      </c>
      <c r="BC95" s="5">
        <f t="shared" si="212"/>
        <v>1.3658586691181249E-7</v>
      </c>
      <c r="BD95" s="5">
        <f t="shared" si="213"/>
        <v>5.5393791792660391E-5</v>
      </c>
      <c r="BE95" s="5">
        <f t="shared" si="214"/>
        <v>4.3146982447611935E-5</v>
      </c>
      <c r="BF95" s="5">
        <f t="shared" si="215"/>
        <v>1.6803887530418172E-5</v>
      </c>
      <c r="BG95" s="5">
        <f t="shared" si="216"/>
        <v>4.3629259817924488E-6</v>
      </c>
      <c r="BH95" s="5">
        <f t="shared" si="217"/>
        <v>8.4958568760394619E-7</v>
      </c>
      <c r="BI95" s="5">
        <f t="shared" si="218"/>
        <v>1.3235078359682471E-7</v>
      </c>
      <c r="BJ95" s="8">
        <f t="shared" si="219"/>
        <v>0.32576621380381671</v>
      </c>
      <c r="BK95" s="8">
        <f t="shared" si="220"/>
        <v>0.36252933816377331</v>
      </c>
      <c r="BL95" s="8">
        <f t="shared" si="221"/>
        <v>0.29626296555032783</v>
      </c>
      <c r="BM95" s="8">
        <f t="shared" si="222"/>
        <v>0.19962084211605755</v>
      </c>
      <c r="BN95" s="8">
        <f t="shared" si="223"/>
        <v>0.80034727832551189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1.4842105263157901</v>
      </c>
      <c r="F96">
        <f>VLOOKUP(B96,home!$B$2:$E$405,3,FALSE)</f>
        <v>0.94</v>
      </c>
      <c r="G96">
        <f>VLOOKUP(C96,away!$B$2:$E$405,4,FALSE)</f>
        <v>0.67</v>
      </c>
      <c r="H96">
        <f>VLOOKUP(A96,away!$A$2:$E$405,3,FALSE)</f>
        <v>1.1789473684210501</v>
      </c>
      <c r="I96">
        <f>VLOOKUP(C96,away!$B$2:$E$405,3,FALSE)</f>
        <v>1.0900000000000001</v>
      </c>
      <c r="J96">
        <f>VLOOKUP(B96,home!$B$2:$E$405,4,FALSE)</f>
        <v>1.04</v>
      </c>
      <c r="K96" s="3">
        <f t="shared" si="168"/>
        <v>0.93475578947368465</v>
      </c>
      <c r="L96" s="3">
        <f t="shared" si="169"/>
        <v>1.3364547368421027</v>
      </c>
      <c r="M96" s="5">
        <f t="shared" si="170"/>
        <v>0.10318719363532297</v>
      </c>
      <c r="N96" s="5">
        <f t="shared" si="171"/>
        <v>9.6454826650160294E-2</v>
      </c>
      <c r="O96" s="5">
        <f t="shared" si="172"/>
        <v>0.13790501371537067</v>
      </c>
      <c r="P96" s="5">
        <f t="shared" si="173"/>
        <v>0.12890750996789063</v>
      </c>
      <c r="Q96" s="5">
        <f t="shared" si="174"/>
        <v>4.5080853816958991E-2</v>
      </c>
      <c r="R96" s="5">
        <f t="shared" si="175"/>
        <v>9.2151904407091159E-2</v>
      </c>
      <c r="S96" s="5">
        <f t="shared" si="176"/>
        <v>4.0259710388211994E-2</v>
      </c>
      <c r="T96" s="5">
        <f t="shared" si="177"/>
        <v>6.0248520624561236E-2</v>
      </c>
      <c r="U96" s="5">
        <f t="shared" si="178"/>
        <v>8.6139526155554008E-2</v>
      </c>
      <c r="V96" s="5">
        <f t="shared" si="179"/>
        <v>5.5883108437684856E-3</v>
      </c>
      <c r="W96" s="5">
        <f t="shared" si="180"/>
        <v>1.4046529699939758E-2</v>
      </c>
      <c r="X96" s="5">
        <f t="shared" si="181"/>
        <v>1.877255115367777E-2</v>
      </c>
      <c r="Y96" s="5">
        <f t="shared" si="182"/>
        <v>1.254433245597167E-2</v>
      </c>
      <c r="Z96" s="5">
        <f t="shared" si="183"/>
        <v>4.1052283051292521E-2</v>
      </c>
      <c r="AA96" s="5">
        <f t="shared" si="184"/>
        <v>3.83738592533081E-2</v>
      </c>
      <c r="AB96" s="5">
        <f t="shared" si="185"/>
        <v>1.7935093550739033E-2</v>
      </c>
      <c r="AC96" s="5">
        <f t="shared" si="186"/>
        <v>4.3632790708909223E-4</v>
      </c>
      <c r="AD96" s="5">
        <f t="shared" si="187"/>
        <v>3.282518739758186E-3</v>
      </c>
      <c r="AE96" s="5">
        <f t="shared" si="188"/>
        <v>4.3869377185227982E-3</v>
      </c>
      <c r="AF96" s="5">
        <f t="shared" si="189"/>
        <v>2.9314718470755405E-3</v>
      </c>
      <c r="AG96" s="5">
        <f t="shared" si="190"/>
        <v>1.3059264786477909E-3</v>
      </c>
      <c r="AH96" s="5">
        <f t="shared" si="191"/>
        <v>1.3716129535520679E-2</v>
      </c>
      <c r="AI96" s="5">
        <f t="shared" si="192"/>
        <v>1.2821231492498955E-2</v>
      </c>
      <c r="AJ96" s="5">
        <f t="shared" si="193"/>
        <v>5.9923601828978639E-3</v>
      </c>
      <c r="AK96" s="5">
        <f t="shared" si="194"/>
        <v>1.8671311245251222E-3</v>
      </c>
      <c r="AL96" s="5">
        <f t="shared" si="195"/>
        <v>2.1803459150613785E-5</v>
      </c>
      <c r="AM96" s="5">
        <f t="shared" si="196"/>
        <v>6.1367067920896573E-4</v>
      </c>
      <c r="AN96" s="5">
        <f t="shared" si="197"/>
        <v>8.2014308608993288E-4</v>
      </c>
      <c r="AO96" s="5">
        <f t="shared" si="198"/>
        <v>5.4804205614659572E-4</v>
      </c>
      <c r="AP96" s="5">
        <f t="shared" si="199"/>
        <v>2.4414446730860101E-4</v>
      </c>
      <c r="AQ96" s="5">
        <f t="shared" si="200"/>
        <v>8.1572007452093017E-5</v>
      </c>
      <c r="AR96" s="5">
        <f t="shared" si="201"/>
        <v>3.6661972577772929E-3</v>
      </c>
      <c r="AS96" s="5">
        <f t="shared" si="202"/>
        <v>3.4269991120598714E-3</v>
      </c>
      <c r="AT96" s="5">
        <f t="shared" si="203"/>
        <v>1.6017036302595703E-3</v>
      </c>
      <c r="AU96" s="5">
        <f t="shared" si="204"/>
        <v>4.9906724713538384E-4</v>
      </c>
      <c r="AV96" s="5">
        <f t="shared" si="205"/>
        <v>1.1662649964912354E-4</v>
      </c>
      <c r="AW96" s="5">
        <f t="shared" si="206"/>
        <v>7.5661564643740007E-7</v>
      </c>
      <c r="AX96" s="5">
        <f t="shared" si="207"/>
        <v>9.5605370036804804E-5</v>
      </c>
      <c r="AY96" s="5">
        <f t="shared" si="208"/>
        <v>1.2777224965322982E-4</v>
      </c>
      <c r="AZ96" s="5">
        <f t="shared" si="209"/>
        <v>8.5380914143015366E-5</v>
      </c>
      <c r="BA96" s="5">
        <f t="shared" si="210"/>
        <v>3.8035909047447239E-5</v>
      </c>
      <c r="BB96" s="5">
        <f t="shared" si="211"/>
        <v>1.2708317704139077E-5</v>
      </c>
      <c r="BC96" s="5">
        <f t="shared" si="212"/>
        <v>3.396818278598202E-6</v>
      </c>
      <c r="BD96" s="5">
        <f t="shared" si="213"/>
        <v>8.166177818923311E-4</v>
      </c>
      <c r="BE96" s="5">
        <f t="shared" si="214"/>
        <v>7.6333819941101517E-4</v>
      </c>
      <c r="BF96" s="5">
        <f t="shared" si="215"/>
        <v>3.5676740061293217E-4</v>
      </c>
      <c r="BG96" s="5">
        <f t="shared" si="216"/>
        <v>1.1116346440613858E-4</v>
      </c>
      <c r="BH96" s="5">
        <f t="shared" si="217"/>
        <v>2.5977672982897476E-5</v>
      </c>
      <c r="BI96" s="5">
        <f t="shared" si="218"/>
        <v>4.8565560435635091E-6</v>
      </c>
      <c r="BJ96" s="8">
        <f t="shared" si="219"/>
        <v>0.26172494106034333</v>
      </c>
      <c r="BK96" s="8">
        <f t="shared" si="220"/>
        <v>0.27852862845108695</v>
      </c>
      <c r="BL96" s="8">
        <f t="shared" si="221"/>
        <v>0.41829156423973568</v>
      </c>
      <c r="BM96" s="8">
        <f t="shared" si="222"/>
        <v>0.395783098975657</v>
      </c>
      <c r="BN96" s="8">
        <f t="shared" si="223"/>
        <v>0.60368730219279476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1.4842105263157901</v>
      </c>
      <c r="F97">
        <f>VLOOKUP(B97,home!$B$2:$E$405,3,FALSE)</f>
        <v>0.71</v>
      </c>
      <c r="G97">
        <f>VLOOKUP(C97,away!$B$2:$E$405,4,FALSE)</f>
        <v>1.31</v>
      </c>
      <c r="H97">
        <f>VLOOKUP(A97,away!$A$2:$E$405,3,FALSE)</f>
        <v>1.1789473684210501</v>
      </c>
      <c r="I97">
        <f>VLOOKUP(C97,away!$B$2:$E$405,3,FALSE)</f>
        <v>0.75</v>
      </c>
      <c r="J97">
        <f>VLOOKUP(B97,home!$B$2:$E$405,4,FALSE)</f>
        <v>1.08</v>
      </c>
      <c r="K97" s="3">
        <f t="shared" si="168"/>
        <v>1.3804642105263163</v>
      </c>
      <c r="L97" s="3">
        <f t="shared" si="169"/>
        <v>0.95494736842105066</v>
      </c>
      <c r="M97" s="5">
        <f t="shared" si="170"/>
        <v>9.6770645568556829E-2</v>
      </c>
      <c r="N97" s="5">
        <f t="shared" si="171"/>
        <v>0.13358841283691977</v>
      </c>
      <c r="O97" s="5">
        <f t="shared" si="172"/>
        <v>9.2410873326099555E-2</v>
      </c>
      <c r="P97" s="5">
        <f t="shared" si="173"/>
        <v>0.12756990329016143</v>
      </c>
      <c r="Q97" s="5">
        <f t="shared" si="174"/>
        <v>9.2207011431191047E-2</v>
      </c>
      <c r="R97" s="5">
        <f t="shared" si="175"/>
        <v>4.4123760148124913E-2</v>
      </c>
      <c r="S97" s="5">
        <f t="shared" si="176"/>
        <v>4.2042915312401806E-2</v>
      </c>
      <c r="T97" s="5">
        <f t="shared" si="177"/>
        <v>8.8052842916185634E-2</v>
      </c>
      <c r="U97" s="5">
        <f t="shared" si="178"/>
        <v>6.0911271718333784E-2</v>
      </c>
      <c r="V97" s="5">
        <f t="shared" si="179"/>
        <v>6.1582157699072732E-3</v>
      </c>
      <c r="W97" s="5">
        <f t="shared" si="180"/>
        <v>4.2429493080116717E-2</v>
      </c>
      <c r="X97" s="5">
        <f t="shared" si="181"/>
        <v>4.0517932760296645E-2</v>
      </c>
      <c r="Y97" s="5">
        <f t="shared" si="182"/>
        <v>1.9346246631653175E-2</v>
      </c>
      <c r="Z97" s="5">
        <f t="shared" si="183"/>
        <v>1.4045289546097841E-2</v>
      </c>
      <c r="AA97" s="5">
        <f t="shared" si="184"/>
        <v>1.9389019544867478E-2</v>
      </c>
      <c r="AB97" s="5">
        <f t="shared" si="185"/>
        <v>1.3382923779442403E-2</v>
      </c>
      <c r="AC97" s="5">
        <f t="shared" si="186"/>
        <v>5.0738719990406367E-4</v>
      </c>
      <c r="AD97" s="5">
        <f t="shared" si="187"/>
        <v>1.4643099166968789E-2</v>
      </c>
      <c r="AE97" s="5">
        <f t="shared" si="188"/>
        <v>1.3983389015025325E-2</v>
      </c>
      <c r="AF97" s="5">
        <f t="shared" si="189"/>
        <v>6.6767002707531298E-3</v>
      </c>
      <c r="AG97" s="5">
        <f t="shared" si="190"/>
        <v>2.1252991177639399E-3</v>
      </c>
      <c r="AH97" s="5">
        <f t="shared" si="191"/>
        <v>3.3531280726894559E-3</v>
      </c>
      <c r="AI97" s="5">
        <f t="shared" si="192"/>
        <v>4.6288732976588779E-3</v>
      </c>
      <c r="AJ97" s="5">
        <f t="shared" si="193"/>
        <v>3.1949969612395054E-3</v>
      </c>
      <c r="AK97" s="5">
        <f t="shared" si="194"/>
        <v>1.470192985910491E-3</v>
      </c>
      <c r="AL97" s="5">
        <f t="shared" si="195"/>
        <v>2.6754946458043986E-5</v>
      </c>
      <c r="AM97" s="5">
        <f t="shared" si="196"/>
        <v>4.0428548662376261E-3</v>
      </c>
      <c r="AN97" s="5">
        <f t="shared" si="197"/>
        <v>3.8607136154218602E-3</v>
      </c>
      <c r="AO97" s="5">
        <f t="shared" si="198"/>
        <v>1.8433891536372125E-3</v>
      </c>
      <c r="AP97" s="5">
        <f t="shared" si="199"/>
        <v>5.8677987374725483E-4</v>
      </c>
      <c r="AQ97" s="5">
        <f t="shared" si="200"/>
        <v>1.4008597406934431E-4</v>
      </c>
      <c r="AR97" s="5">
        <f t="shared" si="201"/>
        <v>6.4041216579870932E-4</v>
      </c>
      <c r="AS97" s="5">
        <f t="shared" si="202"/>
        <v>8.8406607487076354E-4</v>
      </c>
      <c r="AT97" s="5">
        <f t="shared" si="203"/>
        <v>6.1021078804978409E-4</v>
      </c>
      <c r="AU97" s="5">
        <f t="shared" si="204"/>
        <v>2.8079138459326215E-4</v>
      </c>
      <c r="AV97" s="5">
        <f t="shared" si="205"/>
        <v>9.6905614263782263E-5</v>
      </c>
      <c r="AW97" s="5">
        <f t="shared" si="206"/>
        <v>9.7972947389990643E-7</v>
      </c>
      <c r="AX97" s="5">
        <f t="shared" si="207"/>
        <v>9.3016940853219939E-4</v>
      </c>
      <c r="AY97" s="5">
        <f t="shared" si="208"/>
        <v>8.88262828863589E-4</v>
      </c>
      <c r="AZ97" s="5">
        <f t="shared" si="209"/>
        <v>4.2412212544476111E-4</v>
      </c>
      <c r="BA97" s="5">
        <f t="shared" si="210"/>
        <v>1.3500476919420582E-4</v>
      </c>
      <c r="BB97" s="5">
        <f t="shared" si="211"/>
        <v>3.2230612266574539E-5</v>
      </c>
      <c r="BC97" s="5">
        <f t="shared" si="212"/>
        <v>6.1557076733129206E-6</v>
      </c>
      <c r="BD97" s="5">
        <f t="shared" si="213"/>
        <v>1.0192665207238379E-4</v>
      </c>
      <c r="BE97" s="5">
        <f t="shared" si="214"/>
        <v>1.4070609528469378E-4</v>
      </c>
      <c r="BF97" s="5">
        <f t="shared" si="215"/>
        <v>9.7119864371712745E-5</v>
      </c>
      <c r="BG97" s="5">
        <f t="shared" si="216"/>
        <v>4.4690165632106447E-5</v>
      </c>
      <c r="BH97" s="5">
        <f t="shared" si="217"/>
        <v>1.5423293554404043E-5</v>
      </c>
      <c r="BI97" s="5">
        <f t="shared" si="218"/>
        <v>4.2582609520592002E-6</v>
      </c>
      <c r="BJ97" s="8">
        <f t="shared" si="219"/>
        <v>0.46646019616196205</v>
      </c>
      <c r="BK97" s="8">
        <f t="shared" si="220"/>
        <v>0.27396408491625301</v>
      </c>
      <c r="BL97" s="8">
        <f t="shared" si="221"/>
        <v>0.24578155019381012</v>
      </c>
      <c r="BM97" s="8">
        <f t="shared" si="222"/>
        <v>0.41269323111767975</v>
      </c>
      <c r="BN97" s="8">
        <f t="shared" si="223"/>
        <v>0.58667060660105352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1.3323170731707299</v>
      </c>
      <c r="F98">
        <f>VLOOKUP(B98,home!$B$2:$E$405,3,FALSE)</f>
        <v>0.4</v>
      </c>
      <c r="G98">
        <f>VLOOKUP(C98,away!$B$2:$E$405,4,FALSE)</f>
        <v>0.88</v>
      </c>
      <c r="H98">
        <f>VLOOKUP(A98,away!$A$2:$E$405,3,FALSE)</f>
        <v>1.3201219512195099</v>
      </c>
      <c r="I98">
        <f>VLOOKUP(C98,away!$B$2:$E$405,3,FALSE)</f>
        <v>1.24</v>
      </c>
      <c r="J98">
        <f>VLOOKUP(B98,home!$B$2:$E$405,4,FALSE)</f>
        <v>1.07</v>
      </c>
      <c r="K98" s="3">
        <f t="shared" si="168"/>
        <v>0.46897560975609692</v>
      </c>
      <c r="L98" s="3">
        <f t="shared" si="169"/>
        <v>1.7515378048780459</v>
      </c>
      <c r="M98" s="5">
        <f t="shared" si="170"/>
        <v>0.10855336163102318</v>
      </c>
      <c r="N98" s="5">
        <f t="shared" si="171"/>
        <v>5.0908878961983185E-2</v>
      </c>
      <c r="O98" s="5">
        <f t="shared" si="172"/>
        <v>0.19013531674333506</v>
      </c>
      <c r="P98" s="5">
        <f t="shared" si="173"/>
        <v>8.9168826105874177E-2</v>
      </c>
      <c r="Q98" s="5">
        <f t="shared" si="174"/>
        <v>1.1937511276597699E-2</v>
      </c>
      <c r="R98" s="5">
        <f t="shared" si="175"/>
        <v>0.16651459765920654</v>
      </c>
      <c r="S98" s="5">
        <f t="shared" si="176"/>
        <v>1.8311453992842792E-2</v>
      </c>
      <c r="T98" s="5">
        <f t="shared" si="177"/>
        <v>2.0909002297118857E-2</v>
      </c>
      <c r="U98" s="5">
        <f t="shared" si="178"/>
        <v>7.8091284970517538E-2</v>
      </c>
      <c r="V98" s="5">
        <f t="shared" si="179"/>
        <v>1.6712833744727503E-3</v>
      </c>
      <c r="W98" s="5">
        <f t="shared" si="180"/>
        <v>1.8661338766375636E-3</v>
      </c>
      <c r="X98" s="5">
        <f t="shared" si="181"/>
        <v>3.2686040338943166E-3</v>
      </c>
      <c r="Y98" s="5">
        <f t="shared" si="182"/>
        <v>2.8625417672713889E-3</v>
      </c>
      <c r="Z98" s="5">
        <f t="shared" si="183"/>
        <v>9.7218870954719219E-2</v>
      </c>
      <c r="AA98" s="5">
        <f t="shared" si="184"/>
        <v>4.559327928578874E-2</v>
      </c>
      <c r="AB98" s="5">
        <f t="shared" si="185"/>
        <v>1.0691067976916399E-2</v>
      </c>
      <c r="AC98" s="5">
        <f t="shared" si="186"/>
        <v>8.5802488260649877E-5</v>
      </c>
      <c r="AD98" s="5">
        <f t="shared" si="187"/>
        <v>2.187928181706525E-4</v>
      </c>
      <c r="AE98" s="5">
        <f t="shared" si="188"/>
        <v>3.8322389246170613E-4</v>
      </c>
      <c r="AF98" s="5">
        <f t="shared" si="189"/>
        <v>3.3561556768959861E-4</v>
      </c>
      <c r="AG98" s="5">
        <f t="shared" si="190"/>
        <v>1.9594778490464627E-4</v>
      </c>
      <c r="AH98" s="5">
        <f t="shared" si="191"/>
        <v>4.257063195618771E-2</v>
      </c>
      <c r="AI98" s="5">
        <f t="shared" si="192"/>
        <v>1.9964588079355517E-2</v>
      </c>
      <c r="AJ98" s="5">
        <f t="shared" si="193"/>
        <v>4.681452434022528E-3</v>
      </c>
      <c r="AK98" s="5">
        <f t="shared" si="194"/>
        <v>7.3182900326329331E-4</v>
      </c>
      <c r="AL98" s="5">
        <f t="shared" si="195"/>
        <v>2.8192244036332704E-6</v>
      </c>
      <c r="AM98" s="5">
        <f t="shared" si="196"/>
        <v>2.0521699062367322E-5</v>
      </c>
      <c r="AN98" s="5">
        <f t="shared" si="197"/>
        <v>3.5944531728066715E-5</v>
      </c>
      <c r="AO98" s="5">
        <f t="shared" si="198"/>
        <v>3.147910310017363E-5</v>
      </c>
      <c r="AP98" s="5">
        <f t="shared" si="199"/>
        <v>1.8378946381202604E-5</v>
      </c>
      <c r="AQ98" s="5">
        <f t="shared" si="200"/>
        <v>8.0478548501257259E-6</v>
      </c>
      <c r="AR98" s="5">
        <f t="shared" si="201"/>
        <v>1.4912814249762449E-2</v>
      </c>
      <c r="AS98" s="5">
        <f t="shared" si="202"/>
        <v>6.9937461559617551E-3</v>
      </c>
      <c r="AT98" s="5">
        <f t="shared" si="203"/>
        <v>1.6399481839857613E-3</v>
      </c>
      <c r="AU98" s="5">
        <f t="shared" si="204"/>
        <v>2.563652331843755E-4</v>
      </c>
      <c r="AV98" s="5">
        <f t="shared" si="205"/>
        <v>3.0057260388226606E-5</v>
      </c>
      <c r="AW98" s="5">
        <f t="shared" si="206"/>
        <v>6.4327536149529178E-8</v>
      </c>
      <c r="AX98" s="5">
        <f t="shared" si="207"/>
        <v>1.6040293885008066E-6</v>
      </c>
      <c r="AY98" s="5">
        <f t="shared" si="208"/>
        <v>2.8095181140945774E-6</v>
      </c>
      <c r="AZ98" s="5">
        <f t="shared" si="209"/>
        <v>2.4604885951631621E-6</v>
      </c>
      <c r="BA98" s="5">
        <f t="shared" si="210"/>
        <v>1.4365462642998508E-6</v>
      </c>
      <c r="BB98" s="5">
        <f t="shared" si="211"/>
        <v>6.2904127259437915E-7</v>
      </c>
      <c r="BC98" s="5">
        <f t="shared" si="212"/>
        <v>2.2035791395553035E-7</v>
      </c>
      <c r="BD98" s="5">
        <f t="shared" si="213"/>
        <v>4.3533929892638282E-3</v>
      </c>
      <c r="BE98" s="5">
        <f t="shared" si="214"/>
        <v>2.0416351316479213E-3</v>
      </c>
      <c r="BF98" s="5">
        <f t="shared" si="215"/>
        <v>4.7873854038202649E-4</v>
      </c>
      <c r="BG98" s="5">
        <f t="shared" si="216"/>
        <v>7.483889962980158E-5</v>
      </c>
      <c r="BH98" s="5">
        <f t="shared" si="217"/>
        <v>8.7744046468403807E-6</v>
      </c>
      <c r="BI98" s="5">
        <f t="shared" si="218"/>
        <v>8.2299635389973968E-7</v>
      </c>
      <c r="BJ98" s="8">
        <f t="shared" si="219"/>
        <v>9.3009784393400158E-2</v>
      </c>
      <c r="BK98" s="8">
        <f t="shared" si="220"/>
        <v>0.21779635633499128</v>
      </c>
      <c r="BL98" s="8">
        <f t="shared" si="221"/>
        <v>0.58976518215380003</v>
      </c>
      <c r="BM98" s="8">
        <f t="shared" si="222"/>
        <v>0.38056895626831305</v>
      </c>
      <c r="BN98" s="8">
        <f t="shared" si="223"/>
        <v>0.61721849237801985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1.3323170731707299</v>
      </c>
      <c r="F99">
        <f>VLOOKUP(B99,home!$B$2:$E$405,3,FALSE)</f>
        <v>0.56000000000000005</v>
      </c>
      <c r="G99">
        <f>VLOOKUP(C99,away!$B$2:$E$405,4,FALSE)</f>
        <v>0.7</v>
      </c>
      <c r="H99">
        <f>VLOOKUP(A99,away!$A$2:$E$405,3,FALSE)</f>
        <v>1.3201219512195099</v>
      </c>
      <c r="I99">
        <f>VLOOKUP(C99,away!$B$2:$E$405,3,FALSE)</f>
        <v>1.03</v>
      </c>
      <c r="J99">
        <f>VLOOKUP(B99,home!$B$2:$E$405,4,FALSE)</f>
        <v>1.56</v>
      </c>
      <c r="K99" s="3">
        <f t="shared" si="168"/>
        <v>0.52226829268292618</v>
      </c>
      <c r="L99" s="3">
        <f t="shared" si="169"/>
        <v>2.1211719512195089</v>
      </c>
      <c r="M99" s="5">
        <f t="shared" si="170"/>
        <v>7.1116191190316091E-2</v>
      </c>
      <c r="N99" s="5">
        <f t="shared" si="171"/>
        <v>3.7141731755078941E-2</v>
      </c>
      <c r="O99" s="5">
        <f t="shared" si="172"/>
        <v>0.15084967003046246</v>
      </c>
      <c r="P99" s="5">
        <f t="shared" si="173"/>
        <v>7.8783999618592407E-2</v>
      </c>
      <c r="Q99" s="5">
        <f t="shared" si="174"/>
        <v>9.6989744155061494E-3</v>
      </c>
      <c r="R99" s="5">
        <f t="shared" si="175"/>
        <v>0.15998904445966758</v>
      </c>
      <c r="S99" s="5">
        <f t="shared" si="176"/>
        <v>2.1819639423924758E-2</v>
      </c>
      <c r="T99" s="5">
        <f t="shared" si="177"/>
        <v>2.0573192485767278E-2</v>
      </c>
      <c r="U99" s="5">
        <f t="shared" si="178"/>
        <v>8.3557205097923359E-2</v>
      </c>
      <c r="V99" s="5">
        <f t="shared" si="179"/>
        <v>2.6858057298434074E-3</v>
      </c>
      <c r="W99" s="5">
        <f t="shared" si="180"/>
        <v>1.6884889362539261E-3</v>
      </c>
      <c r="X99" s="5">
        <f t="shared" si="181"/>
        <v>3.5815753715262937E-3</v>
      </c>
      <c r="Y99" s="5">
        <f t="shared" si="182"/>
        <v>3.7985686096300834E-3</v>
      </c>
      <c r="Z99" s="5">
        <f t="shared" si="183"/>
        <v>0.11312142453675261</v>
      </c>
      <c r="AA99" s="5">
        <f t="shared" si="184"/>
        <v>5.9079733258670268E-2</v>
      </c>
      <c r="AB99" s="5">
        <f t="shared" si="185"/>
        <v>1.5427735710584202E-2</v>
      </c>
      <c r="AC99" s="5">
        <f t="shared" si="186"/>
        <v>1.8596197473980583E-4</v>
      </c>
      <c r="AD99" s="5">
        <f t="shared" si="187"/>
        <v>2.2046105848783703E-4</v>
      </c>
      <c r="AE99" s="5">
        <f t="shared" si="188"/>
        <v>4.6763581360056359E-4</v>
      </c>
      <c r="AF99" s="5">
        <f t="shared" si="189"/>
        <v>4.9596798559761507E-4</v>
      </c>
      <c r="AG99" s="5">
        <f t="shared" si="190"/>
        <v>3.5067779325083419E-4</v>
      </c>
      <c r="AH99" s="5">
        <f t="shared" si="191"/>
        <v>5.9987498202338486E-2</v>
      </c>
      <c r="AI99" s="5">
        <f t="shared" si="192"/>
        <v>3.1329568268455427E-2</v>
      </c>
      <c r="AJ99" s="5">
        <f t="shared" si="193"/>
        <v>8.1812200650296964E-3</v>
      </c>
      <c r="AK99" s="5">
        <f t="shared" si="194"/>
        <v>1.4242639451421191E-3</v>
      </c>
      <c r="AL99" s="5">
        <f t="shared" si="195"/>
        <v>8.2405021426223732E-6</v>
      </c>
      <c r="AM99" s="5">
        <f t="shared" si="196"/>
        <v>2.3027964123902684E-5</v>
      </c>
      <c r="AN99" s="5">
        <f t="shared" si="197"/>
        <v>4.8846271593311513E-5</v>
      </c>
      <c r="AO99" s="5">
        <f t="shared" si="198"/>
        <v>5.180567061269133E-5</v>
      </c>
      <c r="AP99" s="5">
        <f t="shared" si="199"/>
        <v>3.6629578472585884E-5</v>
      </c>
      <c r="AQ99" s="5">
        <f t="shared" si="200"/>
        <v>1.9424408610260776E-5</v>
      </c>
      <c r="AR99" s="5">
        <f t="shared" si="201"/>
        <v>2.5448759722126214E-2</v>
      </c>
      <c r="AS99" s="5">
        <f t="shared" si="202"/>
        <v>1.3291080290972876E-2</v>
      </c>
      <c r="AT99" s="5">
        <f t="shared" si="203"/>
        <v>3.4707549057390462E-3</v>
      </c>
      <c r="AU99" s="5">
        <f t="shared" si="204"/>
        <v>6.0422174631374068E-4</v>
      </c>
      <c r="AV99" s="5">
        <f t="shared" si="205"/>
        <v>7.8891464962293372E-5</v>
      </c>
      <c r="AW99" s="5">
        <f t="shared" si="206"/>
        <v>2.5358333656942071E-7</v>
      </c>
      <c r="AX99" s="5">
        <f t="shared" si="207"/>
        <v>2.0044625844923869E-6</v>
      </c>
      <c r="AY99" s="5">
        <f t="shared" si="208"/>
        <v>4.2518098114942164E-6</v>
      </c>
      <c r="AZ99" s="5">
        <f t="shared" si="209"/>
        <v>4.5094098570307202E-6</v>
      </c>
      <c r="BA99" s="5">
        <f t="shared" si="210"/>
        <v>3.1884112350954467E-6</v>
      </c>
      <c r="BB99" s="5">
        <f t="shared" si="211"/>
        <v>1.690792120209403E-6</v>
      </c>
      <c r="BC99" s="5">
        <f t="shared" si="212"/>
        <v>7.172921641462297E-7</v>
      </c>
      <c r="BD99" s="5">
        <f t="shared" si="213"/>
        <v>8.9968658859831616E-3</v>
      </c>
      <c r="BE99" s="5">
        <f t="shared" si="214"/>
        <v>4.6987777857696884E-3</v>
      </c>
      <c r="BF99" s="5">
        <f t="shared" si="215"/>
        <v>1.2270113259351973E-3</v>
      </c>
      <c r="BG99" s="5">
        <f t="shared" si="216"/>
        <v>2.1360970343292966E-4</v>
      </c>
      <c r="BH99" s="5">
        <f t="shared" si="217"/>
        <v>2.7890393778105588E-5</v>
      </c>
      <c r="BI99" s="5">
        <f t="shared" si="218"/>
        <v>2.9132536681491436E-6</v>
      </c>
      <c r="BJ99" s="8">
        <f t="shared" si="219"/>
        <v>7.8213370295884752E-2</v>
      </c>
      <c r="BK99" s="8">
        <f t="shared" si="220"/>
        <v>0.1746040902493706</v>
      </c>
      <c r="BL99" s="8">
        <f t="shared" si="221"/>
        <v>0.62788671551695519</v>
      </c>
      <c r="BM99" s="8">
        <f t="shared" si="222"/>
        <v>0.4862419909028643</v>
      </c>
      <c r="BN99" s="8">
        <f t="shared" si="223"/>
        <v>0.5075796114696236</v>
      </c>
    </row>
    <row r="100" spans="1:66" s="15" customFormat="1" x14ac:dyDescent="0.25">
      <c r="A100" s="15" t="s">
        <v>69</v>
      </c>
      <c r="B100" s="15" t="s">
        <v>260</v>
      </c>
      <c r="C100" s="15" t="s">
        <v>77</v>
      </c>
      <c r="D100" s="16">
        <v>44289</v>
      </c>
      <c r="E100" s="15">
        <f>VLOOKUP(A100,home!$A$2:$E$405,3,FALSE)</f>
        <v>1.3323170731707299</v>
      </c>
      <c r="F100" s="15">
        <f>VLOOKUP(B100,home!$B$2:$E$405,3,FALSE)</f>
        <v>1.1000000000000001</v>
      </c>
      <c r="G100" s="15">
        <f>VLOOKUP(C100,away!$B$2:$E$405,4,FALSE)</f>
        <v>0.66</v>
      </c>
      <c r="H100" s="15">
        <f>VLOOKUP(A100,away!$A$2:$E$405,3,FALSE)</f>
        <v>1.3201219512195099</v>
      </c>
      <c r="I100" s="15">
        <f>VLOOKUP(C100,away!$B$2:$E$405,3,FALSE)</f>
        <v>1.06</v>
      </c>
      <c r="J100" s="15">
        <f>VLOOKUP(B100,home!$B$2:$E$405,4,FALSE)</f>
        <v>0.89</v>
      </c>
      <c r="K100" s="17">
        <f t="shared" si="168"/>
        <v>0.96726219512195</v>
      </c>
      <c r="L100" s="17">
        <f t="shared" si="169"/>
        <v>1.2454030487804857</v>
      </c>
      <c r="M100" s="18">
        <f t="shared" si="170"/>
        <v>0.10940865881569202</v>
      </c>
      <c r="N100" s="18">
        <f t="shared" si="171"/>
        <v>0.10582685949141474</v>
      </c>
      <c r="O100" s="18">
        <f t="shared" si="172"/>
        <v>0.13625787725204683</v>
      </c>
      <c r="P100" s="18">
        <f t="shared" si="173"/>
        <v>0.13179709345347201</v>
      </c>
      <c r="Q100" s="18">
        <f t="shared" si="174"/>
        <v>5.1181160207263994E-2</v>
      </c>
      <c r="R100" s="18">
        <f t="shared" si="175"/>
        <v>8.4847987875028175E-2</v>
      </c>
      <c r="S100" s="18">
        <f t="shared" si="176"/>
        <v>3.969172557001463E-2</v>
      </c>
      <c r="T100" s="18">
        <f t="shared" si="177"/>
        <v>6.3741172962249071E-2</v>
      </c>
      <c r="U100" s="18">
        <f t="shared" si="178"/>
        <v>8.2070251003680331E-2</v>
      </c>
      <c r="V100" s="18">
        <f t="shared" si="179"/>
        <v>5.3126549386362416E-3</v>
      </c>
      <c r="W100" s="18">
        <f t="shared" si="180"/>
        <v>1.6501867123655457E-2</v>
      </c>
      <c r="X100" s="18">
        <f t="shared" si="181"/>
        <v>2.0551475626370972E-2</v>
      </c>
      <c r="Y100" s="18">
        <f t="shared" si="182"/>
        <v>1.2797435201010128E-2</v>
      </c>
      <c r="Z100" s="18">
        <f t="shared" si="183"/>
        <v>3.5223314260816596E-2</v>
      </c>
      <c r="AA100" s="18">
        <f t="shared" si="184"/>
        <v>3.4070180271387744E-2</v>
      </c>
      <c r="AB100" s="18">
        <f t="shared" si="185"/>
        <v>1.6477398678751531E-2</v>
      </c>
      <c r="AC100" s="18">
        <f t="shared" si="186"/>
        <v>3.9998689718255217E-4</v>
      </c>
      <c r="AD100" s="18">
        <f t="shared" si="187"/>
        <v>3.9904080544094283E-3</v>
      </c>
      <c r="AE100" s="18">
        <f t="shared" si="188"/>
        <v>4.969666356839709E-3</v>
      </c>
      <c r="AF100" s="18">
        <f t="shared" si="189"/>
        <v>3.0946188161149919E-3</v>
      </c>
      <c r="AG100" s="18">
        <f t="shared" si="190"/>
        <v>1.2846825694676897E-3</v>
      </c>
      <c r="AH100" s="18">
        <f t="shared" si="191"/>
        <v>1.0966805742143537E-2</v>
      </c>
      <c r="AI100" s="18">
        <f t="shared" si="192"/>
        <v>1.0607776595621763E-2</v>
      </c>
      <c r="AJ100" s="18">
        <f t="shared" si="193"/>
        <v>5.1302506376221758E-3</v>
      </c>
      <c r="AK100" s="18">
        <f t="shared" si="194"/>
        <v>1.6540991644240696E-3</v>
      </c>
      <c r="AL100" s="18">
        <f t="shared" si="195"/>
        <v>1.9273469225846017E-5</v>
      </c>
      <c r="AM100" s="18">
        <f t="shared" si="196"/>
        <v>7.7195417082807493E-4</v>
      </c>
      <c r="AN100" s="18">
        <f t="shared" si="197"/>
        <v>9.6139407786809659E-4</v>
      </c>
      <c r="AO100" s="18">
        <f t="shared" si="198"/>
        <v>5.9866155782821559E-4</v>
      </c>
      <c r="AP100" s="18">
        <f t="shared" si="199"/>
        <v>2.4852497643564498E-4</v>
      </c>
      <c r="AQ100" s="18">
        <f t="shared" si="200"/>
        <v>7.737844083776266E-5</v>
      </c>
      <c r="AR100" s="18">
        <f t="shared" si="201"/>
        <v>2.7316186613297808E-3</v>
      </c>
      <c r="AS100" s="18">
        <f t="shared" si="202"/>
        <v>2.6421914625939262E-3</v>
      </c>
      <c r="AT100" s="18">
        <f t="shared" si="203"/>
        <v>1.2778459570205382E-3</v>
      </c>
      <c r="AU100" s="18">
        <f t="shared" si="204"/>
        <v>4.1200402847179826E-4</v>
      </c>
      <c r="AV100" s="18">
        <f t="shared" si="205"/>
        <v>9.9628980244679483E-5</v>
      </c>
      <c r="AW100" s="18">
        <f t="shared" si="206"/>
        <v>6.4492844539302383E-7</v>
      </c>
      <c r="AX100" s="18">
        <f t="shared" si="207"/>
        <v>1.244470143014514E-4</v>
      </c>
      <c r="AY100" s="18">
        <f t="shared" si="208"/>
        <v>1.549866910226563E-4</v>
      </c>
      <c r="AZ100" s="18">
        <f t="shared" si="209"/>
        <v>9.6510448760007652E-5</v>
      </c>
      <c r="BA100" s="18">
        <f t="shared" si="210"/>
        <v>4.0064802374962135E-5</v>
      </c>
      <c r="BB100" s="18">
        <f t="shared" si="211"/>
        <v>1.2474206756641372E-5</v>
      </c>
      <c r="BC100" s="18">
        <f t="shared" si="212"/>
        <v>3.1070830251678608E-6</v>
      </c>
      <c r="BD100" s="18">
        <f t="shared" si="213"/>
        <v>5.669943681542956E-4</v>
      </c>
      <c r="BE100" s="18">
        <f t="shared" si="214"/>
        <v>5.4843221716270694E-4</v>
      </c>
      <c r="BF100" s="18">
        <f t="shared" si="215"/>
        <v>2.6523887512419891E-4</v>
      </c>
      <c r="BG100" s="18">
        <f t="shared" si="216"/>
        <v>8.5518512194769809E-5</v>
      </c>
      <c r="BH100" s="18">
        <f t="shared" si="217"/>
        <v>2.0679705957269073E-5</v>
      </c>
      <c r="BI100" s="18">
        <f t="shared" si="218"/>
        <v>4.0005395557409112E-6</v>
      </c>
      <c r="BJ100" s="19">
        <f t="shared" si="219"/>
        <v>0.28702884987883487</v>
      </c>
      <c r="BK100" s="19">
        <f t="shared" si="220"/>
        <v>0.28678437983524596</v>
      </c>
      <c r="BL100" s="19">
        <f t="shared" si="221"/>
        <v>0.39073678052851585</v>
      </c>
      <c r="BM100" s="19">
        <f t="shared" si="222"/>
        <v>0.38029934564591827</v>
      </c>
      <c r="BN100" s="19">
        <f t="shared" si="223"/>
        <v>0.61931963709491789</v>
      </c>
    </row>
    <row r="101" spans="1:66" x14ac:dyDescent="0.25">
      <c r="A101" t="s">
        <v>10</v>
      </c>
      <c r="B101" t="s">
        <v>11</v>
      </c>
      <c r="C101" t="s">
        <v>243</v>
      </c>
      <c r="D101" s="11">
        <v>44443</v>
      </c>
      <c r="E101">
        <f>VLOOKUP(A101,home!$A$2:$E$405,3,FALSE)</f>
        <v>1.5424836601307199</v>
      </c>
      <c r="F101">
        <f>VLOOKUP(B101,home!$B$2:$E$405,3,FALSE)</f>
        <v>0.92</v>
      </c>
      <c r="G101">
        <f>VLOOKUP(C101,away!$B$2:$E$405,4,FALSE)</f>
        <v>0.8</v>
      </c>
      <c r="H101">
        <f>VLOOKUP(A101,away!$A$2:$E$405,3,FALSE)</f>
        <v>1.44444444444444</v>
      </c>
      <c r="I101">
        <f>VLOOKUP(C101,away!$B$2:$E$405,3,FALSE)</f>
        <v>0.99</v>
      </c>
      <c r="J101">
        <f>VLOOKUP(B101,home!$B$2:$E$405,4,FALSE)</f>
        <v>1.22</v>
      </c>
      <c r="K101" s="3">
        <f t="shared" ref="K101:K164" si="224">E101*F101*G101</f>
        <v>1.1352679738562099</v>
      </c>
      <c r="L101" s="3">
        <f t="shared" ref="L101:L164" si="225">H101*I101*J101</f>
        <v>1.7445999999999944</v>
      </c>
      <c r="M101" s="5">
        <f t="shared" ref="M101:M164" si="226">_xlfn.POISSON.DIST(0,K101,FALSE) * _xlfn.POISSON.DIST(0,L101,FALSE)</f>
        <v>5.6142174579664923E-2</v>
      </c>
      <c r="N101" s="5">
        <f t="shared" ref="N101:N164" si="227">_xlfn.POISSON.DIST(1,K101,FALSE) * _xlfn.POISSON.DIST(0,L101,FALSE)</f>
        <v>6.3736412782937804E-2</v>
      </c>
      <c r="O101" s="5">
        <f t="shared" ref="O101:O164" si="228">_xlfn.POISSON.DIST(0,K101,FALSE) * _xlfn.POISSON.DIST(1,L101,FALSE)</f>
        <v>9.7945637771683094E-2</v>
      </c>
      <c r="P101" s="5">
        <f t="shared" ref="P101:P164" si="229">_xlfn.POISSON.DIST(1,K101,FALSE) * _xlfn.POISSON.DIST(1,L101,FALSE)</f>
        <v>0.11119454574111293</v>
      </c>
      <c r="Q101" s="5">
        <f t="shared" ref="Q101:Q164" si="230">_xlfn.POISSON.DIST(2,K101,FALSE) * _xlfn.POISSON.DIST(0,L101,FALSE)</f>
        <v>3.6178954100474427E-2</v>
      </c>
      <c r="R101" s="5">
        <f t="shared" ref="R101:R164" si="231">_xlfn.POISSON.DIST(0,K101,FALSE) * _xlfn.POISSON.DIST(2,L101,FALSE)</f>
        <v>8.5437979828238905E-2</v>
      </c>
      <c r="S101" s="5">
        <f t="shared" ref="S101:S164" si="232">_xlfn.POISSON.DIST(2,K101,FALSE) * _xlfn.POISSON.DIST(2,L101,FALSE)</f>
        <v>5.5057659839252419E-2</v>
      </c>
      <c r="T101" s="5">
        <f t="shared" ref="T101:T164" si="233">_xlfn.POISSON.DIST(2,K101,FALSE) * _xlfn.POISSON.DIST(1,L101,FALSE)</f>
        <v>6.311780332368748E-2</v>
      </c>
      <c r="U101" s="5">
        <f t="shared" ref="U101:U164" si="234">_xlfn.POISSON.DIST(1,K101,FALSE) * _xlfn.POISSON.DIST(2,L101,FALSE)</f>
        <v>9.6995002249972512E-2</v>
      </c>
      <c r="V101" s="5">
        <f t="shared" ref="V101:V164" si="235">_xlfn.POISSON.DIST(3,K101,FALSE) * _xlfn.POISSON.DIST(3,L101,FALSE)</f>
        <v>1.2116285367819366E-2</v>
      </c>
      <c r="W101" s="5">
        <f t="shared" ref="W101:W164" si="236">_xlfn.POISSON.DIST(3,K101,FALSE) * _xlfn.POISSON.DIST(0,L101,FALSE)</f>
        <v>1.3690935972627471E-2</v>
      </c>
      <c r="X101" s="5">
        <f t="shared" ref="X101:X164" si="237">_xlfn.POISSON.DIST(3,K101,FALSE) * _xlfn.POISSON.DIST(1,L101,FALSE)</f>
        <v>2.3885206897845811E-2</v>
      </c>
      <c r="Y101" s="5">
        <f t="shared" ref="Y101:Y164" si="238">_xlfn.POISSON.DIST(3,K101,FALSE) * _xlfn.POISSON.DIST(2,L101,FALSE)</f>
        <v>2.0835065976990835E-2</v>
      </c>
      <c r="Z101" s="5">
        <f t="shared" ref="Z101:Z164" si="239">_xlfn.POISSON.DIST(0,K101,FALSE) * _xlfn.POISSON.DIST(3,L101,FALSE)</f>
        <v>4.9685033202781705E-2</v>
      </c>
      <c r="AA101" s="5">
        <f t="shared" ref="AA101:AA164" si="240">_xlfn.POISSON.DIST(1,K101,FALSE) * _xlfn.POISSON.DIST(3,L101,FALSE)</f>
        <v>5.64058269751005E-2</v>
      </c>
      <c r="AB101" s="5">
        <f t="shared" ref="AB101:AB164" si="241">_xlfn.POISSON.DIST(2,K101,FALSE) * _xlfn.POISSON.DIST(3,L101,FALSE)</f>
        <v>3.2017864451853152E-2</v>
      </c>
      <c r="AC101" s="5">
        <f t="shared" ref="AC101:AC164" si="242">_xlfn.POISSON.DIST(4,K101,FALSE) * _xlfn.POISSON.DIST(4,L101,FALSE)</f>
        <v>1.4998359718332375E-3</v>
      </c>
      <c r="AD101" s="5">
        <f t="shared" ref="AD101:AD164" si="243">_xlfn.POISSON.DIST(4,K101,FALSE) * _xlfn.POISSON.DIST(0,L101,FALSE)</f>
        <v>3.8857202854599734E-3</v>
      </c>
      <c r="AE101" s="5">
        <f t="shared" ref="AE101:AE164" si="244">_xlfn.POISSON.DIST(4,K101,FALSE) * _xlfn.POISSON.DIST(1,L101,FALSE)</f>
        <v>6.7790276100134468E-3</v>
      </c>
      <c r="AF101" s="5">
        <f t="shared" ref="AF101:AF164" si="245">_xlfn.POISSON.DIST(4,K101,FALSE) * _xlfn.POISSON.DIST(2,L101,FALSE)</f>
        <v>5.9133457842147118E-3</v>
      </c>
      <c r="AG101" s="5">
        <f t="shared" ref="AG101:AG164" si="246">_xlfn.POISSON.DIST(4,K101,FALSE) * _xlfn.POISSON.DIST(3,L101,FALSE)</f>
        <v>3.4388076850469843E-3</v>
      </c>
      <c r="AH101" s="5">
        <f t="shared" ref="AH101:AH164" si="247">_xlfn.POISSON.DIST(0,K101,FALSE) * _xlfn.POISSON.DIST(4,L101,FALSE)</f>
        <v>2.1670127231393173E-2</v>
      </c>
      <c r="AI101" s="5">
        <f t="shared" ref="AI101:AI164" si="248">_xlfn.POISSON.DIST(1,K101,FALSE) * _xlfn.POISSON.DIST(4,L101,FALSE)</f>
        <v>2.4601401435190004E-2</v>
      </c>
      <c r="AJ101" s="5">
        <f t="shared" ref="AJ101:AJ164" si="249">_xlfn.POISSON.DIST(2,K101,FALSE) * _xlfn.POISSON.DIST(4,L101,FALSE)</f>
        <v>1.3964591580675707E-2</v>
      </c>
      <c r="AK101" s="5">
        <f t="shared" ref="AK101:AK164" si="250">_xlfn.POISSON.DIST(3,K101,FALSE) * _xlfn.POISSON.DIST(4,L101,FALSE)</f>
        <v>5.284517863174399E-3</v>
      </c>
      <c r="AL101" s="5">
        <f t="shared" ref="AL101:AL164" si="251">_xlfn.POISSON.DIST(5,K101,FALSE) * _xlfn.POISSON.DIST(5,L101,FALSE)</f>
        <v>1.1882231553929454E-4</v>
      </c>
      <c r="AM101" s="5">
        <f t="shared" ref="AM101:AM164" si="252">_xlfn.POISSON.DIST(5,K101,FALSE) * _xlfn.POISSON.DIST(0,L101,FALSE)</f>
        <v>8.8226675908922381E-4</v>
      </c>
      <c r="AN101" s="5">
        <f t="shared" ref="AN101:AN164" si="253">_xlfn.POISSON.DIST(5,K101,FALSE) * _xlfn.POISSON.DIST(1,L101,FALSE)</f>
        <v>1.5392025879070548E-3</v>
      </c>
      <c r="AO101" s="5">
        <f t="shared" ref="AO101:AO164" si="254">_xlfn.POISSON.DIST(5,K101,FALSE) * _xlfn.POISSON.DIST(2,L101,FALSE)</f>
        <v>1.3426464174313198E-3</v>
      </c>
      <c r="AP101" s="5">
        <f t="shared" ref="AP101:AP164" si="255">_xlfn.POISSON.DIST(5,K101,FALSE) * _xlfn.POISSON.DIST(3,L101,FALSE)</f>
        <v>7.80793646616891E-4</v>
      </c>
      <c r="AQ101" s="5">
        <f t="shared" ref="AQ101:AQ164" si="256">_xlfn.POISSON.DIST(5,K101,FALSE) * _xlfn.POISSON.DIST(4,L101,FALSE)</f>
        <v>3.4054314897195593E-4</v>
      </c>
      <c r="AR101" s="5">
        <f t="shared" ref="AR101:AR164" si="257">_xlfn.POISSON.DIST(0,K101,FALSE) * _xlfn.POISSON.DIST(5,L101,FALSE)</f>
        <v>7.5611407935776854E-3</v>
      </c>
      <c r="AS101" s="5">
        <f t="shared" ref="AS101:AS164" si="258">_xlfn.POISSON.DIST(1,K101,FALSE) * _xlfn.POISSON.DIST(5,L101,FALSE)</f>
        <v>8.5839209887664733E-3</v>
      </c>
      <c r="AT101" s="5">
        <f t="shared" ref="AT101:AT164" si="259">_xlfn.POISSON.DIST(2,K101,FALSE) * _xlfn.POISSON.DIST(5,L101,FALSE)</f>
        <v>4.8725252943293551E-3</v>
      </c>
      <c r="AU101" s="5">
        <f t="shared" ref="AU101:AU164" si="260">_xlfn.POISSON.DIST(3,K101,FALSE) * _xlfn.POISSON.DIST(5,L101,FALSE)</f>
        <v>1.8438739728188064E-3</v>
      </c>
      <c r="AV101" s="5">
        <f t="shared" ref="AV101:AV164" si="261">_xlfn.POISSON.DIST(4,K101,FALSE) * _xlfn.POISSON.DIST(5,L101,FALSE)</f>
        <v>5.2332276729205184E-4</v>
      </c>
      <c r="AW101" s="5">
        <f t="shared" ref="AW101:AW164" si="262">_xlfn.POISSON.DIST(6,K101,FALSE) * _xlfn.POISSON.DIST(6,L101,FALSE)</f>
        <v>6.5371697931881962E-6</v>
      </c>
      <c r="AX101" s="5">
        <f t="shared" ref="AX101:AX164" si="263">_xlfn.POISSON.DIST(6,K101,FALSE) * _xlfn.POISSON.DIST(0,L101,FALSE)</f>
        <v>1.6693486599865111E-4</v>
      </c>
      <c r="AY101" s="5">
        <f t="shared" ref="AY101:AY164" si="264">_xlfn.POISSON.DIST(6,K101,FALSE) * _xlfn.POISSON.DIST(1,L101,FALSE)</f>
        <v>2.9123456722124575E-4</v>
      </c>
      <c r="AZ101" s="5">
        <f t="shared" ref="AZ101:AZ164" si="265">_xlfn.POISSON.DIST(6,K101,FALSE) * _xlfn.POISSON.DIST(2,L101,FALSE)</f>
        <v>2.5404391298709193E-4</v>
      </c>
      <c r="BA101" s="5">
        <f t="shared" ref="BA101:BA164" si="266">_xlfn.POISSON.DIST(6,K101,FALSE) * _xlfn.POISSON.DIST(3,L101,FALSE)</f>
        <v>1.4773500353242638E-4</v>
      </c>
      <c r="BB101" s="5">
        <f t="shared" ref="BB101:BB164" si="267">_xlfn.POISSON.DIST(6,K101,FALSE) * _xlfn.POISSON.DIST(4,L101,FALSE)</f>
        <v>6.4434621790667552E-5</v>
      </c>
      <c r="BC101" s="5">
        <f t="shared" ref="BC101:BC164" si="268">_xlfn.POISSON.DIST(6,K101,FALSE) * _xlfn.POISSON.DIST(5,L101,FALSE)</f>
        <v>2.2482528235199664E-5</v>
      </c>
      <c r="BD101" s="5">
        <f t="shared" ref="BD101:BD164" si="269">_xlfn.POISSON.DIST(0,K101,FALSE) * _xlfn.POISSON.DIST(6,L101,FALSE)</f>
        <v>2.1985277047459296E-3</v>
      </c>
      <c r="BE101" s="5">
        <f t="shared" ref="BE101:BE164" si="270">_xlfn.POISSON.DIST(1,K101,FALSE) * _xlfn.POISSON.DIST(6,L101,FALSE)</f>
        <v>2.495918092833655E-3</v>
      </c>
      <c r="BF101" s="5">
        <f t="shared" ref="BF101:BF164" si="271">_xlfn.POISSON.DIST(2,K101,FALSE) * _xlfn.POISSON.DIST(6,L101,FALSE)</f>
        <v>1.4167679380811598E-3</v>
      </c>
      <c r="BG101" s="5">
        <f t="shared" ref="BG101:BG164" si="272">_xlfn.POISSON.DIST(3,K101,FALSE) * _xlfn.POISSON.DIST(6,L101,FALSE)</f>
        <v>5.3613708882994623E-4</v>
      </c>
      <c r="BH101" s="5">
        <f t="shared" ref="BH101:BH164" si="273">_xlfn.POISSON.DIST(4,K101,FALSE) * _xlfn.POISSON.DIST(6,L101,FALSE)</f>
        <v>1.52164816636285E-4</v>
      </c>
      <c r="BI101" s="5">
        <f t="shared" ref="BI101:BI164" si="274">_xlfn.POISSON.DIST(5,K101,FALSE) * _xlfn.POISSON.DIST(6,L101,FALSE)</f>
        <v>3.4549568614975408E-5</v>
      </c>
      <c r="BJ101" s="8">
        <f t="shared" ref="BJ101:BJ164" si="275">SUM(N101,Q101,T101,W101,X101,Y101,AD101,AE101,AF101,AG101,AM101,AN101,AO101,AP101,AQ101,AX101,AY101,AZ101,BA101,BB101,BC101)</f>
        <v>0.24729359847908067</v>
      </c>
      <c r="BK101" s="8">
        <f t="shared" ref="BK101:BK164" si="276">SUM(M101,P101,S101,V101,AC101,AL101,AY101)</f>
        <v>0.23642055838244341</v>
      </c>
      <c r="BL101" s="8">
        <f t="shared" ref="BL101:BL164" si="277">SUM(O101,R101,U101,AA101,AB101,AH101,AI101,AJ101,AK101,AR101,AS101,AT101,AU101,AV101,BD101,BE101,BF101,BG101,BH101,BI101)</f>
        <v>0.46454179841380783</v>
      </c>
      <c r="BM101" s="8">
        <f t="shared" ref="BM101:BM164" si="278">SUM(S101:BI101)</f>
        <v>0.54702058627657335</v>
      </c>
      <c r="BN101" s="8">
        <f t="shared" ref="BN101:BN164" si="279">SUM(M101:R101)</f>
        <v>0.45063570480411214</v>
      </c>
    </row>
    <row r="102" spans="1:66" x14ac:dyDescent="0.25">
      <c r="A102" t="s">
        <v>13</v>
      </c>
      <c r="B102" t="s">
        <v>56</v>
      </c>
      <c r="C102" t="s">
        <v>249</v>
      </c>
      <c r="D102" s="11">
        <v>44443</v>
      </c>
      <c r="E102">
        <f>VLOOKUP(A102,home!$A$2:$E$405,3,FALSE)</f>
        <v>1.64492753623188</v>
      </c>
      <c r="F102">
        <f>VLOOKUP(B102,home!$B$2:$E$405,3,FALSE)</f>
        <v>0.46</v>
      </c>
      <c r="G102">
        <f>VLOOKUP(C102,away!$B$2:$E$405,4,FALSE)</f>
        <v>0.96</v>
      </c>
      <c r="H102">
        <f>VLOOKUP(A102,away!$A$2:$E$405,3,FALSE)</f>
        <v>1.35144927536232</v>
      </c>
      <c r="I102">
        <f>VLOOKUP(C102,away!$B$2:$E$405,3,FALSE)</f>
        <v>0.61</v>
      </c>
      <c r="J102">
        <f>VLOOKUP(B102,home!$B$2:$E$405,4,FALSE)</f>
        <v>1.02</v>
      </c>
      <c r="K102" s="3">
        <f t="shared" si="224"/>
        <v>0.72639999999999816</v>
      </c>
      <c r="L102" s="3">
        <f t="shared" si="225"/>
        <v>0.84087173913043545</v>
      </c>
      <c r="M102" s="5">
        <f t="shared" si="226"/>
        <v>0.20861355887429775</v>
      </c>
      <c r="N102" s="5">
        <f t="shared" si="227"/>
        <v>0.15153688916628949</v>
      </c>
      <c r="O102" s="5">
        <f t="shared" si="228"/>
        <v>0.17541724605682024</v>
      </c>
      <c r="P102" s="5">
        <f t="shared" si="229"/>
        <v>0.12742308753567388</v>
      </c>
      <c r="Q102" s="5">
        <f t="shared" si="230"/>
        <v>5.5038198145196199E-2</v>
      </c>
      <c r="R102" s="5">
        <f t="shared" si="231"/>
        <v>7.3751702382634968E-2</v>
      </c>
      <c r="S102" s="5">
        <f t="shared" si="232"/>
        <v>1.9457799537022858E-2</v>
      </c>
      <c r="T102" s="5">
        <f t="shared" si="233"/>
        <v>4.6280065392956635E-2</v>
      </c>
      <c r="U102" s="5">
        <f t="shared" si="234"/>
        <v>5.3573236610745902E-2</v>
      </c>
      <c r="V102" s="5">
        <f t="shared" si="235"/>
        <v>1.320555953120335E-3</v>
      </c>
      <c r="W102" s="5">
        <f t="shared" si="236"/>
        <v>1.3326582377556809E-2</v>
      </c>
      <c r="X102" s="5">
        <f t="shared" si="237"/>
        <v>1.1205946500481206E-2</v>
      </c>
      <c r="Y102" s="5">
        <f t="shared" si="238"/>
        <v>4.7113818612311243E-3</v>
      </c>
      <c r="Z102" s="5">
        <f t="shared" si="239"/>
        <v>2.0671907415438857E-2</v>
      </c>
      <c r="AA102" s="5">
        <f t="shared" si="240"/>
        <v>1.5016073546574747E-2</v>
      </c>
      <c r="AB102" s="5">
        <f t="shared" si="241"/>
        <v>5.4538379121159327E-3</v>
      </c>
      <c r="AC102" s="5">
        <f t="shared" si="242"/>
        <v>5.0412985413738141E-5</v>
      </c>
      <c r="AD102" s="5">
        <f t="shared" si="243"/>
        <v>2.4201073597643098E-3</v>
      </c>
      <c r="AE102" s="5">
        <f t="shared" si="244"/>
        <v>2.0349998844873813E-3</v>
      </c>
      <c r="AF102" s="5">
        <f t="shared" si="245"/>
        <v>8.5558694599956978E-4</v>
      </c>
      <c r="AG102" s="5">
        <f t="shared" si="246"/>
        <v>2.3981296108665216E-4</v>
      </c>
      <c r="AH102" s="5">
        <f t="shared" si="247"/>
        <v>4.3456056848908521E-3</v>
      </c>
      <c r="AI102" s="5">
        <f t="shared" si="248"/>
        <v>3.1566479695047068E-3</v>
      </c>
      <c r="AJ102" s="5">
        <f t="shared" si="249"/>
        <v>1.1464945425241064E-3</v>
      </c>
      <c r="AK102" s="5">
        <f t="shared" si="250"/>
        <v>2.7760454522983636E-4</v>
      </c>
      <c r="AL102" s="5">
        <f t="shared" si="251"/>
        <v>1.2317086747329062E-6</v>
      </c>
      <c r="AM102" s="5">
        <f t="shared" si="252"/>
        <v>3.5159319722655809E-4</v>
      </c>
      <c r="AN102" s="5">
        <f t="shared" si="253"/>
        <v>2.956447832183261E-4</v>
      </c>
      <c r="AO102" s="5">
        <f t="shared" si="254"/>
        <v>1.2429967151481719E-4</v>
      </c>
      <c r="AP102" s="5">
        <f t="shared" si="255"/>
        <v>3.4840026986668744E-5</v>
      </c>
      <c r="AQ102" s="5">
        <f t="shared" si="256"/>
        <v>7.3239985209078595E-6</v>
      </c>
      <c r="AR102" s="5">
        <f t="shared" si="257"/>
        <v>7.3081940196585585E-4</v>
      </c>
      <c r="AS102" s="5">
        <f t="shared" si="258"/>
        <v>5.3086721358799633E-4</v>
      </c>
      <c r="AT102" s="5">
        <f t="shared" si="259"/>
        <v>1.9281097197515972E-4</v>
      </c>
      <c r="AU102" s="5">
        <f t="shared" si="260"/>
        <v>4.6685963347585234E-5</v>
      </c>
      <c r="AV102" s="5">
        <f t="shared" si="261"/>
        <v>8.4781709439214555E-6</v>
      </c>
      <c r="AW102" s="5">
        <f t="shared" si="262"/>
        <v>2.0898306355680607E-8</v>
      </c>
      <c r="AX102" s="5">
        <f t="shared" si="263"/>
        <v>4.2566216410895184E-5</v>
      </c>
      <c r="AY102" s="5">
        <f t="shared" si="264"/>
        <v>3.579272842163191E-5</v>
      </c>
      <c r="AZ102" s="5">
        <f t="shared" si="265"/>
        <v>1.5048546898060495E-5</v>
      </c>
      <c r="BA102" s="5">
        <f t="shared" si="266"/>
        <v>4.2179659338526844E-6</v>
      </c>
      <c r="BB102" s="5">
        <f t="shared" si="267"/>
        <v>8.8669208759790913E-7</v>
      </c>
      <c r="BC102" s="5">
        <f t="shared" si="268"/>
        <v>1.491188635543301E-7</v>
      </c>
      <c r="BD102" s="5">
        <f t="shared" si="269"/>
        <v>1.0242089692021565E-4</v>
      </c>
      <c r="BE102" s="5">
        <f t="shared" si="270"/>
        <v>7.4398539522844452E-5</v>
      </c>
      <c r="BF102" s="5">
        <f t="shared" si="271"/>
        <v>2.7021549554697035E-5</v>
      </c>
      <c r="BG102" s="5">
        <f t="shared" si="272"/>
        <v>6.5428178655106272E-6</v>
      </c>
      <c r="BH102" s="5">
        <f t="shared" si="273"/>
        <v>1.1881757243767265E-6</v>
      </c>
      <c r="BI102" s="5">
        <f t="shared" si="274"/>
        <v>1.7261816923745041E-7</v>
      </c>
      <c r="BJ102" s="8">
        <f t="shared" si="275"/>
        <v>0.28856193354113213</v>
      </c>
      <c r="BK102" s="8">
        <f t="shared" si="276"/>
        <v>0.356902439322625</v>
      </c>
      <c r="BL102" s="8">
        <f t="shared" si="277"/>
        <v>0.33385985557061859</v>
      </c>
      <c r="BM102" s="8">
        <f t="shared" si="278"/>
        <v>0.20817968185878696</v>
      </c>
      <c r="BN102" s="8">
        <f t="shared" si="279"/>
        <v>0.79178068216091246</v>
      </c>
    </row>
    <row r="103" spans="1:66" x14ac:dyDescent="0.25">
      <c r="A103" t="s">
        <v>16</v>
      </c>
      <c r="B103" t="s">
        <v>322</v>
      </c>
      <c r="C103" t="s">
        <v>253</v>
      </c>
      <c r="D103" s="11">
        <v>44443</v>
      </c>
      <c r="E103">
        <f>VLOOKUP(A103,home!$A$2:$E$405,3,FALSE)</f>
        <v>1.54909090909091</v>
      </c>
      <c r="F103">
        <f>VLOOKUP(B103,home!$B$2:$E$405,3,FALSE)</f>
        <v>1.33</v>
      </c>
      <c r="G103">
        <f>VLOOKUP(C103,away!$B$2:$E$405,4,FALSE)</f>
        <v>1.25</v>
      </c>
      <c r="H103">
        <f>VLOOKUP(A103,away!$A$2:$E$405,3,FALSE)</f>
        <v>1.29454545454545</v>
      </c>
      <c r="I103">
        <f>VLOOKUP(C103,away!$B$2:$E$405,3,FALSE)</f>
        <v>1.25</v>
      </c>
      <c r="J103">
        <f>VLOOKUP(B103,home!$B$2:$E$405,4,FALSE)</f>
        <v>0.72</v>
      </c>
      <c r="K103" s="3">
        <f t="shared" si="224"/>
        <v>2.5753636363636376</v>
      </c>
      <c r="L103" s="3">
        <f t="shared" si="225"/>
        <v>1.165090909090905</v>
      </c>
      <c r="M103" s="5">
        <f t="shared" si="226"/>
        <v>2.3743308265264437E-2</v>
      </c>
      <c r="N103" s="5">
        <f t="shared" si="227"/>
        <v>6.1147652713334236E-2</v>
      </c>
      <c r="O103" s="5">
        <f t="shared" si="228"/>
        <v>2.766311261160254E-2</v>
      </c>
      <c r="P103" s="5">
        <f t="shared" si="229"/>
        <v>7.1242574288553517E-2</v>
      </c>
      <c r="Q103" s="5">
        <f t="shared" si="230"/>
        <v>7.8738720623456673E-2</v>
      </c>
      <c r="R103" s="5">
        <f t="shared" si="231"/>
        <v>1.611502051046804E-2</v>
      </c>
      <c r="S103" s="5">
        <f t="shared" si="232"/>
        <v>5.3441419520772304E-2</v>
      </c>
      <c r="T103" s="5">
        <f t="shared" si="233"/>
        <v>9.173776759183791E-2</v>
      </c>
      <c r="U103" s="5">
        <f t="shared" si="234"/>
        <v>4.1502037821913577E-2</v>
      </c>
      <c r="V103" s="5">
        <f t="shared" si="235"/>
        <v>1.7816970003405205E-2</v>
      </c>
      <c r="W103" s="5">
        <f t="shared" si="236"/>
        <v>6.7593612622481966E-2</v>
      </c>
      <c r="X103" s="5">
        <f t="shared" si="237"/>
        <v>7.8752703579065969E-2</v>
      </c>
      <c r="Y103" s="5">
        <f t="shared" si="238"/>
        <v>4.5877029503150271E-2</v>
      </c>
      <c r="Z103" s="5">
        <f t="shared" si="239"/>
        <v>6.2584879655199297E-3</v>
      </c>
      <c r="AA103" s="5">
        <f t="shared" si="240"/>
        <v>1.611788232501947E-2</v>
      </c>
      <c r="AB103" s="5">
        <f t="shared" si="241"/>
        <v>2.0754704017521677E-2</v>
      </c>
      <c r="AC103" s="5">
        <f t="shared" si="242"/>
        <v>3.3412751365652746E-3</v>
      </c>
      <c r="AD103" s="5">
        <f t="shared" si="243"/>
        <v>4.351953299959755E-2</v>
      </c>
      <c r="AE103" s="5">
        <f t="shared" si="244"/>
        <v>5.0704212265712742E-2</v>
      </c>
      <c r="AF103" s="5">
        <f t="shared" si="245"/>
        <v>2.9537508381698739E-2</v>
      </c>
      <c r="AG103" s="5">
        <f t="shared" si="246"/>
        <v>1.147129416423787E-2</v>
      </c>
      <c r="AH103" s="5">
        <f t="shared" si="247"/>
        <v>1.8229268583205265E-3</v>
      </c>
      <c r="AI103" s="5">
        <f t="shared" si="248"/>
        <v>4.6946995426692924E-3</v>
      </c>
      <c r="AJ103" s="5">
        <f t="shared" si="249"/>
        <v>6.0452792429217502E-3</v>
      </c>
      <c r="AK103" s="5">
        <f t="shared" si="250"/>
        <v>5.1895974446281908E-3</v>
      </c>
      <c r="AL103" s="5">
        <f t="shared" si="251"/>
        <v>4.0102422034168407E-4</v>
      </c>
      <c r="AM103" s="5">
        <f t="shared" si="252"/>
        <v>2.2415724551738177E-2</v>
      </c>
      <c r="AN103" s="5">
        <f t="shared" si="253"/>
        <v>2.6116356895915946E-2</v>
      </c>
      <c r="AO103" s="5">
        <f t="shared" si="254"/>
        <v>1.5213964999002618E-2</v>
      </c>
      <c r="AP103" s="5">
        <f t="shared" si="255"/>
        <v>5.9085507705217231E-3</v>
      </c>
      <c r="AQ103" s="5">
        <f t="shared" si="256"/>
        <v>1.7209996971592311E-3</v>
      </c>
      <c r="AR103" s="5">
        <f t="shared" si="257"/>
        <v>4.2477510211337782E-4</v>
      </c>
      <c r="AS103" s="5">
        <f t="shared" si="258"/>
        <v>1.0939503516154442E-3</v>
      </c>
      <c r="AT103" s="5">
        <f t="shared" si="259"/>
        <v>1.4086599777688156E-3</v>
      </c>
      <c r="AU103" s="5">
        <f t="shared" si="260"/>
        <v>1.2092705609155392E-3</v>
      </c>
      <c r="AV103" s="5">
        <f t="shared" si="261"/>
        <v>7.7857785727673454E-4</v>
      </c>
      <c r="AW103" s="5">
        <f t="shared" si="262"/>
        <v>3.3424619745034673E-5</v>
      </c>
      <c r="AX103" s="5">
        <f t="shared" si="263"/>
        <v>9.6214403155483498E-3</v>
      </c>
      <c r="AY103" s="5">
        <f t="shared" si="264"/>
        <v>1.1209852644006108E-2</v>
      </c>
      <c r="AZ103" s="5">
        <f t="shared" si="265"/>
        <v>6.5302487038900814E-3</v>
      </c>
      <c r="BA103" s="5">
        <f t="shared" si="266"/>
        <v>2.5361111330016663E-3</v>
      </c>
      <c r="BB103" s="5">
        <f t="shared" si="267"/>
        <v>7.3870000637611937E-4</v>
      </c>
      <c r="BC103" s="5">
        <f t="shared" si="268"/>
        <v>1.7213053239484202E-4</v>
      </c>
      <c r="BD103" s="5">
        <f t="shared" si="269"/>
        <v>8.2483601646742927E-5</v>
      </c>
      <c r="BE103" s="5">
        <f t="shared" si="270"/>
        <v>2.1242526827732559E-4</v>
      </c>
      <c r="BF103" s="5">
        <f t="shared" si="271"/>
        <v>2.7353615568310736E-4</v>
      </c>
      <c r="BG103" s="5">
        <f t="shared" si="272"/>
        <v>2.3481835619232577E-4</v>
      </c>
      <c r="BH103" s="5">
        <f t="shared" si="273"/>
        <v>1.5118566392209997E-4</v>
      </c>
      <c r="BI103" s="5">
        <f t="shared" si="274"/>
        <v>7.787161224089405E-5</v>
      </c>
      <c r="BJ103" s="8">
        <f t="shared" si="275"/>
        <v>0.66126411469412871</v>
      </c>
      <c r="BK103" s="8">
        <f t="shared" si="276"/>
        <v>0.18119642407890854</v>
      </c>
      <c r="BL103" s="8">
        <f t="shared" si="277"/>
        <v>0.14585281488271751</v>
      </c>
      <c r="BM103" s="8">
        <f t="shared" si="278"/>
        <v>0.70474502458433441</v>
      </c>
      <c r="BN103" s="8">
        <f t="shared" si="279"/>
        <v>0.27865038901267941</v>
      </c>
    </row>
    <row r="104" spans="1:66" s="10" customFormat="1" x14ac:dyDescent="0.25">
      <c r="A104" t="s">
        <v>69</v>
      </c>
      <c r="B104" t="s">
        <v>76</v>
      </c>
      <c r="C104" t="s">
        <v>70</v>
      </c>
      <c r="D104" s="11">
        <v>44443</v>
      </c>
      <c r="E104">
        <f>VLOOKUP(A104,home!$A$2:$E$405,3,FALSE)</f>
        <v>1.3323170731707299</v>
      </c>
      <c r="F104">
        <f>VLOOKUP(B104,home!$B$2:$E$405,3,FALSE)</f>
        <v>0.4</v>
      </c>
      <c r="G104">
        <f>VLOOKUP(C104,away!$B$2:$E$405,4,FALSE)</f>
        <v>1.08</v>
      </c>
      <c r="H104">
        <f>VLOOKUP(A104,away!$A$2:$E$405,3,FALSE)</f>
        <v>1.3201219512195099</v>
      </c>
      <c r="I104">
        <f>VLOOKUP(C104,away!$B$2:$E$405,3,FALSE)</f>
        <v>0.66</v>
      </c>
      <c r="J104">
        <f>VLOOKUP(B104,home!$B$2:$E$405,4,FALSE)</f>
        <v>1.07</v>
      </c>
      <c r="K104" s="3">
        <f t="shared" si="224"/>
        <v>0.57556097560975528</v>
      </c>
      <c r="L104" s="3">
        <f t="shared" si="225"/>
        <v>0.93227012195121794</v>
      </c>
      <c r="M104" s="5">
        <f t="shared" si="226"/>
        <v>0.22138963012072183</v>
      </c>
      <c r="N104" s="5">
        <f t="shared" si="227"/>
        <v>0.1274232315021655</v>
      </c>
      <c r="O104" s="5">
        <f t="shared" si="228"/>
        <v>0.20639493747138035</v>
      </c>
      <c r="P104" s="5">
        <f t="shared" si="229"/>
        <v>0.11879287157194209</v>
      </c>
      <c r="Q104" s="5">
        <f t="shared" si="230"/>
        <v>3.666991971936704E-2</v>
      </c>
      <c r="R104" s="5">
        <f t="shared" si="231"/>
        <v>9.6207916763278875E-2</v>
      </c>
      <c r="S104" s="5">
        <f t="shared" si="232"/>
        <v>1.5935419297431544E-2</v>
      </c>
      <c r="T104" s="5">
        <f t="shared" si="233"/>
        <v>3.4186270528715673E-2</v>
      </c>
      <c r="U104" s="5">
        <f t="shared" si="234"/>
        <v>5.5373522433654912E-2</v>
      </c>
      <c r="V104" s="5">
        <f t="shared" si="235"/>
        <v>9.5006669012184049E-4</v>
      </c>
      <c r="W104" s="5">
        <f t="shared" si="236"/>
        <v>7.0352582564034323E-3</v>
      </c>
      <c r="X104" s="5">
        <f t="shared" si="237"/>
        <v>6.5587610726555402E-3</v>
      </c>
      <c r="Y104" s="5">
        <f t="shared" si="238"/>
        <v>3.0572684925267409E-3</v>
      </c>
      <c r="Z104" s="5">
        <f t="shared" si="239"/>
        <v>2.9897255431191549E-2</v>
      </c>
      <c r="AA104" s="5">
        <f t="shared" si="240"/>
        <v>1.7207693504030661E-2</v>
      </c>
      <c r="AB104" s="5">
        <f t="shared" si="241"/>
        <v>4.9520384305867674E-3</v>
      </c>
      <c r="AC104" s="5">
        <f t="shared" si="242"/>
        <v>3.1861573146764389E-5</v>
      </c>
      <c r="AD104" s="5">
        <f t="shared" si="243"/>
        <v>1.0123050264305362E-3</v>
      </c>
      <c r="AE104" s="5">
        <f t="shared" si="244"/>
        <v>9.4374173044222667E-4</v>
      </c>
      <c r="AF104" s="5">
        <f t="shared" si="245"/>
        <v>4.3991110906491408E-4</v>
      </c>
      <c r="AG104" s="5">
        <f t="shared" si="246"/>
        <v>1.3670532776521437E-4</v>
      </c>
      <c r="AH104" s="5">
        <f t="shared" si="247"/>
        <v>6.9680794917109119E-3</v>
      </c>
      <c r="AI104" s="5">
        <f t="shared" si="248"/>
        <v>4.0105546303754597E-3</v>
      </c>
      <c r="AJ104" s="5">
        <f t="shared" si="249"/>
        <v>1.1541593678975604E-3</v>
      </c>
      <c r="AK104" s="5">
        <f t="shared" si="250"/>
        <v>2.2142969726541949E-4</v>
      </c>
      <c r="AL104" s="5">
        <f t="shared" si="251"/>
        <v>6.8384915135180234E-7</v>
      </c>
      <c r="AM104" s="5">
        <f t="shared" si="252"/>
        <v>1.1652865372540376E-4</v>
      </c>
      <c r="AN104" s="5">
        <f t="shared" si="253"/>
        <v>1.0863618221939339E-4</v>
      </c>
      <c r="AO104" s="5">
        <f t="shared" si="254"/>
        <v>5.0639133422994306E-5</v>
      </c>
      <c r="AP104" s="5">
        <f t="shared" si="255"/>
        <v>1.5736450363919636E-5</v>
      </c>
      <c r="AQ104" s="5">
        <f t="shared" si="256"/>
        <v>3.6676556249626606E-6</v>
      </c>
      <c r="AR104" s="5">
        <f t="shared" si="257"/>
        <v>1.2992264635006232E-3</v>
      </c>
      <c r="AS104" s="5">
        <f t="shared" si="258"/>
        <v>7.4778405087043062E-4</v>
      </c>
      <c r="AT104" s="5">
        <f t="shared" si="259"/>
        <v>2.1519765893219996E-4</v>
      </c>
      <c r="AU104" s="5">
        <f t="shared" si="260"/>
        <v>4.1286458174650798E-5</v>
      </c>
      <c r="AV104" s="5">
        <f t="shared" si="261"/>
        <v>5.9407185366183409E-6</v>
      </c>
      <c r="AW104" s="5">
        <f t="shared" si="262"/>
        <v>1.0192739325537446E-8</v>
      </c>
      <c r="AX104" s="5">
        <f t="shared" si="263"/>
        <v>1.117822427078078E-5</v>
      </c>
      <c r="AY104" s="5">
        <f t="shared" si="264"/>
        <v>1.042112450411886E-5</v>
      </c>
      <c r="AZ104" s="5">
        <f t="shared" si="265"/>
        <v>4.857651506161858E-6</v>
      </c>
      <c r="BA104" s="5">
        <f t="shared" si="266"/>
        <v>1.5095477873486779E-6</v>
      </c>
      <c r="BB104" s="5">
        <f t="shared" si="267"/>
        <v>3.518265749506857E-7</v>
      </c>
      <c r="BC104" s="5">
        <f t="shared" si="268"/>
        <v>6.5599480786991041E-8</v>
      </c>
      <c r="BD104" s="5">
        <f t="shared" si="269"/>
        <v>2.0187166892832916E-4</v>
      </c>
      <c r="BE104" s="5">
        <f t="shared" si="270"/>
        <v>1.1618945471635862E-4</v>
      </c>
      <c r="BF104" s="5">
        <f t="shared" si="271"/>
        <v>3.3437057956056423E-5</v>
      </c>
      <c r="BG104" s="5">
        <f t="shared" si="272"/>
        <v>6.4150218995692556E-6</v>
      </c>
      <c r="BH104" s="5">
        <f t="shared" si="273"/>
        <v>9.2305906576850638E-7</v>
      </c>
      <c r="BI104" s="5">
        <f t="shared" si="274"/>
        <v>1.0625535528783021E-7</v>
      </c>
      <c r="BJ104" s="8">
        <f t="shared" si="275"/>
        <v>0.21778696481501766</v>
      </c>
      <c r="BK104" s="8">
        <f t="shared" si="276"/>
        <v>0.35711095422701949</v>
      </c>
      <c r="BL104" s="8">
        <f t="shared" si="277"/>
        <v>0.39515870965811678</v>
      </c>
      <c r="BM104" s="8">
        <f t="shared" si="278"/>
        <v>0.19306496605072501</v>
      </c>
      <c r="BN104" s="8">
        <f t="shared" si="279"/>
        <v>0.80687850714885567</v>
      </c>
    </row>
    <row r="105" spans="1:66" x14ac:dyDescent="0.25">
      <c r="A105" t="s">
        <v>80</v>
      </c>
      <c r="B105" t="s">
        <v>95</v>
      </c>
      <c r="C105" t="s">
        <v>412</v>
      </c>
      <c r="D105" s="11">
        <v>44443</v>
      </c>
      <c r="E105">
        <f>VLOOKUP(A105,home!$A$2:$E$405,3,FALSE)</f>
        <v>1.22770398481973</v>
      </c>
      <c r="F105">
        <f>VLOOKUP(B105,home!$B$2:$E$405,3,FALSE)</f>
        <v>1.56</v>
      </c>
      <c r="G105">
        <f>VLOOKUP(C105,away!$B$2:$E$405,4,FALSE)</f>
        <v>0.85</v>
      </c>
      <c r="H105">
        <f>VLOOKUP(A105,away!$A$2:$E$405,3,FALSE)</f>
        <v>1.04174573055028</v>
      </c>
      <c r="I105">
        <f>VLOOKUP(C105,away!$B$2:$E$405,3,FALSE)</f>
        <v>0.89</v>
      </c>
      <c r="J105">
        <f>VLOOKUP(B105,home!$B$2:$E$405,4,FALSE)</f>
        <v>0.52</v>
      </c>
      <c r="K105" s="3">
        <f t="shared" si="224"/>
        <v>1.6279354838709619</v>
      </c>
      <c r="L105" s="3">
        <f t="shared" si="225"/>
        <v>0.48211992409866961</v>
      </c>
      <c r="M105" s="5">
        <f t="shared" si="226"/>
        <v>0.12123124906991879</v>
      </c>
      <c r="N105" s="5">
        <f t="shared" si="227"/>
        <v>0.19735665211491935</v>
      </c>
      <c r="O105" s="5">
        <f t="shared" si="228"/>
        <v>5.8448000599976159E-2</v>
      </c>
      <c r="P105" s="5">
        <f t="shared" si="229"/>
        <v>9.5149574138012449E-2</v>
      </c>
      <c r="Q105" s="5">
        <f t="shared" si="230"/>
        <v>0.1606419484779272</v>
      </c>
      <c r="R105" s="5">
        <f t="shared" si="231"/>
        <v>1.408947280648975E-2</v>
      </c>
      <c r="S105" s="5">
        <f t="shared" si="232"/>
        <v>1.8669776827556356E-2</v>
      </c>
      <c r="T105" s="5">
        <f t="shared" si="233"/>
        <v>7.7448684007240656E-2</v>
      </c>
      <c r="U105" s="5">
        <f t="shared" si="234"/>
        <v>2.2936752730719649E-2</v>
      </c>
      <c r="V105" s="5">
        <f t="shared" si="235"/>
        <v>1.628129278202107E-3</v>
      </c>
      <c r="W105" s="5">
        <f t="shared" si="236"/>
        <v>8.7171576041796192E-2</v>
      </c>
      <c r="X105" s="5">
        <f t="shared" si="237"/>
        <v>4.2027153624832184E-2</v>
      </c>
      <c r="Y105" s="5">
        <f t="shared" si="238"/>
        <v>1.013106405784361E-2</v>
      </c>
      <c r="Z105" s="5">
        <f t="shared" si="239"/>
        <v>2.2642718533517027E-3</v>
      </c>
      <c r="AA105" s="5">
        <f t="shared" si="240"/>
        <v>3.6860884952015036E-3</v>
      </c>
      <c r="AB105" s="5">
        <f t="shared" si="241"/>
        <v>3.0003571290135238E-3</v>
      </c>
      <c r="AC105" s="5">
        <f t="shared" si="242"/>
        <v>7.9865860004674864E-5</v>
      </c>
      <c r="AD105" s="5">
        <f t="shared" si="243"/>
        <v>3.5477425455848942E-2</v>
      </c>
      <c r="AE105" s="5">
        <f t="shared" si="244"/>
        <v>1.71043736679901E-2</v>
      </c>
      <c r="AF105" s="5">
        <f t="shared" si="245"/>
        <v>4.1231796672833356E-3</v>
      </c>
      <c r="AG105" s="5">
        <f t="shared" si="246"/>
        <v>6.6262235607860657E-4</v>
      </c>
      <c r="AH105" s="5">
        <f t="shared" si="247"/>
        <v>2.7291264351916926E-4</v>
      </c>
      <c r="AI105" s="5">
        <f t="shared" si="248"/>
        <v>4.4428417638188211E-4</v>
      </c>
      <c r="AJ105" s="5">
        <f t="shared" si="249"/>
        <v>3.6163298782722564E-4</v>
      </c>
      <c r="AK105" s="5">
        <f t="shared" si="250"/>
        <v>1.9623839100740541E-4</v>
      </c>
      <c r="AL105" s="5">
        <f t="shared" si="251"/>
        <v>2.507341176771406E-6</v>
      </c>
      <c r="AM105" s="5">
        <f t="shared" si="252"/>
        <v>1.1550991955192692E-2</v>
      </c>
      <c r="AN105" s="5">
        <f t="shared" si="253"/>
        <v>5.5689633647018439E-3</v>
      </c>
      <c r="AO105" s="5">
        <f t="shared" si="254"/>
        <v>1.3424540973491625E-3</v>
      </c>
      <c r="AP105" s="5">
        <f t="shared" si="255"/>
        <v>2.1574128917330873E-4</v>
      </c>
      <c r="AQ105" s="5">
        <f t="shared" si="256"/>
        <v>2.6003293490296185E-5</v>
      </c>
      <c r="AR105" s="5">
        <f t="shared" si="257"/>
        <v>2.6315324595805836E-5</v>
      </c>
      <c r="AS105" s="5">
        <f t="shared" si="258"/>
        <v>4.2839650679094597E-5</v>
      </c>
      <c r="AT105" s="5">
        <f t="shared" si="259"/>
        <v>3.4870093728567432E-5</v>
      </c>
      <c r="AU105" s="5">
        <f t="shared" si="260"/>
        <v>1.8922087635547073E-5</v>
      </c>
      <c r="AV105" s="5">
        <f t="shared" si="261"/>
        <v>7.7009844727057648E-6</v>
      </c>
      <c r="AW105" s="5">
        <f t="shared" si="262"/>
        <v>5.4664225743687736E-8</v>
      </c>
      <c r="AX105" s="5">
        <f t="shared" si="263"/>
        <v>3.1340449462943635E-3</v>
      </c>
      <c r="AY105" s="5">
        <f t="shared" si="264"/>
        <v>1.5109855116292577E-3</v>
      </c>
      <c r="AZ105" s="5">
        <f t="shared" si="265"/>
        <v>3.6423811009044362E-4</v>
      </c>
      <c r="BA105" s="5">
        <f t="shared" si="266"/>
        <v>5.8535483330215844E-5</v>
      </c>
      <c r="BB105" s="5">
        <f t="shared" si="267"/>
        <v>7.0552806950606518E-6</v>
      </c>
      <c r="BC105" s="5">
        <f t="shared" si="268"/>
        <v>6.8029827863949026E-7</v>
      </c>
      <c r="BD105" s="5">
        <f t="shared" si="269"/>
        <v>2.1145237161269591E-6</v>
      </c>
      <c r="BE105" s="5">
        <f t="shared" si="270"/>
        <v>3.4423081889697656E-6</v>
      </c>
      <c r="BF105" s="5">
        <f t="shared" si="271"/>
        <v>2.8019278236217358E-6</v>
      </c>
      <c r="BG105" s="5">
        <f t="shared" si="272"/>
        <v>1.5204525757730541E-6</v>
      </c>
      <c r="BH105" s="5">
        <f t="shared" si="273"/>
        <v>6.1879967491098901E-7</v>
      </c>
      <c r="BI105" s="5">
        <f t="shared" si="274"/>
        <v>2.0147318963908307E-7</v>
      </c>
      <c r="BJ105" s="8">
        <f t="shared" si="275"/>
        <v>0.65592437310198548</v>
      </c>
      <c r="BK105" s="8">
        <f t="shared" si="276"/>
        <v>0.23827208802650038</v>
      </c>
      <c r="BL105" s="8">
        <f t="shared" si="277"/>
        <v>0.10357708758641705</v>
      </c>
      <c r="BM105" s="8">
        <f t="shared" si="278"/>
        <v>0.35160999251360747</v>
      </c>
      <c r="BN105" s="8">
        <f t="shared" si="279"/>
        <v>0.64691689720724377</v>
      </c>
    </row>
    <row r="106" spans="1:66" x14ac:dyDescent="0.25">
      <c r="A106" t="s">
        <v>122</v>
      </c>
      <c r="B106" t="s">
        <v>401</v>
      </c>
      <c r="C106" t="s">
        <v>139</v>
      </c>
      <c r="D106" s="11">
        <v>44443</v>
      </c>
      <c r="E106">
        <f>VLOOKUP(A106,home!$A$2:$E$405,3,FALSE)</f>
        <v>1.25</v>
      </c>
      <c r="F106">
        <f>VLOOKUP(B106,home!$B$2:$E$405,3,FALSE)</f>
        <v>1.05</v>
      </c>
      <c r="G106">
        <f>VLOOKUP(C106,away!$B$2:$E$405,4,FALSE)</f>
        <v>0.87</v>
      </c>
      <c r="H106">
        <f>VLOOKUP(A106,away!$A$2:$E$405,3,FALSE)</f>
        <v>1.08901515151515</v>
      </c>
      <c r="I106">
        <f>VLOOKUP(C106,away!$B$2:$E$405,3,FALSE)</f>
        <v>1.05</v>
      </c>
      <c r="J106">
        <f>VLOOKUP(B106,home!$B$2:$E$405,4,FALSE)</f>
        <v>1.25</v>
      </c>
      <c r="K106" s="3">
        <f t="shared" si="224"/>
        <v>1.141875</v>
      </c>
      <c r="L106" s="3">
        <f t="shared" si="225"/>
        <v>1.4293323863636345</v>
      </c>
      <c r="M106" s="5">
        <f t="shared" si="226"/>
        <v>7.644319321365213E-2</v>
      </c>
      <c r="N106" s="5">
        <f t="shared" si="227"/>
        <v>8.7288571250839012E-2</v>
      </c>
      <c r="O106" s="5">
        <f t="shared" si="228"/>
        <v>0.10926273177732579</v>
      </c>
      <c r="P106" s="5">
        <f t="shared" si="229"/>
        <v>0.12476438184823387</v>
      </c>
      <c r="Q106" s="5">
        <f t="shared" si="230"/>
        <v>4.9836318648525918E-2</v>
      </c>
      <c r="R106" s="5">
        <f t="shared" si="231"/>
        <v>7.8086380575947398E-2</v>
      </c>
      <c r="S106" s="5">
        <f t="shared" si="232"/>
        <v>5.0907576997947575E-2</v>
      </c>
      <c r="T106" s="5">
        <f t="shared" si="233"/>
        <v>7.123266426147605E-2</v>
      </c>
      <c r="U106" s="5">
        <f t="shared" si="234"/>
        <v>8.9164885820159925E-2</v>
      </c>
      <c r="V106" s="5">
        <f t="shared" si="235"/>
        <v>9.231913280272985E-3</v>
      </c>
      <c r="W106" s="5">
        <f t="shared" si="236"/>
        <v>1.8968948785595172E-2</v>
      </c>
      <c r="X106" s="5">
        <f t="shared" si="237"/>
        <v>2.711293283452431E-2</v>
      </c>
      <c r="Y106" s="5">
        <f t="shared" si="238"/>
        <v>1.937669649484379E-2</v>
      </c>
      <c r="Z106" s="5">
        <f t="shared" si="239"/>
        <v>3.7203797563705961E-2</v>
      </c>
      <c r="AA106" s="5">
        <f t="shared" si="240"/>
        <v>4.2482086343056738E-2</v>
      </c>
      <c r="AB106" s="5">
        <f t="shared" si="241"/>
        <v>2.4254616171488965E-2</v>
      </c>
      <c r="AC106" s="5">
        <f t="shared" si="242"/>
        <v>9.4172377002107598E-4</v>
      </c>
      <c r="AD106" s="5">
        <f t="shared" si="243"/>
        <v>5.4150420986378723E-3</v>
      </c>
      <c r="AE106" s="5">
        <f t="shared" si="244"/>
        <v>7.7398950451056138E-3</v>
      </c>
      <c r="AF106" s="5">
        <f t="shared" si="245"/>
        <v>5.5314413275124388E-3</v>
      </c>
      <c r="AG106" s="5">
        <f t="shared" si="246"/>
        <v>2.6354227442279294E-3</v>
      </c>
      <c r="AH106" s="5">
        <f t="shared" si="247"/>
        <v>1.3294148188380352E-2</v>
      </c>
      <c r="AI106" s="5">
        <f t="shared" si="248"/>
        <v>1.5180255462606812E-2</v>
      </c>
      <c r="AJ106" s="5">
        <f t="shared" si="249"/>
        <v>8.6669771031820803E-3</v>
      </c>
      <c r="AK106" s="5">
        <f t="shared" si="250"/>
        <v>3.2988681598986784E-3</v>
      </c>
      <c r="AL106" s="5">
        <f t="shared" si="251"/>
        <v>6.1480207248843345E-5</v>
      </c>
      <c r="AM106" s="5">
        <f t="shared" si="252"/>
        <v>1.2366602392764232E-3</v>
      </c>
      <c r="AN106" s="5">
        <f t="shared" si="253"/>
        <v>1.7675985309259933E-3</v>
      </c>
      <c r="AO106" s="5">
        <f t="shared" si="254"/>
        <v>1.2632429131706523E-3</v>
      </c>
      <c r="AP106" s="5">
        <f t="shared" si="255"/>
        <v>6.0186466921305294E-4</v>
      </c>
      <c r="AQ106" s="5">
        <f t="shared" si="256"/>
        <v>2.1506616597856309E-4</v>
      </c>
      <c r="AR106" s="5">
        <f t="shared" si="257"/>
        <v>3.8003513109538911E-3</v>
      </c>
      <c r="AS106" s="5">
        <f t="shared" si="258"/>
        <v>4.3395261531954735E-3</v>
      </c>
      <c r="AT106" s="5">
        <f t="shared" si="259"/>
        <v>2.4775982130900418E-3</v>
      </c>
      <c r="AU106" s="5">
        <f t="shared" si="260"/>
        <v>9.4303581985739676E-4</v>
      </c>
      <c r="AV106" s="5">
        <f t="shared" si="261"/>
        <v>2.692072566999163E-4</v>
      </c>
      <c r="AW106" s="5">
        <f t="shared" si="262"/>
        <v>2.7873058159761589E-6</v>
      </c>
      <c r="AX106" s="5">
        <f t="shared" si="263"/>
        <v>2.3535190178729462E-4</v>
      </c>
      <c r="AY106" s="5">
        <f t="shared" si="264"/>
        <v>3.3639609541685355E-4</v>
      </c>
      <c r="AZ106" s="5">
        <f t="shared" si="265"/>
        <v>2.4041091691279012E-4</v>
      </c>
      <c r="BA106" s="5">
        <f t="shared" si="266"/>
        <v>1.1454236985960929E-4</v>
      </c>
      <c r="BB106" s="5">
        <f t="shared" si="267"/>
        <v>4.092977971279534E-5</v>
      </c>
      <c r="BC106" s="5">
        <f t="shared" si="268"/>
        <v>1.1700451942045514E-5</v>
      </c>
      <c r="BD106" s="5">
        <f t="shared" si="269"/>
        <v>9.0532753471764954E-4</v>
      </c>
      <c r="BE106" s="5">
        <f t="shared" si="270"/>
        <v>1.0337708787057161E-3</v>
      </c>
      <c r="BF106" s="5">
        <f t="shared" si="271"/>
        <v>5.9021856106104495E-4</v>
      </c>
      <c r="BG106" s="5">
        <f t="shared" si="272"/>
        <v>2.2465193980386017E-4</v>
      </c>
      <c r="BH106" s="5">
        <f t="shared" si="273"/>
        <v>6.4131108440883212E-5</v>
      </c>
      <c r="BI106" s="5">
        <f t="shared" si="274"/>
        <v>1.4645941890186694E-5</v>
      </c>
      <c r="BJ106" s="8">
        <f t="shared" si="275"/>
        <v>0.30120169752548426</v>
      </c>
      <c r="BK106" s="8">
        <f t="shared" si="276"/>
        <v>0.26268666541279334</v>
      </c>
      <c r="BL106" s="8">
        <f t="shared" si="277"/>
        <v>0.39835341432046284</v>
      </c>
      <c r="BM106" s="8">
        <f t="shared" si="278"/>
        <v>0.47343038871832133</v>
      </c>
      <c r="BN106" s="8">
        <f t="shared" si="279"/>
        <v>0.52568157731452414</v>
      </c>
    </row>
    <row r="107" spans="1:66" x14ac:dyDescent="0.25">
      <c r="A107" t="s">
        <v>122</v>
      </c>
      <c r="B107" t="s">
        <v>144</v>
      </c>
      <c r="C107" t="s">
        <v>129</v>
      </c>
      <c r="D107" s="11">
        <v>44443</v>
      </c>
      <c r="E107">
        <f>VLOOKUP(A107,home!$A$2:$E$405,3,FALSE)</f>
        <v>1.25</v>
      </c>
      <c r="F107">
        <f>VLOOKUP(B107,home!$B$2:$E$405,3,FALSE)</f>
        <v>1.1299999999999999</v>
      </c>
      <c r="G107">
        <f>VLOOKUP(C107,away!$B$2:$E$405,4,FALSE)</f>
        <v>1.27</v>
      </c>
      <c r="H107">
        <f>VLOOKUP(A107,away!$A$2:$E$405,3,FALSE)</f>
        <v>1.08901515151515</v>
      </c>
      <c r="I107">
        <f>VLOOKUP(C107,away!$B$2:$E$405,3,FALSE)</f>
        <v>0.44</v>
      </c>
      <c r="J107">
        <f>VLOOKUP(B107,home!$B$2:$E$405,4,FALSE)</f>
        <v>1.63</v>
      </c>
      <c r="K107" s="3">
        <f t="shared" si="224"/>
        <v>1.7938749999999999</v>
      </c>
      <c r="L107" s="3">
        <f t="shared" si="225"/>
        <v>0.78104166666666552</v>
      </c>
      <c r="M107" s="5">
        <f t="shared" si="226"/>
        <v>7.6160169214940648E-2</v>
      </c>
      <c r="N107" s="5">
        <f t="shared" si="227"/>
        <v>0.13662182355045166</v>
      </c>
      <c r="O107" s="5">
        <f t="shared" si="228"/>
        <v>5.9484265497252511E-2</v>
      </c>
      <c r="P107" s="5">
        <f t="shared" si="229"/>
        <v>0.10670733676888385</v>
      </c>
      <c r="Q107" s="5">
        <f t="shared" si="230"/>
        <v>0.12254123686078326</v>
      </c>
      <c r="R107" s="5">
        <f t="shared" si="231"/>
        <v>2.3229844932208265E-2</v>
      </c>
      <c r="S107" s="5">
        <f t="shared" si="232"/>
        <v>3.7376675490875443E-2</v>
      </c>
      <c r="T107" s="5">
        <f t="shared" si="233"/>
        <v>9.5709811873140774E-2</v>
      </c>
      <c r="U107" s="5">
        <f t="shared" si="234"/>
        <v>4.1671438077765098E-2</v>
      </c>
      <c r="V107" s="5">
        <f t="shared" si="235"/>
        <v>5.8186809019555906E-3</v>
      </c>
      <c r="W107" s="5">
        <f t="shared" si="236"/>
        <v>7.3274553757879154E-2</v>
      </c>
      <c r="X107" s="5">
        <f t="shared" si="237"/>
        <v>5.7230479591310113E-2</v>
      </c>
      <c r="Y107" s="5">
        <f t="shared" si="238"/>
        <v>2.2349694582064719E-2</v>
      </c>
      <c r="Z107" s="5">
        <f t="shared" si="239"/>
        <v>6.0478256007533791E-3</v>
      </c>
      <c r="AA107" s="5">
        <f t="shared" si="240"/>
        <v>1.0849043149551468E-2</v>
      </c>
      <c r="AB107" s="5">
        <f t="shared" si="241"/>
        <v>9.7309136399508205E-3</v>
      </c>
      <c r="AC107" s="5">
        <f t="shared" si="242"/>
        <v>5.0953138378945846E-4</v>
      </c>
      <c r="AD107" s="5">
        <f t="shared" si="243"/>
        <v>3.2861347530603886E-2</v>
      </c>
      <c r="AE107" s="5">
        <f t="shared" si="244"/>
        <v>2.5666081644215369E-2</v>
      </c>
      <c r="AF107" s="5">
        <f t="shared" si="245"/>
        <v>1.0023139592100341E-2</v>
      </c>
      <c r="AG107" s="5">
        <f t="shared" si="246"/>
        <v>2.6094965507488977E-3</v>
      </c>
      <c r="AH107" s="5">
        <f t="shared" si="247"/>
        <v>1.1809009467304366E-3</v>
      </c>
      <c r="AI107" s="5">
        <f t="shared" si="248"/>
        <v>2.1183886858160621E-3</v>
      </c>
      <c r="AJ107" s="5">
        <f t="shared" si="249"/>
        <v>1.9000622518841445E-3</v>
      </c>
      <c r="AK107" s="5">
        <f t="shared" si="250"/>
        <v>1.1361580573662228E-3</v>
      </c>
      <c r="AL107" s="5">
        <f t="shared" si="251"/>
        <v>2.8555995883302758E-5</v>
      </c>
      <c r="AM107" s="5">
        <f t="shared" si="252"/>
        <v>1.178982996029241E-2</v>
      </c>
      <c r="AN107" s="5">
        <f t="shared" si="253"/>
        <v>9.2083484419033697E-3</v>
      </c>
      <c r="AO107" s="5">
        <f t="shared" si="254"/>
        <v>3.5960519071558E-3</v>
      </c>
      <c r="AP107" s="5">
        <f t="shared" si="255"/>
        <v>9.3622212499493574E-4</v>
      </c>
      <c r="AQ107" s="5">
        <f t="shared" si="256"/>
        <v>1.8280712221906297E-4</v>
      </c>
      <c r="AR107" s="5">
        <f t="shared" si="257"/>
        <v>1.8446656872051674E-4</v>
      </c>
      <c r="AS107" s="5">
        <f t="shared" si="258"/>
        <v>3.3090996596351691E-4</v>
      </c>
      <c r="AT107" s="5">
        <f t="shared" si="259"/>
        <v>2.9680555759640202E-4</v>
      </c>
      <c r="AU107" s="5">
        <f t="shared" si="260"/>
        <v>1.7747735654441516E-4</v>
      </c>
      <c r="AV107" s="5">
        <f t="shared" si="261"/>
        <v>7.959304824277823E-5</v>
      </c>
      <c r="AW107" s="5">
        <f t="shared" si="262"/>
        <v>1.1113764513584117E-6</v>
      </c>
      <c r="AX107" s="5">
        <f t="shared" si="263"/>
        <v>3.5249135366699248E-3</v>
      </c>
      <c r="AY107" s="5">
        <f t="shared" si="264"/>
        <v>2.7531043435365683E-3</v>
      </c>
      <c r="AZ107" s="5">
        <f t="shared" si="265"/>
        <v>1.0751446024915186E-3</v>
      </c>
      <c r="BA107" s="5">
        <f t="shared" si="266"/>
        <v>2.7991091074588178E-4</v>
      </c>
      <c r="BB107" s="5">
        <f t="shared" si="267"/>
        <v>5.4655521061786936E-5</v>
      </c>
      <c r="BC107" s="5">
        <f t="shared" si="268"/>
        <v>8.5376478525266247E-6</v>
      </c>
      <c r="BD107" s="5">
        <f t="shared" si="269"/>
        <v>2.4012679379625558E-5</v>
      </c>
      <c r="BE107" s="5">
        <f t="shared" si="270"/>
        <v>4.3075745222125793E-5</v>
      </c>
      <c r="BF107" s="5">
        <f t="shared" si="271"/>
        <v>3.8636251230170464E-5</v>
      </c>
      <c r="BG107" s="5">
        <f t="shared" si="272"/>
        <v>2.3102868391840671E-5</v>
      </c>
      <c r="BH107" s="5">
        <f t="shared" si="273"/>
        <v>1.0360914509103301E-5</v>
      </c>
      <c r="BI107" s="5">
        <f t="shared" si="274"/>
        <v>3.717237103003537E-6</v>
      </c>
      <c r="BJ107" s="8">
        <f t="shared" si="275"/>
        <v>0.61229719165222196</v>
      </c>
      <c r="BK107" s="8">
        <f t="shared" si="276"/>
        <v>0.22935405409986487</v>
      </c>
      <c r="BL107" s="8">
        <f t="shared" si="277"/>
        <v>0.15251317343142851</v>
      </c>
      <c r="BM107" s="8">
        <f t="shared" si="278"/>
        <v>0.47271557499266348</v>
      </c>
      <c r="BN107" s="8">
        <f t="shared" si="279"/>
        <v>0.5247446768245202</v>
      </c>
    </row>
    <row r="108" spans="1:66" x14ac:dyDescent="0.25">
      <c r="A108" t="s">
        <v>21</v>
      </c>
      <c r="B108" t="s">
        <v>275</v>
      </c>
      <c r="C108" t="s">
        <v>272</v>
      </c>
      <c r="D108" s="11">
        <v>44443</v>
      </c>
      <c r="E108">
        <f>VLOOKUP(A108,home!$A$2:$E$405,3,FALSE)</f>
        <v>1.3941176470588199</v>
      </c>
      <c r="F108">
        <f>VLOOKUP(B108,home!$B$2:$E$405,3,FALSE)</f>
        <v>0.76</v>
      </c>
      <c r="G108">
        <f>VLOOKUP(C108,away!$B$2:$E$405,4,FALSE)</f>
        <v>0.46</v>
      </c>
      <c r="H108">
        <f>VLOOKUP(A108,away!$A$2:$E$405,3,FALSE)</f>
        <v>1.3441176470588201</v>
      </c>
      <c r="I108">
        <f>VLOOKUP(C108,away!$B$2:$E$405,3,FALSE)</f>
        <v>1.31</v>
      </c>
      <c r="J108">
        <f>VLOOKUP(B108,home!$B$2:$E$405,4,FALSE)</f>
        <v>0.96</v>
      </c>
      <c r="K108" s="3">
        <f t="shared" si="224"/>
        <v>0.48738352941176349</v>
      </c>
      <c r="L108" s="3">
        <f t="shared" si="225"/>
        <v>1.690362352941172</v>
      </c>
      <c r="M108" s="5">
        <f t="shared" si="226"/>
        <v>0.11329662695005127</v>
      </c>
      <c r="N108" s="5">
        <f t="shared" si="227"/>
        <v>5.5218909913363909E-2</v>
      </c>
      <c r="O108" s="5">
        <f t="shared" si="228"/>
        <v>0.19151235291158686</v>
      </c>
      <c r="P108" s="5">
        <f t="shared" si="229"/>
        <v>9.3339966488000414E-2</v>
      </c>
      <c r="Q108" s="5">
        <f t="shared" si="230"/>
        <v>1.3456393601922759E-2</v>
      </c>
      <c r="R108" s="5">
        <f t="shared" si="231"/>
        <v>0.16186263574246504</v>
      </c>
      <c r="S108" s="5">
        <f t="shared" si="232"/>
        <v>1.9224644145456399E-2</v>
      </c>
      <c r="T108" s="5">
        <f t="shared" si="233"/>
        <v>2.2746181151048685E-2</v>
      </c>
      <c r="U108" s="5">
        <f t="shared" si="234"/>
        <v>7.8889182688053269E-2</v>
      </c>
      <c r="V108" s="5">
        <f t="shared" si="235"/>
        <v>1.75981275248354E-3</v>
      </c>
      <c r="W108" s="5">
        <f t="shared" si="236"/>
        <v>2.1861415356196632E-3</v>
      </c>
      <c r="X108" s="5">
        <f t="shared" si="237"/>
        <v>3.6953713500124802E-3</v>
      </c>
      <c r="Y108" s="5">
        <f t="shared" si="238"/>
        <v>3.1232583050992461E-3</v>
      </c>
      <c r="Z108" s="5">
        <f t="shared" si="239"/>
        <v>9.1202168602297726E-2</v>
      </c>
      <c r="AA108" s="5">
        <f t="shared" si="240"/>
        <v>4.4450434823394586E-2</v>
      </c>
      <c r="AB108" s="5">
        <f t="shared" si="241"/>
        <v>1.0832204904056805E-2</v>
      </c>
      <c r="AC108" s="5">
        <f t="shared" si="242"/>
        <v>9.0614383104266284E-5</v>
      </c>
      <c r="AD108" s="5">
        <f t="shared" si="243"/>
        <v>2.6637234435599084E-4</v>
      </c>
      <c r="AE108" s="5">
        <f t="shared" si="244"/>
        <v>4.5026578276404877E-4</v>
      </c>
      <c r="AF108" s="5">
        <f t="shared" si="245"/>
        <v>3.8055616400096807E-4</v>
      </c>
      <c r="AG108" s="5">
        <f t="shared" si="246"/>
        <v>2.1442593760231441E-4</v>
      </c>
      <c r="AH108" s="5">
        <f t="shared" si="247"/>
        <v>3.8541178077979368E-2</v>
      </c>
      <c r="AI108" s="5">
        <f t="shared" si="248"/>
        <v>1.8784335399332872E-2</v>
      </c>
      <c r="AJ108" s="5">
        <f t="shared" si="249"/>
        <v>4.5775878422905916E-3</v>
      </c>
      <c r="AK108" s="5">
        <f t="shared" si="250"/>
        <v>7.4368030625598935E-4</v>
      </c>
      <c r="AL108" s="5">
        <f t="shared" si="251"/>
        <v>2.9861236684519751E-6</v>
      </c>
      <c r="AM108" s="5">
        <f t="shared" si="252"/>
        <v>2.5965098665981702E-5</v>
      </c>
      <c r="AN108" s="5">
        <f t="shared" si="253"/>
        <v>4.3890425275378513E-5</v>
      </c>
      <c r="AO108" s="5">
        <f t="shared" si="254"/>
        <v>3.7095361270038756E-5</v>
      </c>
      <c r="AP108" s="5">
        <f t="shared" si="255"/>
        <v>2.0901534053208522E-5</v>
      </c>
      <c r="AQ108" s="5">
        <f t="shared" si="256"/>
        <v>8.832791570565398E-6</v>
      </c>
      <c r="AR108" s="5">
        <f t="shared" si="257"/>
        <v>1.3029711292203585E-2</v>
      </c>
      <c r="AS108" s="5">
        <f t="shared" si="258"/>
        <v>6.350466676810493E-3</v>
      </c>
      <c r="AT108" s="5">
        <f t="shared" si="259"/>
        <v>1.5475564311778454E-3</v>
      </c>
      <c r="AU108" s="5">
        <f t="shared" si="260"/>
        <v>2.5141783846377712E-4</v>
      </c>
      <c r="AV108" s="5">
        <f t="shared" si="261"/>
        <v>3.0634228366888068E-5</v>
      </c>
      <c r="AW108" s="5">
        <f t="shared" si="262"/>
        <v>6.8337006298718617E-8</v>
      </c>
      <c r="AX108" s="5">
        <f t="shared" si="263"/>
        <v>2.1091602382251384E-6</v>
      </c>
      <c r="AY108" s="5">
        <f t="shared" si="264"/>
        <v>3.5652450630162078E-6</v>
      </c>
      <c r="AZ108" s="5">
        <f t="shared" si="265"/>
        <v>3.0132780167659875E-6</v>
      </c>
      <c r="BA108" s="5">
        <f t="shared" si="266"/>
        <v>1.6978439061621548E-6</v>
      </c>
      <c r="BB108" s="5">
        <f t="shared" si="267"/>
        <v>7.174928550367727E-7</v>
      </c>
      <c r="BC108" s="5">
        <f t="shared" si="268"/>
        <v>2.4256458213168765E-7</v>
      </c>
      <c r="BD108" s="5">
        <f t="shared" si="269"/>
        <v>3.6708222396722341E-3</v>
      </c>
      <c r="BE108" s="5">
        <f t="shared" si="270"/>
        <v>1.7890982990146479E-3</v>
      </c>
      <c r="BF108" s="5">
        <f t="shared" si="271"/>
        <v>4.3598852171917085E-4</v>
      </c>
      <c r="BG108" s="5">
        <f t="shared" si="272"/>
        <v>7.0831208166168954E-5</v>
      </c>
      <c r="BH108" s="5">
        <f t="shared" si="273"/>
        <v>8.6304910571316847E-6</v>
      </c>
      <c r="BI108" s="5">
        <f t="shared" si="274"/>
        <v>8.4127183839630068E-7</v>
      </c>
      <c r="BJ108" s="8">
        <f t="shared" si="275"/>
        <v>0.10188590688128657</v>
      </c>
      <c r="BK108" s="8">
        <f t="shared" si="276"/>
        <v>0.22771821608782736</v>
      </c>
      <c r="BL108" s="8">
        <f t="shared" si="277"/>
        <v>0.57737959119390581</v>
      </c>
      <c r="BM108" s="8">
        <f t="shared" si="278"/>
        <v>0.36949550024987032</v>
      </c>
      <c r="BN108" s="8">
        <f t="shared" si="279"/>
        <v>0.62868688560739028</v>
      </c>
    </row>
    <row r="109" spans="1:66" x14ac:dyDescent="0.25">
      <c r="A109" t="s">
        <v>27</v>
      </c>
      <c r="B109" t="s">
        <v>329</v>
      </c>
      <c r="C109" t="s">
        <v>298</v>
      </c>
      <c r="D109" s="11">
        <v>44443</v>
      </c>
      <c r="E109">
        <f>VLOOKUP(A109,home!$A$2:$E$405,3,FALSE)</f>
        <v>1.27352941176471</v>
      </c>
      <c r="F109">
        <f>VLOOKUP(B109,home!$B$2:$E$405,3,FALSE)</f>
        <v>0.79</v>
      </c>
      <c r="G109">
        <f>VLOOKUP(C109,away!$B$2:$E$405,4,FALSE)</f>
        <v>0.74</v>
      </c>
      <c r="H109">
        <f>VLOOKUP(A109,away!$A$2:$E$405,3,FALSE)</f>
        <v>1.0794117647058801</v>
      </c>
      <c r="I109">
        <f>VLOOKUP(C109,away!$B$2:$E$405,3,FALSE)</f>
        <v>1.39</v>
      </c>
      <c r="J109">
        <f>VLOOKUP(B109,home!$B$2:$E$405,4,FALSE)</f>
        <v>1.1399999999999999</v>
      </c>
      <c r="K109" s="3">
        <f t="shared" si="224"/>
        <v>0.74450529411764954</v>
      </c>
      <c r="L109" s="3">
        <f t="shared" si="225"/>
        <v>1.7104358823529373</v>
      </c>
      <c r="M109" s="5">
        <f t="shared" si="226"/>
        <v>8.5868246365924522E-2</v>
      </c>
      <c r="N109" s="5">
        <f t="shared" si="227"/>
        <v>6.392936401602943E-2</v>
      </c>
      <c r="O109" s="5">
        <f t="shared" si="228"/>
        <v>0.14687212973899952</v>
      </c>
      <c r="P109" s="5">
        <f t="shared" si="229"/>
        <v>0.10934707814901941</v>
      </c>
      <c r="Q109" s="5">
        <f t="shared" si="230"/>
        <v>2.3797874979754136E-2</v>
      </c>
      <c r="R109" s="5">
        <f t="shared" si="231"/>
        <v>0.1256076804115904</v>
      </c>
      <c r="S109" s="5">
        <f t="shared" si="232"/>
        <v>3.4811423330966686E-2</v>
      </c>
      <c r="T109" s="5">
        <f t="shared" si="233"/>
        <v>4.0704739289120655E-2</v>
      </c>
      <c r="U109" s="5">
        <f t="shared" si="234"/>
        <v>9.351558304826682E-2</v>
      </c>
      <c r="V109" s="5">
        <f t="shared" si="235"/>
        <v>4.9255401133556634E-3</v>
      </c>
      <c r="W109" s="5">
        <f t="shared" si="236"/>
        <v>5.9058813037256349E-3</v>
      </c>
      <c r="X109" s="5">
        <f t="shared" si="237"/>
        <v>1.0101631298809671E-2</v>
      </c>
      <c r="Y109" s="5">
        <f t="shared" si="238"/>
        <v>8.6390963218917864E-3</v>
      </c>
      <c r="Z109" s="5">
        <f t="shared" si="239"/>
        <v>7.1614627891701449E-2</v>
      </c>
      <c r="AA109" s="5">
        <f t="shared" si="240"/>
        <v>5.3317469601637205E-2</v>
      </c>
      <c r="AB109" s="5">
        <f t="shared" si="241"/>
        <v>1.9847569193687874E-2</v>
      </c>
      <c r="AC109" s="5">
        <f t="shared" si="242"/>
        <v>3.9202021883476203E-4</v>
      </c>
      <c r="AD109" s="5">
        <f t="shared" si="243"/>
        <v>1.0992399742635452E-3</v>
      </c>
      <c r="AE109" s="5">
        <f t="shared" si="244"/>
        <v>1.880179495297087E-3</v>
      </c>
      <c r="AF109" s="5">
        <f t="shared" si="245"/>
        <v>1.6079632370101871E-3</v>
      </c>
      <c r="AG109" s="5">
        <f t="shared" si="246"/>
        <v>9.1677267269553474E-4</v>
      </c>
      <c r="AH109" s="5">
        <f t="shared" si="247"/>
        <v>3.0623057311829922E-2</v>
      </c>
      <c r="AI109" s="5">
        <f t="shared" si="248"/>
        <v>2.2799028290725571E-2</v>
      </c>
      <c r="AJ109" s="5">
        <f t="shared" si="249"/>
        <v>8.486998631591627E-3</v>
      </c>
      <c r="AK109" s="5">
        <f t="shared" si="250"/>
        <v>2.1062051374630712E-3</v>
      </c>
      <c r="AL109" s="5">
        <f t="shared" si="251"/>
        <v>1.9968389861950763E-5</v>
      </c>
      <c r="AM109" s="5">
        <f t="shared" si="252"/>
        <v>1.6367799606899173E-4</v>
      </c>
      <c r="AN109" s="5">
        <f t="shared" si="253"/>
        <v>2.7996071762802644E-4</v>
      </c>
      <c r="AO109" s="5">
        <f t="shared" si="254"/>
        <v>2.3942742854012755E-4</v>
      </c>
      <c r="AP109" s="5">
        <f t="shared" si="255"/>
        <v>1.3650842166484261E-4</v>
      </c>
      <c r="AQ109" s="5">
        <f t="shared" si="256"/>
        <v>5.8372225664728003E-5</v>
      </c>
      <c r="AR109" s="5">
        <f t="shared" si="257"/>
        <v>1.0475755210700877E-2</v>
      </c>
      <c r="AS109" s="5">
        <f t="shared" si="258"/>
        <v>7.7992552142473548E-3</v>
      </c>
      <c r="AT109" s="5">
        <f t="shared" si="259"/>
        <v>2.9032933985909193E-3</v>
      </c>
      <c r="AU109" s="5">
        <f t="shared" si="260"/>
        <v>7.2050576854258762E-4</v>
      </c>
      <c r="AV109" s="5">
        <f t="shared" si="261"/>
        <v>1.3410508978056555E-4</v>
      </c>
      <c r="AW109" s="5">
        <f t="shared" si="262"/>
        <v>7.0634217056467377E-7</v>
      </c>
      <c r="AX109" s="5">
        <f t="shared" si="263"/>
        <v>2.0309855767322021E-5</v>
      </c>
      <c r="AY109" s="5">
        <f t="shared" si="264"/>
        <v>3.4738706069840329E-5</v>
      </c>
      <c r="AZ109" s="5">
        <f t="shared" si="265"/>
        <v>2.970916468418335E-5</v>
      </c>
      <c r="BA109" s="5">
        <f t="shared" si="266"/>
        <v>1.6938540436853289E-5</v>
      </c>
      <c r="BB109" s="5">
        <f t="shared" si="267"/>
        <v>7.2430718394700188E-6</v>
      </c>
      <c r="BC109" s="5">
        <f t="shared" si="268"/>
        <v>2.4777619945379229E-6</v>
      </c>
      <c r="BD109" s="5">
        <f t="shared" si="269"/>
        <v>2.9863512678547535E-3</v>
      </c>
      <c r="BE109" s="5">
        <f t="shared" si="270"/>
        <v>2.2233543290128186E-3</v>
      </c>
      <c r="BF109" s="5">
        <f t="shared" si="271"/>
        <v>8.2764953432471898E-4</v>
      </c>
      <c r="BG109" s="5">
        <f t="shared" si="272"/>
        <v>2.0539648665958684E-4</v>
      </c>
      <c r="BH109" s="5">
        <f t="shared" si="273"/>
        <v>3.8229692927806892E-5</v>
      </c>
      <c r="BI109" s="5">
        <f t="shared" si="274"/>
        <v>5.6924417554488621E-6</v>
      </c>
      <c r="BJ109" s="8">
        <f t="shared" si="275"/>
        <v>0.15957210647895659</v>
      </c>
      <c r="BK109" s="8">
        <f t="shared" si="276"/>
        <v>0.23539901527403284</v>
      </c>
      <c r="BL109" s="8">
        <f t="shared" si="277"/>
        <v>0.53149530980018922</v>
      </c>
      <c r="BM109" s="8">
        <f t="shared" si="278"/>
        <v>0.44262465341966356</v>
      </c>
      <c r="BN109" s="8">
        <f t="shared" si="279"/>
        <v>0.55542237366131741</v>
      </c>
    </row>
    <row r="110" spans="1:66" x14ac:dyDescent="0.25">
      <c r="A110" t="s">
        <v>196</v>
      </c>
      <c r="B110" t="s">
        <v>198</v>
      </c>
      <c r="C110" t="s">
        <v>206</v>
      </c>
      <c r="D110" s="11">
        <v>44443</v>
      </c>
      <c r="E110">
        <f>VLOOKUP(A110,home!$A$2:$E$405,3,FALSE)</f>
        <v>1.5814814814814799</v>
      </c>
      <c r="F110">
        <f>VLOOKUP(B110,home!$B$2:$E$405,3,FALSE)</f>
        <v>0.97</v>
      </c>
      <c r="G110">
        <f>VLOOKUP(C110,away!$B$2:$E$405,4,FALSE)</f>
        <v>1.48</v>
      </c>
      <c r="H110">
        <f>VLOOKUP(A110,away!$A$2:$E$405,3,FALSE)</f>
        <v>1.3925925925925899</v>
      </c>
      <c r="I110">
        <f>VLOOKUP(C110,away!$B$2:$E$405,3,FALSE)</f>
        <v>0.38</v>
      </c>
      <c r="J110">
        <f>VLOOKUP(B110,home!$B$2:$E$405,4,FALSE)</f>
        <v>0.38</v>
      </c>
      <c r="K110" s="3">
        <f t="shared" si="224"/>
        <v>2.2703748148148124</v>
      </c>
      <c r="L110" s="3">
        <f t="shared" si="225"/>
        <v>0.20109037037037</v>
      </c>
      <c r="M110" s="5">
        <f t="shared" si="226"/>
        <v>8.4461017266957247E-2</v>
      </c>
      <c r="N110" s="5">
        <f t="shared" si="227"/>
        <v>0.19175816643653876</v>
      </c>
      <c r="O110" s="5">
        <f t="shared" si="228"/>
        <v>1.6984297244070645E-2</v>
      </c>
      <c r="P110" s="5">
        <f t="shared" si="229"/>
        <v>3.8560720710266623E-2</v>
      </c>
      <c r="Q110" s="5">
        <f t="shared" si="230"/>
        <v>0.21768145580629236</v>
      </c>
      <c r="R110" s="5">
        <f t="shared" si="231"/>
        <v>1.7076893116453101E-3</v>
      </c>
      <c r="S110" s="5">
        <f t="shared" si="232"/>
        <v>4.4012291996064455E-3</v>
      </c>
      <c r="T110" s="5">
        <f t="shared" si="233"/>
        <v>4.3773644570848647E-2</v>
      </c>
      <c r="U110" s="5">
        <f t="shared" si="234"/>
        <v>3.8770948046879558E-3</v>
      </c>
      <c r="V110" s="5">
        <f t="shared" si="235"/>
        <v>2.2326482735878945E-4</v>
      </c>
      <c r="W110" s="5">
        <f t="shared" si="236"/>
        <v>0.16473949830494325</v>
      </c>
      <c r="X110" s="5">
        <f t="shared" si="237"/>
        <v>3.3127526728769972E-2</v>
      </c>
      <c r="Y110" s="5">
        <f t="shared" si="238"/>
        <v>3.3308133096713426E-3</v>
      </c>
      <c r="Z110" s="5">
        <f t="shared" si="239"/>
        <v>1.1446662538542591E-4</v>
      </c>
      <c r="AA110" s="5">
        <f t="shared" si="240"/>
        <v>2.598821434119129E-4</v>
      </c>
      <c r="AB110" s="5">
        <f t="shared" si="241"/>
        <v>2.9501493661124913E-4</v>
      </c>
      <c r="AC110" s="5">
        <f t="shared" si="242"/>
        <v>6.3707294580918706E-6</v>
      </c>
      <c r="AD110" s="5">
        <f t="shared" si="243"/>
        <v>9.3505101989192652E-2</v>
      </c>
      <c r="AE110" s="5">
        <f t="shared" si="244"/>
        <v>1.8802975590525968E-2</v>
      </c>
      <c r="AF110" s="5">
        <f t="shared" si="245"/>
        <v>1.8905486627819467E-3</v>
      </c>
      <c r="AG110" s="5">
        <f t="shared" si="246"/>
        <v>1.2672371026734318E-4</v>
      </c>
      <c r="AH110" s="5">
        <f t="shared" si="247"/>
        <v>5.7545340234504199E-6</v>
      </c>
      <c r="AI110" s="5">
        <f t="shared" si="248"/>
        <v>1.3064949117836786E-5</v>
      </c>
      <c r="AJ110" s="5">
        <f t="shared" si="249"/>
        <v>1.4831165716986821E-5</v>
      </c>
      <c r="AK110" s="5">
        <f t="shared" si="250"/>
        <v>1.1224101706063916E-5</v>
      </c>
      <c r="AL110" s="5">
        <f t="shared" si="251"/>
        <v>1.163423919357673E-7</v>
      </c>
      <c r="AM110" s="5">
        <f t="shared" si="252"/>
        <v>4.2458325722590652E-2</v>
      </c>
      <c r="AN110" s="5">
        <f t="shared" si="253"/>
        <v>8.5379604448615597E-3</v>
      </c>
      <c r="AO110" s="5">
        <f t="shared" si="254"/>
        <v>8.5845081403239007E-4</v>
      </c>
      <c r="AP110" s="5">
        <f t="shared" si="255"/>
        <v>5.7542064046173E-5</v>
      </c>
      <c r="AQ110" s="5">
        <f t="shared" si="256"/>
        <v>2.8927887427301184E-6</v>
      </c>
      <c r="AR110" s="5">
        <f t="shared" si="257"/>
        <v>2.314362756169081E-7</v>
      </c>
      <c r="AS110" s="5">
        <f t="shared" si="258"/>
        <v>5.2544709139516768E-7</v>
      </c>
      <c r="AT110" s="5">
        <f t="shared" si="259"/>
        <v>5.964809214106428E-7</v>
      </c>
      <c r="AU110" s="5">
        <f t="shared" si="260"/>
        <v>4.5141175382941895E-7</v>
      </c>
      <c r="AV110" s="5">
        <f t="shared" si="261"/>
        <v>2.5621846925142416E-7</v>
      </c>
      <c r="AW110" s="5">
        <f t="shared" si="262"/>
        <v>1.4754494069730793E-9</v>
      </c>
      <c r="AX110" s="5">
        <f t="shared" si="263"/>
        <v>1.6066052233295637E-2</v>
      </c>
      <c r="AY110" s="5">
        <f t="shared" si="264"/>
        <v>3.2307283939831291E-3</v>
      </c>
      <c r="AZ110" s="5">
        <f t="shared" si="265"/>
        <v>3.24834184656069E-4</v>
      </c>
      <c r="BA110" s="5">
        <f t="shared" si="266"/>
        <v>2.177367550048203E-5</v>
      </c>
      <c r="BB110" s="5">
        <f t="shared" si="267"/>
        <v>1.0946191176790452E-6</v>
      </c>
      <c r="BC110" s="5">
        <f t="shared" si="268"/>
        <v>4.4023472757713364E-8</v>
      </c>
      <c r="BD110" s="5">
        <f t="shared" si="269"/>
        <v>7.756601063490514E-9</v>
      </c>
      <c r="BE110" s="5">
        <f t="shared" si="270"/>
        <v>1.7610391703114654E-8</v>
      </c>
      <c r="BF110" s="5">
        <f t="shared" si="271"/>
        <v>1.9991094900887623E-8</v>
      </c>
      <c r="BG110" s="5">
        <f t="shared" si="272"/>
        <v>1.5129092794516027E-8</v>
      </c>
      <c r="BH110" s="5">
        <f t="shared" si="273"/>
        <v>8.5871778129163589E-9</v>
      </c>
      <c r="BI110" s="5">
        <f t="shared" si="274"/>
        <v>3.899222447356366E-9</v>
      </c>
      <c r="BJ110" s="8">
        <f t="shared" si="275"/>
        <v>0.84029615407413161</v>
      </c>
      <c r="BK110" s="8">
        <f t="shared" si="276"/>
        <v>0.13088344747002228</v>
      </c>
      <c r="BL110" s="8">
        <f t="shared" si="277"/>
        <v>2.3170987159083639E-2</v>
      </c>
      <c r="BM110" s="8">
        <f t="shared" si="278"/>
        <v>0.44008098163431836</v>
      </c>
      <c r="BN110" s="8">
        <f t="shared" si="279"/>
        <v>0.55115334677577099</v>
      </c>
    </row>
    <row r="111" spans="1:66" x14ac:dyDescent="0.25">
      <c r="A111" t="s">
        <v>32</v>
      </c>
      <c r="B111" t="s">
        <v>330</v>
      </c>
      <c r="C111" t="s">
        <v>209</v>
      </c>
      <c r="D111" s="11">
        <v>44443</v>
      </c>
      <c r="E111">
        <f>VLOOKUP(A111,home!$A$2:$E$405,3,FALSE)</f>
        <v>1.2328244274809199</v>
      </c>
      <c r="F111">
        <f>VLOOKUP(B111,home!$B$2:$E$405,3,FALSE)</f>
        <v>1.1000000000000001</v>
      </c>
      <c r="G111">
        <f>VLOOKUP(C111,away!$B$2:$E$405,4,FALSE)</f>
        <v>0.81</v>
      </c>
      <c r="H111">
        <f>VLOOKUP(A111,away!$A$2:$E$405,3,FALSE)</f>
        <v>1.1412213740457999</v>
      </c>
      <c r="I111">
        <f>VLOOKUP(C111,away!$B$2:$E$405,3,FALSE)</f>
        <v>0.76</v>
      </c>
      <c r="J111">
        <f>VLOOKUP(B111,home!$B$2:$E$405,4,FALSE)</f>
        <v>0.94</v>
      </c>
      <c r="K111" s="3">
        <f t="shared" si="224"/>
        <v>1.0984465648854997</v>
      </c>
      <c r="L111" s="3">
        <f t="shared" si="225"/>
        <v>0.81528854961831942</v>
      </c>
      <c r="M111" s="5">
        <f t="shared" si="226"/>
        <v>0.14752832105159433</v>
      </c>
      <c r="N111" s="5">
        <f t="shared" si="227"/>
        <v>0.16205197748244893</v>
      </c>
      <c r="O111" s="5">
        <f t="shared" si="228"/>
        <v>0.12027815089778011</v>
      </c>
      <c r="P111" s="5">
        <f t="shared" si="229"/>
        <v>0.13211912168444634</v>
      </c>
      <c r="Q111" s="5">
        <f t="shared" si="230"/>
        <v>8.9002718999249192E-2</v>
      </c>
      <c r="R111" s="5">
        <f t="shared" si="231"/>
        <v>4.9030699598112265E-2</v>
      </c>
      <c r="S111" s="5">
        <f t="shared" si="232"/>
        <v>2.9579849804846851E-2</v>
      </c>
      <c r="T111" s="5">
        <f t="shared" si="233"/>
        <v>7.2562897684984709E-2</v>
      </c>
      <c r="U111" s="5">
        <f t="shared" si="234"/>
        <v>5.385760354747926E-2</v>
      </c>
      <c r="V111" s="5">
        <f t="shared" si="235"/>
        <v>2.9433623681482529E-3</v>
      </c>
      <c r="W111" s="5">
        <f t="shared" si="236"/>
        <v>3.2588243650064894E-2</v>
      </c>
      <c r="X111" s="5">
        <f t="shared" si="237"/>
        <v>2.6568821900069817E-2</v>
      </c>
      <c r="Y111" s="5">
        <f t="shared" si="238"/>
        <v>1.0830628135987683E-2</v>
      </c>
      <c r="Z111" s="5">
        <f t="shared" si="239"/>
        <v>1.3324722654038819E-2</v>
      </c>
      <c r="AA111" s="5">
        <f t="shared" si="240"/>
        <v>1.4636495827380937E-2</v>
      </c>
      <c r="AB111" s="5">
        <f t="shared" si="241"/>
        <v>8.0387042817737717E-3</v>
      </c>
      <c r="AC111" s="5">
        <f t="shared" si="242"/>
        <v>1.6474567734980867E-4</v>
      </c>
      <c r="AD111" s="5">
        <f t="shared" si="243"/>
        <v>8.9491110732663678E-3</v>
      </c>
      <c r="AE111" s="5">
        <f t="shared" si="244"/>
        <v>7.29610778729658E-3</v>
      </c>
      <c r="AF111" s="5">
        <f t="shared" si="245"/>
        <v>2.9742165678819776E-3</v>
      </c>
      <c r="AG111" s="5">
        <f t="shared" si="246"/>
        <v>8.0828157062642425E-4</v>
      </c>
      <c r="AH111" s="5">
        <f t="shared" si="247"/>
        <v>2.7158734516694182E-3</v>
      </c>
      <c r="AI111" s="5">
        <f t="shared" si="248"/>
        <v>2.9832418636499972E-3</v>
      </c>
      <c r="AJ111" s="5">
        <f t="shared" si="249"/>
        <v>1.6384658886744779E-3</v>
      </c>
      <c r="AK111" s="5">
        <f t="shared" si="250"/>
        <v>5.9992240903218271E-4</v>
      </c>
      <c r="AL111" s="5">
        <f t="shared" si="251"/>
        <v>5.9015256291444664E-6</v>
      </c>
      <c r="AM111" s="5">
        <f t="shared" si="252"/>
        <v>1.9660240634416471E-3</v>
      </c>
      <c r="AN111" s="5">
        <f t="shared" si="253"/>
        <v>1.6028769071980552E-3</v>
      </c>
      <c r="AO111" s="5">
        <f t="shared" si="254"/>
        <v>6.534035944431001E-4</v>
      </c>
      <c r="AP111" s="5">
        <f t="shared" si="255"/>
        <v>1.7757082294297052E-4</v>
      </c>
      <c r="AQ111" s="5">
        <f t="shared" si="256"/>
        <v>3.6192864672926462E-5</v>
      </c>
      <c r="AR111" s="5">
        <f t="shared" si="257"/>
        <v>4.4284410547169189E-4</v>
      </c>
      <c r="AS111" s="5">
        <f t="shared" si="258"/>
        <v>4.8644058643517184E-4</v>
      </c>
      <c r="AT111" s="5">
        <f t="shared" si="259"/>
        <v>2.6716449559530125E-4</v>
      </c>
      <c r="AU111" s="5">
        <f t="shared" si="260"/>
        <v>9.7821974148675324E-5</v>
      </c>
      <c r="AV111" s="5">
        <f t="shared" si="261"/>
        <v>2.6863052868482633E-5</v>
      </c>
      <c r="AW111" s="5">
        <f t="shared" si="262"/>
        <v>1.4680879522789202E-7</v>
      </c>
      <c r="AX111" s="5">
        <f t="shared" si="263"/>
        <v>3.5992872982828469E-4</v>
      </c>
      <c r="AY111" s="5">
        <f t="shared" si="264"/>
        <v>2.9344577210766619E-4</v>
      </c>
      <c r="AZ111" s="5">
        <f t="shared" si="265"/>
        <v>1.1962148896664354E-4</v>
      </c>
      <c r="BA111" s="5">
        <f t="shared" si="266"/>
        <v>3.250867674759953E-5</v>
      </c>
      <c r="BB111" s="5">
        <f t="shared" si="267"/>
        <v>6.6259879788903019E-6</v>
      </c>
      <c r="BC111" s="5">
        <f t="shared" si="268"/>
        <v>1.080418425819579E-6</v>
      </c>
      <c r="BD111" s="5">
        <f t="shared" si="269"/>
        <v>6.0174288076172932E-5</v>
      </c>
      <c r="BE111" s="5">
        <f t="shared" si="270"/>
        <v>6.6098240031702634E-5</v>
      </c>
      <c r="BF111" s="5">
        <f t="shared" si="271"/>
        <v>3.6302692353900495E-5</v>
      </c>
      <c r="BG111" s="5">
        <f t="shared" si="272"/>
        <v>1.3292189237412367E-5</v>
      </c>
      <c r="BH111" s="5">
        <f t="shared" si="273"/>
        <v>3.6501899019109051E-6</v>
      </c>
      <c r="BI111" s="5">
        <f t="shared" si="274"/>
        <v>8.0190771178675503E-7</v>
      </c>
      <c r="BJ111" s="8">
        <f t="shared" si="275"/>
        <v>0.4188822841786301</v>
      </c>
      <c r="BK111" s="8">
        <f t="shared" si="276"/>
        <v>0.31263474788412238</v>
      </c>
      <c r="BL111" s="8">
        <f t="shared" si="277"/>
        <v>0.25528061148738462</v>
      </c>
      <c r="BM111" s="8">
        <f t="shared" si="278"/>
        <v>0.29981807752723227</v>
      </c>
      <c r="BN111" s="8">
        <f t="shared" si="279"/>
        <v>0.70001098971363107</v>
      </c>
    </row>
    <row r="112" spans="1:66" x14ac:dyDescent="0.25">
      <c r="A112" t="s">
        <v>37</v>
      </c>
      <c r="B112" t="s">
        <v>225</v>
      </c>
      <c r="C112" t="s">
        <v>224</v>
      </c>
      <c r="D112" s="11">
        <v>44443</v>
      </c>
      <c r="E112">
        <f>VLOOKUP(A112,home!$A$2:$E$405,3,FALSE)</f>
        <v>1.5846153846153801</v>
      </c>
      <c r="F112">
        <f>VLOOKUP(B112,home!$B$2:$E$405,3,FALSE)</f>
        <v>1.98</v>
      </c>
      <c r="G112">
        <f>VLOOKUP(C112,away!$B$2:$E$405,4,FALSE)</f>
        <v>1.5</v>
      </c>
      <c r="H112">
        <f>VLOOKUP(A112,away!$A$2:$E$405,3,FALSE)</f>
        <v>1.2538461538461501</v>
      </c>
      <c r="I112">
        <f>VLOOKUP(C112,away!$B$2:$E$405,3,FALSE)</f>
        <v>0.57999999999999996</v>
      </c>
      <c r="J112">
        <f>VLOOKUP(B112,home!$B$2:$E$405,4,FALSE)</f>
        <v>0.91</v>
      </c>
      <c r="K112" s="3">
        <f t="shared" si="224"/>
        <v>4.7063076923076785</v>
      </c>
      <c r="L112" s="3">
        <f t="shared" si="225"/>
        <v>0.66177999999999804</v>
      </c>
      <c r="M112" s="5">
        <f t="shared" si="226"/>
        <v>4.6630399567107062E-3</v>
      </c>
      <c r="N112" s="5">
        <f t="shared" si="227"/>
        <v>2.1945700817805659E-2</v>
      </c>
      <c r="O112" s="5">
        <f t="shared" si="228"/>
        <v>3.0859065825520017E-3</v>
      </c>
      <c r="P112" s="5">
        <f t="shared" si="229"/>
        <v>1.4523225887207385E-2</v>
      </c>
      <c r="Q112" s="5">
        <f t="shared" si="230"/>
        <v>5.1641610285960843E-2</v>
      </c>
      <c r="R112" s="5">
        <f t="shared" si="231"/>
        <v>1.0210956291006287E-3</v>
      </c>
      <c r="S112" s="5">
        <f t="shared" si="232"/>
        <v>1.1308293094685165E-2</v>
      </c>
      <c r="T112" s="5">
        <f t="shared" si="233"/>
        <v>3.4175384855043067E-2</v>
      </c>
      <c r="U112" s="5">
        <f t="shared" si="234"/>
        <v>4.8055902138180364E-3</v>
      </c>
      <c r="V112" s="5">
        <f t="shared" si="235"/>
        <v>3.9133482910889529E-3</v>
      </c>
      <c r="W112" s="5">
        <f t="shared" si="236"/>
        <v>8.1013769243990952E-2</v>
      </c>
      <c r="X112" s="5">
        <f t="shared" si="237"/>
        <v>5.3613292210288169E-2</v>
      </c>
      <c r="Y112" s="5">
        <f t="shared" si="238"/>
        <v>1.7740102259462199E-2</v>
      </c>
      <c r="Z112" s="5">
        <f t="shared" si="239"/>
        <v>2.2524688847540403E-4</v>
      </c>
      <c r="AA112" s="5">
        <f t="shared" si="240"/>
        <v>1.0600811639001637E-3</v>
      </c>
      <c r="AB112" s="5">
        <f t="shared" si="241"/>
        <v>2.494534068066909E-3</v>
      </c>
      <c r="AC112" s="5">
        <f t="shared" si="242"/>
        <v>7.6176756116213835E-4</v>
      </c>
      <c r="AD112" s="5">
        <f t="shared" si="243"/>
        <v>9.5318931343958482E-2</v>
      </c>
      <c r="AE112" s="5">
        <f t="shared" si="244"/>
        <v>6.3080162384804656E-2</v>
      </c>
      <c r="AF112" s="5">
        <f t="shared" si="245"/>
        <v>2.0872594931507948E-2</v>
      </c>
      <c r="AG112" s="5">
        <f t="shared" si="246"/>
        <v>4.6043552912577628E-3</v>
      </c>
      <c r="AH112" s="5">
        <f t="shared" si="247"/>
        <v>3.726597146381311E-5</v>
      </c>
      <c r="AI112" s="5">
        <f t="shared" si="248"/>
        <v>1.7538512816146206E-4</v>
      </c>
      <c r="AJ112" s="5">
        <f t="shared" si="249"/>
        <v>4.1270818889132849E-4</v>
      </c>
      <c r="AK112" s="5">
        <f t="shared" si="250"/>
        <v>6.4744390801920989E-4</v>
      </c>
      <c r="AL112" s="5">
        <f t="shared" si="251"/>
        <v>9.4902230879521238E-5</v>
      </c>
      <c r="AM112" s="5">
        <f t="shared" si="252"/>
        <v>8.9720043961323839E-2</v>
      </c>
      <c r="AN112" s="5">
        <f t="shared" si="253"/>
        <v>5.937493069272471E-2</v>
      </c>
      <c r="AO112" s="5">
        <f t="shared" si="254"/>
        <v>1.9646570816915621E-2</v>
      </c>
      <c r="AP112" s="5">
        <f t="shared" si="255"/>
        <v>4.3339025450727939E-3</v>
      </c>
      <c r="AQ112" s="5">
        <f t="shared" si="256"/>
        <v>7.1702250656956624E-4</v>
      </c>
      <c r="AR112" s="5">
        <f t="shared" si="257"/>
        <v>4.9323749190644335E-6</v>
      </c>
      <c r="AS112" s="5">
        <f t="shared" si="258"/>
        <v>2.3213274022938407E-5</v>
      </c>
      <c r="AT112" s="5">
        <f t="shared" si="259"/>
        <v>5.4624405048900525E-5</v>
      </c>
      <c r="AU112" s="5">
        <f t="shared" si="260"/>
        <v>8.5693085889790296E-5</v>
      </c>
      <c r="AV112" s="5">
        <f t="shared" si="261"/>
        <v>1.0082450732517569E-4</v>
      </c>
      <c r="AW112" s="5">
        <f t="shared" si="262"/>
        <v>8.2104673075606059E-6</v>
      </c>
      <c r="AX112" s="5">
        <f t="shared" si="263"/>
        <v>7.0375022174893581E-2</v>
      </c>
      <c r="AY112" s="5">
        <f t="shared" si="264"/>
        <v>4.6572782174900934E-2</v>
      </c>
      <c r="AZ112" s="5">
        <f t="shared" si="265"/>
        <v>1.5410467893852923E-2</v>
      </c>
      <c r="BA112" s="5">
        <f t="shared" si="266"/>
        <v>3.3994464809313191E-3</v>
      </c>
      <c r="BB112" s="5">
        <f t="shared" si="267"/>
        <v>5.6242142303768042E-4</v>
      </c>
      <c r="BC112" s="5">
        <f t="shared" si="268"/>
        <v>7.443984986757502E-5</v>
      </c>
      <c r="BD112" s="5">
        <f t="shared" si="269"/>
        <v>5.4402451232307507E-7</v>
      </c>
      <c r="BE112" s="5">
        <f t="shared" si="270"/>
        <v>2.5603467471500215E-6</v>
      </c>
      <c r="BF112" s="5">
        <f t="shared" si="271"/>
        <v>6.0248897955435453E-6</v>
      </c>
      <c r="BG112" s="5">
        <f t="shared" si="272"/>
        <v>9.4516617300242069E-6</v>
      </c>
      <c r="BH112" s="5">
        <f t="shared" si="273"/>
        <v>1.112060707627576E-5</v>
      </c>
      <c r="BI112" s="5">
        <f t="shared" si="274"/>
        <v>1.0467399725241561E-5</v>
      </c>
      <c r="BJ112" s="8">
        <f t="shared" si="275"/>
        <v>0.7541929541441702</v>
      </c>
      <c r="BK112" s="8">
        <f t="shared" si="276"/>
        <v>8.1837359196634804E-2</v>
      </c>
      <c r="BL112" s="8">
        <f t="shared" si="277"/>
        <v>1.404946743076598E-2</v>
      </c>
      <c r="BM112" s="8">
        <f t="shared" si="278"/>
        <v>0.7068598767931159</v>
      </c>
      <c r="BN112" s="8">
        <f t="shared" si="279"/>
        <v>9.6880579159337232E-2</v>
      </c>
    </row>
    <row r="113" spans="1:66" x14ac:dyDescent="0.25">
      <c r="A113" t="s">
        <v>340</v>
      </c>
      <c r="B113" t="s">
        <v>390</v>
      </c>
      <c r="C113" t="s">
        <v>378</v>
      </c>
      <c r="D113" s="11">
        <v>44443</v>
      </c>
      <c r="E113">
        <f>VLOOKUP(A113,home!$A$2:$E$405,3,FALSE)</f>
        <v>1.34848484848485</v>
      </c>
      <c r="F113">
        <f>VLOOKUP(B113,home!$B$2:$E$405,3,FALSE)</f>
        <v>0.7</v>
      </c>
      <c r="G113">
        <f>VLOOKUP(C113,away!$B$2:$E$405,4,FALSE)</f>
        <v>1.27</v>
      </c>
      <c r="H113">
        <f>VLOOKUP(A113,away!$A$2:$E$405,3,FALSE)</f>
        <v>1.1393939393939401</v>
      </c>
      <c r="I113">
        <f>VLOOKUP(C113,away!$B$2:$E$405,3,FALSE)</f>
        <v>0.56999999999999995</v>
      </c>
      <c r="J113">
        <f>VLOOKUP(B113,home!$B$2:$E$405,4,FALSE)</f>
        <v>1.1499999999999999</v>
      </c>
      <c r="K113" s="3">
        <f t="shared" si="224"/>
        <v>1.1988030303030315</v>
      </c>
      <c r="L113" s="3">
        <f t="shared" si="225"/>
        <v>0.74687272727272758</v>
      </c>
      <c r="M113" s="5">
        <f t="shared" si="226"/>
        <v>0.14289063127876908</v>
      </c>
      <c r="N113" s="5">
        <f t="shared" si="227"/>
        <v>0.17129772177890148</v>
      </c>
      <c r="O113" s="5">
        <f t="shared" si="228"/>
        <v>0.10672111548489595</v>
      </c>
      <c r="P113" s="5">
        <f t="shared" si="229"/>
        <v>0.12793759664061302</v>
      </c>
      <c r="Q113" s="5">
        <f t="shared" si="230"/>
        <v>0.10267611397627639</v>
      </c>
      <c r="R113" s="5">
        <f t="shared" si="231"/>
        <v>3.9853545289895979E-2</v>
      </c>
      <c r="S113" s="5">
        <f t="shared" si="232"/>
        <v>2.8637336975304201E-2</v>
      </c>
      <c r="T113" s="5">
        <f t="shared" si="233"/>
        <v>7.6685989271226954E-2</v>
      </c>
      <c r="U113" s="5">
        <f t="shared" si="234"/>
        <v>4.7776550861846401E-2</v>
      </c>
      <c r="V113" s="5">
        <f t="shared" si="235"/>
        <v>2.8489482045109616E-3</v>
      </c>
      <c r="W113" s="5">
        <f t="shared" si="236"/>
        <v>4.1029478858166504E-2</v>
      </c>
      <c r="X113" s="5">
        <f t="shared" si="237"/>
        <v>3.0643798773377532E-2</v>
      </c>
      <c r="Y113" s="5">
        <f t="shared" si="238"/>
        <v>1.1443508781934569E-2</v>
      </c>
      <c r="Z113" s="5">
        <f t="shared" si="239"/>
        <v>9.9218420207172614E-3</v>
      </c>
      <c r="AA113" s="5">
        <f t="shared" si="240"/>
        <v>1.1894334280623805E-2</v>
      </c>
      <c r="AB113" s="5">
        <f t="shared" si="241"/>
        <v>7.1294819895245266E-3</v>
      </c>
      <c r="AC113" s="5">
        <f t="shared" si="242"/>
        <v>1.5942594651623533E-4</v>
      </c>
      <c r="AD113" s="5">
        <f t="shared" si="243"/>
        <v>1.2296565896731048E-2</v>
      </c>
      <c r="AE113" s="5">
        <f t="shared" si="244"/>
        <v>9.1839697073803298E-3</v>
      </c>
      <c r="AF113" s="5">
        <f t="shared" si="245"/>
        <v>3.4296282512706298E-3</v>
      </c>
      <c r="AG113" s="5">
        <f t="shared" si="246"/>
        <v>8.538319351860306E-4</v>
      </c>
      <c r="AH113" s="5">
        <f t="shared" si="247"/>
        <v>1.8525883023955626E-3</v>
      </c>
      <c r="AI113" s="5">
        <f t="shared" si="248"/>
        <v>2.2208884708157491E-3</v>
      </c>
      <c r="AJ113" s="5">
        <f t="shared" si="249"/>
        <v>1.3312039143894934E-3</v>
      </c>
      <c r="AK113" s="5">
        <f t="shared" si="250"/>
        <v>5.3195042884046043E-4</v>
      </c>
      <c r="AL113" s="5">
        <f t="shared" si="251"/>
        <v>5.7097018207302525E-6</v>
      </c>
      <c r="AM113" s="5">
        <f t="shared" si="252"/>
        <v>2.9482320918644191E-3</v>
      </c>
      <c r="AN113" s="5">
        <f t="shared" si="253"/>
        <v>2.201954143083757E-3</v>
      </c>
      <c r="AO113" s="5">
        <f t="shared" si="254"/>
        <v>8.2228974808722371E-4</v>
      </c>
      <c r="AP113" s="5">
        <f t="shared" si="255"/>
        <v>2.0471526225410304E-4</v>
      </c>
      <c r="AQ113" s="5">
        <f t="shared" si="256"/>
        <v>3.8224061558518393E-5</v>
      </c>
      <c r="AR113" s="5">
        <f t="shared" si="257"/>
        <v>2.7672953558474536E-4</v>
      </c>
      <c r="AS113" s="5">
        <f t="shared" si="258"/>
        <v>3.3174420583334329E-4</v>
      </c>
      <c r="AT113" s="5">
        <f t="shared" si="259"/>
        <v>1.9884797961924235E-4</v>
      </c>
      <c r="AU113" s="5">
        <f t="shared" si="260"/>
        <v>7.9459853512394359E-5</v>
      </c>
      <c r="AV113" s="5">
        <f t="shared" si="261"/>
        <v>2.381417829452334E-5</v>
      </c>
      <c r="AW113" s="5">
        <f t="shared" si="262"/>
        <v>1.4200556396436386E-7</v>
      </c>
      <c r="AX113" s="5">
        <f t="shared" si="263"/>
        <v>5.8905826096061829E-4</v>
      </c>
      <c r="AY113" s="5">
        <f t="shared" si="264"/>
        <v>4.3995154988618699E-4</v>
      </c>
      <c r="AZ113" s="5">
        <f t="shared" si="265"/>
        <v>1.6429390696567995E-4</v>
      </c>
      <c r="BA113" s="5">
        <f t="shared" si="266"/>
        <v>4.09022127899164E-5</v>
      </c>
      <c r="BB113" s="5">
        <f t="shared" si="267"/>
        <v>7.6371868044735739E-6</v>
      </c>
      <c r="BC113" s="5">
        <f t="shared" si="268"/>
        <v>1.1408013074696935E-6</v>
      </c>
      <c r="BD113" s="5">
        <f t="shared" si="269"/>
        <v>3.4446957159849001E-5</v>
      </c>
      <c r="BE113" s="5">
        <f t="shared" si="270"/>
        <v>4.1295116627945688E-5</v>
      </c>
      <c r="BF113" s="5">
        <f t="shared" si="271"/>
        <v>2.4752355475149207E-5</v>
      </c>
      <c r="BG113" s="5">
        <f t="shared" si="272"/>
        <v>9.8910662502488958E-6</v>
      </c>
      <c r="BH113" s="5">
        <f t="shared" si="273"/>
        <v>2.9643600484316059E-6</v>
      </c>
      <c r="BI113" s="5">
        <f t="shared" si="274"/>
        <v>7.1073676179381014E-7</v>
      </c>
      <c r="BJ113" s="8">
        <f t="shared" si="275"/>
        <v>0.46699900645601383</v>
      </c>
      <c r="BK113" s="8">
        <f t="shared" si="276"/>
        <v>0.30291960029742043</v>
      </c>
      <c r="BL113" s="8">
        <f t="shared" si="277"/>
        <v>0.22033631536839562</v>
      </c>
      <c r="BM113" s="8">
        <f t="shared" si="278"/>
        <v>0.30836023014887293</v>
      </c>
      <c r="BN113" s="8">
        <f t="shared" si="279"/>
        <v>0.69137672444935183</v>
      </c>
    </row>
    <row r="114" spans="1:66" x14ac:dyDescent="0.25">
      <c r="A114" t="s">
        <v>342</v>
      </c>
      <c r="B114" t="s">
        <v>426</v>
      </c>
      <c r="C114" t="s">
        <v>420</v>
      </c>
      <c r="D114" s="11">
        <v>44443</v>
      </c>
      <c r="E114">
        <f>VLOOKUP(A114,home!$A$2:$E$405,3,FALSE)</f>
        <v>1.1717171717171699</v>
      </c>
      <c r="F114">
        <f>VLOOKUP(B114,home!$B$2:$E$405,3,FALSE)</f>
        <v>1.04</v>
      </c>
      <c r="G114">
        <f>VLOOKUP(C114,away!$B$2:$E$405,4,FALSE)</f>
        <v>0.71</v>
      </c>
      <c r="H114">
        <f>VLOOKUP(A114,away!$A$2:$E$405,3,FALSE)</f>
        <v>0.85606060606060597</v>
      </c>
      <c r="I114">
        <f>VLOOKUP(C114,away!$B$2:$E$405,3,FALSE)</f>
        <v>0.71</v>
      </c>
      <c r="J114">
        <f>VLOOKUP(B114,home!$B$2:$E$405,4,FALSE)</f>
        <v>0.65</v>
      </c>
      <c r="K114" s="3">
        <f t="shared" si="224"/>
        <v>0.8651959595959583</v>
      </c>
      <c r="L114" s="3">
        <f t="shared" si="225"/>
        <v>0.39507196969696962</v>
      </c>
      <c r="M114" s="5">
        <f t="shared" si="226"/>
        <v>0.28357803745731391</v>
      </c>
      <c r="N114" s="5">
        <f t="shared" si="227"/>
        <v>0.24535057223821929</v>
      </c>
      <c r="O114" s="5">
        <f t="shared" si="228"/>
        <v>0.11203373382106205</v>
      </c>
      <c r="P114" s="5">
        <f t="shared" si="229"/>
        <v>9.6931133840431935E-2</v>
      </c>
      <c r="Q114" s="5">
        <f t="shared" si="230"/>
        <v>0.10613816189253181</v>
      </c>
      <c r="R114" s="5">
        <f t="shared" si="231"/>
        <v>2.2130693946596492E-2</v>
      </c>
      <c r="S114" s="5">
        <f t="shared" si="232"/>
        <v>8.2831209284023148E-3</v>
      </c>
      <c r="T114" s="5">
        <f t="shared" si="233"/>
        <v>4.1932212678898385E-2</v>
      </c>
      <c r="U114" s="5">
        <f t="shared" si="234"/>
        <v>1.9147386985650015E-2</v>
      </c>
      <c r="V114" s="5">
        <f t="shared" si="235"/>
        <v>3.1458802919002678E-4</v>
      </c>
      <c r="W114" s="5">
        <f t="shared" si="236"/>
        <v>3.0610102942786748E-2</v>
      </c>
      <c r="X114" s="5">
        <f t="shared" si="237"/>
        <v>1.2093193662233768E-2</v>
      </c>
      <c r="Y114" s="5">
        <f t="shared" si="238"/>
        <v>2.3888409200328023E-3</v>
      </c>
      <c r="Z114" s="5">
        <f t="shared" si="239"/>
        <v>2.9144056160808935E-3</v>
      </c>
      <c r="AA114" s="5">
        <f t="shared" si="240"/>
        <v>2.5215319636569585E-3</v>
      </c>
      <c r="AB114" s="5">
        <f t="shared" si="241"/>
        <v>1.0908096334740316E-3</v>
      </c>
      <c r="AC114" s="5">
        <f t="shared" si="242"/>
        <v>6.7206752494466034E-6</v>
      </c>
      <c r="AD114" s="5">
        <f t="shared" si="243"/>
        <v>6.6209343472288613E-3</v>
      </c>
      <c r="AE114" s="5">
        <f t="shared" si="244"/>
        <v>2.6157455737940258E-3</v>
      </c>
      <c r="AF114" s="5">
        <f t="shared" si="245"/>
        <v>5.1670387803246789E-4</v>
      </c>
      <c r="AG114" s="5">
        <f t="shared" si="246"/>
        <v>6.804507294811664E-5</v>
      </c>
      <c r="AH114" s="5">
        <f t="shared" si="247"/>
        <v>2.8784999181024712E-4</v>
      </c>
      <c r="AI114" s="5">
        <f t="shared" si="248"/>
        <v>2.4904664988395546E-4</v>
      </c>
      <c r="AJ114" s="5">
        <f t="shared" si="249"/>
        <v>1.0773707761525374E-4</v>
      </c>
      <c r="AK114" s="5">
        <f t="shared" si="250"/>
        <v>3.107122808379791E-5</v>
      </c>
      <c r="AL114" s="5">
        <f t="shared" si="251"/>
        <v>9.188901622189226E-8</v>
      </c>
      <c r="AM114" s="5">
        <f t="shared" si="252"/>
        <v>1.1456811291945034E-3</v>
      </c>
      <c r="AN114" s="5">
        <f t="shared" si="253"/>
        <v>4.5262650035552077E-4</v>
      </c>
      <c r="AO114" s="5">
        <f t="shared" si="254"/>
        <v>8.9410021516250857E-5</v>
      </c>
      <c r="AP114" s="5">
        <f t="shared" si="255"/>
        <v>1.1774464437024556E-5</v>
      </c>
      <c r="AQ114" s="5">
        <f t="shared" si="256"/>
        <v>1.1629402143155525E-6</v>
      </c>
      <c r="AR114" s="5">
        <f t="shared" si="257"/>
        <v>2.274429264834618E-5</v>
      </c>
      <c r="AS114" s="5">
        <f t="shared" si="258"/>
        <v>1.9678270103217171E-5</v>
      </c>
      <c r="AT114" s="5">
        <f t="shared" si="259"/>
        <v>8.5127798925707176E-6</v>
      </c>
      <c r="AU114" s="5">
        <f t="shared" si="260"/>
        <v>2.4550742559939672E-6</v>
      </c>
      <c r="AV114" s="5">
        <f t="shared" si="261"/>
        <v>5.3103008169850841E-7</v>
      </c>
      <c r="AW114" s="5">
        <f t="shared" si="262"/>
        <v>8.7247260927745539E-10</v>
      </c>
      <c r="AX114" s="5">
        <f t="shared" si="263"/>
        <v>1.6520644732740311E-4</v>
      </c>
      <c r="AY114" s="5">
        <f t="shared" si="264"/>
        <v>6.5268436552275814E-5</v>
      </c>
      <c r="AZ114" s="5">
        <f t="shared" si="265"/>
        <v>1.2892864893874647E-5</v>
      </c>
      <c r="BA114" s="5">
        <f t="shared" si="266"/>
        <v>1.6978698428866563E-6</v>
      </c>
      <c r="BB114" s="5">
        <f t="shared" si="267"/>
        <v>1.6769519577957886E-7</v>
      </c>
      <c r="BC114" s="5">
        <f t="shared" si="268"/>
        <v>1.3250334261071433E-8</v>
      </c>
      <c r="BD114" s="5">
        <f t="shared" si="269"/>
        <v>1.4976054159910721E-6</v>
      </c>
      <c r="BE114" s="5">
        <f t="shared" si="270"/>
        <v>1.2957221549844997E-6</v>
      </c>
      <c r="BF114" s="5">
        <f t="shared" si="271"/>
        <v>5.6052678662577856E-7</v>
      </c>
      <c r="BG114" s="5">
        <f t="shared" si="272"/>
        <v>1.6165517034464318E-7</v>
      </c>
      <c r="BH114" s="5">
        <f t="shared" si="273"/>
        <v>3.4965850057495407E-8</v>
      </c>
      <c r="BI114" s="5">
        <f t="shared" si="274"/>
        <v>6.0504624387166292E-9</v>
      </c>
      <c r="BJ114" s="8">
        <f t="shared" si="275"/>
        <v>0.45028041482657044</v>
      </c>
      <c r="BK114" s="8">
        <f t="shared" si="276"/>
        <v>0.3891789612561562</v>
      </c>
      <c r="BL114" s="8">
        <f t="shared" si="277"/>
        <v>0.15765733927065503</v>
      </c>
      <c r="BM114" s="8">
        <f t="shared" si="278"/>
        <v>0.13380352020922726</v>
      </c>
      <c r="BN114" s="8">
        <f t="shared" si="279"/>
        <v>0.86616233319615554</v>
      </c>
    </row>
    <row r="115" spans="1:66" x14ac:dyDescent="0.25">
      <c r="A115" t="s">
        <v>10</v>
      </c>
      <c r="B115" t="s">
        <v>242</v>
      </c>
      <c r="C115" t="s">
        <v>247</v>
      </c>
      <c r="D115" s="11">
        <v>44473</v>
      </c>
      <c r="E115">
        <f>VLOOKUP(A115,home!$A$2:$E$405,3,FALSE)</f>
        <v>1.5424836601307199</v>
      </c>
      <c r="F115">
        <f>VLOOKUP(B115,home!$B$2:$E$405,3,FALSE)</f>
        <v>0.95</v>
      </c>
      <c r="G115">
        <f>VLOOKUP(C115,away!$B$2:$E$405,4,FALSE)</f>
        <v>1.37</v>
      </c>
      <c r="H115">
        <f>VLOOKUP(A115,away!$A$2:$E$405,3,FALSE)</f>
        <v>1.44444444444444</v>
      </c>
      <c r="I115">
        <f>VLOOKUP(C115,away!$B$2:$E$405,3,FALSE)</f>
        <v>1.1399999999999999</v>
      </c>
      <c r="J115">
        <f>VLOOKUP(B115,home!$B$2:$E$405,4,FALSE)</f>
        <v>1.06</v>
      </c>
      <c r="K115" s="3">
        <f t="shared" si="224"/>
        <v>2.0075424836601319</v>
      </c>
      <c r="L115" s="3">
        <f t="shared" si="225"/>
        <v>1.7454666666666612</v>
      </c>
      <c r="M115" s="5">
        <f t="shared" si="226"/>
        <v>2.3447083793086257E-2</v>
      </c>
      <c r="N115" s="5">
        <f t="shared" si="227"/>
        <v>4.7071016832559605E-2</v>
      </c>
      <c r="O115" s="5">
        <f t="shared" si="228"/>
        <v>4.0926103191372153E-2</v>
      </c>
      <c r="P115" s="5">
        <f t="shared" si="229"/>
        <v>8.2160890847338103E-2</v>
      </c>
      <c r="Q115" s="5">
        <f t="shared" si="230"/>
        <v>4.7248533020222305E-2</v>
      </c>
      <c r="R115" s="5">
        <f t="shared" si="231"/>
        <v>3.5717574458550089E-2</v>
      </c>
      <c r="S115" s="5">
        <f t="shared" si="232"/>
        <v>7.1974963330180511E-2</v>
      </c>
      <c r="T115" s="5">
        <f t="shared" si="233"/>
        <v>8.2470739435697091E-2</v>
      </c>
      <c r="U115" s="5">
        <f t="shared" si="234"/>
        <v>7.1704548138833341E-2</v>
      </c>
      <c r="V115" s="5">
        <f t="shared" si="235"/>
        <v>2.8023040013074617E-2</v>
      </c>
      <c r="W115" s="5">
        <f t="shared" si="236"/>
        <v>3.1617812442904944E-2</v>
      </c>
      <c r="X115" s="5">
        <f t="shared" si="237"/>
        <v>5.5187837692008961E-2</v>
      </c>
      <c r="Y115" s="5">
        <f t="shared" si="238"/>
        <v>4.8164265548405819E-2</v>
      </c>
      <c r="Z115" s="5">
        <f t="shared" si="239"/>
        <v>2.0781278543861241E-2</v>
      </c>
      <c r="AA115" s="5">
        <f t="shared" si="240"/>
        <v>4.1719299541576202E-2</v>
      </c>
      <c r="AB115" s="5">
        <f t="shared" si="241"/>
        <v>4.187663310912846E-2</v>
      </c>
      <c r="AC115" s="5">
        <f t="shared" si="242"/>
        <v>6.1372182571903392E-3</v>
      </c>
      <c r="AD115" s="5">
        <f t="shared" si="243"/>
        <v>1.5868525429882398E-2</v>
      </c>
      <c r="AE115" s="5">
        <f t="shared" si="244"/>
        <v>2.7697982187011975E-2</v>
      </c>
      <c r="AF115" s="5">
        <f t="shared" si="245"/>
        <v>2.4172952320678183E-2</v>
      </c>
      <c r="AG115" s="5">
        <f t="shared" si="246"/>
        <v>1.4064360836888765E-2</v>
      </c>
      <c r="AH115" s="5">
        <f t="shared" si="247"/>
        <v>9.0682572472562187E-3</v>
      </c>
      <c r="AI115" s="5">
        <f t="shared" si="248"/>
        <v>1.8204911676625739E-2</v>
      </c>
      <c r="AJ115" s="5">
        <f t="shared" si="249"/>
        <v>1.8273566801053291E-2</v>
      </c>
      <c r="AK115" s="5">
        <f t="shared" si="250"/>
        <v>1.2228320560371949E-2</v>
      </c>
      <c r="AL115" s="5">
        <f t="shared" si="251"/>
        <v>8.6021668841221007E-4</v>
      </c>
      <c r="AM115" s="5">
        <f t="shared" si="252"/>
        <v>6.3713477907060218E-3</v>
      </c>
      <c r="AN115" s="5">
        <f t="shared" si="253"/>
        <v>1.1120975190417633E-2</v>
      </c>
      <c r="AO115" s="5">
        <f t="shared" si="254"/>
        <v>9.7056457478504558E-3</v>
      </c>
      <c r="AP115" s="5">
        <f t="shared" si="255"/>
        <v>5.6469603771159985E-3</v>
      </c>
      <c r="AQ115" s="5">
        <f t="shared" si="256"/>
        <v>2.4641452765608424E-3</v>
      </c>
      <c r="AR115" s="5">
        <f t="shared" si="257"/>
        <v>3.1656681499688199E-3</v>
      </c>
      <c r="AS115" s="5">
        <f t="shared" si="258"/>
        <v>6.3552133002321796E-3</v>
      </c>
      <c r="AT115" s="5">
        <f t="shared" si="259"/>
        <v>6.3791803464690088E-3</v>
      </c>
      <c r="AU115" s="5">
        <f t="shared" si="260"/>
        <v>4.2688251854887636E-3</v>
      </c>
      <c r="AV115" s="5">
        <f t="shared" si="261"/>
        <v>2.1424619787967585E-3</v>
      </c>
      <c r="AW115" s="5">
        <f t="shared" si="262"/>
        <v>8.3730111013414877E-5</v>
      </c>
      <c r="AX115" s="5">
        <f t="shared" si="263"/>
        <v>2.1317918946694085E-3</v>
      </c>
      <c r="AY115" s="5">
        <f t="shared" si="264"/>
        <v>3.7209716924156179E-3</v>
      </c>
      <c r="AZ115" s="5">
        <f t="shared" si="265"/>
        <v>3.2474160283608479E-3</v>
      </c>
      <c r="BA115" s="5">
        <f t="shared" si="266"/>
        <v>1.8894188101009663E-3</v>
      </c>
      <c r="BB115" s="5">
        <f t="shared" si="267"/>
        <v>8.2447938810105545E-4</v>
      </c>
      <c r="BC115" s="5">
        <f t="shared" si="268"/>
        <v>2.8782025785682345E-4</v>
      </c>
      <c r="BD115" s="5">
        <f t="shared" si="269"/>
        <v>9.2092803891648343E-4</v>
      </c>
      <c r="BE115" s="5">
        <f t="shared" si="270"/>
        <v>1.8488021625186516E-3</v>
      </c>
      <c r="BF115" s="5">
        <f t="shared" si="271"/>
        <v>1.8557744425694589E-3</v>
      </c>
      <c r="BG115" s="5">
        <f t="shared" si="272"/>
        <v>1.2418486778496291E-3</v>
      </c>
      <c r="BH115" s="5">
        <f t="shared" si="273"/>
        <v>6.2326599476507382E-4</v>
      </c>
      <c r="BI115" s="5">
        <f t="shared" si="274"/>
        <v>2.5024659262231605E-4</v>
      </c>
      <c r="BJ115" s="8">
        <f t="shared" si="275"/>
        <v>0.44097499820041575</v>
      </c>
      <c r="BK115" s="8">
        <f t="shared" si="276"/>
        <v>0.21632438462169767</v>
      </c>
      <c r="BL115" s="8">
        <f t="shared" si="277"/>
        <v>0.31877142959496457</v>
      </c>
      <c r="BM115" s="8">
        <f t="shared" si="278"/>
        <v>0.71664364723640839</v>
      </c>
      <c r="BN115" s="8">
        <f t="shared" si="279"/>
        <v>0.27657120214312853</v>
      </c>
    </row>
    <row r="116" spans="1:66" x14ac:dyDescent="0.25">
      <c r="A116" t="s">
        <v>10</v>
      </c>
      <c r="B116" t="s">
        <v>50</v>
      </c>
      <c r="C116" t="s">
        <v>48</v>
      </c>
      <c r="D116" s="11">
        <v>44473</v>
      </c>
      <c r="E116">
        <f>VLOOKUP(A116,home!$A$2:$E$405,3,FALSE)</f>
        <v>1.5424836601307199</v>
      </c>
      <c r="F116">
        <f>VLOOKUP(B116,home!$B$2:$E$405,3,FALSE)</f>
        <v>1.1100000000000001</v>
      </c>
      <c r="G116">
        <f>VLOOKUP(C116,away!$B$2:$E$405,4,FALSE)</f>
        <v>1.18</v>
      </c>
      <c r="H116">
        <f>VLOOKUP(A116,away!$A$2:$E$405,3,FALSE)</f>
        <v>1.44444444444444</v>
      </c>
      <c r="I116">
        <f>VLOOKUP(C116,away!$B$2:$E$405,3,FALSE)</f>
        <v>1.1399999999999999</v>
      </c>
      <c r="J116">
        <f>VLOOKUP(B116,home!$B$2:$E$405,4,FALSE)</f>
        <v>1.22</v>
      </c>
      <c r="K116" s="3">
        <f t="shared" si="224"/>
        <v>2.020345098039217</v>
      </c>
      <c r="L116" s="3">
        <f t="shared" si="225"/>
        <v>2.008933333333327</v>
      </c>
      <c r="M116" s="5">
        <f t="shared" si="226"/>
        <v>1.7787159980843938E-2</v>
      </c>
      <c r="N116" s="5">
        <f t="shared" si="227"/>
        <v>3.5936201475337368E-2</v>
      </c>
      <c r="O116" s="5">
        <f t="shared" si="228"/>
        <v>3.573321859084997E-2</v>
      </c>
      <c r="P116" s="5">
        <f t="shared" si="229"/>
        <v>7.219343301718753E-2</v>
      </c>
      <c r="Q116" s="5">
        <f t="shared" si="230"/>
        <v>3.6301764246423777E-2</v>
      </c>
      <c r="R116" s="5">
        <f t="shared" si="231"/>
        <v>3.5892826967222326E-2</v>
      </c>
      <c r="S116" s="5">
        <f t="shared" si="232"/>
        <v>7.3253568535113903E-2</v>
      </c>
      <c r="T116" s="5">
        <f t="shared" si="233"/>
        <v>7.2927824253448723E-2</v>
      </c>
      <c r="U116" s="5">
        <f t="shared" si="234"/>
        <v>7.2515897017997419E-2</v>
      </c>
      <c r="V116" s="5">
        <f t="shared" si="235"/>
        <v>3.3035231900146754E-2</v>
      </c>
      <c r="W116" s="5">
        <f t="shared" si="236"/>
        <v>2.4447363815145867E-2</v>
      </c>
      <c r="X116" s="5">
        <f t="shared" si="237"/>
        <v>4.9113124080373556E-2</v>
      </c>
      <c r="Y116" s="5">
        <f t="shared" si="238"/>
        <v>4.933249603459907E-2</v>
      </c>
      <c r="Z116" s="5">
        <f t="shared" si="239"/>
        <v>2.4035432174006093E-2</v>
      </c>
      <c r="AA116" s="5">
        <f t="shared" si="240"/>
        <v>4.8559867572007274E-2</v>
      </c>
      <c r="AB116" s="5">
        <f t="shared" si="241"/>
        <v>4.9053845205269238E-2</v>
      </c>
      <c r="AC116" s="5">
        <f t="shared" si="242"/>
        <v>8.3800857049374858E-3</v>
      </c>
      <c r="AD116" s="5">
        <f t="shared" si="243"/>
        <v>1.2348027910977822E-2</v>
      </c>
      <c r="AE116" s="5">
        <f t="shared" si="244"/>
        <v>2.4806364871293639E-2</v>
      </c>
      <c r="AF116" s="5">
        <f t="shared" si="245"/>
        <v>2.491716663438534E-2</v>
      </c>
      <c r="AG116" s="5">
        <f t="shared" si="246"/>
        <v>1.6685642208012566E-2</v>
      </c>
      <c r="AH116" s="5">
        <f t="shared" si="247"/>
        <v>1.2071395218858288E-2</v>
      </c>
      <c r="AI116" s="5">
        <f t="shared" si="248"/>
        <v>2.4388384156914376E-2</v>
      </c>
      <c r="AJ116" s="5">
        <f t="shared" si="249"/>
        <v>2.4636476190259642E-2</v>
      </c>
      <c r="AK116" s="5">
        <f t="shared" si="250"/>
        <v>1.6591394634650317E-2</v>
      </c>
      <c r="AL116" s="5">
        <f t="shared" si="251"/>
        <v>1.3605030969963551E-3</v>
      </c>
      <c r="AM116" s="5">
        <f t="shared" si="252"/>
        <v>4.989455532079092E-3</v>
      </c>
      <c r="AN116" s="5">
        <f t="shared" si="253"/>
        <v>1.0023483533578062E-2</v>
      </c>
      <c r="AO116" s="5">
        <f t="shared" si="254"/>
        <v>1.0068255093361346E-2</v>
      </c>
      <c r="AP116" s="5">
        <f t="shared" si="255"/>
        <v>6.7421510885188858E-3</v>
      </c>
      <c r="AQ116" s="5">
        <f t="shared" si="256"/>
        <v>3.3861330150237912E-3</v>
      </c>
      <c r="AR116" s="5">
        <f t="shared" si="257"/>
        <v>4.8501256470009947E-3</v>
      </c>
      <c r="AS116" s="5">
        <f t="shared" si="258"/>
        <v>9.798927575792744E-3</v>
      </c>
      <c r="AT116" s="5">
        <f t="shared" si="259"/>
        <v>9.8986076468970917E-3</v>
      </c>
      <c r="AU116" s="5">
        <f t="shared" si="260"/>
        <v>6.66620114560735E-3</v>
      </c>
      <c r="AV116" s="5">
        <f t="shared" si="261"/>
        <v>3.3670067017678058E-3</v>
      </c>
      <c r="AW116" s="5">
        <f t="shared" si="262"/>
        <v>1.5338684588655371E-4</v>
      </c>
      <c r="AX116" s="5">
        <f t="shared" si="263"/>
        <v>1.6800703376867762E-3</v>
      </c>
      <c r="AY116" s="5">
        <f t="shared" si="264"/>
        <v>3.3751493037235442E-3</v>
      </c>
      <c r="AZ116" s="5">
        <f t="shared" si="265"/>
        <v>3.3902249706134991E-3</v>
      </c>
      <c r="BA116" s="5">
        <f t="shared" si="266"/>
        <v>2.2702453169881525E-3</v>
      </c>
      <c r="BB116" s="5">
        <f t="shared" si="267"/>
        <v>1.1401928730353462E-3</v>
      </c>
      <c r="BC116" s="5">
        <f t="shared" si="268"/>
        <v>4.5811429381396033E-4</v>
      </c>
      <c r="BD116" s="5">
        <f t="shared" si="269"/>
        <v>1.623929847185861E-3</v>
      </c>
      <c r="BE116" s="5">
        <f t="shared" si="270"/>
        <v>3.2808987063215281E-3</v>
      </c>
      <c r="BF116" s="5">
        <f t="shared" si="271"/>
        <v>3.314273809239955E-3</v>
      </c>
      <c r="BG116" s="5">
        <f t="shared" si="272"/>
        <v>2.2319922813525688E-3</v>
      </c>
      <c r="BH116" s="5">
        <f t="shared" si="273"/>
        <v>1.1273486661230081E-3</v>
      </c>
      <c r="BI116" s="5">
        <f t="shared" si="274"/>
        <v>4.5552667027653359E-4</v>
      </c>
      <c r="BJ116" s="8">
        <f t="shared" si="275"/>
        <v>0.39433945088842021</v>
      </c>
      <c r="BK116" s="8">
        <f t="shared" si="276"/>
        <v>0.2093851315389495</v>
      </c>
      <c r="BL116" s="8">
        <f t="shared" si="277"/>
        <v>0.36605814425159428</v>
      </c>
      <c r="BM116" s="8">
        <f t="shared" si="278"/>
        <v>0.75675179211726795</v>
      </c>
      <c r="BN116" s="8">
        <f t="shared" si="279"/>
        <v>0.23384460427786491</v>
      </c>
    </row>
    <row r="117" spans="1:66" x14ac:dyDescent="0.25">
      <c r="A117" t="s">
        <v>10</v>
      </c>
      <c r="B117" t="s">
        <v>240</v>
      </c>
      <c r="C117" t="s">
        <v>49</v>
      </c>
      <c r="D117" s="11">
        <v>44473</v>
      </c>
      <c r="E117">
        <f>VLOOKUP(A117,home!$A$2:$E$405,3,FALSE)</f>
        <v>1.5424836601307199</v>
      </c>
      <c r="F117">
        <f>VLOOKUP(B117,home!$B$2:$E$405,3,FALSE)</f>
        <v>1.1100000000000001</v>
      </c>
      <c r="G117">
        <f>VLOOKUP(C117,away!$B$2:$E$405,4,FALSE)</f>
        <v>1.26</v>
      </c>
      <c r="H117">
        <f>VLOOKUP(A117,away!$A$2:$E$405,3,FALSE)</f>
        <v>1.44444444444444</v>
      </c>
      <c r="I117">
        <f>VLOOKUP(C117,away!$B$2:$E$405,3,FALSE)</f>
        <v>1.07</v>
      </c>
      <c r="J117">
        <f>VLOOKUP(B117,home!$B$2:$E$405,4,FALSE)</f>
        <v>0.86</v>
      </c>
      <c r="K117" s="3">
        <f t="shared" si="224"/>
        <v>2.1573176470588251</v>
      </c>
      <c r="L117" s="3">
        <f t="shared" si="225"/>
        <v>1.3291777777777738</v>
      </c>
      <c r="M117" s="5">
        <f t="shared" si="226"/>
        <v>3.0607952295866572E-2</v>
      </c>
      <c r="N117" s="5">
        <f t="shared" si="227"/>
        <v>6.6031075628207633E-2</v>
      </c>
      <c r="O117" s="5">
        <f t="shared" si="228"/>
        <v>4.0683410014948046E-2</v>
      </c>
      <c r="P117" s="5">
        <f t="shared" si="229"/>
        <v>8.7767038367777162E-2</v>
      </c>
      <c r="Q117" s="5">
        <f t="shared" si="230"/>
        <v>7.1225002353504138E-2</v>
      </c>
      <c r="R117" s="5">
        <f t="shared" si="231"/>
        <v>2.7037742258045335E-2</v>
      </c>
      <c r="S117" s="5">
        <f t="shared" si="232"/>
        <v>6.2917088910347668E-2</v>
      </c>
      <c r="T117" s="5">
        <f t="shared" si="233"/>
        <v>9.467069035044734E-2</v>
      </c>
      <c r="U117" s="5">
        <f t="shared" si="234"/>
        <v>5.832899850990933E-2</v>
      </c>
      <c r="V117" s="5">
        <f t="shared" si="235"/>
        <v>2.0045794718841558E-2</v>
      </c>
      <c r="W117" s="5">
        <f t="shared" si="236"/>
        <v>5.1218318163006933E-2</v>
      </c>
      <c r="X117" s="5">
        <f t="shared" si="237"/>
        <v>6.8078250317420555E-2</v>
      </c>
      <c r="Y117" s="5">
        <f t="shared" si="238"/>
        <v>4.5244048735954043E-2</v>
      </c>
      <c r="Z117" s="5">
        <f t="shared" si="239"/>
        <v>1.19793220568923E-2</v>
      </c>
      <c r="AA117" s="5">
        <f t="shared" si="240"/>
        <v>2.5843202873134782E-2</v>
      </c>
      <c r="AB117" s="5">
        <f t="shared" si="241"/>
        <v>2.7875998807367505E-2</v>
      </c>
      <c r="AC117" s="5">
        <f t="shared" si="242"/>
        <v>3.5925304990893333E-3</v>
      </c>
      <c r="AD117" s="5">
        <f t="shared" si="243"/>
        <v>2.7623545406432103E-2</v>
      </c>
      <c r="AE117" s="5">
        <f t="shared" si="244"/>
        <v>3.6716602697664857E-2</v>
      </c>
      <c r="AF117" s="5">
        <f t="shared" si="245"/>
        <v>2.4401446190615798E-2</v>
      </c>
      <c r="AG117" s="5">
        <f t="shared" si="246"/>
        <v>1.0811286674068873E-2</v>
      </c>
      <c r="AH117" s="5">
        <f t="shared" si="247"/>
        <v>3.9806621677160965E-3</v>
      </c>
      <c r="AI117" s="5">
        <f t="shared" si="248"/>
        <v>8.5875527413933721E-3</v>
      </c>
      <c r="AJ117" s="5">
        <f t="shared" si="249"/>
        <v>9.2630395370281587E-3</v>
      </c>
      <c r="AK117" s="5">
        <f t="shared" si="250"/>
        <v>6.6611062195448181E-3</v>
      </c>
      <c r="AL117" s="5">
        <f t="shared" si="251"/>
        <v>4.1205730994760227E-4</v>
      </c>
      <c r="AM117" s="5">
        <f t="shared" si="252"/>
        <v>1.1918552395925349E-2</v>
      </c>
      <c r="AN117" s="5">
        <f t="shared" si="253"/>
        <v>1.5841874987944017E-2</v>
      </c>
      <c r="AO117" s="5">
        <f t="shared" si="254"/>
        <v>1.0528334096154364E-2</v>
      </c>
      <c r="AP117" s="5">
        <f t="shared" si="255"/>
        <v>4.6646759058761407E-3</v>
      </c>
      <c r="AQ117" s="5">
        <f t="shared" si="256"/>
        <v>1.550045888656494E-3</v>
      </c>
      <c r="AR117" s="5">
        <f t="shared" si="257"/>
        <v>1.0582015388337866E-3</v>
      </c>
      <c r="AS117" s="5">
        <f t="shared" si="258"/>
        <v>2.2828768538709324E-3</v>
      </c>
      <c r="AT117" s="5">
        <f t="shared" si="259"/>
        <v>2.4624452614589471E-3</v>
      </c>
      <c r="AU117" s="5">
        <f t="shared" si="260"/>
        <v>1.7707588724872564E-3</v>
      </c>
      <c r="AV117" s="5">
        <f t="shared" si="261"/>
        <v>9.550223410756865E-4</v>
      </c>
      <c r="AW117" s="5">
        <f t="shared" si="262"/>
        <v>3.2821036345855155E-5</v>
      </c>
      <c r="AX117" s="5">
        <f t="shared" si="263"/>
        <v>4.2853505685208262E-3</v>
      </c>
      <c r="AY117" s="5">
        <f t="shared" si="264"/>
        <v>5.6959927456652314E-3</v>
      </c>
      <c r="AZ117" s="5">
        <f t="shared" si="265"/>
        <v>3.7854934899608167E-3</v>
      </c>
      <c r="BA117" s="5">
        <f t="shared" si="266"/>
        <v>1.6771979415927821E-3</v>
      </c>
      <c r="BB117" s="5">
        <f t="shared" si="267"/>
        <v>5.5732355822493793E-4</v>
      </c>
      <c r="BC117" s="5">
        <f t="shared" si="268"/>
        <v>1.4815641772492484E-4</v>
      </c>
      <c r="BD117" s="5">
        <f t="shared" si="269"/>
        <v>2.3442299497135186E-4</v>
      </c>
      <c r="BE117" s="5">
        <f t="shared" si="270"/>
        <v>5.0572486392807961E-4</v>
      </c>
      <c r="BF117" s="5">
        <f t="shared" si="271"/>
        <v>5.4550458675423476E-4</v>
      </c>
      <c r="BG117" s="5">
        <f t="shared" si="272"/>
        <v>3.9227555718548079E-4</v>
      </c>
      <c r="BH117" s="5">
        <f t="shared" si="273"/>
        <v>2.1156574550651775E-4</v>
      </c>
      <c r="BI117" s="5">
        <f t="shared" si="274"/>
        <v>9.1282903258873443E-5</v>
      </c>
      <c r="BJ117" s="8">
        <f t="shared" si="275"/>
        <v>0.55667326451356824</v>
      </c>
      <c r="BK117" s="8">
        <f t="shared" si="276"/>
        <v>0.21103845484753511</v>
      </c>
      <c r="BL117" s="8">
        <f t="shared" si="277"/>
        <v>0.21877179464841862</v>
      </c>
      <c r="BM117" s="8">
        <f t="shared" si="278"/>
        <v>0.66944744343874585</v>
      </c>
      <c r="BN117" s="8">
        <f t="shared" si="279"/>
        <v>0.32335222091834892</v>
      </c>
    </row>
    <row r="118" spans="1:66" x14ac:dyDescent="0.25">
      <c r="A118" t="s">
        <v>13</v>
      </c>
      <c r="B118" t="s">
        <v>248</v>
      </c>
      <c r="C118" t="s">
        <v>14</v>
      </c>
      <c r="D118" s="11">
        <v>44473</v>
      </c>
      <c r="E118">
        <f>VLOOKUP(A118,home!$A$2:$E$405,3,FALSE)</f>
        <v>1.64492753623188</v>
      </c>
      <c r="F118">
        <f>VLOOKUP(B118,home!$B$2:$E$405,3,FALSE)</f>
        <v>2.15</v>
      </c>
      <c r="G118">
        <f>VLOOKUP(C118,away!$B$2:$E$405,4,FALSE)</f>
        <v>0.85</v>
      </c>
      <c r="H118">
        <f>VLOOKUP(A118,away!$A$2:$E$405,3,FALSE)</f>
        <v>1.35144927536232</v>
      </c>
      <c r="I118">
        <f>VLOOKUP(C118,away!$B$2:$E$405,3,FALSE)</f>
        <v>0.69</v>
      </c>
      <c r="J118">
        <f>VLOOKUP(B118,home!$B$2:$E$405,4,FALSE)</f>
        <v>0.94</v>
      </c>
      <c r="K118" s="3">
        <f t="shared" si="224"/>
        <v>3.0061050724637606</v>
      </c>
      <c r="L118" s="3">
        <f t="shared" si="225"/>
        <v>0.87655000000000061</v>
      </c>
      <c r="M118" s="5">
        <f t="shared" si="226"/>
        <v>2.0596068468106774E-2</v>
      </c>
      <c r="N118" s="5">
        <f t="shared" si="227"/>
        <v>6.1913945894786694E-2</v>
      </c>
      <c r="O118" s="5">
        <f t="shared" si="228"/>
        <v>1.8053483815719005E-2</v>
      </c>
      <c r="P118" s="5">
        <f t="shared" si="229"/>
        <v>5.4270669274075312E-2</v>
      </c>
      <c r="Q118" s="5">
        <f t="shared" si="230"/>
        <v>9.3059913405282566E-2</v>
      </c>
      <c r="R118" s="5">
        <f t="shared" si="231"/>
        <v>7.9123906193342523E-3</v>
      </c>
      <c r="S118" s="5">
        <f t="shared" si="232"/>
        <v>3.575082239623667E-2</v>
      </c>
      <c r="T118" s="5">
        <f t="shared" si="233"/>
        <v>8.157166709540048E-2</v>
      </c>
      <c r="U118" s="5">
        <f t="shared" si="234"/>
        <v>2.3785477576095372E-2</v>
      </c>
      <c r="V118" s="5">
        <f t="shared" si="235"/>
        <v>1.0467051901174557E-2</v>
      </c>
      <c r="W118" s="5">
        <f t="shared" si="236"/>
        <v>9.3249292576886078E-2</v>
      </c>
      <c r="X118" s="5">
        <f t="shared" si="237"/>
        <v>8.1737667408269543E-2</v>
      </c>
      <c r="Y118" s="5">
        <f t="shared" si="238"/>
        <v>3.5823576183359358E-2</v>
      </c>
      <c r="Z118" s="5">
        <f t="shared" si="239"/>
        <v>2.3118686657924814E-3</v>
      </c>
      <c r="AA118" s="5">
        <f t="shared" si="240"/>
        <v>6.9497201231088048E-3</v>
      </c>
      <c r="AB118" s="5">
        <f t="shared" si="241"/>
        <v>1.0445794457140426E-2</v>
      </c>
      <c r="AC118" s="5">
        <f t="shared" si="242"/>
        <v>1.7237935266713122E-3</v>
      </c>
      <c r="AD118" s="5">
        <f t="shared" si="243"/>
        <v>7.0079292854758626E-2</v>
      </c>
      <c r="AE118" s="5">
        <f t="shared" si="244"/>
        <v>6.1428004151838723E-2</v>
      </c>
      <c r="AF118" s="5">
        <f t="shared" si="245"/>
        <v>2.6922358519647135E-2</v>
      </c>
      <c r="AG118" s="5">
        <f t="shared" si="246"/>
        <v>7.8662644534655702E-3</v>
      </c>
      <c r="AH118" s="5">
        <f t="shared" si="247"/>
        <v>5.0661711975010003E-4</v>
      </c>
      <c r="AI118" s="5">
        <f t="shared" si="248"/>
        <v>1.5229442934777562E-3</v>
      </c>
      <c r="AJ118" s="5">
        <f t="shared" si="249"/>
        <v>2.2890652828516109E-3</v>
      </c>
      <c r="AK118" s="5">
        <f t="shared" si="250"/>
        <v>2.29372358599364E-3</v>
      </c>
      <c r="AL118" s="5">
        <f t="shared" si="251"/>
        <v>1.8168793433103234E-4</v>
      </c>
      <c r="AM118" s="5">
        <f t="shared" si="252"/>
        <v>4.2133143545072652E-2</v>
      </c>
      <c r="AN118" s="5">
        <f t="shared" si="253"/>
        <v>3.6931806974433462E-2</v>
      </c>
      <c r="AO118" s="5">
        <f t="shared" si="254"/>
        <v>1.6186287701719836E-2</v>
      </c>
      <c r="AP118" s="5">
        <f t="shared" si="255"/>
        <v>4.729363494980844E-3</v>
      </c>
      <c r="AQ118" s="5">
        <f t="shared" si="256"/>
        <v>1.0363808928813651E-3</v>
      </c>
      <c r="AR118" s="5">
        <f t="shared" si="257"/>
        <v>8.8815047263390151E-5</v>
      </c>
      <c r="AS118" s="5">
        <f t="shared" si="258"/>
        <v>2.6698736408958579E-4</v>
      </c>
      <c r="AT118" s="5">
        <f t="shared" si="259"/>
        <v>4.0129603473671642E-4</v>
      </c>
      <c r="AU118" s="5">
        <f t="shared" si="260"/>
        <v>4.0211268186054555E-4</v>
      </c>
      <c r="AV118" s="5">
        <f t="shared" si="261"/>
        <v>3.021982431607481E-4</v>
      </c>
      <c r="AW118" s="5">
        <f t="shared" si="262"/>
        <v>1.3298554487660508E-5</v>
      </c>
      <c r="AX118" s="5">
        <f t="shared" si="263"/>
        <v>2.1109442754947767E-2</v>
      </c>
      <c r="AY118" s="5">
        <f t="shared" si="264"/>
        <v>1.8503482046849477E-2</v>
      </c>
      <c r="AZ118" s="5">
        <f t="shared" si="265"/>
        <v>8.1096135940829598E-3</v>
      </c>
      <c r="BA118" s="5">
        <f t="shared" si="266"/>
        <v>2.3694939319644746E-3</v>
      </c>
      <c r="BB118" s="5">
        <f t="shared" si="267"/>
        <v>5.1924497651586522E-4</v>
      </c>
      <c r="BC118" s="5">
        <f t="shared" si="268"/>
        <v>9.1028836832996449E-5</v>
      </c>
      <c r="BD118" s="5">
        <f t="shared" si="269"/>
        <v>1.297513827978744E-5</v>
      </c>
      <c r="BE118" s="5">
        <f t="shared" si="270"/>
        <v>3.9004628998787742E-5</v>
      </c>
      <c r="BF118" s="5">
        <f t="shared" si="271"/>
        <v>5.8626006541411466E-5</v>
      </c>
      <c r="BG118" s="5">
        <f t="shared" si="272"/>
        <v>5.8745311880810207E-5</v>
      </c>
      <c r="BH118" s="5">
        <f t="shared" si="273"/>
        <v>4.4148645007092291E-5</v>
      </c>
      <c r="BI118" s="5">
        <f t="shared" si="274"/>
        <v>2.65430931396444E-5</v>
      </c>
      <c r="BJ118" s="8">
        <f t="shared" si="275"/>
        <v>0.76537127129397653</v>
      </c>
      <c r="BK118" s="8">
        <f t="shared" si="276"/>
        <v>0.14149357554744513</v>
      </c>
      <c r="BL118" s="8">
        <f t="shared" si="277"/>
        <v>7.5460669068429506E-2</v>
      </c>
      <c r="BM118" s="8">
        <f t="shared" si="278"/>
        <v>0.71034072960597716</v>
      </c>
      <c r="BN118" s="8">
        <f t="shared" si="279"/>
        <v>0.25580647147730462</v>
      </c>
    </row>
    <row r="119" spans="1:66" x14ac:dyDescent="0.25">
      <c r="A119" t="s">
        <v>13</v>
      </c>
      <c r="B119" t="s">
        <v>250</v>
      </c>
      <c r="C119" t="s">
        <v>59</v>
      </c>
      <c r="D119" s="11">
        <v>44473</v>
      </c>
      <c r="E119">
        <f>VLOOKUP(A119,home!$A$2:$E$405,3,FALSE)</f>
        <v>1.64492753623188</v>
      </c>
      <c r="F119">
        <f>VLOOKUP(B119,home!$B$2:$E$405,3,FALSE)</f>
        <v>1.34</v>
      </c>
      <c r="G119">
        <f>VLOOKUP(C119,away!$B$2:$E$405,4,FALSE)</f>
        <v>0.72</v>
      </c>
      <c r="H119">
        <f>VLOOKUP(A119,away!$A$2:$E$405,3,FALSE)</f>
        <v>1.35144927536232</v>
      </c>
      <c r="I119">
        <f>VLOOKUP(C119,away!$B$2:$E$405,3,FALSE)</f>
        <v>1.03</v>
      </c>
      <c r="J119">
        <f>VLOOKUP(B119,home!$B$2:$E$405,4,FALSE)</f>
        <v>0.89</v>
      </c>
      <c r="K119" s="3">
        <f t="shared" si="224"/>
        <v>1.587026086956518</v>
      </c>
      <c r="L119" s="3">
        <f t="shared" si="225"/>
        <v>1.2388735507246387</v>
      </c>
      <c r="M119" s="5">
        <f t="shared" si="226"/>
        <v>5.9255324520410622E-2</v>
      </c>
      <c r="N119" s="5">
        <f t="shared" si="227"/>
        <v>9.403974580496588E-2</v>
      </c>
      <c r="O119" s="5">
        <f t="shared" si="228"/>
        <v>7.3409854287941848E-2</v>
      </c>
      <c r="P119" s="5">
        <f t="shared" si="229"/>
        <v>0.11650335379464051</v>
      </c>
      <c r="Q119" s="5">
        <f t="shared" si="230"/>
        <v>7.4621764901620341E-2</v>
      </c>
      <c r="R119" s="5">
        <f t="shared" si="231"/>
        <v>4.547276341994045E-2</v>
      </c>
      <c r="S119" s="5">
        <f t="shared" si="232"/>
        <v>5.7265028734776104E-2</v>
      </c>
      <c r="T119" s="5">
        <f t="shared" si="233"/>
        <v>9.2446930845009601E-2</v>
      </c>
      <c r="U119" s="5">
        <f t="shared" si="234"/>
        <v>7.2166461793447573E-2</v>
      </c>
      <c r="V119" s="5">
        <f t="shared" si="235"/>
        <v>1.2510020466974314E-2</v>
      </c>
      <c r="W119" s="5">
        <f t="shared" si="236"/>
        <v>3.9475562517869253E-2</v>
      </c>
      <c r="X119" s="5">
        <f t="shared" si="237"/>
        <v>4.8905230303365133E-2</v>
      </c>
      <c r="Y119" s="5">
        <f t="shared" si="238"/>
        <v>3.0293698157468095E-2</v>
      </c>
      <c r="Z119" s="5">
        <f t="shared" si="239"/>
        <v>1.8778334626441028E-2</v>
      </c>
      <c r="AA119" s="5">
        <f t="shared" si="240"/>
        <v>2.9801706921760793E-2</v>
      </c>
      <c r="AB119" s="5">
        <f t="shared" si="241"/>
        <v>2.3648043160333514E-2</v>
      </c>
      <c r="AC119" s="5">
        <f t="shared" si="242"/>
        <v>1.5372662206289123E-3</v>
      </c>
      <c r="AD119" s="5">
        <f t="shared" si="243"/>
        <v>1.5662186878285352E-2</v>
      </c>
      <c r="AE119" s="5">
        <f t="shared" si="244"/>
        <v>1.9403469070014216E-2</v>
      </c>
      <c r="AF119" s="5">
        <f t="shared" si="245"/>
        <v>1.2019222311572111E-2</v>
      </c>
      <c r="AG119" s="5">
        <f t="shared" si="246"/>
        <v>4.9634322073620471E-3</v>
      </c>
      <c r="AH119" s="5">
        <f t="shared" si="247"/>
        <v>5.8159955238386062E-3</v>
      </c>
      <c r="AI119" s="5">
        <f t="shared" si="248"/>
        <v>9.2301366179542068E-3</v>
      </c>
      <c r="AJ119" s="5">
        <f t="shared" si="249"/>
        <v>7.3242337994329706E-3</v>
      </c>
      <c r="AK119" s="5">
        <f t="shared" si="250"/>
        <v>3.8745833688895921E-3</v>
      </c>
      <c r="AL119" s="5">
        <f t="shared" si="251"/>
        <v>1.2089827999628276E-4</v>
      </c>
      <c r="AM119" s="5">
        <f t="shared" si="252"/>
        <v>4.9712598309253862E-3</v>
      </c>
      <c r="AN119" s="5">
        <f t="shared" si="253"/>
        <v>6.1587623183132992E-3</v>
      </c>
      <c r="AO119" s="5">
        <f t="shared" si="254"/>
        <v>3.8149638706789536E-3</v>
      </c>
      <c r="AP119" s="5">
        <f t="shared" si="255"/>
        <v>1.575419278784749E-3</v>
      </c>
      <c r="AQ119" s="5">
        <f t="shared" si="256"/>
        <v>4.8793631894702776E-4</v>
      </c>
      <c r="AR119" s="5">
        <f t="shared" si="257"/>
        <v>1.4410566051233072E-3</v>
      </c>
      <c r="AS119" s="5">
        <f t="shared" si="258"/>
        <v>2.286994425111686E-3</v>
      </c>
      <c r="AT119" s="5">
        <f t="shared" si="259"/>
        <v>1.8147599066881861E-3</v>
      </c>
      <c r="AU119" s="5">
        <f t="shared" si="260"/>
        <v>9.6002377115897582E-4</v>
      </c>
      <c r="AV119" s="5">
        <f t="shared" si="261"/>
        <v>3.808956922319171E-4</v>
      </c>
      <c r="AW119" s="5">
        <f t="shared" si="262"/>
        <v>6.6028079902848708E-6</v>
      </c>
      <c r="AX119" s="5">
        <f t="shared" si="263"/>
        <v>1.3149198394529402E-3</v>
      </c>
      <c r="AY119" s="5">
        <f t="shared" si="264"/>
        <v>1.6290194104213356E-3</v>
      </c>
      <c r="AZ119" s="5">
        <f t="shared" si="265"/>
        <v>1.0090745305940192E-3</v>
      </c>
      <c r="BA119" s="5">
        <f t="shared" si="266"/>
        <v>4.1670524888760352E-4</v>
      </c>
      <c r="BB119" s="5">
        <f t="shared" si="267"/>
        <v>1.2906127782374489E-4</v>
      </c>
      <c r="BC119" s="5">
        <f t="shared" si="268"/>
        <v>3.1978120703712363E-5</v>
      </c>
      <c r="BD119" s="5">
        <f t="shared" si="269"/>
        <v>2.975478188640509E-4</v>
      </c>
      <c r="BE119" s="5">
        <f t="shared" si="270"/>
        <v>4.7221615065426149E-4</v>
      </c>
      <c r="BF119" s="5">
        <f t="shared" si="271"/>
        <v>3.7470967488525123E-4</v>
      </c>
      <c r="BG119" s="5">
        <f t="shared" si="272"/>
        <v>1.9822467635929641E-4</v>
      </c>
      <c r="BH119" s="5">
        <f t="shared" si="273"/>
        <v>7.864693311517907E-5</v>
      </c>
      <c r="BI119" s="5">
        <f t="shared" si="274"/>
        <v>2.4962946902582734E-5</v>
      </c>
      <c r="BJ119" s="8">
        <f t="shared" si="275"/>
        <v>0.45337034304306478</v>
      </c>
      <c r="BK119" s="8">
        <f t="shared" si="276"/>
        <v>0.24882091142784807</v>
      </c>
      <c r="BL119" s="8">
        <f t="shared" si="277"/>
        <v>0.27907381749463411</v>
      </c>
      <c r="BM119" s="8">
        <f t="shared" si="278"/>
        <v>0.53511818326003757</v>
      </c>
      <c r="BN119" s="8">
        <f t="shared" si="279"/>
        <v>0.46330280672951962</v>
      </c>
    </row>
    <row r="120" spans="1:66" x14ac:dyDescent="0.25">
      <c r="A120" t="s">
        <v>13</v>
      </c>
      <c r="B120" t="s">
        <v>54</v>
      </c>
      <c r="C120" t="s">
        <v>62</v>
      </c>
      <c r="D120" s="11">
        <v>44473</v>
      </c>
      <c r="E120">
        <f>VLOOKUP(A120,home!$A$2:$E$405,3,FALSE)</f>
        <v>1.64492753623188</v>
      </c>
      <c r="F120">
        <f>VLOOKUP(B120,home!$B$2:$E$405,3,FALSE)</f>
        <v>0.78</v>
      </c>
      <c r="G120">
        <f>VLOOKUP(C120,away!$B$2:$E$405,4,FALSE)</f>
        <v>1.18</v>
      </c>
      <c r="H120">
        <f>VLOOKUP(A120,away!$A$2:$E$405,3,FALSE)</f>
        <v>1.35144927536232</v>
      </c>
      <c r="I120">
        <f>VLOOKUP(C120,away!$B$2:$E$405,3,FALSE)</f>
        <v>1.1299999999999999</v>
      </c>
      <c r="J120">
        <f>VLOOKUP(B120,home!$B$2:$E$405,4,FALSE)</f>
        <v>1.37</v>
      </c>
      <c r="K120" s="3">
        <f t="shared" si="224"/>
        <v>1.5139913043478224</v>
      </c>
      <c r="L120" s="3">
        <f t="shared" si="225"/>
        <v>2.0921786231884076</v>
      </c>
      <c r="M120" s="5">
        <f t="shared" si="226"/>
        <v>2.7155656071614617E-2</v>
      </c>
      <c r="N120" s="5">
        <f t="shared" si="227"/>
        <v>4.1113427156284681E-2</v>
      </c>
      <c r="O120" s="5">
        <f t="shared" si="228"/>
        <v>5.6814483131688583E-2</v>
      </c>
      <c r="P120" s="5">
        <f t="shared" si="229"/>
        <v>8.6016633422392547E-2</v>
      </c>
      <c r="Q120" s="5">
        <f t="shared" si="230"/>
        <v>3.1122685603276315E-2</v>
      </c>
      <c r="R120" s="5">
        <f t="shared" si="231"/>
        <v>5.9433023547808633E-2</v>
      </c>
      <c r="S120" s="5">
        <f t="shared" si="232"/>
        <v>6.8115286975667821E-2</v>
      </c>
      <c r="T120" s="5">
        <f t="shared" si="233"/>
        <v>6.5114217515388303E-2</v>
      </c>
      <c r="U120" s="5">
        <f t="shared" si="234"/>
        <v>8.9981080842481631E-2</v>
      </c>
      <c r="V120" s="5">
        <f t="shared" si="235"/>
        <v>2.3973101403895258E-2</v>
      </c>
      <c r="W120" s="5">
        <f t="shared" si="236"/>
        <v>1.5706491790437167E-2</v>
      </c>
      <c r="X120" s="5">
        <f t="shared" si="237"/>
        <v>3.2860786369236852E-2</v>
      </c>
      <c r="Y120" s="5">
        <f t="shared" si="238"/>
        <v>3.4375317391439182E-2</v>
      </c>
      <c r="Z120" s="5">
        <f t="shared" si="239"/>
        <v>4.1448167126059497E-2</v>
      </c>
      <c r="AA120" s="5">
        <f t="shared" si="240"/>
        <v>6.2752164610009362E-2</v>
      </c>
      <c r="AB120" s="5">
        <f t="shared" si="241"/>
        <v>4.7503115774278667E-2</v>
      </c>
      <c r="AC120" s="5">
        <f t="shared" si="242"/>
        <v>4.7459852148724405E-3</v>
      </c>
      <c r="AD120" s="5">
        <f t="shared" si="243"/>
        <v>5.9448729981330835E-3</v>
      </c>
      <c r="AE120" s="5">
        <f t="shared" si="244"/>
        <v>1.2437736204264013E-2</v>
      </c>
      <c r="AF120" s="5">
        <f t="shared" si="245"/>
        <v>1.3010982903708852E-2</v>
      </c>
      <c r="AG120" s="5">
        <f t="shared" si="246"/>
        <v>9.0737667659365005E-3</v>
      </c>
      <c r="AH120" s="5">
        <f t="shared" si="247"/>
        <v>2.1679242307870553E-2</v>
      </c>
      <c r="AI120" s="5">
        <f t="shared" si="248"/>
        <v>3.2822184338965429E-2</v>
      </c>
      <c r="AJ120" s="5">
        <f t="shared" si="249"/>
        <v>2.4846250839447474E-2</v>
      </c>
      <c r="AK120" s="5">
        <f t="shared" si="250"/>
        <v>1.253900257218942E-2</v>
      </c>
      <c r="AL120" s="5">
        <f t="shared" si="251"/>
        <v>6.0132396636514748E-4</v>
      </c>
      <c r="AM120" s="5">
        <f t="shared" si="252"/>
        <v>1.800097204925131E-3</v>
      </c>
      <c r="AN120" s="5">
        <f t="shared" si="253"/>
        <v>3.7661248918055604E-3</v>
      </c>
      <c r="AO120" s="5">
        <f t="shared" si="254"/>
        <v>3.9397029954466754E-3</v>
      </c>
      <c r="AP120" s="5">
        <f t="shared" si="255"/>
        <v>2.7475207962616242E-3</v>
      </c>
      <c r="AQ120" s="5">
        <f t="shared" si="256"/>
        <v>1.437076069176041E-3</v>
      </c>
      <c r="AR120" s="5">
        <f t="shared" si="257"/>
        <v>9.0713694646896957E-3</v>
      </c>
      <c r="AS120" s="5">
        <f t="shared" si="258"/>
        <v>1.3733974488066559E-2</v>
      </c>
      <c r="AT120" s="5">
        <f t="shared" si="259"/>
        <v>1.0396558974533805E-2</v>
      </c>
      <c r="AU120" s="5">
        <f t="shared" si="260"/>
        <v>5.2467666275278308E-3</v>
      </c>
      <c r="AV120" s="5">
        <f t="shared" si="261"/>
        <v>1.985889762504872E-3</v>
      </c>
      <c r="AW120" s="5">
        <f t="shared" si="262"/>
        <v>5.2908829509202933E-5</v>
      </c>
      <c r="AX120" s="5">
        <f t="shared" si="263"/>
        <v>4.5422191920624436E-4</v>
      </c>
      <c r="AY120" s="5">
        <f t="shared" si="264"/>
        <v>9.5031338954691626E-4</v>
      </c>
      <c r="AZ120" s="5">
        <f t="shared" si="265"/>
        <v>9.9411267946988846E-4</v>
      </c>
      <c r="BA120" s="5">
        <f t="shared" si="266"/>
        <v>6.9328709900915006E-4</v>
      </c>
      <c r="BB120" s="5">
        <f t="shared" si="267"/>
        <v>3.6262011206981233E-4</v>
      </c>
      <c r="BC120" s="5">
        <f t="shared" si="268"/>
        <v>1.5173320936212915E-4</v>
      </c>
      <c r="BD120" s="5">
        <f t="shared" si="269"/>
        <v>3.1631542128446395E-3</v>
      </c>
      <c r="BE120" s="5">
        <f t="shared" si="270"/>
        <v>4.7889879725579653E-3</v>
      </c>
      <c r="BF120" s="5">
        <f t="shared" si="271"/>
        <v>3.6252430735395341E-3</v>
      </c>
      <c r="BG120" s="5">
        <f t="shared" si="272"/>
        <v>1.8295288298286758E-3</v>
      </c>
      <c r="BH120" s="5">
        <f t="shared" si="273"/>
        <v>6.9247268485356564E-4</v>
      </c>
      <c r="BI120" s="5">
        <f t="shared" si="274"/>
        <v>2.0967952467333765E-4</v>
      </c>
      <c r="BJ120" s="8">
        <f t="shared" si="275"/>
        <v>0.2780570950643842</v>
      </c>
      <c r="BK120" s="8">
        <f t="shared" si="276"/>
        <v>0.2115583004443547</v>
      </c>
      <c r="BL120" s="8">
        <f t="shared" si="277"/>
        <v>0.46311417358036011</v>
      </c>
      <c r="BM120" s="8">
        <f t="shared" si="278"/>
        <v>0.69162442272205582</v>
      </c>
      <c r="BN120" s="8">
        <f t="shared" si="279"/>
        <v>0.30165590893306538</v>
      </c>
    </row>
    <row r="121" spans="1:66" x14ac:dyDescent="0.25">
      <c r="A121" t="s">
        <v>13</v>
      </c>
      <c r="B121" t="s">
        <v>57</v>
      </c>
      <c r="C121" t="s">
        <v>60</v>
      </c>
      <c r="D121" s="11">
        <v>44473</v>
      </c>
      <c r="E121">
        <f>VLOOKUP(A121,home!$A$2:$E$405,3,FALSE)</f>
        <v>1.64492753623188</v>
      </c>
      <c r="F121">
        <f>VLOOKUP(B121,home!$B$2:$E$405,3,FALSE)</f>
        <v>0.56999999999999995</v>
      </c>
      <c r="G121">
        <f>VLOOKUP(C121,away!$B$2:$E$405,4,FALSE)</f>
        <v>0.56999999999999995</v>
      </c>
      <c r="H121">
        <f>VLOOKUP(A121,away!$A$2:$E$405,3,FALSE)</f>
        <v>1.35144927536232</v>
      </c>
      <c r="I121">
        <f>VLOOKUP(C121,away!$B$2:$E$405,3,FALSE)</f>
        <v>1.1299999999999999</v>
      </c>
      <c r="J121">
        <f>VLOOKUP(B121,home!$B$2:$E$405,4,FALSE)</f>
        <v>1.18</v>
      </c>
      <c r="K121" s="3">
        <f t="shared" si="224"/>
        <v>0.53443695652173773</v>
      </c>
      <c r="L121" s="3">
        <f t="shared" si="225"/>
        <v>1.8020224637681173</v>
      </c>
      <c r="M121" s="5">
        <f t="shared" si="226"/>
        <v>9.6669298392544359E-2</v>
      </c>
      <c r="N121" s="5">
        <f t="shared" si="227"/>
        <v>5.166364562200311E-2</v>
      </c>
      <c r="O121" s="5">
        <f t="shared" si="228"/>
        <v>0.17420024726006811</v>
      </c>
      <c r="P121" s="5">
        <f t="shared" si="229"/>
        <v>9.309904997100496E-2</v>
      </c>
      <c r="Q121" s="5">
        <f t="shared" si="230"/>
        <v>1.380548076452047E-2</v>
      </c>
      <c r="R121" s="5">
        <f t="shared" si="231"/>
        <v>0.15695637937830159</v>
      </c>
      <c r="S121" s="5">
        <f t="shared" si="232"/>
        <v>2.2415165025580028E-2</v>
      </c>
      <c r="T121" s="5">
        <f t="shared" si="233"/>
        <v>2.4877786460784531E-2</v>
      </c>
      <c r="U121" s="5">
        <f t="shared" si="234"/>
        <v>8.3883289701610714E-2</v>
      </c>
      <c r="V121" s="5">
        <f t="shared" si="235"/>
        <v>2.3985905252068974E-3</v>
      </c>
      <c r="W121" s="5">
        <f t="shared" si="236"/>
        <v>2.4593863743699045E-3</v>
      </c>
      <c r="X121" s="5">
        <f t="shared" si="237"/>
        <v>4.4318694936997926E-3</v>
      </c>
      <c r="Y121" s="5">
        <f t="shared" si="238"/>
        <v>3.99316419206783E-3</v>
      </c>
      <c r="Z121" s="5">
        <f t="shared" si="239"/>
        <v>9.4279640490470079E-2</v>
      </c>
      <c r="AA121" s="5">
        <f t="shared" si="240"/>
        <v>5.0386524125690411E-2</v>
      </c>
      <c r="AB121" s="5">
        <f t="shared" si="241"/>
        <v>1.3464210301721548E-2</v>
      </c>
      <c r="AC121" s="5">
        <f t="shared" si="242"/>
        <v>1.4437527146638439E-4</v>
      </c>
      <c r="AD121" s="5">
        <f t="shared" si="243"/>
        <v>3.2859674220732068E-4</v>
      </c>
      <c r="AE121" s="5">
        <f t="shared" si="244"/>
        <v>5.9213871097861298E-4</v>
      </c>
      <c r="AF121" s="5">
        <f t="shared" si="245"/>
        <v>5.3352362942507873E-4</v>
      </c>
      <c r="AG121" s="5">
        <f t="shared" si="246"/>
        <v>3.2047385505836265E-4</v>
      </c>
      <c r="AH121" s="5">
        <f t="shared" si="247"/>
        <v>4.2473507509952345E-2</v>
      </c>
      <c r="AI121" s="5">
        <f t="shared" si="248"/>
        <v>2.2699412086422094E-2</v>
      </c>
      <c r="AJ121" s="5">
        <f t="shared" si="249"/>
        <v>6.0657023551500865E-3</v>
      </c>
      <c r="AK121" s="5">
        <f t="shared" si="250"/>
        <v>1.0805785019510497E-3</v>
      </c>
      <c r="AL121" s="5">
        <f t="shared" si="251"/>
        <v>5.5617246990852246E-6</v>
      </c>
      <c r="AM121" s="5">
        <f t="shared" si="252"/>
        <v>3.5122848565647714E-5</v>
      </c>
      <c r="AN121" s="5">
        <f t="shared" si="253"/>
        <v>6.3292162106822977E-5</v>
      </c>
      <c r="AO121" s="5">
        <f t="shared" si="254"/>
        <v>5.702694894847412E-5</v>
      </c>
      <c r="AP121" s="5">
        <f t="shared" si="255"/>
        <v>3.4254614348435982E-5</v>
      </c>
      <c r="AQ121" s="5">
        <f t="shared" si="256"/>
        <v>1.5431896135898836E-5</v>
      </c>
      <c r="AR121" s="5">
        <f t="shared" si="257"/>
        <v>1.5307642929591596E-2</v>
      </c>
      <c r="AS121" s="5">
        <f t="shared" si="258"/>
        <v>8.1809700988124279E-3</v>
      </c>
      <c r="AT121" s="5">
        <f t="shared" si="259"/>
        <v>2.1861063805023269E-3</v>
      </c>
      <c r="AU121" s="5">
        <f t="shared" si="260"/>
        <v>3.8944534687613853E-4</v>
      </c>
      <c r="AV121" s="5">
        <f t="shared" si="261"/>
        <v>5.2033496479008975E-5</v>
      </c>
      <c r="AW121" s="5">
        <f t="shared" si="262"/>
        <v>1.4878654865814184E-7</v>
      </c>
      <c r="AX121" s="5">
        <f t="shared" si="263"/>
        <v>3.1284913819664381E-6</v>
      </c>
      <c r="AY121" s="5">
        <f t="shared" si="264"/>
        <v>5.6376117480084838E-6</v>
      </c>
      <c r="AZ121" s="5">
        <f t="shared" si="265"/>
        <v>5.0795515059571661E-6</v>
      </c>
      <c r="BA121" s="5">
        <f t="shared" si="266"/>
        <v>3.0511553065339933E-6</v>
      </c>
      <c r="BB121" s="5">
        <f t="shared" si="267"/>
        <v>1.3745626007048888E-6</v>
      </c>
      <c r="BC121" s="5">
        <f t="shared" si="268"/>
        <v>4.953985368651471E-7</v>
      </c>
      <c r="BD121" s="5">
        <f t="shared" si="269"/>
        <v>4.5974527377441992E-3</v>
      </c>
      <c r="BE121" s="5">
        <f t="shared" si="270"/>
        <v>2.4570486489125403E-3</v>
      </c>
      <c r="BF121" s="5">
        <f t="shared" si="271"/>
        <v>6.5656880097533278E-4</v>
      </c>
      <c r="BG121" s="5">
        <f t="shared" si="272"/>
        <v>1.1696487724679448E-4</v>
      </c>
      <c r="BH121" s="5">
        <f t="shared" si="273"/>
        <v>1.5627588253928873E-5</v>
      </c>
      <c r="BI121" s="5">
        <f t="shared" si="274"/>
        <v>1.6703921408409212E-6</v>
      </c>
      <c r="BJ121" s="8">
        <f t="shared" si="275"/>
        <v>0.10322996108630031</v>
      </c>
      <c r="BK121" s="8">
        <f t="shared" si="276"/>
        <v>0.21473767852224973</v>
      </c>
      <c r="BL121" s="8">
        <f t="shared" si="277"/>
        <v>0.58517138251840306</v>
      </c>
      <c r="BM121" s="8">
        <f t="shared" si="278"/>
        <v>0.41101907240378099</v>
      </c>
      <c r="BN121" s="8">
        <f t="shared" si="279"/>
        <v>0.58639410138844261</v>
      </c>
    </row>
    <row r="122" spans="1:66" x14ac:dyDescent="0.25">
      <c r="A122" t="s">
        <v>13</v>
      </c>
      <c r="B122" t="s">
        <v>61</v>
      </c>
      <c r="C122" t="s">
        <v>51</v>
      </c>
      <c r="D122" s="11">
        <v>44473</v>
      </c>
      <c r="E122">
        <f>VLOOKUP(A122,home!$A$2:$E$405,3,FALSE)</f>
        <v>1.64492753623188</v>
      </c>
      <c r="F122">
        <f>VLOOKUP(B122,home!$B$2:$E$405,3,FALSE)</f>
        <v>1.01</v>
      </c>
      <c r="G122">
        <f>VLOOKUP(C122,away!$B$2:$E$405,4,FALSE)</f>
        <v>0.95</v>
      </c>
      <c r="H122">
        <f>VLOOKUP(A122,away!$A$2:$E$405,3,FALSE)</f>
        <v>1.35144927536232</v>
      </c>
      <c r="I122">
        <f>VLOOKUP(C122,away!$B$2:$E$405,3,FALSE)</f>
        <v>1.22</v>
      </c>
      <c r="J122">
        <f>VLOOKUP(B122,home!$B$2:$E$405,4,FALSE)</f>
        <v>1.1299999999999999</v>
      </c>
      <c r="K122" s="3">
        <f t="shared" si="224"/>
        <v>1.5783079710144889</v>
      </c>
      <c r="L122" s="3">
        <f t="shared" si="225"/>
        <v>1.863107971014494</v>
      </c>
      <c r="M122" s="5">
        <f t="shared" si="226"/>
        <v>3.2019315720206193E-2</v>
      </c>
      <c r="N122" s="5">
        <f t="shared" si="227"/>
        <v>5.0536341227630968E-2</v>
      </c>
      <c r="O122" s="5">
        <f t="shared" si="228"/>
        <v>5.9655442344745853E-2</v>
      </c>
      <c r="P122" s="5">
        <f t="shared" si="229"/>
        <v>9.4154660167107648E-2</v>
      </c>
      <c r="Q122" s="5">
        <f t="shared" si="230"/>
        <v>3.9880955092739055E-2</v>
      </c>
      <c r="R122" s="5">
        <f t="shared" si="231"/>
        <v>5.5572265073445801E-2</v>
      </c>
      <c r="S122" s="5">
        <f t="shared" si="232"/>
        <v>6.9216813599713337E-2</v>
      </c>
      <c r="T122" s="5">
        <f t="shared" si="233"/>
        <v>7.4302525324953211E-2</v>
      </c>
      <c r="U122" s="5">
        <f t="shared" si="234"/>
        <v>8.7710148932749588E-2</v>
      </c>
      <c r="V122" s="5">
        <f t="shared" si="235"/>
        <v>2.2615118460505304E-2</v>
      </c>
      <c r="W122" s="5">
        <f t="shared" si="236"/>
        <v>2.0981476438180303E-2</v>
      </c>
      <c r="X122" s="5">
        <f t="shared" si="237"/>
        <v>3.9090755995626517E-2</v>
      </c>
      <c r="Y122" s="5">
        <f t="shared" si="238"/>
        <v>3.64151495442172E-2</v>
      </c>
      <c r="Z122" s="5">
        <f t="shared" si="239"/>
        <v>3.4512376675222424E-2</v>
      </c>
      <c r="AA122" s="5">
        <f t="shared" si="240"/>
        <v>5.4471159205158069E-2</v>
      </c>
      <c r="AB122" s="5">
        <f t="shared" si="241"/>
        <v>4.2986132381950128E-2</v>
      </c>
      <c r="AC122" s="5">
        <f t="shared" si="242"/>
        <v>4.1563169476636127E-3</v>
      </c>
      <c r="AD122" s="5">
        <f t="shared" si="243"/>
        <v>8.2788078765081673E-3</v>
      </c>
      <c r="AE122" s="5">
        <f t="shared" si="244"/>
        <v>1.5424312945219943E-2</v>
      </c>
      <c r="AF122" s="5">
        <f t="shared" si="245"/>
        <v>1.4368580197830664E-2</v>
      </c>
      <c r="AG122" s="5">
        <f t="shared" si="246"/>
        <v>8.9234054329131104E-3</v>
      </c>
      <c r="AH122" s="5">
        <f t="shared" si="247"/>
        <v>1.6075071020565393E-2</v>
      </c>
      <c r="AI122" s="5">
        <f t="shared" si="248"/>
        <v>2.5371412726382374E-2</v>
      </c>
      <c r="AJ122" s="5">
        <f t="shared" si="249"/>
        <v>2.0021951470973878E-2</v>
      </c>
      <c r="AK122" s="5">
        <f t="shared" si="250"/>
        <v>1.0533601867301111E-2</v>
      </c>
      <c r="AL122" s="5">
        <f t="shared" si="251"/>
        <v>4.888756688914502E-4</v>
      </c>
      <c r="AM122" s="5">
        <f t="shared" si="252"/>
        <v>2.613301692398077E-3</v>
      </c>
      <c r="AN122" s="5">
        <f t="shared" si="253"/>
        <v>4.868863213772525E-3</v>
      </c>
      <c r="AO122" s="5">
        <f t="shared" si="254"/>
        <v>4.5356089316794194E-3</v>
      </c>
      <c r="AP122" s="5">
        <f t="shared" si="255"/>
        <v>2.8167763846721539E-3</v>
      </c>
      <c r="AQ122" s="5">
        <f t="shared" si="256"/>
        <v>1.3119896337120192E-3</v>
      </c>
      <c r="AR122" s="5">
        <f t="shared" si="257"/>
        <v>5.9899185906078997E-3</v>
      </c>
      <c r="AS122" s="5">
        <f t="shared" si="258"/>
        <v>9.4539362572843202E-3</v>
      </c>
      <c r="AT122" s="5">
        <f t="shared" si="259"/>
        <v>7.4606114761673649E-3</v>
      </c>
      <c r="AU122" s="5">
        <f t="shared" si="260"/>
        <v>3.9250475204923741E-3</v>
      </c>
      <c r="AV122" s="5">
        <f t="shared" si="261"/>
        <v>1.5487334470509425E-3</v>
      </c>
      <c r="AW122" s="5">
        <f t="shared" si="262"/>
        <v>3.9932426058993922E-5</v>
      </c>
      <c r="AX122" s="5">
        <f t="shared" si="263"/>
        <v>6.8743248196292148E-4</v>
      </c>
      <c r="AY122" s="5">
        <f t="shared" si="264"/>
        <v>1.2807609366793963E-3</v>
      </c>
      <c r="AZ122" s="5">
        <f t="shared" si="265"/>
        <v>1.1930979550456866E-3</v>
      </c>
      <c r="BA122" s="5">
        <f t="shared" si="266"/>
        <v>7.4095677008223732E-4</v>
      </c>
      <c r="BB122" s="5">
        <f t="shared" si="267"/>
        <v>3.4512061612934235E-4</v>
      </c>
      <c r="BC122" s="5">
        <f t="shared" si="268"/>
        <v>1.2859939417440231E-4</v>
      </c>
      <c r="BD122" s="5">
        <f t="shared" si="269"/>
        <v>1.8599775119815779E-3</v>
      </c>
      <c r="BE122" s="5">
        <f t="shared" si="270"/>
        <v>2.9356173330682216E-3</v>
      </c>
      <c r="BF122" s="5">
        <f t="shared" si="271"/>
        <v>2.3166541183149356E-3</v>
      </c>
      <c r="BG122" s="5">
        <f t="shared" si="272"/>
        <v>1.2187978870066682E-3</v>
      </c>
      <c r="BH122" s="5">
        <f t="shared" si="273"/>
        <v>4.8090960502956027E-4</v>
      </c>
      <c r="BI122" s="5">
        <f t="shared" si="274"/>
        <v>1.5180469259111704E-4</v>
      </c>
      <c r="BJ122" s="8">
        <f t="shared" si="275"/>
        <v>0.3287248180861273</v>
      </c>
      <c r="BK122" s="8">
        <f t="shared" si="276"/>
        <v>0.22393186150076688</v>
      </c>
      <c r="BL122" s="8">
        <f t="shared" si="277"/>
        <v>0.40973919346286719</v>
      </c>
      <c r="BM122" s="8">
        <f t="shared" si="278"/>
        <v>0.66384844158848799</v>
      </c>
      <c r="BN122" s="8">
        <f t="shared" si="279"/>
        <v>0.33181897962587553</v>
      </c>
    </row>
    <row r="123" spans="1:66" x14ac:dyDescent="0.25">
      <c r="A123" t="s">
        <v>16</v>
      </c>
      <c r="B123" t="s">
        <v>65</v>
      </c>
      <c r="C123" t="s">
        <v>68</v>
      </c>
      <c r="D123" s="11">
        <v>44473</v>
      </c>
      <c r="E123">
        <f>VLOOKUP(A123,home!$A$2:$E$405,3,FALSE)</f>
        <v>1.54909090909091</v>
      </c>
      <c r="F123">
        <f>VLOOKUP(B123,home!$B$2:$E$405,3,FALSE)</f>
        <v>1.03</v>
      </c>
      <c r="G123">
        <f>VLOOKUP(C123,away!$B$2:$E$405,4,FALSE)</f>
        <v>1.03</v>
      </c>
      <c r="H123">
        <f>VLOOKUP(A123,away!$A$2:$E$405,3,FALSE)</f>
        <v>1.29454545454545</v>
      </c>
      <c r="I123">
        <f>VLOOKUP(C123,away!$B$2:$E$405,3,FALSE)</f>
        <v>0.99</v>
      </c>
      <c r="J123">
        <f>VLOOKUP(B123,home!$B$2:$E$405,4,FALSE)</f>
        <v>0.98</v>
      </c>
      <c r="K123" s="3">
        <f t="shared" si="224"/>
        <v>1.6434305454545466</v>
      </c>
      <c r="L123" s="3">
        <f t="shared" si="225"/>
        <v>1.2559679999999955</v>
      </c>
      <c r="M123" s="5">
        <f t="shared" si="226"/>
        <v>5.5056323976469548E-2</v>
      </c>
      <c r="N123" s="5">
        <f t="shared" si="227"/>
        <v>9.0481244543371586E-2</v>
      </c>
      <c r="O123" s="5">
        <f t="shared" si="228"/>
        <v>6.9148981112078248E-2</v>
      </c>
      <c r="P123" s="5">
        <f t="shared" si="229"/>
        <v>0.1136415477466489</v>
      </c>
      <c r="Q123" s="5">
        <f t="shared" si="230"/>
        <v>7.43498205366597E-2</v>
      </c>
      <c r="R123" s="5">
        <f t="shared" si="231"/>
        <v>4.3424453754687196E-2</v>
      </c>
      <c r="S123" s="5">
        <f t="shared" si="232"/>
        <v>5.864177101513967E-2</v>
      </c>
      <c r="T123" s="5">
        <f t="shared" si="233"/>
        <v>9.3380995399787059E-2</v>
      </c>
      <c r="U123" s="5">
        <f t="shared" si="234"/>
        <v>7.1365073720131317E-2</v>
      </c>
      <c r="V123" s="5">
        <f t="shared" si="235"/>
        <v>1.3449139473995201E-2</v>
      </c>
      <c r="W123" s="5">
        <f t="shared" si="236"/>
        <v>4.0729588706336764E-2</v>
      </c>
      <c r="X123" s="5">
        <f t="shared" si="237"/>
        <v>5.1155060068320192E-2</v>
      </c>
      <c r="Y123" s="5">
        <f t="shared" si="238"/>
        <v>3.2124559241943872E-2</v>
      </c>
      <c r="Z123" s="5">
        <f t="shared" si="239"/>
        <v>1.8179908111122252E-2</v>
      </c>
      <c r="AA123" s="5">
        <f t="shared" si="240"/>
        <v>2.987741630337518E-2</v>
      </c>
      <c r="AB123" s="5">
        <f t="shared" si="241"/>
        <v>2.4550729286114219E-2</v>
      </c>
      <c r="AC123" s="5">
        <f t="shared" si="242"/>
        <v>1.7350198343456639E-3</v>
      </c>
      <c r="AD123" s="5">
        <f t="shared" si="243"/>
        <v>1.6734062545948593E-2</v>
      </c>
      <c r="AE123" s="5">
        <f t="shared" si="244"/>
        <v>2.1017447067709884E-2</v>
      </c>
      <c r="AF123" s="5">
        <f t="shared" si="245"/>
        <v>1.3198620479368678E-2</v>
      </c>
      <c r="AG123" s="5">
        <f t="shared" si="246"/>
        <v>5.5256816554105515E-3</v>
      </c>
      <c r="AH123" s="5">
        <f t="shared" si="247"/>
        <v>5.7083457076274784E-3</v>
      </c>
      <c r="AI123" s="5">
        <f t="shared" si="248"/>
        <v>9.3812696999293465E-3</v>
      </c>
      <c r="AJ123" s="5">
        <f t="shared" si="249"/>
        <v>7.7087325900055481E-3</v>
      </c>
      <c r="AK123" s="5">
        <f t="shared" si="250"/>
        <v>4.2229222017186865E-3</v>
      </c>
      <c r="AL123" s="5">
        <f t="shared" si="251"/>
        <v>1.4324991216663403E-4</v>
      </c>
      <c r="AM123" s="5">
        <f t="shared" si="252"/>
        <v>5.5002539075117507E-3</v>
      </c>
      <c r="AN123" s="5">
        <f t="shared" si="253"/>
        <v>6.9081428997096938E-3</v>
      </c>
      <c r="AO123" s="5">
        <f t="shared" si="254"/>
        <v>4.3382032107312767E-3</v>
      </c>
      <c r="AP123" s="5">
        <f t="shared" si="255"/>
        <v>1.8162148033919064E-3</v>
      </c>
      <c r="AQ123" s="5">
        <f t="shared" si="256"/>
        <v>5.7027691854662948E-4</v>
      </c>
      <c r="AR123" s="5">
        <f t="shared" si="257"/>
        <v>1.4338999083434879E-3</v>
      </c>
      <c r="AS123" s="5">
        <f t="shared" si="258"/>
        <v>2.3565149084961625E-3</v>
      </c>
      <c r="AT123" s="5">
        <f t="shared" si="259"/>
        <v>1.9363842907208098E-3</v>
      </c>
      <c r="AU123" s="5">
        <f t="shared" si="260"/>
        <v>1.0607710303696387E-3</v>
      </c>
      <c r="AV123" s="5">
        <f t="shared" si="261"/>
        <v>4.358258782606892E-4</v>
      </c>
      <c r="AW123" s="5">
        <f t="shared" si="262"/>
        <v>8.2133776615871321E-6</v>
      </c>
      <c r="AX123" s="5">
        <f t="shared" si="263"/>
        <v>1.5065475465600917E-3</v>
      </c>
      <c r="AY123" s="5">
        <f t="shared" si="264"/>
        <v>1.8921755089579783E-3</v>
      </c>
      <c r="AZ123" s="5">
        <f t="shared" si="265"/>
        <v>1.1882559448174628E-3</v>
      </c>
      <c r="BA123" s="5">
        <f t="shared" si="266"/>
        <v>4.9747048083349777E-4</v>
      </c>
      <c r="BB123" s="5">
        <f t="shared" si="267"/>
        <v>1.562017512178711E-4</v>
      </c>
      <c r="BC123" s="5">
        <f t="shared" si="268"/>
        <v>3.9236880214721262E-5</v>
      </c>
      <c r="BD123" s="5">
        <f t="shared" si="269"/>
        <v>3.0015540001372416E-4</v>
      </c>
      <c r="BE123" s="5">
        <f t="shared" si="270"/>
        <v>4.9328455276568238E-4</v>
      </c>
      <c r="BF123" s="5">
        <f t="shared" si="271"/>
        <v>4.0533945080800372E-4</v>
      </c>
      <c r="BG123" s="5">
        <f t="shared" si="272"/>
        <v>2.2204907824521466E-4</v>
      </c>
      <c r="BH123" s="5">
        <f t="shared" si="273"/>
        <v>9.1230559444553108E-5</v>
      </c>
      <c r="BI123" s="5">
        <f t="shared" si="274"/>
        <v>2.9986217614017024E-5</v>
      </c>
      <c r="BJ123" s="8">
        <f t="shared" si="275"/>
        <v>0.46311006009734973</v>
      </c>
      <c r="BK123" s="8">
        <f t="shared" si="276"/>
        <v>0.2445592274677236</v>
      </c>
      <c r="BL123" s="8">
        <f t="shared" si="277"/>
        <v>0.27415336565074905</v>
      </c>
      <c r="BM123" s="8">
        <f t="shared" si="278"/>
        <v>0.55201622752573321</v>
      </c>
      <c r="BN123" s="8">
        <f t="shared" si="279"/>
        <v>0.44610237166991518</v>
      </c>
    </row>
    <row r="124" spans="1:66" x14ac:dyDescent="0.25">
      <c r="A124" t="s">
        <v>16</v>
      </c>
      <c r="B124" t="s">
        <v>254</v>
      </c>
      <c r="C124" t="s">
        <v>256</v>
      </c>
      <c r="D124" s="11">
        <v>44473</v>
      </c>
      <c r="E124">
        <f>VLOOKUP(A124,home!$A$2:$E$405,3,FALSE)</f>
        <v>1.54909090909091</v>
      </c>
      <c r="F124">
        <f>VLOOKUP(B124,home!$B$2:$E$405,3,FALSE)</f>
        <v>1.02</v>
      </c>
      <c r="G124">
        <f>VLOOKUP(C124,away!$B$2:$E$405,4,FALSE)</f>
        <v>0.88</v>
      </c>
      <c r="H124">
        <f>VLOOKUP(A124,away!$A$2:$E$405,3,FALSE)</f>
        <v>1.29454545454545</v>
      </c>
      <c r="I124">
        <f>VLOOKUP(C124,away!$B$2:$E$405,3,FALSE)</f>
        <v>0.51</v>
      </c>
      <c r="J124">
        <f>VLOOKUP(B124,home!$B$2:$E$405,4,FALSE)</f>
        <v>0.9</v>
      </c>
      <c r="K124" s="3">
        <f t="shared" si="224"/>
        <v>1.3904640000000008</v>
      </c>
      <c r="L124" s="3">
        <f t="shared" si="225"/>
        <v>0.59419636363636152</v>
      </c>
      <c r="M124" s="5">
        <f t="shared" si="226"/>
        <v>0.13742728149368769</v>
      </c>
      <c r="N124" s="5">
        <f t="shared" si="227"/>
        <v>0.19108768753483907</v>
      </c>
      <c r="O124" s="5">
        <f t="shared" si="228"/>
        <v>8.1658790927979868E-2</v>
      </c>
      <c r="P124" s="5">
        <f t="shared" si="229"/>
        <v>0.11354360906888267</v>
      </c>
      <c r="Q124" s="5">
        <f t="shared" si="230"/>
        <v>0.13285027518022136</v>
      </c>
      <c r="R124" s="5">
        <f t="shared" si="231"/>
        <v>2.4260678314173771E-2</v>
      </c>
      <c r="S124" s="5">
        <f t="shared" si="232"/>
        <v>2.345267806410661E-2</v>
      </c>
      <c r="T124" s="5">
        <f t="shared" si="233"/>
        <v>7.893915042017749E-2</v>
      </c>
      <c r="U124" s="5">
        <f t="shared" si="234"/>
        <v>3.3733599811439335E-2</v>
      </c>
      <c r="V124" s="5">
        <f t="shared" si="235"/>
        <v>2.1529783936043894E-3</v>
      </c>
      <c r="W124" s="5">
        <f t="shared" si="236"/>
        <v>6.1574508342730476E-2</v>
      </c>
      <c r="X124" s="5">
        <f t="shared" si="237"/>
        <v>3.6587348949947252E-2</v>
      </c>
      <c r="Y124" s="5">
        <f t="shared" si="238"/>
        <v>1.0870034850576653E-2</v>
      </c>
      <c r="Z124" s="5">
        <f t="shared" si="239"/>
        <v>4.8052022778778628E-3</v>
      </c>
      <c r="AA124" s="5">
        <f t="shared" si="240"/>
        <v>6.6814607801071683E-3</v>
      </c>
      <c r="AB124" s="5">
        <f t="shared" si="241"/>
        <v>4.6451653410754705E-3</v>
      </c>
      <c r="AC124" s="5">
        <f t="shared" si="242"/>
        <v>1.1117558609914551E-4</v>
      </c>
      <c r="AD124" s="5">
        <f t="shared" si="243"/>
        <v>2.140428429206661E-2</v>
      </c>
      <c r="AE124" s="5">
        <f t="shared" si="244"/>
        <v>1.2718347892584872E-2</v>
      </c>
      <c r="AF124" s="5">
        <f t="shared" si="245"/>
        <v>3.778598034618056E-3</v>
      </c>
      <c r="AG124" s="5">
        <f t="shared" si="246"/>
        <v>7.4840973727118378E-4</v>
      </c>
      <c r="AH124" s="5">
        <f t="shared" si="247"/>
        <v>7.1380843001304668E-4</v>
      </c>
      <c r="AI124" s="5">
        <f t="shared" si="248"/>
        <v>9.9252492482966147E-4</v>
      </c>
      <c r="AJ124" s="5">
        <f t="shared" si="249"/>
        <v>6.9003508853917575E-4</v>
      </c>
      <c r="AK124" s="5">
        <f t="shared" si="250"/>
        <v>3.1982298311684573E-4</v>
      </c>
      <c r="AL124" s="5">
        <f t="shared" si="251"/>
        <v>3.6741692475740637E-6</v>
      </c>
      <c r="AM124" s="5">
        <f t="shared" si="252"/>
        <v>5.9523773507768251E-3</v>
      </c>
      <c r="AN124" s="5">
        <f t="shared" si="253"/>
        <v>3.5368809768230288E-3</v>
      </c>
      <c r="AO124" s="5">
        <f t="shared" si="254"/>
        <v>1.0508009075214327E-3</v>
      </c>
      <c r="AP124" s="5">
        <f t="shared" si="255"/>
        <v>2.0812735938500801E-4</v>
      </c>
      <c r="AQ124" s="5">
        <f t="shared" si="256"/>
        <v>3.0917130029952472E-5</v>
      </c>
      <c r="AR124" s="5">
        <f t="shared" si="257"/>
        <v>8.4828474689346554E-5</v>
      </c>
      <c r="AS124" s="5">
        <f t="shared" si="258"/>
        <v>1.1795094023044762E-4</v>
      </c>
      <c r="AT124" s="5">
        <f t="shared" si="259"/>
        <v>8.2003268078294624E-5</v>
      </c>
      <c r="AU124" s="5">
        <f t="shared" si="260"/>
        <v>3.8007530715072648E-5</v>
      </c>
      <c r="AV124" s="5">
        <f t="shared" si="261"/>
        <v>1.3212025797050702E-5</v>
      </c>
      <c r="AW124" s="5">
        <f t="shared" si="262"/>
        <v>8.4323067315062903E-8</v>
      </c>
      <c r="AX124" s="5">
        <f t="shared" si="263"/>
        <v>1.3794277367784242E-3</v>
      </c>
      <c r="AY124" s="5">
        <f t="shared" si="264"/>
        <v>8.1965094509287571E-4</v>
      </c>
      <c r="AZ124" s="5">
        <f t="shared" si="265"/>
        <v>2.4351680551264686E-4</v>
      </c>
      <c r="BA124" s="5">
        <f t="shared" si="266"/>
        <v>4.8232266773319284E-5</v>
      </c>
      <c r="BB124" s="5">
        <f t="shared" si="267"/>
        <v>7.1648593816613046E-6</v>
      </c>
      <c r="BC124" s="5">
        <f t="shared" si="268"/>
        <v>8.5146667810980359E-7</v>
      </c>
      <c r="BD124" s="5">
        <f t="shared" si="269"/>
        <v>8.4007951988714714E-6</v>
      </c>
      <c r="BE124" s="5">
        <f t="shared" si="270"/>
        <v>1.1681003295403628E-5</v>
      </c>
      <c r="BF124" s="5">
        <f t="shared" si="271"/>
        <v>8.1210072830700607E-6</v>
      </c>
      <c r="BG124" s="5">
        <f t="shared" si="272"/>
        <v>3.7639894236155792E-6</v>
      </c>
      <c r="BH124" s="5">
        <f t="shared" si="273"/>
        <v>1.308422947479554E-6</v>
      </c>
      <c r="BI124" s="5">
        <f t="shared" si="274"/>
        <v>3.6386300104884237E-7</v>
      </c>
      <c r="BJ124" s="8">
        <f t="shared" si="275"/>
        <v>0.5638365930397865</v>
      </c>
      <c r="BK124" s="8">
        <f t="shared" si="276"/>
        <v>0.27751104772072099</v>
      </c>
      <c r="BL124" s="8">
        <f t="shared" si="277"/>
        <v>0.15406552792193406</v>
      </c>
      <c r="BM124" s="8">
        <f t="shared" si="278"/>
        <v>0.31857048181850911</v>
      </c>
      <c r="BN124" s="8">
        <f t="shared" si="279"/>
        <v>0.68082832251978453</v>
      </c>
    </row>
    <row r="125" spans="1:66" x14ac:dyDescent="0.25">
      <c r="A125" t="s">
        <v>16</v>
      </c>
      <c r="B125" t="s">
        <v>18</v>
      </c>
      <c r="C125" t="s">
        <v>63</v>
      </c>
      <c r="D125" s="11">
        <v>44473</v>
      </c>
      <c r="E125">
        <f>VLOOKUP(A125,home!$A$2:$E$405,3,FALSE)</f>
        <v>1.54909090909091</v>
      </c>
      <c r="F125">
        <f>VLOOKUP(B125,home!$B$2:$E$405,3,FALSE)</f>
        <v>1.21</v>
      </c>
      <c r="G125">
        <f>VLOOKUP(C125,away!$B$2:$E$405,4,FALSE)</f>
        <v>0.89</v>
      </c>
      <c r="H125">
        <f>VLOOKUP(A125,away!$A$2:$E$405,3,FALSE)</f>
        <v>1.29454545454545</v>
      </c>
      <c r="I125">
        <f>VLOOKUP(C125,away!$B$2:$E$405,3,FALSE)</f>
        <v>1.01</v>
      </c>
      <c r="J125">
        <f>VLOOKUP(B125,home!$B$2:$E$405,4,FALSE)</f>
        <v>1.06</v>
      </c>
      <c r="K125" s="3">
        <f t="shared" si="224"/>
        <v>1.6682160000000008</v>
      </c>
      <c r="L125" s="3">
        <f t="shared" si="225"/>
        <v>1.385940363636359</v>
      </c>
      <c r="M125" s="5">
        <f t="shared" si="226"/>
        <v>4.7162491984986045E-2</v>
      </c>
      <c r="N125" s="5">
        <f t="shared" si="227"/>
        <v>7.8677223729225518E-2</v>
      </c>
      <c r="O125" s="5">
        <f t="shared" si="228"/>
        <v>6.5364401291668428E-2</v>
      </c>
      <c r="P125" s="5">
        <f t="shared" si="229"/>
        <v>0.10904194006518196</v>
      </c>
      <c r="Q125" s="5">
        <f t="shared" si="230"/>
        <v>6.5625301730336885E-2</v>
      </c>
      <c r="R125" s="5">
        <f t="shared" si="231"/>
        <v>4.5295581047523924E-2</v>
      </c>
      <c r="S125" s="5">
        <f t="shared" si="232"/>
        <v>6.3027546853142935E-2</v>
      </c>
      <c r="T125" s="5">
        <f t="shared" si="233"/>
        <v>9.0952754543888875E-2</v>
      </c>
      <c r="U125" s="5">
        <f t="shared" si="234"/>
        <v>7.5562813032776191E-2</v>
      </c>
      <c r="V125" s="5">
        <f t="shared" si="235"/>
        <v>1.6191411854723066E-2</v>
      </c>
      <c r="W125" s="5">
        <f t="shared" si="236"/>
        <v>3.6492392783791912E-2</v>
      </c>
      <c r="X125" s="5">
        <f t="shared" si="237"/>
        <v>5.0576280124729402E-2</v>
      </c>
      <c r="Y125" s="5">
        <f t="shared" si="238"/>
        <v>3.5047854033720918E-2</v>
      </c>
      <c r="Z125" s="5">
        <f t="shared" si="239"/>
        <v>2.0925658022708491E-2</v>
      </c>
      <c r="AA125" s="5">
        <f t="shared" si="240"/>
        <v>3.4908517524010682E-2</v>
      </c>
      <c r="AB125" s="5">
        <f t="shared" si="241"/>
        <v>2.9117473734917524E-2</v>
      </c>
      <c r="AC125" s="5">
        <f t="shared" si="242"/>
        <v>2.339707475587064E-3</v>
      </c>
      <c r="AD125" s="5">
        <f t="shared" si="243"/>
        <v>1.5219298380051559E-2</v>
      </c>
      <c r="AE125" s="5">
        <f t="shared" si="244"/>
        <v>2.1093039931138903E-2</v>
      </c>
      <c r="AF125" s="5">
        <f t="shared" si="245"/>
        <v>1.4616847716179448E-2</v>
      </c>
      <c r="AG125" s="5">
        <f t="shared" si="246"/>
        <v>6.7526930796596761E-3</v>
      </c>
      <c r="AH125" s="5">
        <f t="shared" si="247"/>
        <v>7.2504285223306741E-3</v>
      </c>
      <c r="AI125" s="5">
        <f t="shared" si="248"/>
        <v>1.2095280867808391E-2</v>
      </c>
      <c r="AJ125" s="5">
        <f t="shared" si="249"/>
        <v>1.008877053408593E-2</v>
      </c>
      <c r="AK125" s="5">
        <f t="shared" si="250"/>
        <v>5.610082808430234E-3</v>
      </c>
      <c r="AL125" s="5">
        <f t="shared" si="251"/>
        <v>2.1638062925448534E-4</v>
      </c>
      <c r="AM125" s="5">
        <f t="shared" si="252"/>
        <v>5.0778154132752147E-3</v>
      </c>
      <c r="AN125" s="5">
        <f t="shared" si="253"/>
        <v>7.0375493403529582E-3</v>
      </c>
      <c r="AO125" s="5">
        <f t="shared" si="254"/>
        <v>4.8768118459387999E-3</v>
      </c>
      <c r="AP125" s="5">
        <f t="shared" si="255"/>
        <v>2.2529901277155077E-3</v>
      </c>
      <c r="AQ125" s="5">
        <f t="shared" si="256"/>
        <v>7.8062748921878928E-4</v>
      </c>
      <c r="AR125" s="5">
        <f t="shared" si="257"/>
        <v>2.0097323085516805E-3</v>
      </c>
      <c r="AS125" s="5">
        <f t="shared" si="258"/>
        <v>3.3526675928428513E-3</v>
      </c>
      <c r="AT125" s="5">
        <f t="shared" si="259"/>
        <v>2.7964868605309672E-3</v>
      </c>
      <c r="AU125" s="5">
        <f t="shared" si="260"/>
        <v>1.5550480415091768E-3</v>
      </c>
      <c r="AV125" s="5">
        <f t="shared" si="261"/>
        <v>6.4853900590356849E-4</v>
      </c>
      <c r="AW125" s="5">
        <f t="shared" si="262"/>
        <v>1.3896732700888919E-5</v>
      </c>
      <c r="AX125" s="5">
        <f t="shared" si="263"/>
        <v>1.4118154862453906E-3</v>
      </c>
      <c r="AY125" s="5">
        <f t="shared" si="264"/>
        <v>1.9566920683943795E-3</v>
      </c>
      <c r="AZ125" s="5">
        <f t="shared" si="265"/>
        <v>1.3559292583974431E-3</v>
      </c>
      <c r="BA125" s="5">
        <f t="shared" si="266"/>
        <v>6.2641236314951027E-4</v>
      </c>
      <c r="BB125" s="5">
        <f t="shared" si="267"/>
        <v>2.1704254459243579E-4</v>
      </c>
      <c r="BC125" s="5">
        <f t="shared" si="268"/>
        <v>6.0161604635400221E-5</v>
      </c>
      <c r="BD125" s="5">
        <f t="shared" si="269"/>
        <v>4.6422818775430962E-4</v>
      </c>
      <c r="BE125" s="5">
        <f t="shared" si="270"/>
        <v>7.7443289046274372E-4</v>
      </c>
      <c r="BF125" s="5">
        <f t="shared" si="271"/>
        <v>6.4596066939809869E-4</v>
      </c>
      <c r="BG125" s="5">
        <f t="shared" si="272"/>
        <v>3.5920064135353972E-4</v>
      </c>
      <c r="BH125" s="5">
        <f t="shared" si="273"/>
        <v>1.4980606427905923E-4</v>
      </c>
      <c r="BI125" s="5">
        <f t="shared" si="274"/>
        <v>4.998177466547098E-5</v>
      </c>
      <c r="BJ125" s="8">
        <f t="shared" si="275"/>
        <v>0.44070753359463904</v>
      </c>
      <c r="BK125" s="8">
        <f t="shared" si="276"/>
        <v>0.23993617093126995</v>
      </c>
      <c r="BL125" s="8">
        <f t="shared" si="277"/>
        <v>0.29809943340080342</v>
      </c>
      <c r="BM125" s="8">
        <f t="shared" si="278"/>
        <v>0.58655906076480457</v>
      </c>
      <c r="BN125" s="8">
        <f t="shared" si="279"/>
        <v>0.41116693984892272</v>
      </c>
    </row>
    <row r="126" spans="1:66" x14ac:dyDescent="0.25">
      <c r="A126" t="s">
        <v>69</v>
      </c>
      <c r="B126" t="s">
        <v>262</v>
      </c>
      <c r="C126" t="s">
        <v>72</v>
      </c>
      <c r="D126" s="11">
        <v>44473</v>
      </c>
      <c r="E126">
        <f>VLOOKUP(A126,home!$A$2:$E$405,3,FALSE)</f>
        <v>1.3323170731707299</v>
      </c>
      <c r="F126">
        <f>VLOOKUP(B126,home!$B$2:$E$405,3,FALSE)</f>
        <v>1.63</v>
      </c>
      <c r="G126">
        <f>VLOOKUP(C126,away!$B$2:$E$405,4,FALSE)</f>
        <v>1.45</v>
      </c>
      <c r="H126">
        <f>VLOOKUP(A126,away!$A$2:$E$405,3,FALSE)</f>
        <v>1.3201219512195099</v>
      </c>
      <c r="I126">
        <f>VLOOKUP(C126,away!$B$2:$E$405,3,FALSE)</f>
        <v>1.31</v>
      </c>
      <c r="J126">
        <f>VLOOKUP(B126,home!$B$2:$E$405,4,FALSE)</f>
        <v>0.67</v>
      </c>
      <c r="K126" s="3">
        <f t="shared" si="224"/>
        <v>3.14893140243902</v>
      </c>
      <c r="L126" s="3">
        <f t="shared" si="225"/>
        <v>1.1586710365853639</v>
      </c>
      <c r="M126" s="5">
        <f t="shared" si="226"/>
        <v>1.3465795989418987E-2</v>
      </c>
      <c r="N126" s="5">
        <f t="shared" si="227"/>
        <v>4.2402867849918861E-2</v>
      </c>
      <c r="O126" s="5">
        <f t="shared" si="228"/>
        <v>1.5602427797507134E-2</v>
      </c>
      <c r="P126" s="5">
        <f t="shared" si="229"/>
        <v>4.9130974845857683E-2</v>
      </c>
      <c r="Q126" s="5">
        <f t="shared" si="230"/>
        <v>6.6761861063040731E-2</v>
      </c>
      <c r="R126" s="5">
        <f t="shared" si="231"/>
        <v>9.0390405946929441E-3</v>
      </c>
      <c r="S126" s="5">
        <f t="shared" si="232"/>
        <v>4.4814519156554752E-2</v>
      </c>
      <c r="T126" s="5">
        <f t="shared" si="233"/>
        <v>7.7355034762281435E-2</v>
      </c>
      <c r="U126" s="5">
        <f t="shared" si="234"/>
        <v>2.8463318776549684E-2</v>
      </c>
      <c r="V126" s="5">
        <f t="shared" si="235"/>
        <v>1.8167684629676141E-2</v>
      </c>
      <c r="W126" s="5">
        <f t="shared" si="236"/>
        <v>7.0076173595559954E-2</v>
      </c>
      <c r="X126" s="5">
        <f t="shared" si="237"/>
        <v>8.119523269990335E-2</v>
      </c>
      <c r="Y126" s="5">
        <f t="shared" si="238"/>
        <v>4.7039282219093426E-2</v>
      </c>
      <c r="Z126" s="5">
        <f t="shared" si="239"/>
        <v>3.4910915118633503E-3</v>
      </c>
      <c r="AA126" s="5">
        <f t="shared" si="240"/>
        <v>1.0993207690494817E-2</v>
      </c>
      <c r="AB126" s="5">
        <f t="shared" si="241"/>
        <v>1.7308428455066638E-2</v>
      </c>
      <c r="AC126" s="5">
        <f t="shared" si="242"/>
        <v>4.1428856918738289E-3</v>
      </c>
      <c r="AD126" s="5">
        <f t="shared" si="243"/>
        <v>5.516626589945671E-2</v>
      </c>
      <c r="AE126" s="5">
        <f t="shared" si="244"/>
        <v>6.3919554494267311E-2</v>
      </c>
      <c r="AF126" s="5">
        <f t="shared" si="245"/>
        <v>3.7030868231973685E-2</v>
      </c>
      <c r="AG126" s="5">
        <f t="shared" si="246"/>
        <v>1.4302198159998981E-2</v>
      </c>
      <c r="AH126" s="5">
        <f t="shared" si="247"/>
        <v>1.0112566552162691E-3</v>
      </c>
      <c r="AI126" s="5">
        <f t="shared" si="248"/>
        <v>3.1843778375359585E-3</v>
      </c>
      <c r="AJ126" s="5">
        <f t="shared" si="249"/>
        <v>5.013693684923921E-3</v>
      </c>
      <c r="AK126" s="5">
        <f t="shared" si="250"/>
        <v>5.2625924955557136E-3</v>
      </c>
      <c r="AL126" s="5">
        <f t="shared" si="251"/>
        <v>6.0462526798016401E-4</v>
      </c>
      <c r="AM126" s="5">
        <f t="shared" si="252"/>
        <v>3.474295740922001E-2</v>
      </c>
      <c r="AN126" s="5">
        <f t="shared" si="253"/>
        <v>4.0255658475382095E-2</v>
      </c>
      <c r="AO126" s="5">
        <f t="shared" si="254"/>
        <v>2.3321532767048684E-2</v>
      </c>
      <c r="AP126" s="5">
        <f t="shared" si="255"/>
        <v>9.0073281819852708E-3</v>
      </c>
      <c r="AQ126" s="5">
        <f t="shared" si="256"/>
        <v>2.6091325703713605E-3</v>
      </c>
      <c r="AR126" s="5">
        <f t="shared" si="257"/>
        <v>2.3434275939065652E-4</v>
      </c>
      <c r="AS126" s="5">
        <f t="shared" si="258"/>
        <v>7.3792927397944982E-4</v>
      </c>
      <c r="AT126" s="5">
        <f t="shared" si="259"/>
        <v>1.1618443318064586E-3</v>
      </c>
      <c r="AU126" s="5">
        <f t="shared" si="260"/>
        <v>1.2195227003903794E-3</v>
      </c>
      <c r="AV126" s="5">
        <f t="shared" si="261"/>
        <v>9.6004833181162464E-4</v>
      </c>
      <c r="AW126" s="5">
        <f t="shared" si="262"/>
        <v>6.1278361313123482E-5</v>
      </c>
      <c r="AX126" s="5">
        <f t="shared" si="263"/>
        <v>1.8233864933249057E-2</v>
      </c>
      <c r="AY126" s="5">
        <f t="shared" si="264"/>
        <v>2.1127051183165199E-2</v>
      </c>
      <c r="AZ126" s="5">
        <f t="shared" si="265"/>
        <v>1.2239651147195031E-2</v>
      </c>
      <c r="BA126" s="5">
        <f t="shared" si="266"/>
        <v>4.7272430940545661E-3</v>
      </c>
      <c r="BB126" s="5">
        <f t="shared" si="267"/>
        <v>1.3693299139948027E-3</v>
      </c>
      <c r="BC126" s="5">
        <f t="shared" si="268"/>
        <v>3.1732058217514111E-4</v>
      </c>
      <c r="BD126" s="5">
        <f t="shared" si="269"/>
        <v>4.5254361323240971E-5</v>
      </c>
      <c r="BE126" s="5">
        <f t="shared" si="270"/>
        <v>1.4250287946807532E-4</v>
      </c>
      <c r="BF126" s="5">
        <f t="shared" si="271"/>
        <v>2.2436589604750258E-4</v>
      </c>
      <c r="BG126" s="5">
        <f t="shared" si="272"/>
        <v>2.3550427190011656E-4</v>
      </c>
      <c r="BH126" s="5">
        <f t="shared" si="273"/>
        <v>1.853966992987036E-4</v>
      </c>
      <c r="BI126" s="5">
        <f t="shared" si="274"/>
        <v>1.1676029766604637E-4</v>
      </c>
      <c r="BJ126" s="8">
        <f t="shared" si="275"/>
        <v>0.72320040923333573</v>
      </c>
      <c r="BK126" s="8">
        <f t="shared" si="276"/>
        <v>0.15145353676452677</v>
      </c>
      <c r="BL126" s="8">
        <f t="shared" si="277"/>
        <v>0.10114181579062535</v>
      </c>
      <c r="BM126" s="8">
        <f t="shared" si="278"/>
        <v>0.76181811233806274</v>
      </c>
      <c r="BN126" s="8">
        <f t="shared" si="279"/>
        <v>0.19640296814043631</v>
      </c>
    </row>
    <row r="127" spans="1:66" x14ac:dyDescent="0.25">
      <c r="A127" t="s">
        <v>69</v>
      </c>
      <c r="B127" t="s">
        <v>260</v>
      </c>
      <c r="C127" t="s">
        <v>351</v>
      </c>
      <c r="D127" s="11">
        <v>44473</v>
      </c>
      <c r="E127">
        <f>VLOOKUP(A127,home!$A$2:$E$405,3,FALSE)</f>
        <v>1.3323170731707299</v>
      </c>
      <c r="F127">
        <f>VLOOKUP(B127,home!$B$2:$E$405,3,FALSE)</f>
        <v>1.1000000000000001</v>
      </c>
      <c r="G127">
        <f>VLOOKUP(C127,away!$B$2:$E$405,4,FALSE)</f>
        <v>0.66</v>
      </c>
      <c r="H127">
        <f>VLOOKUP(A127,away!$A$2:$E$405,3,FALSE)</f>
        <v>1.3201219512195099</v>
      </c>
      <c r="I127">
        <f>VLOOKUP(C127,away!$B$2:$E$405,3,FALSE)</f>
        <v>0.94</v>
      </c>
      <c r="J127">
        <f>VLOOKUP(B127,home!$B$2:$E$405,4,FALSE)</f>
        <v>0.89</v>
      </c>
      <c r="K127" s="3">
        <f t="shared" si="224"/>
        <v>0.96726219512195</v>
      </c>
      <c r="L127" s="3">
        <f t="shared" si="225"/>
        <v>1.1044140243902421</v>
      </c>
      <c r="M127" s="5">
        <f t="shared" si="226"/>
        <v>0.12597444380941894</v>
      </c>
      <c r="N127" s="5">
        <f t="shared" si="227"/>
        <v>0.12185031704836528</v>
      </c>
      <c r="O127" s="5">
        <f t="shared" si="228"/>
        <v>0.13912794245788276</v>
      </c>
      <c r="P127" s="5">
        <f t="shared" si="229"/>
        <v>0.13457319902461201</v>
      </c>
      <c r="Q127" s="5">
        <f t="shared" si="230"/>
        <v>5.8930602572253687E-2</v>
      </c>
      <c r="R127" s="5">
        <f t="shared" si="231"/>
        <v>7.6827425417522174E-2</v>
      </c>
      <c r="S127" s="5">
        <f t="shared" si="232"/>
        <v>3.5939721875485248E-2</v>
      </c>
      <c r="T127" s="5">
        <f t="shared" si="233"/>
        <v>6.5083783946564638E-2</v>
      </c>
      <c r="U127" s="5">
        <f t="shared" si="234"/>
        <v>7.4312264154920385E-2</v>
      </c>
      <c r="V127" s="5">
        <f t="shared" si="235"/>
        <v>4.2658770025837209E-3</v>
      </c>
      <c r="W127" s="5">
        <f t="shared" si="236"/>
        <v>1.900044800129911E-2</v>
      </c>
      <c r="X127" s="5">
        <f t="shared" si="237"/>
        <v>2.0984361242332279E-2</v>
      </c>
      <c r="Y127" s="5">
        <f t="shared" si="238"/>
        <v>1.1587711424451409E-2</v>
      </c>
      <c r="Z127" s="5">
        <f t="shared" si="239"/>
        <v>2.8283095362968944E-2</v>
      </c>
      <c r="AA127" s="5">
        <f t="shared" si="240"/>
        <v>2.7357168905628781E-2</v>
      </c>
      <c r="AB127" s="5">
        <f t="shared" si="241"/>
        <v>1.3230777623990225E-2</v>
      </c>
      <c r="AC127" s="5">
        <f t="shared" si="242"/>
        <v>2.8481605947378865E-4</v>
      </c>
      <c r="AD127" s="5">
        <f t="shared" si="243"/>
        <v>4.5946037605092607E-3</v>
      </c>
      <c r="AE127" s="5">
        <f t="shared" si="244"/>
        <v>5.0743448296225718E-3</v>
      </c>
      <c r="AF127" s="5">
        <f t="shared" si="245"/>
        <v>2.8020887972136413E-3</v>
      </c>
      <c r="AG127" s="5">
        <f t="shared" si="246"/>
        <v>1.0315553884098435E-3</v>
      </c>
      <c r="AH127" s="5">
        <f t="shared" si="247"/>
        <v>7.8090617930073828E-3</v>
      </c>
      <c r="AI127" s="5">
        <f t="shared" si="248"/>
        <v>7.5534102517472715E-3</v>
      </c>
      <c r="AJ127" s="5">
        <f t="shared" si="249"/>
        <v>3.6530640903808531E-3</v>
      </c>
      <c r="AK127" s="5">
        <f t="shared" si="250"/>
        <v>1.1778235969943178E-3</v>
      </c>
      <c r="AL127" s="5">
        <f t="shared" si="251"/>
        <v>1.2170280605471863E-5</v>
      </c>
      <c r="AM127" s="5">
        <f t="shared" si="252"/>
        <v>8.8883730382115103E-4</v>
      </c>
      <c r="AN127" s="5">
        <f t="shared" si="253"/>
        <v>9.8164438374128966E-4</v>
      </c>
      <c r="AO127" s="5">
        <f t="shared" si="254"/>
        <v>5.4207091218389848E-4</v>
      </c>
      <c r="AP127" s="5">
        <f t="shared" si="255"/>
        <v>1.9955690587663625E-4</v>
      </c>
      <c r="AQ127" s="5">
        <f t="shared" si="256"/>
        <v>5.509836137852016E-5</v>
      </c>
      <c r="AR127" s="5">
        <f t="shared" si="257"/>
        <v>1.7248874723054721E-3</v>
      </c>
      <c r="AS127" s="5">
        <f t="shared" si="258"/>
        <v>1.6684184428005426E-3</v>
      </c>
      <c r="AT127" s="5">
        <f t="shared" si="259"/>
        <v>8.0689904268259913E-4</v>
      </c>
      <c r="AU127" s="5">
        <f t="shared" si="260"/>
        <v>2.6016097975565692E-4</v>
      </c>
      <c r="AV127" s="5">
        <f t="shared" si="261"/>
        <v>6.291097009088347E-5</v>
      </c>
      <c r="AW127" s="5">
        <f t="shared" si="262"/>
        <v>3.6113885584410962E-7</v>
      </c>
      <c r="AX127" s="5">
        <f t="shared" si="263"/>
        <v>1.43289786933387E-4</v>
      </c>
      <c r="AY127" s="5">
        <f t="shared" si="264"/>
        <v>1.5825125024112224E-4</v>
      </c>
      <c r="AZ127" s="5">
        <f t="shared" si="265"/>
        <v>8.7387450071792547E-5</v>
      </c>
      <c r="BA127" s="5">
        <f t="shared" si="266"/>
        <v>3.2170641804996585E-5</v>
      </c>
      <c r="BB127" s="5">
        <f t="shared" si="267"/>
        <v>8.8824269957683102E-6</v>
      </c>
      <c r="BC127" s="5">
        <f t="shared" si="268"/>
        <v>1.961975388949801E-6</v>
      </c>
      <c r="BD127" s="5">
        <f t="shared" si="269"/>
        <v>3.1749831915153272E-4</v>
      </c>
      <c r="BE127" s="5">
        <f t="shared" si="270"/>
        <v>3.0710412113004099E-4</v>
      </c>
      <c r="BF127" s="5">
        <f t="shared" si="271"/>
        <v>1.4852510316762033E-4</v>
      </c>
      <c r="BG127" s="5">
        <f t="shared" si="272"/>
        <v>4.7887572440208839E-5</v>
      </c>
      <c r="BH127" s="5">
        <f t="shared" si="273"/>
        <v>1.1579959609394449E-5</v>
      </c>
      <c r="BI127" s="5">
        <f t="shared" si="274"/>
        <v>2.2401714302412791E-6</v>
      </c>
      <c r="BJ127" s="8">
        <f t="shared" si="275"/>
        <v>0.31403896840945916</v>
      </c>
      <c r="BK127" s="8">
        <f t="shared" si="276"/>
        <v>0.30120847930242028</v>
      </c>
      <c r="BL127" s="8">
        <f t="shared" si="277"/>
        <v>0.35640705044663828</v>
      </c>
      <c r="BM127" s="8">
        <f t="shared" si="278"/>
        <v>0.34249577308004653</v>
      </c>
      <c r="BN127" s="8">
        <f t="shared" si="279"/>
        <v>0.65728393033005483</v>
      </c>
    </row>
    <row r="128" spans="1:66" x14ac:dyDescent="0.25">
      <c r="A128" t="s">
        <v>69</v>
      </c>
      <c r="B128" t="s">
        <v>263</v>
      </c>
      <c r="C128" t="s">
        <v>77</v>
      </c>
      <c r="D128" s="11">
        <v>44473</v>
      </c>
      <c r="E128">
        <f>VLOOKUP(A128,home!$A$2:$E$405,3,FALSE)</f>
        <v>1.3323170731707299</v>
      </c>
      <c r="F128">
        <f>VLOOKUP(B128,home!$B$2:$E$405,3,FALSE)</f>
        <v>0.75</v>
      </c>
      <c r="G128">
        <f>VLOOKUP(C128,away!$B$2:$E$405,4,FALSE)</f>
        <v>0.66</v>
      </c>
      <c r="H128">
        <f>VLOOKUP(A128,away!$A$2:$E$405,3,FALSE)</f>
        <v>1.3201219512195099</v>
      </c>
      <c r="I128">
        <f>VLOOKUP(C128,away!$B$2:$E$405,3,FALSE)</f>
        <v>1.06</v>
      </c>
      <c r="J128">
        <f>VLOOKUP(B128,home!$B$2:$E$405,4,FALSE)</f>
        <v>1.18</v>
      </c>
      <c r="K128" s="3">
        <f t="shared" si="224"/>
        <v>0.65949695121951135</v>
      </c>
      <c r="L128" s="3">
        <f t="shared" si="225"/>
        <v>1.651208536585363</v>
      </c>
      <c r="M128" s="5">
        <f t="shared" si="226"/>
        <v>9.9191248653175634E-2</v>
      </c>
      <c r="N128" s="5">
        <f t="shared" si="227"/>
        <v>6.5416326074425782E-2</v>
      </c>
      <c r="O128" s="5">
        <f t="shared" si="228"/>
        <v>0.163785436530685</v>
      </c>
      <c r="P128" s="5">
        <f t="shared" si="229"/>
        <v>0.10801599604614351</v>
      </c>
      <c r="Q128" s="5">
        <f t="shared" si="230"/>
        <v>2.157093380303261E-2</v>
      </c>
      <c r="R128" s="5">
        <f t="shared" si="231"/>
        <v>0.13522195548391364</v>
      </c>
      <c r="S128" s="5">
        <f t="shared" si="232"/>
        <v>2.9406463675631322E-2</v>
      </c>
      <c r="T128" s="5">
        <f t="shared" si="233"/>
        <v>3.5618110037685211E-2</v>
      </c>
      <c r="U128" s="5">
        <f t="shared" si="234"/>
        <v>8.9178467379581516E-2</v>
      </c>
      <c r="V128" s="5">
        <f t="shared" si="235"/>
        <v>3.5580742670200424E-3</v>
      </c>
      <c r="W128" s="5">
        <f t="shared" si="236"/>
        <v>4.7419883593526361E-3</v>
      </c>
      <c r="X128" s="5">
        <f t="shared" si="237"/>
        <v>7.8300116593514931E-3</v>
      </c>
      <c r="Y128" s="5">
        <f t="shared" si="238"/>
        <v>6.4644910467420557E-3</v>
      </c>
      <c r="Z128" s="5">
        <f t="shared" si="239"/>
        <v>7.4426549076268028E-2</v>
      </c>
      <c r="AA128" s="5">
        <f t="shared" si="240"/>
        <v>4.9084082205588089E-2</v>
      </c>
      <c r="AB128" s="5">
        <f t="shared" si="241"/>
        <v>1.6185401283996606E-2</v>
      </c>
      <c r="AC128" s="5">
        <f t="shared" si="242"/>
        <v>2.4216409031590607E-4</v>
      </c>
      <c r="AD128" s="5">
        <f t="shared" si="243"/>
        <v>7.8183171642786883E-4</v>
      </c>
      <c r="AE128" s="5">
        <f t="shared" si="244"/>
        <v>1.2909672043388838E-3</v>
      </c>
      <c r="AF128" s="5">
        <f t="shared" si="245"/>
        <v>1.065828034128053E-3</v>
      </c>
      <c r="AG128" s="5">
        <f t="shared" si="246"/>
        <v>5.8663478282807878E-4</v>
      </c>
      <c r="AH128" s="5">
        <f t="shared" si="247"/>
        <v>3.072343829583081E-2</v>
      </c>
      <c r="AI128" s="5">
        <f t="shared" si="248"/>
        <v>2.0262013887081196E-2</v>
      </c>
      <c r="AJ128" s="5">
        <f t="shared" si="249"/>
        <v>6.6813681920487233E-3</v>
      </c>
      <c r="AK128" s="5">
        <f t="shared" si="250"/>
        <v>1.4687806508770509E-3</v>
      </c>
      <c r="AL128" s="5">
        <f t="shared" si="251"/>
        <v>1.054834807596443E-5</v>
      </c>
      <c r="AM128" s="5">
        <f t="shared" si="252"/>
        <v>1.0312312667017944E-4</v>
      </c>
      <c r="AN128" s="5">
        <f t="shared" si="253"/>
        <v>1.7027778707717401E-4</v>
      </c>
      <c r="AO128" s="5">
        <f t="shared" si="254"/>
        <v>1.4058206780634731E-4</v>
      </c>
      <c r="AP128" s="5">
        <f t="shared" si="255"/>
        <v>7.7376770150887643E-5</v>
      </c>
      <c r="AQ128" s="5">
        <f t="shared" si="256"/>
        <v>3.1941295851637301E-5</v>
      </c>
      <c r="AR128" s="5">
        <f t="shared" si="257"/>
        <v>1.0146160717465899E-2</v>
      </c>
      <c r="AS128" s="5">
        <f t="shared" si="258"/>
        <v>6.6913620597519284E-3</v>
      </c>
      <c r="AT128" s="5">
        <f t="shared" si="259"/>
        <v>2.2064664389561529E-3</v>
      </c>
      <c r="AU128" s="5">
        <f t="shared" si="260"/>
        <v>4.8505262981991842E-4</v>
      </c>
      <c r="AV128" s="5">
        <f t="shared" si="261"/>
        <v>7.997268263681059E-5</v>
      </c>
      <c r="AW128" s="5">
        <f t="shared" si="262"/>
        <v>3.1907785872057626E-7</v>
      </c>
      <c r="AX128" s="5">
        <f t="shared" si="263"/>
        <v>1.13348979398678E-5</v>
      </c>
      <c r="AY128" s="5">
        <f t="shared" si="264"/>
        <v>1.8716280239633553E-5</v>
      </c>
      <c r="AZ128" s="5">
        <f t="shared" si="265"/>
        <v>1.5452240852403438E-5</v>
      </c>
      <c r="BA128" s="5">
        <f t="shared" si="266"/>
        <v>8.504957334953878E-6</v>
      </c>
      <c r="BB128" s="5">
        <f t="shared" si="267"/>
        <v>3.5108645386925363E-6</v>
      </c>
      <c r="BC128" s="5">
        <f t="shared" si="268"/>
        <v>1.1594338994167897E-6</v>
      </c>
      <c r="BD128" s="5">
        <f t="shared" si="269"/>
        <v>2.7922378650411263E-3</v>
      </c>
      <c r="BE128" s="5">
        <f t="shared" si="270"/>
        <v>1.8414723590742998E-3</v>
      </c>
      <c r="BF128" s="5">
        <f t="shared" si="271"/>
        <v>6.0722270328225094E-4</v>
      </c>
      <c r="BG128" s="5">
        <f t="shared" si="272"/>
        <v>1.334871738419715E-4</v>
      </c>
      <c r="BH128" s="5">
        <f t="shared" si="273"/>
        <v>2.2008596043922274E-5</v>
      </c>
      <c r="BI128" s="5">
        <f t="shared" si="274"/>
        <v>2.9029203983177084E-6</v>
      </c>
      <c r="BJ128" s="8">
        <f t="shared" si="275"/>
        <v>0.14594910244067386</v>
      </c>
      <c r="BK128" s="8">
        <f t="shared" si="276"/>
        <v>0.24044321136060201</v>
      </c>
      <c r="BL128" s="8">
        <f t="shared" si="277"/>
        <v>0.53759929005591522</v>
      </c>
      <c r="BM128" s="8">
        <f t="shared" si="278"/>
        <v>0.40519785913970208</v>
      </c>
      <c r="BN128" s="8">
        <f t="shared" si="279"/>
        <v>0.59320189659137612</v>
      </c>
    </row>
    <row r="129" spans="1:66" x14ac:dyDescent="0.25">
      <c r="A129" t="s">
        <v>80</v>
      </c>
      <c r="B129" t="s">
        <v>94</v>
      </c>
      <c r="C129" t="s">
        <v>98</v>
      </c>
      <c r="D129" s="11">
        <v>44473</v>
      </c>
      <c r="E129">
        <f>VLOOKUP(A129,home!$A$2:$E$405,3,FALSE)</f>
        <v>1.22770398481973</v>
      </c>
      <c r="F129">
        <f>VLOOKUP(B129,home!$B$2:$E$405,3,FALSE)</f>
        <v>0.74</v>
      </c>
      <c r="G129">
        <f>VLOOKUP(C129,away!$B$2:$E$405,4,FALSE)</f>
        <v>0.78</v>
      </c>
      <c r="H129">
        <f>VLOOKUP(A129,away!$A$2:$E$405,3,FALSE)</f>
        <v>1.04174573055028</v>
      </c>
      <c r="I129">
        <f>VLOOKUP(C129,away!$B$2:$E$405,3,FALSE)</f>
        <v>1.07</v>
      </c>
      <c r="J129">
        <f>VLOOKUP(B129,home!$B$2:$E$405,4,FALSE)</f>
        <v>1</v>
      </c>
      <c r="K129" s="3">
        <f t="shared" si="224"/>
        <v>0.70863074003794813</v>
      </c>
      <c r="L129" s="3">
        <f t="shared" si="225"/>
        <v>1.1146679316887997</v>
      </c>
      <c r="M129" s="5">
        <f t="shared" si="226"/>
        <v>0.16149216172193606</v>
      </c>
      <c r="N129" s="5">
        <f t="shared" si="227"/>
        <v>0.11443831007134354</v>
      </c>
      <c r="O129" s="5">
        <f t="shared" si="228"/>
        <v>0.1800101338905436</v>
      </c>
      <c r="P129" s="5">
        <f t="shared" si="229"/>
        <v>0.12756071439318603</v>
      </c>
      <c r="Q129" s="5">
        <f t="shared" si="230"/>
        <v>4.0547252177274166E-2</v>
      </c>
      <c r="R129" s="5">
        <f t="shared" si="231"/>
        <v>0.10032576181339811</v>
      </c>
      <c r="S129" s="5">
        <f t="shared" si="232"/>
        <v>2.5189668159432622E-2</v>
      </c>
      <c r="T129" s="5">
        <f t="shared" si="233"/>
        <v>4.5196721720106373E-2</v>
      </c>
      <c r="U129" s="5">
        <f t="shared" si="234"/>
        <v>7.1093918838699227E-2</v>
      </c>
      <c r="V129" s="5">
        <f t="shared" si="235"/>
        <v>2.2107795143348186E-3</v>
      </c>
      <c r="W129" s="5">
        <f t="shared" si="236"/>
        <v>9.5776764389623667E-3</v>
      </c>
      <c r="X129" s="5">
        <f t="shared" si="237"/>
        <v>1.0675928786602729E-2</v>
      </c>
      <c r="Y129" s="5">
        <f t="shared" si="238"/>
        <v>5.9500577297096928E-3</v>
      </c>
      <c r="Z129" s="5">
        <f t="shared" si="239"/>
        <v>3.7276636471881203E-2</v>
      </c>
      <c r="AA129" s="5">
        <f t="shared" si="240"/>
        <v>2.6415370489194744E-2</v>
      </c>
      <c r="AB129" s="5">
        <f t="shared" si="241"/>
        <v>9.359371769067322E-3</v>
      </c>
      <c r="AC129" s="5">
        <f t="shared" si="242"/>
        <v>1.0914175772039349E-4</v>
      </c>
      <c r="AD129" s="5">
        <f t="shared" si="243"/>
        <v>1.6967589856964802E-3</v>
      </c>
      <c r="AE129" s="5">
        <f t="shared" si="244"/>
        <v>1.8913228291606811E-3</v>
      </c>
      <c r="AF129" s="5">
        <f t="shared" si="245"/>
        <v>1.0540984530681731E-3</v>
      </c>
      <c r="AG129" s="5">
        <f t="shared" si="246"/>
        <v>3.9165658082595454E-4</v>
      </c>
      <c r="AH129" s="5">
        <f t="shared" si="247"/>
        <v>1.0387767819106773E-2</v>
      </c>
      <c r="AI129" s="5">
        <f t="shared" si="248"/>
        <v>7.3610915969960153E-3</v>
      </c>
      <c r="AJ129" s="5">
        <f t="shared" si="249"/>
        <v>2.6081478929332034E-3</v>
      </c>
      <c r="AK129" s="5">
        <f t="shared" si="250"/>
        <v>6.1607125716589041E-4</v>
      </c>
      <c r="AL129" s="5">
        <f t="shared" si="251"/>
        <v>3.4483904200658961E-6</v>
      </c>
      <c r="AM129" s="5">
        <f t="shared" si="252"/>
        <v>2.4047511514002707E-4</v>
      </c>
      <c r="AN129" s="5">
        <f t="shared" si="253"/>
        <v>2.6804989921575993E-4</v>
      </c>
      <c r="AO129" s="5">
        <f t="shared" si="254"/>
        <v>1.4939331337411122E-4</v>
      </c>
      <c r="AP129" s="5">
        <f t="shared" si="255"/>
        <v>5.5507978542285737E-5</v>
      </c>
      <c r="AQ129" s="5">
        <f t="shared" si="256"/>
        <v>1.546824090848898E-5</v>
      </c>
      <c r="AR129" s="5">
        <f t="shared" si="257"/>
        <v>2.3157823339574426E-3</v>
      </c>
      <c r="AS129" s="5">
        <f t="shared" si="258"/>
        <v>1.6410345490790695E-3</v>
      </c>
      <c r="AT129" s="5">
        <f t="shared" si="259"/>
        <v>5.8144376347087057E-4</v>
      </c>
      <c r="AU129" s="5">
        <f t="shared" si="260"/>
        <v>1.3734297479960425E-4</v>
      </c>
      <c r="AV129" s="5">
        <f t="shared" si="261"/>
        <v>2.4331363467814204E-5</v>
      </c>
      <c r="AW129" s="5">
        <f t="shared" si="262"/>
        <v>7.566227996591672E-8</v>
      </c>
      <c r="AX129" s="5">
        <f t="shared" si="263"/>
        <v>2.840134313373134E-5</v>
      </c>
      <c r="AY129" s="5">
        <f t="shared" si="264"/>
        <v>3.1658066408060204E-5</v>
      </c>
      <c r="AZ129" s="5">
        <f t="shared" si="265"/>
        <v>1.7644115702169575E-5</v>
      </c>
      <c r="BA129" s="5">
        <f t="shared" si="266"/>
        <v>6.5557766520717433E-6</v>
      </c>
      <c r="BB129" s="5">
        <f t="shared" si="267"/>
        <v>1.8268785003446333E-6</v>
      </c>
      <c r="BC129" s="5">
        <f t="shared" si="268"/>
        <v>4.0727257588517748E-7</v>
      </c>
      <c r="BD129" s="5">
        <f t="shared" si="269"/>
        <v>4.3022138407230049E-4</v>
      </c>
      <c r="BE129" s="5">
        <f t="shared" si="270"/>
        <v>3.0486809777530459E-4</v>
      </c>
      <c r="BF129" s="5">
        <f t="shared" si="271"/>
        <v>1.0801945287023779E-4</v>
      </c>
      <c r="BG129" s="5">
        <f t="shared" si="272"/>
        <v>2.5515301608643624E-5</v>
      </c>
      <c r="BH129" s="5">
        <f t="shared" si="273"/>
        <v>4.5202317653061443E-6</v>
      </c>
      <c r="BI129" s="5">
        <f t="shared" si="274"/>
        <v>6.4063503619838697E-7</v>
      </c>
      <c r="BJ129" s="8">
        <f t="shared" si="275"/>
        <v>0.23223517177290307</v>
      </c>
      <c r="BK129" s="8">
        <f t="shared" si="276"/>
        <v>0.31659757200343802</v>
      </c>
      <c r="BL129" s="8">
        <f t="shared" si="277"/>
        <v>0.41375135545500752</v>
      </c>
      <c r="BM129" s="8">
        <f t="shared" si="278"/>
        <v>0.27545481923142029</v>
      </c>
      <c r="BN129" s="8">
        <f t="shared" si="279"/>
        <v>0.72437433406768159</v>
      </c>
    </row>
    <row r="130" spans="1:66" x14ac:dyDescent="0.25">
      <c r="A130" t="s">
        <v>80</v>
      </c>
      <c r="B130" t="s">
        <v>97</v>
      </c>
      <c r="C130" t="s">
        <v>81</v>
      </c>
      <c r="D130" s="11">
        <v>44473</v>
      </c>
      <c r="E130">
        <f>VLOOKUP(A130,home!$A$2:$E$405,3,FALSE)</f>
        <v>1.22770398481973</v>
      </c>
      <c r="F130">
        <f>VLOOKUP(B130,home!$B$2:$E$405,3,FALSE)</f>
        <v>1.04</v>
      </c>
      <c r="G130">
        <f>VLOOKUP(C130,away!$B$2:$E$405,4,FALSE)</f>
        <v>1</v>
      </c>
      <c r="H130">
        <f>VLOOKUP(A130,away!$A$2:$E$405,3,FALSE)</f>
        <v>1.04174573055028</v>
      </c>
      <c r="I130">
        <f>VLOOKUP(C130,away!$B$2:$E$405,3,FALSE)</f>
        <v>0.89</v>
      </c>
      <c r="J130">
        <f>VLOOKUP(B130,home!$B$2:$E$405,4,FALSE)</f>
        <v>0.87</v>
      </c>
      <c r="K130" s="3">
        <f t="shared" si="224"/>
        <v>1.2768121442125193</v>
      </c>
      <c r="L130" s="3">
        <f t="shared" si="225"/>
        <v>0.8066237191650818</v>
      </c>
      <c r="M130" s="5">
        <f t="shared" si="226"/>
        <v>0.12450170562430506</v>
      </c>
      <c r="N130" s="5">
        <f t="shared" si="227"/>
        <v>0.15896528971628482</v>
      </c>
      <c r="O130" s="5">
        <f t="shared" si="228"/>
        <v>0.10042602883307314</v>
      </c>
      <c r="P130" s="5">
        <f t="shared" si="229"/>
        <v>0.1282251732091044</v>
      </c>
      <c r="Q130" s="5">
        <f t="shared" si="230"/>
        <v>0.10148440620900698</v>
      </c>
      <c r="R130" s="5">
        <f t="shared" si="231"/>
        <v>4.0503008439156593E-2</v>
      </c>
      <c r="S130" s="5">
        <f t="shared" si="232"/>
        <v>3.3014999597915345E-2</v>
      </c>
      <c r="T130" s="5">
        <f t="shared" si="233"/>
        <v>8.1859729173569137E-2</v>
      </c>
      <c r="U130" s="5">
        <f t="shared" si="234"/>
        <v>5.1714733052257295E-2</v>
      </c>
      <c r="V130" s="5">
        <f t="shared" si="235"/>
        <v>3.7780419872012997E-3</v>
      </c>
      <c r="W130" s="5">
        <f t="shared" si="236"/>
        <v>4.3192174098618835E-2</v>
      </c>
      <c r="X130" s="5">
        <f t="shared" si="237"/>
        <v>3.4839832110253641E-2</v>
      </c>
      <c r="Y130" s="5">
        <f t="shared" si="238"/>
        <v>1.4051317475929916E-2</v>
      </c>
      <c r="Z130" s="5">
        <f t="shared" si="239"/>
        <v>1.0890229101522396E-2</v>
      </c>
      <c r="AA130" s="5">
        <f t="shared" si="240"/>
        <v>1.3904776770080387E-2</v>
      </c>
      <c r="AB130" s="5">
        <f t="shared" si="241"/>
        <v>8.8768939213013844E-3</v>
      </c>
      <c r="AC130" s="5">
        <f t="shared" si="242"/>
        <v>2.4318948371578777E-4</v>
      </c>
      <c r="AD130" s="5">
        <f t="shared" si="243"/>
        <v>1.3787073106014494E-2</v>
      </c>
      <c r="AE130" s="5">
        <f t="shared" si="244"/>
        <v>1.112098018517429E-2</v>
      </c>
      <c r="AF130" s="5">
        <f t="shared" si="245"/>
        <v>4.4852231988632323E-3</v>
      </c>
      <c r="AG130" s="5">
        <f t="shared" si="246"/>
        <v>1.2059624726508552E-3</v>
      </c>
      <c r="AH130" s="5">
        <f t="shared" si="247"/>
        <v>2.1960792751074504E-3</v>
      </c>
      <c r="AI130" s="5">
        <f t="shared" si="248"/>
        <v>2.803980688110619E-3</v>
      </c>
      <c r="AJ130" s="5">
        <f t="shared" si="249"/>
        <v>1.7900782973585075E-3</v>
      </c>
      <c r="AK130" s="5">
        <f t="shared" si="250"/>
        <v>7.6186456971953718E-4</v>
      </c>
      <c r="AL130" s="5">
        <f t="shared" si="251"/>
        <v>1.0018501679386491E-5</v>
      </c>
      <c r="AM130" s="5">
        <f t="shared" si="252"/>
        <v>3.5207004749810257E-3</v>
      </c>
      <c r="AN130" s="5">
        <f t="shared" si="253"/>
        <v>2.8398805111954652E-3</v>
      </c>
      <c r="AO130" s="5">
        <f t="shared" si="254"/>
        <v>1.14535748996246E-3</v>
      </c>
      <c r="AP130" s="5">
        <f t="shared" si="255"/>
        <v>3.0795750610903406E-4</v>
      </c>
      <c r="AQ130" s="5">
        <f t="shared" si="256"/>
        <v>6.2101457230618121E-5</v>
      </c>
      <c r="AR130" s="5">
        <f t="shared" si="257"/>
        <v>3.5428192649370578E-4</v>
      </c>
      <c r="AS130" s="5">
        <f t="shared" si="258"/>
        <v>4.523514662221706E-4</v>
      </c>
      <c r="AT130" s="5">
        <f t="shared" si="259"/>
        <v>2.8878392276240336E-4</v>
      </c>
      <c r="AU130" s="5">
        <f t="shared" si="260"/>
        <v>1.2290760654545558E-4</v>
      </c>
      <c r="AV130" s="5">
        <f t="shared" si="261"/>
        <v>3.9232481163332972E-5</v>
      </c>
      <c r="AW130" s="5">
        <f t="shared" si="262"/>
        <v>2.8661457257717821E-7</v>
      </c>
      <c r="AX130" s="5">
        <f t="shared" si="263"/>
        <v>7.4921218709842624E-4</v>
      </c>
      <c r="AY130" s="5">
        <f t="shared" si="264"/>
        <v>6.0433232080113768E-4</v>
      </c>
      <c r="AZ130" s="5">
        <f t="shared" si="265"/>
        <v>2.437343921081395E-4</v>
      </c>
      <c r="BA130" s="5">
        <f t="shared" si="266"/>
        <v>6.5533980616902618E-5</v>
      </c>
      <c r="BB130" s="5">
        <f t="shared" si="267"/>
        <v>1.3215315794224591E-5</v>
      </c>
      <c r="BC130" s="5">
        <f t="shared" si="268"/>
        <v>2.1319574351756979E-6</v>
      </c>
      <c r="BD130" s="5">
        <f t="shared" si="269"/>
        <v>4.7628700863553824E-5</v>
      </c>
      <c r="BE130" s="5">
        <f t="shared" si="270"/>
        <v>6.081290367565083E-5</v>
      </c>
      <c r="BF130" s="5">
        <f t="shared" si="271"/>
        <v>3.882332696894857E-5</v>
      </c>
      <c r="BG130" s="5">
        <f t="shared" si="272"/>
        <v>1.6523365117562314E-5</v>
      </c>
      <c r="BH130" s="5">
        <f t="shared" si="273"/>
        <v>5.2743083113402741E-6</v>
      </c>
      <c r="BI130" s="5">
        <f t="shared" si="274"/>
        <v>1.3468601808480576E-6</v>
      </c>
      <c r="BJ130" s="8">
        <f t="shared" si="275"/>
        <v>0.47454614533969891</v>
      </c>
      <c r="BK130" s="8">
        <f t="shared" si="276"/>
        <v>0.29037746072472237</v>
      </c>
      <c r="BL130" s="8">
        <f t="shared" si="277"/>
        <v>0.2244054107144699</v>
      </c>
      <c r="BM130" s="8">
        <f t="shared" si="278"/>
        <v>0.345509588143254</v>
      </c>
      <c r="BN130" s="8">
        <f t="shared" si="279"/>
        <v>0.65410561203093098</v>
      </c>
    </row>
    <row r="131" spans="1:66" x14ac:dyDescent="0.25">
      <c r="A131" t="s">
        <v>80</v>
      </c>
      <c r="B131" t="s">
        <v>82</v>
      </c>
      <c r="C131" t="s">
        <v>84</v>
      </c>
      <c r="D131" s="11">
        <v>44473</v>
      </c>
      <c r="E131">
        <f>VLOOKUP(A131,home!$A$2:$E$405,3,FALSE)</f>
        <v>1.22770398481973</v>
      </c>
      <c r="F131">
        <f>VLOOKUP(B131,home!$B$2:$E$405,3,FALSE)</f>
        <v>0.67</v>
      </c>
      <c r="G131">
        <f>VLOOKUP(C131,away!$B$2:$E$405,4,FALSE)</f>
        <v>0.89</v>
      </c>
      <c r="H131">
        <f>VLOOKUP(A131,away!$A$2:$E$405,3,FALSE)</f>
        <v>1.04174573055028</v>
      </c>
      <c r="I131">
        <f>VLOOKUP(C131,away!$B$2:$E$405,3,FALSE)</f>
        <v>0.7</v>
      </c>
      <c r="J131">
        <f>VLOOKUP(B131,home!$B$2:$E$405,4,FALSE)</f>
        <v>1.44</v>
      </c>
      <c r="K131" s="3">
        <f t="shared" si="224"/>
        <v>0.73207988614800512</v>
      </c>
      <c r="L131" s="3">
        <f t="shared" si="225"/>
        <v>1.0500796963946821</v>
      </c>
      <c r="M131" s="5">
        <f t="shared" si="226"/>
        <v>0.16827435223381507</v>
      </c>
      <c r="N131" s="5">
        <f t="shared" si="227"/>
        <v>0.12319026862496066</v>
      </c>
      <c r="O131" s="5">
        <f t="shared" si="228"/>
        <v>0.17670148070469632</v>
      </c>
      <c r="P131" s="5">
        <f t="shared" si="229"/>
        <v>0.12935959987647802</v>
      </c>
      <c r="Q131" s="5">
        <f t="shared" si="230"/>
        <v>4.5092558914751682E-2</v>
      </c>
      <c r="R131" s="5">
        <f t="shared" si="231"/>
        <v>9.2775318605439139E-2</v>
      </c>
      <c r="S131" s="5">
        <f t="shared" si="232"/>
        <v>2.4861046645051021E-2</v>
      </c>
      <c r="T131" s="5">
        <f t="shared" si="233"/>
        <v>4.7350780574861757E-2</v>
      </c>
      <c r="U131" s="5">
        <f t="shared" si="234"/>
        <v>6.7918944682014787E-2</v>
      </c>
      <c r="V131" s="5">
        <f t="shared" si="235"/>
        <v>2.1235262559307811E-3</v>
      </c>
      <c r="W131" s="5">
        <f t="shared" si="236"/>
        <v>1.100378513214454E-2</v>
      </c>
      <c r="X131" s="5">
        <f t="shared" si="237"/>
        <v>1.1554851350754656E-2</v>
      </c>
      <c r="Y131" s="5">
        <f t="shared" si="238"/>
        <v>6.0667573991430657E-3</v>
      </c>
      <c r="Z131" s="5">
        <f t="shared" si="239"/>
        <v>3.2473826131373153E-2</v>
      </c>
      <c r="AA131" s="5">
        <f t="shared" si="240"/>
        <v>2.377343493704577E-2</v>
      </c>
      <c r="AB131" s="5">
        <f t="shared" si="241"/>
        <v>8.7020267710297382E-3</v>
      </c>
      <c r="AC131" s="5">
        <f t="shared" si="242"/>
        <v>1.0202776862153329E-4</v>
      </c>
      <c r="AD131" s="5">
        <f t="shared" si="243"/>
        <v>2.0139124416843719E-3</v>
      </c>
      <c r="AE131" s="5">
        <f t="shared" si="244"/>
        <v>2.1147685653293978E-3</v>
      </c>
      <c r="AF131" s="5">
        <f t="shared" si="245"/>
        <v>1.1103377665130558E-3</v>
      </c>
      <c r="AG131" s="5">
        <f t="shared" si="246"/>
        <v>3.8864771491852645E-4</v>
      </c>
      <c r="AH131" s="5">
        <f t="shared" si="247"/>
        <v>8.5250263712015016E-3</v>
      </c>
      <c r="AI131" s="5">
        <f t="shared" si="248"/>
        <v>6.2410003352379364E-3</v>
      </c>
      <c r="AJ131" s="5">
        <f t="shared" si="249"/>
        <v>2.2844554074353254E-3</v>
      </c>
      <c r="AK131" s="5">
        <f t="shared" si="250"/>
        <v>5.5746795152848249E-4</v>
      </c>
      <c r="AL131" s="5">
        <f t="shared" si="251"/>
        <v>3.1373221527740843E-6</v>
      </c>
      <c r="AM131" s="5">
        <f t="shared" si="252"/>
        <v>2.9486895820406926E-4</v>
      </c>
      <c r="AN131" s="5">
        <f t="shared" si="253"/>
        <v>3.0963590610714521E-4</v>
      </c>
      <c r="AO131" s="5">
        <f t="shared" si="254"/>
        <v>1.6257118913894168E-4</v>
      </c>
      <c r="AP131" s="5">
        <f t="shared" si="255"/>
        <v>5.6904234977847444E-5</v>
      </c>
      <c r="AQ131" s="5">
        <f t="shared" si="256"/>
        <v>1.4938495447277421E-5</v>
      </c>
      <c r="AR131" s="5">
        <f t="shared" si="257"/>
        <v>1.7903914207255871E-3</v>
      </c>
      <c r="AS131" s="5">
        <f t="shared" si="258"/>
        <v>1.310709547445153E-3</v>
      </c>
      <c r="AT131" s="5">
        <f t="shared" si="259"/>
        <v>4.7977204813337543E-4</v>
      </c>
      <c r="AU131" s="5">
        <f t="shared" si="260"/>
        <v>1.1707715545815891E-4</v>
      </c>
      <c r="AV131" s="5">
        <f t="shared" si="261"/>
        <v>2.1427457659585318E-5</v>
      </c>
      <c r="AW131" s="5">
        <f t="shared" si="262"/>
        <v>6.6994222526581122E-8</v>
      </c>
      <c r="AX131" s="5">
        <f t="shared" si="263"/>
        <v>3.5977938891769301E-5</v>
      </c>
      <c r="AY131" s="5">
        <f t="shared" si="264"/>
        <v>3.7779703148375536E-5</v>
      </c>
      <c r="AZ131" s="5">
        <f t="shared" si="265"/>
        <v>1.9835849605963699E-5</v>
      </c>
      <c r="BA131" s="5">
        <f t="shared" si="266"/>
        <v>6.9430743106536467E-6</v>
      </c>
      <c r="BB131" s="5">
        <f t="shared" si="267"/>
        <v>1.8226953410442241E-6</v>
      </c>
      <c r="BC131" s="5">
        <f t="shared" si="268"/>
        <v>3.8279507406874423E-7</v>
      </c>
      <c r="BD131" s="5">
        <f t="shared" si="269"/>
        <v>3.133422799171946E-4</v>
      </c>
      <c r="BE131" s="5">
        <f t="shared" si="270"/>
        <v>2.2939158060713617E-4</v>
      </c>
      <c r="BF131" s="5">
        <f t="shared" si="271"/>
        <v>8.39664811070916E-5</v>
      </c>
      <c r="BG131" s="5">
        <f t="shared" si="272"/>
        <v>2.0490057309709413E-5</v>
      </c>
      <c r="BH131" s="5">
        <f t="shared" si="273"/>
        <v>3.750089705614542E-6</v>
      </c>
      <c r="BI131" s="5">
        <f t="shared" si="274"/>
        <v>5.4907304894622E-7</v>
      </c>
      <c r="BJ131" s="8">
        <f t="shared" si="275"/>
        <v>0.25082832932530885</v>
      </c>
      <c r="BK131" s="8">
        <f t="shared" si="276"/>
        <v>0.3247614698051976</v>
      </c>
      <c r="BL131" s="8">
        <f t="shared" si="277"/>
        <v>0.39185002295674654</v>
      </c>
      <c r="BM131" s="8">
        <f t="shared" si="278"/>
        <v>0.26448235654955948</v>
      </c>
      <c r="BN131" s="8">
        <f t="shared" si="279"/>
        <v>0.7353935789601409</v>
      </c>
    </row>
    <row r="132" spans="1:66" x14ac:dyDescent="0.25">
      <c r="A132" t="s">
        <v>80</v>
      </c>
      <c r="B132" t="s">
        <v>85</v>
      </c>
      <c r="C132" t="s">
        <v>369</v>
      </c>
      <c r="D132" s="11">
        <v>44473</v>
      </c>
      <c r="E132">
        <f>VLOOKUP(A132,home!$A$2:$E$405,3,FALSE)</f>
        <v>1.22770398481973</v>
      </c>
      <c r="F132">
        <f>VLOOKUP(B132,home!$B$2:$E$405,3,FALSE)</f>
        <v>1.48</v>
      </c>
      <c r="G132">
        <f>VLOOKUP(C132,away!$B$2:$E$405,4,FALSE)</f>
        <v>1.41</v>
      </c>
      <c r="H132">
        <f>VLOOKUP(A132,away!$A$2:$E$405,3,FALSE)</f>
        <v>1.04174573055028</v>
      </c>
      <c r="I132">
        <f>VLOOKUP(C132,away!$B$2:$E$405,3,FALSE)</f>
        <v>0.67</v>
      </c>
      <c r="J132">
        <f>VLOOKUP(B132,home!$B$2:$E$405,4,FALSE)</f>
        <v>0.96</v>
      </c>
      <c r="K132" s="3">
        <f t="shared" si="224"/>
        <v>2.5619726755218122</v>
      </c>
      <c r="L132" s="3">
        <f t="shared" si="225"/>
        <v>0.67005085388994012</v>
      </c>
      <c r="M132" s="5">
        <f t="shared" si="226"/>
        <v>3.9477533959022926E-2</v>
      </c>
      <c r="N132" s="5">
        <f t="shared" si="227"/>
        <v>0.10114036330000115</v>
      </c>
      <c r="O132" s="5">
        <f t="shared" si="228"/>
        <v>2.6451955338712418E-2</v>
      </c>
      <c r="P132" s="5">
        <f t="shared" si="229"/>
        <v>6.7769186791904523E-2</v>
      </c>
      <c r="Q132" s="5">
        <f t="shared" si="230"/>
        <v>0.12955942358347605</v>
      </c>
      <c r="R132" s="5">
        <f t="shared" si="231"/>
        <v>8.8620776308814073E-3</v>
      </c>
      <c r="S132" s="5">
        <f t="shared" si="232"/>
        <v>2.9084027153286493E-2</v>
      </c>
      <c r="T132" s="5">
        <f t="shared" si="233"/>
        <v>8.6811402401596571E-2</v>
      </c>
      <c r="U132" s="5">
        <f t="shared" si="234"/>
        <v>2.2704400738671238E-2</v>
      </c>
      <c r="V132" s="5">
        <f t="shared" si="235"/>
        <v>5.5474614184861147E-3</v>
      </c>
      <c r="W132" s="5">
        <f t="shared" si="236"/>
        <v>0.1106425676924073</v>
      </c>
      <c r="X132" s="5">
        <f t="shared" si="237"/>
        <v>7.4136146958873009E-2</v>
      </c>
      <c r="Y132" s="5">
        <f t="shared" si="238"/>
        <v>2.4837494286951475E-2</v>
      </c>
      <c r="Z132" s="5">
        <f t="shared" si="239"/>
        <v>1.9793475612703416E-3</v>
      </c>
      <c r="AA132" s="5">
        <f t="shared" si="240"/>
        <v>5.0710343673353508E-3</v>
      </c>
      <c r="AB132" s="5">
        <f t="shared" si="241"/>
        <v>6.4959257428726059E-3</v>
      </c>
      <c r="AC132" s="5">
        <f t="shared" si="242"/>
        <v>5.9519128886143251E-4</v>
      </c>
      <c r="AD132" s="5">
        <f t="shared" si="243"/>
        <v>7.0865808794379981E-2</v>
      </c>
      <c r="AE132" s="5">
        <f t="shared" si="244"/>
        <v>4.7483695694275532E-2</v>
      </c>
      <c r="AF132" s="5">
        <f t="shared" si="245"/>
        <v>1.5908245422899696E-2</v>
      </c>
      <c r="AG132" s="5">
        <f t="shared" si="246"/>
        <v>3.5531111431682245E-3</v>
      </c>
      <c r="AH132" s="5">
        <f t="shared" si="247"/>
        <v>3.315658808935407E-4</v>
      </c>
      <c r="AI132" s="5">
        <f t="shared" si="248"/>
        <v>8.494627269845709E-4</v>
      </c>
      <c r="AJ132" s="5">
        <f t="shared" si="249"/>
        <v>1.0881501477043583E-3</v>
      </c>
      <c r="AK132" s="5">
        <f t="shared" si="250"/>
        <v>9.2927031509452984E-4</v>
      </c>
      <c r="AL132" s="5">
        <f t="shared" si="251"/>
        <v>4.086945215335144E-5</v>
      </c>
      <c r="AM132" s="5">
        <f t="shared" si="252"/>
        <v>3.631125315199097E-2</v>
      </c>
      <c r="AN132" s="5">
        <f t="shared" si="253"/>
        <v>2.4330386180305325E-2</v>
      </c>
      <c r="AO132" s="5">
        <f t="shared" si="254"/>
        <v>8.1512980177927911E-3</v>
      </c>
      <c r="AP132" s="5">
        <f t="shared" si="255"/>
        <v>1.8205947323778121E-3</v>
      </c>
      <c r="AQ132" s="5">
        <f t="shared" si="256"/>
        <v>3.0497276375431997E-4</v>
      </c>
      <c r="AR132" s="5">
        <f t="shared" si="257"/>
        <v>4.4433200322697449E-5</v>
      </c>
      <c r="AS132" s="5">
        <f t="shared" si="258"/>
        <v>1.1383664511273782E-4</v>
      </c>
      <c r="AT132" s="5">
        <f t="shared" si="259"/>
        <v>1.45823187125954E-4</v>
      </c>
      <c r="AU132" s="5">
        <f t="shared" si="260"/>
        <v>1.2453167362473275E-4</v>
      </c>
      <c r="AV132" s="5">
        <f t="shared" si="261"/>
        <v>7.9761686265891402E-5</v>
      </c>
      <c r="AW132" s="5">
        <f t="shared" si="262"/>
        <v>1.9488507198508926E-6</v>
      </c>
      <c r="AX132" s="5">
        <f t="shared" si="263"/>
        <v>1.5504739731559351E-2</v>
      </c>
      <c r="AY132" s="5">
        <f t="shared" si="264"/>
        <v>1.0388964096472624E-2</v>
      </c>
      <c r="AZ132" s="5">
        <f t="shared" si="265"/>
        <v>3.4805671319367063E-3</v>
      </c>
      <c r="BA132" s="5">
        <f t="shared" si="266"/>
        <v>7.7738565959181662E-4</v>
      </c>
      <c r="BB132" s="5">
        <f t="shared" si="267"/>
        <v>1.3022198125282276E-4</v>
      </c>
      <c r="BC132" s="5">
        <f t="shared" si="268"/>
        <v>1.7451069946738739E-5</v>
      </c>
      <c r="BD132" s="5">
        <f t="shared" si="269"/>
        <v>4.962083969547695E-6</v>
      </c>
      <c r="BE132" s="5">
        <f t="shared" si="270"/>
        <v>1.2712723543626E-5</v>
      </c>
      <c r="BF132" s="5">
        <f t="shared" si="271"/>
        <v>1.6284825175116322E-5</v>
      </c>
      <c r="BG132" s="5">
        <f t="shared" si="272"/>
        <v>1.3907092374765908E-5</v>
      </c>
      <c r="BH132" s="5">
        <f t="shared" si="273"/>
        <v>8.9073976650270008E-6</v>
      </c>
      <c r="BI132" s="5">
        <f t="shared" si="274"/>
        <v>4.5641018855611941E-6</v>
      </c>
      <c r="BJ132" s="8">
        <f t="shared" si="275"/>
        <v>0.76615609379501037</v>
      </c>
      <c r="BK132" s="8">
        <f t="shared" si="276"/>
        <v>0.15290323416018747</v>
      </c>
      <c r="BL132" s="8">
        <f t="shared" si="277"/>
        <v>7.3353567506215689E-2</v>
      </c>
      <c r="BM132" s="8">
        <f t="shared" si="278"/>
        <v>0.6107446871729324</v>
      </c>
      <c r="BN132" s="8">
        <f t="shared" si="279"/>
        <v>0.37326054060399849</v>
      </c>
    </row>
    <row r="133" spans="1:66" x14ac:dyDescent="0.25">
      <c r="A133" t="s">
        <v>80</v>
      </c>
      <c r="B133" t="s">
        <v>87</v>
      </c>
      <c r="C133" t="s">
        <v>93</v>
      </c>
      <c r="D133" s="11">
        <v>44473</v>
      </c>
      <c r="E133">
        <f>VLOOKUP(A133,home!$A$2:$E$405,3,FALSE)</f>
        <v>1.22770398481973</v>
      </c>
      <c r="F133">
        <f>VLOOKUP(B133,home!$B$2:$E$405,3,FALSE)</f>
        <v>0.63</v>
      </c>
      <c r="G133">
        <f>VLOOKUP(C133,away!$B$2:$E$405,4,FALSE)</f>
        <v>0.78</v>
      </c>
      <c r="H133">
        <f>VLOOKUP(A133,away!$A$2:$E$405,3,FALSE)</f>
        <v>1.04174573055028</v>
      </c>
      <c r="I133">
        <f>VLOOKUP(C133,away!$B$2:$E$405,3,FALSE)</f>
        <v>0.59</v>
      </c>
      <c r="J133">
        <f>VLOOKUP(B133,home!$B$2:$E$405,4,FALSE)</f>
        <v>1.18</v>
      </c>
      <c r="K133" s="3">
        <f t="shared" si="224"/>
        <v>0.60329373814041531</v>
      </c>
      <c r="L133" s="3">
        <f t="shared" si="225"/>
        <v>0.72526337760910486</v>
      </c>
      <c r="M133" s="5">
        <f t="shared" si="226"/>
        <v>0.26485914681680806</v>
      </c>
      <c r="N133" s="5">
        <f t="shared" si="227"/>
        <v>0.15978786476379322</v>
      </c>
      <c r="O133" s="5">
        <f t="shared" si="228"/>
        <v>0.19209263941102403</v>
      </c>
      <c r="P133" s="5">
        <f t="shared" si="229"/>
        <v>0.11588828649953554</v>
      </c>
      <c r="Q133" s="5">
        <f t="shared" si="230"/>
        <v>4.8199509121411979E-2</v>
      </c>
      <c r="R133" s="5">
        <f t="shared" si="231"/>
        <v>6.9658878236543556E-2</v>
      </c>
      <c r="S133" s="5">
        <f t="shared" si="232"/>
        <v>1.2676638799534705E-2</v>
      </c>
      <c r="T133" s="5">
        <f t="shared" si="233"/>
        <v>3.4957338784496111E-2</v>
      </c>
      <c r="U133" s="5">
        <f t="shared" si="234"/>
        <v>4.2024765045992389E-2</v>
      </c>
      <c r="V133" s="5">
        <f t="shared" si="235"/>
        <v>6.1629149208281431E-4</v>
      </c>
      <c r="W133" s="5">
        <f t="shared" si="236"/>
        <v>9.6928206781298938E-3</v>
      </c>
      <c r="X133" s="5">
        <f t="shared" si="237"/>
        <v>7.0298478635798609E-3</v>
      </c>
      <c r="Y133" s="5">
        <f t="shared" si="238"/>
        <v>2.5492456028090396E-3</v>
      </c>
      <c r="Z133" s="5">
        <f t="shared" si="239"/>
        <v>1.6840344436765652E-2</v>
      </c>
      <c r="AA133" s="5">
        <f t="shared" si="240"/>
        <v>1.0159674346828497E-2</v>
      </c>
      <c r="AB133" s="5">
        <f t="shared" si="241"/>
        <v>3.064633957493723E-3</v>
      </c>
      <c r="AC133" s="5">
        <f t="shared" si="242"/>
        <v>1.6853525227485882E-5</v>
      </c>
      <c r="AD133" s="5">
        <f t="shared" si="243"/>
        <v>1.4619045050084244E-3</v>
      </c>
      <c r="AE133" s="5">
        <f t="shared" si="244"/>
        <v>1.0602657990443764E-3</v>
      </c>
      <c r="AF133" s="5">
        <f t="shared" si="245"/>
        <v>3.8448597728917044E-4</v>
      </c>
      <c r="AG133" s="5">
        <f t="shared" si="246"/>
        <v>9.2951199510693785E-5</v>
      </c>
      <c r="AH133" s="5">
        <f t="shared" si="247"/>
        <v>3.053421271577338E-3</v>
      </c>
      <c r="AI133" s="5">
        <f t="shared" si="248"/>
        <v>1.8421099330473525E-3</v>
      </c>
      <c r="AJ133" s="5">
        <f t="shared" si="249"/>
        <v>5.556666937868637E-4</v>
      </c>
      <c r="AK133" s="5">
        <f t="shared" si="250"/>
        <v>1.1174341228493417E-4</v>
      </c>
      <c r="AL133" s="5">
        <f t="shared" si="251"/>
        <v>2.9496827782820446E-7</v>
      </c>
      <c r="AM133" s="5">
        <f t="shared" si="252"/>
        <v>1.7639156672616927E-4</v>
      </c>
      <c r="AN133" s="5">
        <f t="shared" si="253"/>
        <v>1.2793034346558332E-4</v>
      </c>
      <c r="AO133" s="5">
        <f t="shared" si="254"/>
        <v>4.6391596500270914E-5</v>
      </c>
      <c r="AP133" s="5">
        <f t="shared" si="255"/>
        <v>1.1215375323488406E-5</v>
      </c>
      <c r="AQ133" s="5">
        <f t="shared" si="256"/>
        <v>2.0335252470667516E-6</v>
      </c>
      <c r="AR133" s="5">
        <f t="shared" si="257"/>
        <v>4.4290692493753375E-4</v>
      </c>
      <c r="AS133" s="5">
        <f t="shared" si="258"/>
        <v>2.6720297439384108E-4</v>
      </c>
      <c r="AT133" s="5">
        <f t="shared" si="259"/>
        <v>8.0600940632149015E-5</v>
      </c>
      <c r="AU133" s="5">
        <f t="shared" si="260"/>
        <v>1.6208680923867626E-5</v>
      </c>
      <c r="AV133" s="5">
        <f t="shared" si="261"/>
        <v>2.4446489262213349E-6</v>
      </c>
      <c r="AW133" s="5">
        <f t="shared" si="262"/>
        <v>3.5850678349081468E-9</v>
      </c>
      <c r="AX133" s="5">
        <f t="shared" si="263"/>
        <v>1.7735987944445845E-5</v>
      </c>
      <c r="AY133" s="5">
        <f t="shared" si="264"/>
        <v>1.286326252182316E-5</v>
      </c>
      <c r="AZ133" s="5">
        <f t="shared" si="265"/>
        <v>4.6646266118250383E-6</v>
      </c>
      <c r="BA133" s="5">
        <f t="shared" si="266"/>
        <v>1.1276942839258474E-6</v>
      </c>
      <c r="BB133" s="5">
        <f t="shared" si="267"/>
        <v>2.0446884131763519E-7</v>
      </c>
      <c r="BC133" s="5">
        <f t="shared" si="268"/>
        <v>2.9658752493969651E-8</v>
      </c>
      <c r="BD133" s="5">
        <f t="shared" si="269"/>
        <v>5.353736205777631E-5</v>
      </c>
      <c r="BE133" s="5">
        <f t="shared" si="270"/>
        <v>3.2298755286012709E-5</v>
      </c>
      <c r="BF133" s="5">
        <f t="shared" si="271"/>
        <v>9.742818406890552E-6</v>
      </c>
      <c r="BG133" s="5">
        <f t="shared" si="272"/>
        <v>1.9592604455720827E-6</v>
      </c>
      <c r="BH133" s="5">
        <f t="shared" si="273"/>
        <v>2.9550238954995928E-7</v>
      </c>
      <c r="BI133" s="5">
        <f t="shared" si="274"/>
        <v>3.5654948244204046E-8</v>
      </c>
      <c r="BJ133" s="8">
        <f t="shared" si="275"/>
        <v>0.26561682240129131</v>
      </c>
      <c r="BK133" s="8">
        <f t="shared" si="276"/>
        <v>0.3940703753639882</v>
      </c>
      <c r="BL133" s="8">
        <f t="shared" si="277"/>
        <v>0.32347076583192641</v>
      </c>
      <c r="BM133" s="8">
        <f t="shared" si="278"/>
        <v>0.14949912350740102</v>
      </c>
      <c r="BN133" s="8">
        <f t="shared" si="279"/>
        <v>0.85048632484911646</v>
      </c>
    </row>
    <row r="134" spans="1:66" x14ac:dyDescent="0.25">
      <c r="A134" t="s">
        <v>80</v>
      </c>
      <c r="B134" t="s">
        <v>89</v>
      </c>
      <c r="C134" t="s">
        <v>83</v>
      </c>
      <c r="D134" s="11">
        <v>44473</v>
      </c>
      <c r="E134">
        <f>VLOOKUP(A134,home!$A$2:$E$405,3,FALSE)</f>
        <v>1.22770398481973</v>
      </c>
      <c r="F134">
        <f>VLOOKUP(B134,home!$B$2:$E$405,3,FALSE)</f>
        <v>1.33</v>
      </c>
      <c r="G134">
        <f>VLOOKUP(C134,away!$B$2:$E$405,4,FALSE)</f>
        <v>0.93</v>
      </c>
      <c r="H134">
        <f>VLOOKUP(A134,away!$A$2:$E$405,3,FALSE)</f>
        <v>1.04174573055028</v>
      </c>
      <c r="I134">
        <f>VLOOKUP(C134,away!$B$2:$E$405,3,FALSE)</f>
        <v>1</v>
      </c>
      <c r="J134">
        <f>VLOOKUP(B134,home!$B$2:$E$405,4,FALSE)</f>
        <v>1.0900000000000001</v>
      </c>
      <c r="K134" s="3">
        <f t="shared" si="224"/>
        <v>1.5185470588235241</v>
      </c>
      <c r="L134" s="3">
        <f t="shared" si="225"/>
        <v>1.1355028462998054</v>
      </c>
      <c r="M134" s="5">
        <f t="shared" si="226"/>
        <v>7.0365660970418492E-2</v>
      </c>
      <c r="N134" s="5">
        <f t="shared" si="227"/>
        <v>0.10685356750880225</v>
      </c>
      <c r="O134" s="5">
        <f t="shared" si="228"/>
        <v>7.9900408313677326E-2</v>
      </c>
      <c r="P134" s="5">
        <f t="shared" si="229"/>
        <v>0.12133253004353335</v>
      </c>
      <c r="Q134" s="5">
        <f t="shared" si="230"/>
        <v>8.1131085332646263E-2</v>
      </c>
      <c r="R134" s="5">
        <f t="shared" si="231"/>
        <v>4.5363570530348625E-2</v>
      </c>
      <c r="S134" s="5">
        <f t="shared" si="232"/>
        <v>5.2303860447476778E-2</v>
      </c>
      <c r="T134" s="5">
        <f t="shared" si="233"/>
        <v>9.2124578318612232E-2</v>
      </c>
      <c r="U134" s="5">
        <f t="shared" si="234"/>
        <v>6.88867166065944E-2</v>
      </c>
      <c r="V134" s="5">
        <f t="shared" si="235"/>
        <v>1.0020922818848234E-2</v>
      </c>
      <c r="W134" s="5">
        <f t="shared" si="236"/>
        <v>4.1067123670350099E-2</v>
      </c>
      <c r="X134" s="5">
        <f t="shared" si="237"/>
        <v>4.663183581702865E-2</v>
      </c>
      <c r="Y134" s="5">
        <f t="shared" si="238"/>
        <v>2.6475291149210628E-2</v>
      </c>
      <c r="Z134" s="5">
        <f t="shared" si="239"/>
        <v>1.7170154485177606E-2</v>
      </c>
      <c r="AA134" s="5">
        <f t="shared" si="240"/>
        <v>2.6073687593011995E-2</v>
      </c>
      <c r="AB134" s="5">
        <f t="shared" si="241"/>
        <v>1.979706080352589E-2</v>
      </c>
      <c r="AC134" s="5">
        <f t="shared" si="242"/>
        <v>1.0799514122138527E-3</v>
      </c>
      <c r="AD134" s="5">
        <f t="shared" si="243"/>
        <v>1.5590589965988026E-2</v>
      </c>
      <c r="AE134" s="5">
        <f t="shared" si="244"/>
        <v>1.7703159281872591E-2</v>
      </c>
      <c r="AF134" s="5">
        <f t="shared" si="245"/>
        <v>1.0050993876532575E-2</v>
      </c>
      <c r="AG134" s="5">
        <f t="shared" si="246"/>
        <v>3.8043107183148828E-3</v>
      </c>
      <c r="AH134" s="5">
        <f t="shared" si="247"/>
        <v>4.8741898223316395E-3</v>
      </c>
      <c r="AI134" s="5">
        <f t="shared" si="248"/>
        <v>7.4016866188492672E-3</v>
      </c>
      <c r="AJ134" s="5">
        <f t="shared" si="249"/>
        <v>5.6199047226934947E-3</v>
      </c>
      <c r="AK134" s="5">
        <f t="shared" si="250"/>
        <v>2.844696595838212E-3</v>
      </c>
      <c r="AL134" s="5">
        <f t="shared" si="251"/>
        <v>7.4487035500500523E-5</v>
      </c>
      <c r="AM134" s="5">
        <f t="shared" si="252"/>
        <v>4.7350089076349357E-3</v>
      </c>
      <c r="AN134" s="5">
        <f t="shared" si="253"/>
        <v>5.376616091874402E-3</v>
      </c>
      <c r="AO134" s="5">
        <f t="shared" si="254"/>
        <v>3.0525814378923604E-3</v>
      </c>
      <c r="AP134" s="5">
        <f t="shared" si="255"/>
        <v>1.1554049704295755E-3</v>
      </c>
      <c r="AQ134" s="5">
        <f t="shared" si="256"/>
        <v>3.2799140813793168E-4</v>
      </c>
      <c r="AR134" s="5">
        <f t="shared" si="257"/>
        <v>1.1069312833326241E-3</v>
      </c>
      <c r="AS134" s="5">
        <f t="shared" si="258"/>
        <v>1.6809272446245056E-3</v>
      </c>
      <c r="AT134" s="5">
        <f t="shared" si="259"/>
        <v>1.2762835617104366E-3</v>
      </c>
      <c r="AU134" s="5">
        <f t="shared" si="260"/>
        <v>6.4603221628673152E-4</v>
      </c>
      <c r="AV134" s="5">
        <f t="shared" si="261"/>
        <v>2.4525758048686488E-4</v>
      </c>
      <c r="AW134" s="5">
        <f t="shared" si="262"/>
        <v>3.5677521093537796E-6</v>
      </c>
      <c r="AX134" s="5">
        <f t="shared" si="263"/>
        <v>1.198388975032037E-3</v>
      </c>
      <c r="AY134" s="5">
        <f t="shared" si="264"/>
        <v>1.3607740921231844E-3</v>
      </c>
      <c r="AZ134" s="5">
        <f t="shared" si="265"/>
        <v>7.7258142738845486E-4</v>
      </c>
      <c r="BA134" s="5">
        <f t="shared" si="266"/>
        <v>2.9242280326598555E-4</v>
      </c>
      <c r="BB134" s="5">
        <f t="shared" si="267"/>
        <v>8.3011731357873726E-5</v>
      </c>
      <c r="BC134" s="5">
        <f t="shared" si="268"/>
        <v>1.8852011446628088E-5</v>
      </c>
      <c r="BD134" s="5">
        <f t="shared" si="269"/>
        <v>2.0948727048041488E-4</v>
      </c>
      <c r="BE134" s="5">
        <f t="shared" si="270"/>
        <v>3.181162784490021E-4</v>
      </c>
      <c r="BF134" s="5">
        <f t="shared" si="271"/>
        <v>2.415372695013087E-4</v>
      </c>
      <c r="BG134" s="5">
        <f t="shared" si="272"/>
        <v>1.2226190339915903E-4</v>
      </c>
      <c r="BH134" s="5">
        <f t="shared" si="273"/>
        <v>4.6415113453239718E-5</v>
      </c>
      <c r="BI134" s="5">
        <f t="shared" si="274"/>
        <v>1.409670680387548E-5</v>
      </c>
      <c r="BJ134" s="8">
        <f t="shared" si="275"/>
        <v>0.45980616949594161</v>
      </c>
      <c r="BK134" s="8">
        <f t="shared" si="276"/>
        <v>0.25653818682011442</v>
      </c>
      <c r="BL134" s="8">
        <f t="shared" si="277"/>
        <v>0.26666926803539892</v>
      </c>
      <c r="BM134" s="8">
        <f t="shared" si="278"/>
        <v>0.49387974979719246</v>
      </c>
      <c r="BN134" s="8">
        <f t="shared" si="279"/>
        <v>0.50494682269942637</v>
      </c>
    </row>
    <row r="135" spans="1:66" x14ac:dyDescent="0.25">
      <c r="A135" t="s">
        <v>80</v>
      </c>
      <c r="B135" t="s">
        <v>91</v>
      </c>
      <c r="C135" t="s">
        <v>90</v>
      </c>
      <c r="D135" s="11">
        <v>44473</v>
      </c>
      <c r="E135">
        <f>VLOOKUP(A135,home!$A$2:$E$405,3,FALSE)</f>
        <v>1.22770398481973</v>
      </c>
      <c r="F135">
        <f>VLOOKUP(B135,home!$B$2:$E$405,3,FALSE)</f>
        <v>0.63</v>
      </c>
      <c r="G135">
        <f>VLOOKUP(C135,away!$B$2:$E$405,4,FALSE)</f>
        <v>0.7</v>
      </c>
      <c r="H135">
        <f>VLOOKUP(A135,away!$A$2:$E$405,3,FALSE)</f>
        <v>1.04174573055028</v>
      </c>
      <c r="I135">
        <f>VLOOKUP(C135,away!$B$2:$E$405,3,FALSE)</f>
        <v>1.26</v>
      </c>
      <c r="J135">
        <f>VLOOKUP(B135,home!$B$2:$E$405,4,FALSE)</f>
        <v>1</v>
      </c>
      <c r="K135" s="3">
        <f t="shared" si="224"/>
        <v>0.54141745730550084</v>
      </c>
      <c r="L135" s="3">
        <f t="shared" si="225"/>
        <v>1.3125996204933528</v>
      </c>
      <c r="M135" s="5">
        <f t="shared" si="226"/>
        <v>0.15660679934792729</v>
      </c>
      <c r="N135" s="5">
        <f t="shared" si="227"/>
        <v>8.4789655099707553E-2</v>
      </c>
      <c r="O135" s="5">
        <f t="shared" si="228"/>
        <v>0.20556202539076796</v>
      </c>
      <c r="P135" s="5">
        <f t="shared" si="229"/>
        <v>0.11129486910563838</v>
      </c>
      <c r="Q135" s="5">
        <f t="shared" si="230"/>
        <v>2.2953299734947023E-2</v>
      </c>
      <c r="R135" s="5">
        <f t="shared" si="231"/>
        <v>0.13491031825788352</v>
      </c>
      <c r="S135" s="5">
        <f t="shared" si="232"/>
        <v>1.9773323924656794E-2</v>
      </c>
      <c r="T135" s="5">
        <f t="shared" si="233"/>
        <v>3.0128492521161631E-2</v>
      </c>
      <c r="U135" s="5">
        <f t="shared" si="234"/>
        <v>7.3042801475459176E-2</v>
      </c>
      <c r="V135" s="5">
        <f t="shared" si="235"/>
        <v>1.5613551526931855E-3</v>
      </c>
      <c r="W135" s="5">
        <f t="shared" si="236"/>
        <v>4.1424390597553486E-3</v>
      </c>
      <c r="X135" s="5">
        <f t="shared" si="237"/>
        <v>5.4373639377517111E-3</v>
      </c>
      <c r="Y135" s="5">
        <f t="shared" si="238"/>
        <v>3.56854092058857E-3</v>
      </c>
      <c r="Z135" s="5">
        <f t="shared" si="239"/>
        <v>5.9027744181978453E-2</v>
      </c>
      <c r="AA135" s="5">
        <f t="shared" si="240"/>
        <v>3.1958651165486338E-2</v>
      </c>
      <c r="AB135" s="5">
        <f t="shared" si="241"/>
        <v>8.6514858264655475E-3</v>
      </c>
      <c r="AC135" s="5">
        <f t="shared" si="242"/>
        <v>6.934996519545354E-5</v>
      </c>
      <c r="AD135" s="5">
        <f t="shared" si="243"/>
        <v>5.6069720569393256E-4</v>
      </c>
      <c r="AE135" s="5">
        <f t="shared" si="244"/>
        <v>7.35970939405539E-4</v>
      </c>
      <c r="AF135" s="5">
        <f t="shared" si="245"/>
        <v>4.8301758787892357E-4</v>
      </c>
      <c r="AG135" s="5">
        <f t="shared" si="246"/>
        <v>2.1133623418049659E-4</v>
      </c>
      <c r="AH135" s="5">
        <f t="shared" si="247"/>
        <v>1.9369948652960909E-2</v>
      </c>
      <c r="AI135" s="5">
        <f t="shared" si="248"/>
        <v>1.0487228347824205E-2</v>
      </c>
      <c r="AJ135" s="5">
        <f t="shared" si="249"/>
        <v>2.8389842531305744E-3</v>
      </c>
      <c r="AK135" s="5">
        <f t="shared" si="250"/>
        <v>5.1235854522010407E-4</v>
      </c>
      <c r="AL135" s="5">
        <f t="shared" si="251"/>
        <v>1.9713819147178008E-6</v>
      </c>
      <c r="AM135" s="5">
        <f t="shared" si="252"/>
        <v>6.0714251085021679E-5</v>
      </c>
      <c r="AN135" s="5">
        <f t="shared" si="253"/>
        <v>7.9693502932737568E-5</v>
      </c>
      <c r="AO135" s="5">
        <f t="shared" si="254"/>
        <v>5.2302830852648632E-5</v>
      </c>
      <c r="AP135" s="5">
        <f t="shared" si="255"/>
        <v>2.2884225309304874E-5</v>
      </c>
      <c r="AQ135" s="5">
        <f t="shared" si="256"/>
        <v>7.5094563640694893E-6</v>
      </c>
      <c r="AR135" s="5">
        <f t="shared" si="257"/>
        <v>5.0849974501704425E-3</v>
      </c>
      <c r="AS135" s="5">
        <f t="shared" si="258"/>
        <v>2.7531063898762363E-3</v>
      </c>
      <c r="AT135" s="5">
        <f t="shared" si="259"/>
        <v>7.452899306491593E-4</v>
      </c>
      <c r="AU135" s="5">
        <f t="shared" si="260"/>
        <v>1.3450432640248699E-4</v>
      </c>
      <c r="AV135" s="5">
        <f t="shared" si="261"/>
        <v>1.8205747599355908E-5</v>
      </c>
      <c r="AW135" s="5">
        <f t="shared" si="262"/>
        <v>3.8916412361916778E-8</v>
      </c>
      <c r="AX135" s="5">
        <f t="shared" si="263"/>
        <v>5.4786259074433629E-6</v>
      </c>
      <c r="AY135" s="5">
        <f t="shared" si="264"/>
        <v>7.1912422869352075E-6</v>
      </c>
      <c r="AZ135" s="5">
        <f t="shared" si="265"/>
        <v>4.7196109483534533E-6</v>
      </c>
      <c r="BA135" s="5">
        <f t="shared" si="266"/>
        <v>2.0649865132283387E-6</v>
      </c>
      <c r="BB135" s="5">
        <f t="shared" si="267"/>
        <v>6.7762512839685227E-7</v>
      </c>
      <c r="BC135" s="5">
        <f t="shared" si="268"/>
        <v>1.7789009727409353E-7</v>
      </c>
      <c r="BD135" s="5">
        <f t="shared" si="269"/>
        <v>1.1124276205505643E-3</v>
      </c>
      <c r="BE135" s="5">
        <f t="shared" si="270"/>
        <v>6.0228773375489502E-4</v>
      </c>
      <c r="BF135" s="5">
        <f t="shared" si="271"/>
        <v>1.6304454668793385E-4</v>
      </c>
      <c r="BG135" s="5">
        <f t="shared" si="272"/>
        <v>2.9425054631769727E-5</v>
      </c>
      <c r="BH135" s="5">
        <f t="shared" si="273"/>
        <v>3.9828095649520529E-6</v>
      </c>
      <c r="BI135" s="5">
        <f t="shared" si="274"/>
        <v>4.3127252551767384E-7</v>
      </c>
      <c r="BJ135" s="8">
        <f t="shared" si="275"/>
        <v>0.15325422748849607</v>
      </c>
      <c r="BK135" s="8">
        <f t="shared" si="276"/>
        <v>0.28931486012031277</v>
      </c>
      <c r="BL135" s="8">
        <f t="shared" si="277"/>
        <v>0.49798150479761161</v>
      </c>
      <c r="BM135" s="8">
        <f t="shared" si="278"/>
        <v>0.28345421732565262</v>
      </c>
      <c r="BN135" s="8">
        <f t="shared" si="279"/>
        <v>0.71611696693687166</v>
      </c>
    </row>
    <row r="136" spans="1:66" x14ac:dyDescent="0.25">
      <c r="A136" t="s">
        <v>80</v>
      </c>
      <c r="B136" t="s">
        <v>96</v>
      </c>
      <c r="C136" t="s">
        <v>92</v>
      </c>
      <c r="D136" s="11">
        <v>44473</v>
      </c>
      <c r="E136">
        <f>VLOOKUP(A136,home!$A$2:$E$405,3,FALSE)</f>
        <v>1.22770398481973</v>
      </c>
      <c r="F136">
        <f>VLOOKUP(B136,home!$B$2:$E$405,3,FALSE)</f>
        <v>1</v>
      </c>
      <c r="G136">
        <f>VLOOKUP(C136,away!$B$2:$E$405,4,FALSE)</f>
        <v>0.93</v>
      </c>
      <c r="H136">
        <f>VLOOKUP(A136,away!$A$2:$E$405,3,FALSE)</f>
        <v>1.04174573055028</v>
      </c>
      <c r="I136">
        <f>VLOOKUP(C136,away!$B$2:$E$405,3,FALSE)</f>
        <v>0.66</v>
      </c>
      <c r="J136">
        <f>VLOOKUP(B136,home!$B$2:$E$405,4,FALSE)</f>
        <v>0.96</v>
      </c>
      <c r="K136" s="3">
        <f t="shared" si="224"/>
        <v>1.141764705882349</v>
      </c>
      <c r="L136" s="3">
        <f t="shared" si="225"/>
        <v>0.66005009487665744</v>
      </c>
      <c r="M136" s="5">
        <f t="shared" si="226"/>
        <v>0.16499917571527967</v>
      </c>
      <c r="N136" s="5">
        <f t="shared" si="227"/>
        <v>0.18839023533138635</v>
      </c>
      <c r="O136" s="5">
        <f t="shared" si="228"/>
        <v>0.10890772158544061</v>
      </c>
      <c r="P136" s="5">
        <f t="shared" si="229"/>
        <v>0.12434699270431737</v>
      </c>
      <c r="Q136" s="5">
        <f t="shared" si="230"/>
        <v>0.10754866081712344</v>
      </c>
      <c r="R136" s="5">
        <f t="shared" si="231"/>
        <v>3.594227598263533E-2</v>
      </c>
      <c r="S136" s="5">
        <f t="shared" si="232"/>
        <v>2.3427654301268867E-2</v>
      </c>
      <c r="T136" s="5">
        <f t="shared" si="233"/>
        <v>7.0987503776199765E-2</v>
      </c>
      <c r="U136" s="5">
        <f t="shared" si="234"/>
        <v>4.1037622166055852E-2</v>
      </c>
      <c r="V136" s="5">
        <f t="shared" si="235"/>
        <v>1.9617326004814956E-3</v>
      </c>
      <c r="W136" s="5">
        <f t="shared" si="236"/>
        <v>4.0931755028634484E-2</v>
      </c>
      <c r="X136" s="5">
        <f t="shared" si="237"/>
        <v>2.7017008790118289E-2</v>
      </c>
      <c r="Y136" s="5">
        <f t="shared" si="238"/>
        <v>8.9162896076005315E-3</v>
      </c>
      <c r="Z136" s="5">
        <f t="shared" si="239"/>
        <v>7.9079008908071527E-3</v>
      </c>
      <c r="AA136" s="5">
        <f t="shared" si="240"/>
        <v>9.028962134739197E-3</v>
      </c>
      <c r="AB136" s="5">
        <f t="shared" si="241"/>
        <v>5.1544751480966829E-3</v>
      </c>
      <c r="AC136" s="5">
        <f t="shared" si="242"/>
        <v>9.2400290903886832E-5</v>
      </c>
      <c r="AD136" s="5">
        <f t="shared" si="243"/>
        <v>1.1683608310379305E-2</v>
      </c>
      <c r="AE136" s="5">
        <f t="shared" si="244"/>
        <v>7.7117667737675632E-3</v>
      </c>
      <c r="AF136" s="5">
        <f t="shared" si="245"/>
        <v>2.5450761953459671E-3</v>
      </c>
      <c r="AG136" s="5">
        <f t="shared" si="246"/>
        <v>5.5995926140214273E-4</v>
      </c>
      <c r="AH136" s="5">
        <f t="shared" si="247"/>
        <v>1.3049026833131163E-3</v>
      </c>
      <c r="AI136" s="5">
        <f t="shared" si="248"/>
        <v>1.4898918284180884E-3</v>
      </c>
      <c r="AJ136" s="5">
        <f t="shared" si="249"/>
        <v>8.5055295263514706E-4</v>
      </c>
      <c r="AK136" s="5">
        <f t="shared" si="250"/>
        <v>3.237104472676107E-4</v>
      </c>
      <c r="AL136" s="5">
        <f t="shared" si="251"/>
        <v>2.7853953206963589E-6</v>
      </c>
      <c r="AM136" s="5">
        <f t="shared" si="252"/>
        <v>2.667986321228956E-3</v>
      </c>
      <c r="AN136" s="5">
        <f t="shared" si="253"/>
        <v>1.7610046244567964E-3</v>
      </c>
      <c r="AO136" s="5">
        <f t="shared" si="254"/>
        <v>5.811756347254705E-4</v>
      </c>
      <c r="AP136" s="5">
        <f t="shared" si="255"/>
        <v>1.2786834428018282E-4</v>
      </c>
      <c r="AQ136" s="5">
        <f t="shared" si="256"/>
        <v>2.1099878193463939E-5</v>
      </c>
      <c r="AR136" s="5">
        <f t="shared" si="257"/>
        <v>1.7226022798512552E-4</v>
      </c>
      <c r="AS136" s="5">
        <f t="shared" si="258"/>
        <v>1.9668064854066325E-4</v>
      </c>
      <c r="AT136" s="5">
        <f t="shared" si="259"/>
        <v>1.1228151141689004E-4</v>
      </c>
      <c r="AU136" s="5">
        <f t="shared" si="260"/>
        <v>4.2733022286310349E-5</v>
      </c>
      <c r="AV136" s="5">
        <f t="shared" si="261"/>
        <v>1.2197764155548255E-5</v>
      </c>
      <c r="AW136" s="5">
        <f t="shared" si="262"/>
        <v>5.8309303351197056E-8</v>
      </c>
      <c r="AX136" s="5">
        <f t="shared" si="263"/>
        <v>5.0770210289268478E-4</v>
      </c>
      <c r="AY136" s="5">
        <f t="shared" si="264"/>
        <v>3.3510882118339508E-4</v>
      </c>
      <c r="AZ136" s="5">
        <f t="shared" si="265"/>
        <v>1.1059430460805237E-4</v>
      </c>
      <c r="BA136" s="5">
        <f t="shared" si="266"/>
        <v>2.4332593749787641E-5</v>
      </c>
      <c r="BB136" s="5">
        <f t="shared" si="267"/>
        <v>4.0151827032856235E-6</v>
      </c>
      <c r="BC136" s="5">
        <f t="shared" si="268"/>
        <v>5.3004434485015811E-7</v>
      </c>
      <c r="BD136" s="5">
        <f t="shared" si="269"/>
        <v>1.8950063304176107E-5</v>
      </c>
      <c r="BE136" s="5">
        <f t="shared" si="270"/>
        <v>2.1636513454944531E-5</v>
      </c>
      <c r="BF136" s="5">
        <f t="shared" si="271"/>
        <v>1.2351903710602117E-5</v>
      </c>
      <c r="BG136" s="5">
        <f t="shared" si="272"/>
        <v>4.7009892357409069E-6</v>
      </c>
      <c r="BH136" s="5">
        <f t="shared" si="273"/>
        <v>1.3418558980254518E-6</v>
      </c>
      <c r="BI136" s="5">
        <f t="shared" si="274"/>
        <v>3.0641674094910465E-7</v>
      </c>
      <c r="BJ136" s="8">
        <f t="shared" si="275"/>
        <v>0.4724332817443247</v>
      </c>
      <c r="BK136" s="8">
        <f t="shared" si="276"/>
        <v>0.31516584982875534</v>
      </c>
      <c r="BL136" s="8">
        <f t="shared" si="277"/>
        <v>0.20463555584533064</v>
      </c>
      <c r="BM136" s="8">
        <f t="shared" si="278"/>
        <v>0.26967247566115488</v>
      </c>
      <c r="BN136" s="8">
        <f t="shared" si="279"/>
        <v>0.73013506213618273</v>
      </c>
    </row>
    <row r="137" spans="1:66" x14ac:dyDescent="0.25">
      <c r="A137" t="s">
        <v>80</v>
      </c>
      <c r="B137" t="s">
        <v>88</v>
      </c>
      <c r="C137" t="s">
        <v>359</v>
      </c>
      <c r="D137" s="11">
        <v>44473</v>
      </c>
      <c r="E137">
        <f>VLOOKUP(A137,home!$A$2:$E$405,3,FALSE)</f>
        <v>1.22770398481973</v>
      </c>
      <c r="F137">
        <f>VLOOKUP(B137,home!$B$2:$E$405,3,FALSE)</f>
        <v>0.7</v>
      </c>
      <c r="G137">
        <f>VLOOKUP(C137,away!$B$2:$E$405,4,FALSE)</f>
        <v>0.78</v>
      </c>
      <c r="H137">
        <f>VLOOKUP(A137,away!$A$2:$E$405,3,FALSE)</f>
        <v>1.04174573055028</v>
      </c>
      <c r="I137">
        <f>VLOOKUP(C137,away!$B$2:$E$405,3,FALSE)</f>
        <v>1.37</v>
      </c>
      <c r="J137">
        <f>VLOOKUP(B137,home!$B$2:$E$405,4,FALSE)</f>
        <v>1.05</v>
      </c>
      <c r="K137" s="3">
        <f t="shared" si="224"/>
        <v>0.6703263757115725</v>
      </c>
      <c r="L137" s="3">
        <f t="shared" si="225"/>
        <v>1.498551233396578</v>
      </c>
      <c r="M137" s="5">
        <f t="shared" si="226"/>
        <v>0.114305840773297</v>
      </c>
      <c r="N137" s="5">
        <f t="shared" si="227"/>
        <v>7.6622219968228281E-2</v>
      </c>
      <c r="O137" s="5">
        <f t="shared" si="228"/>
        <v>0.17129315867525705</v>
      </c>
      <c r="P137" s="5">
        <f t="shared" si="229"/>
        <v>0.11482232223897236</v>
      </c>
      <c r="Q137" s="5">
        <f t="shared" si="230"/>
        <v>2.5680947505138663E-2</v>
      </c>
      <c r="R137" s="5">
        <f t="shared" si="231"/>
        <v>0.12834578710260114</v>
      </c>
      <c r="S137" s="5">
        <f t="shared" si="232"/>
        <v>2.8835284345833635E-2</v>
      </c>
      <c r="T137" s="5">
        <f t="shared" si="233"/>
        <v>3.8484215558618307E-2</v>
      </c>
      <c r="U137" s="5">
        <f t="shared" si="234"/>
        <v>8.6033566306335726E-2</v>
      </c>
      <c r="V137" s="5">
        <f t="shared" si="235"/>
        <v>3.2183971319699194E-3</v>
      </c>
      <c r="W137" s="5">
        <f t="shared" si="236"/>
        <v>5.7382054886529173E-3</v>
      </c>
      <c r="X137" s="5">
        <f t="shared" si="237"/>
        <v>8.598994912503842E-3</v>
      </c>
      <c r="Y137" s="5">
        <f t="shared" si="238"/>
        <v>6.4430172160517682E-3</v>
      </c>
      <c r="Z137" s="5">
        <f t="shared" si="239"/>
        <v>6.4110912521285826E-2</v>
      </c>
      <c r="AA137" s="5">
        <f t="shared" si="240"/>
        <v>4.2975235633955194E-2</v>
      </c>
      <c r="AB137" s="5">
        <f t="shared" si="241"/>
        <v>1.4403716973930001E-2</v>
      </c>
      <c r="AC137" s="5">
        <f t="shared" si="242"/>
        <v>2.0205869953801819E-4</v>
      </c>
      <c r="AD137" s="5">
        <f t="shared" si="243"/>
        <v>9.6161762207424076E-4</v>
      </c>
      <c r="AE137" s="5">
        <f t="shared" si="244"/>
        <v>1.4410332736152374E-3</v>
      </c>
      <c r="AF137" s="5">
        <f t="shared" si="245"/>
        <v>1.0797310947708119E-3</v>
      </c>
      <c r="AG137" s="5">
        <f t="shared" si="246"/>
        <v>5.3934412126847885E-4</v>
      </c>
      <c r="AH137" s="5">
        <f t="shared" si="247"/>
        <v>2.4018371758238254E-2</v>
      </c>
      <c r="AI137" s="5">
        <f t="shared" si="248"/>
        <v>1.6100148091193037E-2</v>
      </c>
      <c r="AJ137" s="5">
        <f t="shared" si="249"/>
        <v>5.3961769591945093E-3</v>
      </c>
      <c r="AK137" s="5">
        <f t="shared" si="250"/>
        <v>1.2057332479183834E-3</v>
      </c>
      <c r="AL137" s="5">
        <f t="shared" si="251"/>
        <v>8.1188674008553328E-6</v>
      </c>
      <c r="AM137" s="5">
        <f t="shared" si="252"/>
        <v>1.2891953108508134E-4</v>
      </c>
      <c r="AN137" s="5">
        <f t="shared" si="253"/>
        <v>1.9319252231645706E-4</v>
      </c>
      <c r="AO137" s="5">
        <f t="shared" si="254"/>
        <v>1.4475444630016138E-4</v>
      </c>
      <c r="AP137" s="5">
        <f t="shared" si="255"/>
        <v>7.2307318014248477E-5</v>
      </c>
      <c r="AQ137" s="5">
        <f t="shared" si="256"/>
        <v>2.7089055148462678E-5</v>
      </c>
      <c r="AR137" s="5">
        <f t="shared" si="257"/>
        <v>7.1985521244970945E-3</v>
      </c>
      <c r="AS137" s="5">
        <f t="shared" si="258"/>
        <v>4.8253793559849779E-3</v>
      </c>
      <c r="AT137" s="5">
        <f t="shared" si="259"/>
        <v>1.6172895275654256E-3</v>
      </c>
      <c r="AU137" s="5">
        <f t="shared" si="260"/>
        <v>3.6137060916307108E-4</v>
      </c>
      <c r="AV137" s="5">
        <f t="shared" si="261"/>
        <v>6.0559062682241146E-5</v>
      </c>
      <c r="AW137" s="5">
        <f t="shared" si="262"/>
        <v>2.2654310639329903E-7</v>
      </c>
      <c r="AX137" s="5">
        <f t="shared" si="263"/>
        <v>1.4403027005116321E-5</v>
      </c>
      <c r="AY137" s="5">
        <f t="shared" si="264"/>
        <v>2.1583673883161278E-5</v>
      </c>
      <c r="AZ137" s="5">
        <f t="shared" si="265"/>
        <v>1.6172120559420428E-5</v>
      </c>
      <c r="BA137" s="5">
        <f t="shared" si="266"/>
        <v>8.0782504036525415E-6</v>
      </c>
      <c r="BB137" s="5">
        <f t="shared" si="267"/>
        <v>3.0264180265199811E-6</v>
      </c>
      <c r="BC137" s="5">
        <f t="shared" si="268"/>
        <v>9.0704849328303108E-7</v>
      </c>
      <c r="BD137" s="5">
        <f t="shared" si="269"/>
        <v>1.7978998608057799E-3</v>
      </c>
      <c r="BE137" s="5">
        <f t="shared" si="270"/>
        <v>1.2051796975862791E-3</v>
      </c>
      <c r="BF137" s="5">
        <f t="shared" si="271"/>
        <v>4.0393186938208965E-4</v>
      </c>
      <c r="BG137" s="5">
        <f t="shared" si="272"/>
        <v>9.0255395345765506E-5</v>
      </c>
      <c r="BH137" s="5">
        <f t="shared" si="273"/>
        <v>1.5125143012635529E-5</v>
      </c>
      <c r="BI137" s="5">
        <f t="shared" si="274"/>
        <v>2.0277564595558387E-6</v>
      </c>
      <c r="BJ137" s="8">
        <f t="shared" si="275"/>
        <v>0.16621976017215812</v>
      </c>
      <c r="BK137" s="8">
        <f t="shared" si="276"/>
        <v>0.261413605730895</v>
      </c>
      <c r="BL137" s="8">
        <f t="shared" si="277"/>
        <v>0.50734946515110824</v>
      </c>
      <c r="BM137" s="8">
        <f t="shared" si="278"/>
        <v>0.36800211018117601</v>
      </c>
      <c r="BN137" s="8">
        <f t="shared" si="279"/>
        <v>0.63107027626349443</v>
      </c>
    </row>
    <row r="138" spans="1:66" x14ac:dyDescent="0.25">
      <c r="A138" t="s">
        <v>80</v>
      </c>
      <c r="B138" t="s">
        <v>410</v>
      </c>
      <c r="C138" t="s">
        <v>416</v>
      </c>
      <c r="D138" s="11">
        <v>44473</v>
      </c>
      <c r="E138">
        <f>VLOOKUP(A138,home!$A$2:$E$405,3,FALSE)</f>
        <v>1.22770398481973</v>
      </c>
      <c r="F138">
        <f>VLOOKUP(B138,home!$B$2:$E$405,3,FALSE)</f>
        <v>1.07</v>
      </c>
      <c r="G138">
        <f>VLOOKUP(C138,away!$B$2:$E$405,4,FALSE)</f>
        <v>1.52</v>
      </c>
      <c r="H138">
        <f>VLOOKUP(A138,away!$A$2:$E$405,3,FALSE)</f>
        <v>1.04174573055028</v>
      </c>
      <c r="I138">
        <f>VLOOKUP(C138,away!$B$2:$E$405,3,FALSE)</f>
        <v>0.56000000000000005</v>
      </c>
      <c r="J138">
        <f>VLOOKUP(B138,home!$B$2:$E$405,4,FALSE)</f>
        <v>1.1299999999999999</v>
      </c>
      <c r="K138" s="3">
        <f t="shared" si="224"/>
        <v>1.996737760910809</v>
      </c>
      <c r="L138" s="3">
        <f t="shared" si="225"/>
        <v>0.65921669829221718</v>
      </c>
      <c r="M138" s="5">
        <f t="shared" si="226"/>
        <v>7.0231773302370099E-2</v>
      </c>
      <c r="N138" s="5">
        <f t="shared" si="227"/>
        <v>0.14023443376857</v>
      </c>
      <c r="O138" s="5">
        <f t="shared" si="228"/>
        <v>4.6297957711595901E-2</v>
      </c>
      <c r="P138" s="5">
        <f t="shared" si="229"/>
        <v>9.2444880415795322E-2</v>
      </c>
      <c r="Q138" s="5">
        <f t="shared" si="230"/>
        <v>0.14000569464282486</v>
      </c>
      <c r="R138" s="5">
        <f t="shared" si="231"/>
        <v>1.5260193410155472E-2</v>
      </c>
      <c r="S138" s="5">
        <f t="shared" si="232"/>
        <v>3.0420903222453229E-2</v>
      </c>
      <c r="T138" s="5">
        <f t="shared" si="233"/>
        <v>9.2294091764551361E-2</v>
      </c>
      <c r="U138" s="5">
        <f t="shared" si="234"/>
        <v>3.047060442085972E-2</v>
      </c>
      <c r="V138" s="5">
        <f t="shared" si="235"/>
        <v>4.4491682140511664E-3</v>
      </c>
      <c r="W138" s="5">
        <f t="shared" si="236"/>
        <v>9.318488574529217E-2</v>
      </c>
      <c r="X138" s="5">
        <f t="shared" si="237"/>
        <v>6.1429032711748988E-2</v>
      </c>
      <c r="Y138" s="5">
        <f t="shared" si="238"/>
        <v>2.0247522061761888E-2</v>
      </c>
      <c r="Z138" s="5">
        <f t="shared" si="239"/>
        <v>3.3532581050477808E-3</v>
      </c>
      <c r="AA138" s="5">
        <f t="shared" si="240"/>
        <v>6.6955770804291281E-3</v>
      </c>
      <c r="AB138" s="5">
        <f t="shared" si="241"/>
        <v>6.684655793790897E-3</v>
      </c>
      <c r="AC138" s="5">
        <f t="shared" si="242"/>
        <v>3.6602274525994124E-4</v>
      </c>
      <c r="AD138" s="5">
        <f t="shared" si="243"/>
        <v>4.6516445028446055E-2</v>
      </c>
      <c r="AE138" s="5">
        <f t="shared" si="244"/>
        <v>3.0664417307943625E-2</v>
      </c>
      <c r="AF138" s="5">
        <f t="shared" si="245"/>
        <v>1.0107247966398657E-2</v>
      </c>
      <c r="AG138" s="5">
        <f t="shared" si="246"/>
        <v>2.2209555444100168E-3</v>
      </c>
      <c r="AH138" s="5">
        <f t="shared" si="247"/>
        <v>5.5263093413280369E-4</v>
      </c>
      <c r="AI138" s="5">
        <f t="shared" si="248"/>
        <v>1.1034590540303832E-3</v>
      </c>
      <c r="AJ138" s="5">
        <f t="shared" si="249"/>
        <v>1.1016591804006938E-3</v>
      </c>
      <c r="AK138" s="5">
        <f t="shared" si="250"/>
        <v>7.3324149505337257E-4</v>
      </c>
      <c r="AL138" s="5">
        <f t="shared" si="251"/>
        <v>1.927157884471331E-5</v>
      </c>
      <c r="AM138" s="5">
        <f t="shared" si="252"/>
        <v>1.8576228458326034E-2</v>
      </c>
      <c r="AN138" s="5">
        <f t="shared" si="253"/>
        <v>1.224575999101961E-2</v>
      </c>
      <c r="AO138" s="5">
        <f t="shared" si="254"/>
        <v>4.0363047346794389E-3</v>
      </c>
      <c r="AP138" s="5">
        <f t="shared" si="255"/>
        <v>8.8693316016554133E-4</v>
      </c>
      <c r="AQ138" s="5">
        <f t="shared" si="256"/>
        <v>1.4617028736255258E-4</v>
      </c>
      <c r="AR138" s="5">
        <f t="shared" si="257"/>
        <v>7.2860707954634142E-5</v>
      </c>
      <c r="AS138" s="5">
        <f t="shared" si="258"/>
        <v>1.4548372685971257E-4</v>
      </c>
      <c r="AT138" s="5">
        <f t="shared" si="259"/>
        <v>1.4524642550941115E-4</v>
      </c>
      <c r="AU138" s="5">
        <f t="shared" si="260"/>
        <v>9.6673007483986711E-5</v>
      </c>
      <c r="AV138" s="5">
        <f t="shared" si="261"/>
        <v>4.8257661126022372E-5</v>
      </c>
      <c r="AW138" s="5">
        <f t="shared" si="262"/>
        <v>7.0463469972839209E-7</v>
      </c>
      <c r="AX138" s="5">
        <f t="shared" si="263"/>
        <v>6.1819761363409199E-3</v>
      </c>
      <c r="AY138" s="5">
        <f t="shared" si="264"/>
        <v>4.0752618975199387E-3</v>
      </c>
      <c r="AZ138" s="5">
        <f t="shared" si="265"/>
        <v>1.3432403463795848E-3</v>
      </c>
      <c r="BA138" s="5">
        <f t="shared" si="266"/>
        <v>2.9516215538441472E-4</v>
      </c>
      <c r="BB138" s="5">
        <f t="shared" si="267"/>
        <v>4.8643955383332066E-5</v>
      </c>
      <c r="BC138" s="5">
        <f t="shared" si="268"/>
        <v>6.4133815319348198E-6</v>
      </c>
      <c r="BD138" s="5">
        <f t="shared" si="269"/>
        <v>8.0051658888478977E-6</v>
      </c>
      <c r="BE138" s="5">
        <f t="shared" si="270"/>
        <v>1.598421701261774E-5</v>
      </c>
      <c r="BF138" s="5">
        <f t="shared" si="271"/>
        <v>1.5958144843843407E-5</v>
      </c>
      <c r="BG138" s="5">
        <f t="shared" si="272"/>
        <v>1.0621410134595416E-5</v>
      </c>
      <c r="BH138" s="5">
        <f t="shared" si="273"/>
        <v>5.3020426724668558E-6</v>
      </c>
      <c r="BI138" s="5">
        <f t="shared" si="274"/>
        <v>2.1173577628150076E-6</v>
      </c>
      <c r="BJ138" s="8">
        <f t="shared" si="275"/>
        <v>0.68474682104604101</v>
      </c>
      <c r="BK138" s="8">
        <f t="shared" si="276"/>
        <v>0.2020072813762944</v>
      </c>
      <c r="BL138" s="8">
        <f t="shared" si="277"/>
        <v>0.1094664889476973</v>
      </c>
      <c r="BM138" s="8">
        <f t="shared" si="278"/>
        <v>0.49102435896094848</v>
      </c>
      <c r="BN138" s="8">
        <f t="shared" si="279"/>
        <v>0.50447493325131165</v>
      </c>
    </row>
    <row r="139" spans="1:66" x14ac:dyDescent="0.25">
      <c r="A139" t="s">
        <v>80</v>
      </c>
      <c r="B139" t="s">
        <v>435</v>
      </c>
      <c r="C139" t="s">
        <v>86</v>
      </c>
      <c r="D139" s="11">
        <v>44473</v>
      </c>
      <c r="E139">
        <f>VLOOKUP(A139,home!$A$2:$E$405,3,FALSE)</f>
        <v>1.22770398481973</v>
      </c>
      <c r="F139">
        <f>VLOOKUP(B139,home!$B$2:$E$405,3,FALSE)</f>
        <v>0.59</v>
      </c>
      <c r="G139">
        <f>VLOOKUP(C139,away!$B$2:$E$405,4,FALSE)</f>
        <v>0.96</v>
      </c>
      <c r="H139">
        <f>VLOOKUP(A139,away!$A$2:$E$405,3,FALSE)</f>
        <v>1.04174573055028</v>
      </c>
      <c r="I139">
        <f>VLOOKUP(C139,away!$B$2:$E$405,3,FALSE)</f>
        <v>0.56000000000000005</v>
      </c>
      <c r="J139">
        <f>VLOOKUP(B139,home!$B$2:$E$405,4,FALSE)</f>
        <v>1.22</v>
      </c>
      <c r="K139" s="3">
        <f t="shared" si="224"/>
        <v>0.69537153700189491</v>
      </c>
      <c r="L139" s="3">
        <f t="shared" si="225"/>
        <v>0.71172068311195136</v>
      </c>
      <c r="M139" s="5">
        <f t="shared" si="226"/>
        <v>0.24485423122084246</v>
      </c>
      <c r="N139" s="5">
        <f t="shared" si="227"/>
        <v>0.17026466310545457</v>
      </c>
      <c r="O139" s="5">
        <f t="shared" si="228"/>
        <v>0.1742678207073497</v>
      </c>
      <c r="P139" s="5">
        <f t="shared" si="229"/>
        <v>0.12118088233524039</v>
      </c>
      <c r="Q139" s="5">
        <f t="shared" si="230"/>
        <v>5.9198600240374891E-2</v>
      </c>
      <c r="R139" s="5">
        <f t="shared" si="231"/>
        <v>6.2015006199132972E-2</v>
      </c>
      <c r="S139" s="5">
        <f t="shared" si="232"/>
        <v>1.499341686922151E-2</v>
      </c>
      <c r="T139" s="5">
        <f t="shared" si="233"/>
        <v>4.2132868202350945E-2</v>
      </c>
      <c r="U139" s="5">
        <f t="shared" si="234"/>
        <v>4.3123470177873137E-2</v>
      </c>
      <c r="V139" s="5">
        <f t="shared" si="235"/>
        <v>8.2448850230114725E-4</v>
      </c>
      <c r="W139" s="5">
        <f t="shared" si="236"/>
        <v>1.3721673879170079E-2</v>
      </c>
      <c r="X139" s="5">
        <f t="shared" si="237"/>
        <v>9.7659991067223489E-3</v>
      </c>
      <c r="Y139" s="5">
        <f t="shared" si="238"/>
        <v>3.4753317777535672E-3</v>
      </c>
      <c r="Z139" s="5">
        <f t="shared" si="239"/>
        <v>1.4712454191746275E-2</v>
      </c>
      <c r="AA139" s="5">
        <f t="shared" si="240"/>
        <v>1.0230621884384578E-2</v>
      </c>
      <c r="AB139" s="5">
        <f t="shared" si="241"/>
        <v>3.557041632114863E-3</v>
      </c>
      <c r="AC139" s="5">
        <f t="shared" si="242"/>
        <v>2.5502991026015694E-5</v>
      </c>
      <c r="AD139" s="5">
        <f t="shared" si="243"/>
        <v>2.3854153638993127E-3</v>
      </c>
      <c r="AE139" s="5">
        <f t="shared" si="244"/>
        <v>1.6977494523001627E-3</v>
      </c>
      <c r="AF139" s="5">
        <f t="shared" si="245"/>
        <v>6.0416169997200633E-4</v>
      </c>
      <c r="AG139" s="5">
        <f t="shared" si="246"/>
        <v>1.4333145927138474E-4</v>
      </c>
      <c r="AH139" s="5">
        <f t="shared" si="247"/>
        <v>2.6177894869007373E-3</v>
      </c>
      <c r="AI139" s="5">
        <f t="shared" si="248"/>
        <v>1.8203362990535676E-3</v>
      </c>
      <c r="AJ139" s="5">
        <f t="shared" si="249"/>
        <v>6.3290502506661015E-4</v>
      </c>
      <c r="AK139" s="5">
        <f t="shared" si="250"/>
        <v>1.4670138001893053E-4</v>
      </c>
      <c r="AL139" s="5">
        <f t="shared" si="251"/>
        <v>5.0486772302217569E-7</v>
      </c>
      <c r="AM139" s="5">
        <f t="shared" si="252"/>
        <v>3.3174998959651996E-4</v>
      </c>
      <c r="AN139" s="5">
        <f t="shared" si="253"/>
        <v>2.3611332921801795E-4</v>
      </c>
      <c r="AO139" s="5">
        <f t="shared" si="254"/>
        <v>8.4023369981442379E-5</v>
      </c>
      <c r="AP139" s="5">
        <f t="shared" si="255"/>
        <v>1.993372342685347E-5</v>
      </c>
      <c r="AQ139" s="5">
        <f t="shared" si="256"/>
        <v>3.5468108135812143E-6</v>
      </c>
      <c r="AR139" s="5">
        <f t="shared" si="257"/>
        <v>3.7262698437205558E-4</v>
      </c>
      <c r="AS139" s="5">
        <f t="shared" si="258"/>
        <v>2.5911419885117735E-4</v>
      </c>
      <c r="AT139" s="5">
        <f t="shared" si="259"/>
        <v>9.0090319357078922E-5</v>
      </c>
      <c r="AU139" s="5">
        <f t="shared" si="260"/>
        <v>2.0882081280107845E-5</v>
      </c>
      <c r="AV139" s="5">
        <f t="shared" si="261"/>
        <v>3.630201238886772E-6</v>
      </c>
      <c r="AW139" s="5">
        <f t="shared" si="262"/>
        <v>6.9406733042492359E-9</v>
      </c>
      <c r="AX139" s="5">
        <f t="shared" si="263"/>
        <v>3.8448250027682445E-5</v>
      </c>
      <c r="AY139" s="5">
        <f t="shared" si="264"/>
        <v>2.7364414774161253E-5</v>
      </c>
      <c r="AZ139" s="5">
        <f t="shared" si="265"/>
        <v>9.737909988012408E-6</v>
      </c>
      <c r="BA139" s="5">
        <f t="shared" si="266"/>
        <v>2.3102239829169618E-6</v>
      </c>
      <c r="BB139" s="5">
        <f t="shared" si="267"/>
        <v>4.1105854781581825E-7</v>
      </c>
      <c r="BC139" s="5">
        <f t="shared" si="268"/>
        <v>5.851177409009619E-8</v>
      </c>
      <c r="BD139" s="5">
        <f t="shared" si="269"/>
        <v>4.4201055310537616E-5</v>
      </c>
      <c r="BE139" s="5">
        <f t="shared" si="270"/>
        <v>3.0736155768394309E-5</v>
      </c>
      <c r="BF139" s="5">
        <f t="shared" si="271"/>
        <v>1.0686523939099004E-5</v>
      </c>
      <c r="BG139" s="5">
        <f t="shared" si="272"/>
        <v>2.4770348589129399E-6</v>
      </c>
      <c r="BH139" s="5">
        <f t="shared" si="273"/>
        <v>4.3061488426239069E-7</v>
      </c>
      <c r="BI139" s="5">
        <f t="shared" si="274"/>
        <v>5.9887466785086353E-8</v>
      </c>
      <c r="BJ139" s="8">
        <f t="shared" si="275"/>
        <v>0.30414349187940026</v>
      </c>
      <c r="BK139" s="8">
        <f t="shared" si="276"/>
        <v>0.38190639120112868</v>
      </c>
      <c r="BL139" s="8">
        <f t="shared" si="277"/>
        <v>0.29924662784922235</v>
      </c>
      <c r="BM139" s="8">
        <f t="shared" si="278"/>
        <v>0.16820040383900192</v>
      </c>
      <c r="BN139" s="8">
        <f t="shared" si="279"/>
        <v>0.83178120380839493</v>
      </c>
    </row>
    <row r="140" spans="1:66" x14ac:dyDescent="0.25">
      <c r="A140" t="s">
        <v>99</v>
      </c>
      <c r="B140" t="s">
        <v>102</v>
      </c>
      <c r="C140" t="s">
        <v>100</v>
      </c>
      <c r="D140" s="11">
        <v>44473</v>
      </c>
      <c r="E140">
        <f>VLOOKUP(A140,home!$A$2:$E$405,3,FALSE)</f>
        <v>1.3447619047618999</v>
      </c>
      <c r="F140">
        <f>VLOOKUP(B140,home!$B$2:$E$405,3,FALSE)</f>
        <v>1.01</v>
      </c>
      <c r="G140">
        <f>VLOOKUP(C140,away!$B$2:$E$405,4,FALSE)</f>
        <v>1.05</v>
      </c>
      <c r="H140">
        <f>VLOOKUP(A140,away!$A$2:$E$405,3,FALSE)</f>
        <v>1.2609523809523799</v>
      </c>
      <c r="I140">
        <f>VLOOKUP(C140,away!$B$2:$E$405,3,FALSE)</f>
        <v>0.74</v>
      </c>
      <c r="J140">
        <f>VLOOKUP(B140,home!$B$2:$E$405,4,FALSE)</f>
        <v>0.9</v>
      </c>
      <c r="K140" s="3">
        <f t="shared" si="224"/>
        <v>1.4261199999999949</v>
      </c>
      <c r="L140" s="3">
        <f t="shared" si="225"/>
        <v>0.83979428571428505</v>
      </c>
      <c r="M140" s="5">
        <f t="shared" si="226"/>
        <v>0.10373514760699692</v>
      </c>
      <c r="N140" s="5">
        <f t="shared" si="227"/>
        <v>0.14793876870528994</v>
      </c>
      <c r="O140" s="5">
        <f t="shared" si="228"/>
        <v>8.7116184188083895E-2</v>
      </c>
      <c r="P140" s="5">
        <f t="shared" si="229"/>
        <v>0.12423813259430976</v>
      </c>
      <c r="Q140" s="5">
        <f t="shared" si="230"/>
        <v>0.10548921841299369</v>
      </c>
      <c r="R140" s="5">
        <f t="shared" si="231"/>
        <v>3.6579836837193E-2</v>
      </c>
      <c r="S140" s="5">
        <f t="shared" si="232"/>
        <v>3.7198369951228091E-2</v>
      </c>
      <c r="T140" s="5">
        <f t="shared" si="233"/>
        <v>8.8589242827698228E-2</v>
      </c>
      <c r="U140" s="5">
        <f t="shared" si="234"/>
        <v>5.2167236910257493E-2</v>
      </c>
      <c r="V140" s="5">
        <f t="shared" si="235"/>
        <v>4.9500591167907712E-3</v>
      </c>
      <c r="W140" s="5">
        <f t="shared" si="236"/>
        <v>5.0146761387712666E-2</v>
      </c>
      <c r="X140" s="5">
        <f t="shared" si="237"/>
        <v>4.2112963660478842E-2</v>
      </c>
      <c r="Y140" s="5">
        <f t="shared" si="238"/>
        <v>1.7683113118281735E-2</v>
      </c>
      <c r="Z140" s="5">
        <f t="shared" si="239"/>
        <v>1.0239845982745197E-2</v>
      </c>
      <c r="AA140" s="5">
        <f t="shared" si="240"/>
        <v>1.4603249152912529E-2</v>
      </c>
      <c r="AB140" s="5">
        <f t="shared" si="241"/>
        <v>1.0412992840975775E-2</v>
      </c>
      <c r="AC140" s="5">
        <f t="shared" si="242"/>
        <v>3.7052659771559152E-4</v>
      </c>
      <c r="AD140" s="5">
        <f t="shared" si="243"/>
        <v>1.7878824837561143E-2</v>
      </c>
      <c r="AE140" s="5">
        <f t="shared" si="244"/>
        <v>1.5014534933870477E-2</v>
      </c>
      <c r="AF140" s="5">
        <f t="shared" si="245"/>
        <v>6.304560320060968E-3</v>
      </c>
      <c r="AG140" s="5">
        <f t="shared" si="246"/>
        <v>1.7648445769094085E-3</v>
      </c>
      <c r="AH140" s="5">
        <f t="shared" si="247"/>
        <v>2.1498410357259482E-3</v>
      </c>
      <c r="AI140" s="5">
        <f t="shared" si="248"/>
        <v>3.0659312978694783E-3</v>
      </c>
      <c r="AJ140" s="5">
        <f t="shared" si="249"/>
        <v>2.186192971258803E-3</v>
      </c>
      <c r="AK140" s="5">
        <f t="shared" si="250"/>
        <v>1.0392578400571974E-3</v>
      </c>
      <c r="AL140" s="5">
        <f t="shared" si="251"/>
        <v>1.7750409051754482E-5</v>
      </c>
      <c r="AM140" s="5">
        <f t="shared" si="252"/>
        <v>5.0994699354685201E-3</v>
      </c>
      <c r="AN140" s="5">
        <f t="shared" si="253"/>
        <v>4.2825057119782557E-3</v>
      </c>
      <c r="AO140" s="5">
        <f t="shared" si="254"/>
        <v>1.7982119127290625E-3</v>
      </c>
      <c r="AP140" s="5">
        <f t="shared" si="255"/>
        <v>5.0337602960440718E-4</v>
      </c>
      <c r="AQ140" s="5">
        <f t="shared" si="256"/>
        <v>1.0568307830683146E-4</v>
      </c>
      <c r="AR140" s="5">
        <f t="shared" si="257"/>
        <v>3.6108484339934642E-4</v>
      </c>
      <c r="AS140" s="5">
        <f t="shared" si="258"/>
        <v>5.1495031686867401E-4</v>
      </c>
      <c r="AT140" s="5">
        <f t="shared" si="259"/>
        <v>3.6719047294637552E-4</v>
      </c>
      <c r="AU140" s="5">
        <f t="shared" si="260"/>
        <v>1.7455255909276104E-4</v>
      </c>
      <c r="AV140" s="5">
        <f t="shared" si="261"/>
        <v>6.2233223893341907E-5</v>
      </c>
      <c r="AW140" s="5">
        <f t="shared" si="262"/>
        <v>5.9052032567963302E-7</v>
      </c>
      <c r="AX140" s="5">
        <f t="shared" si="263"/>
        <v>1.2120760107283907E-3</v>
      </c>
      <c r="AY140" s="5">
        <f t="shared" si="264"/>
        <v>1.0178945076610689E-3</v>
      </c>
      <c r="AZ140" s="5">
        <f t="shared" si="265"/>
        <v>4.2741099549686054E-4</v>
      </c>
      <c r="BA140" s="5">
        <f t="shared" si="266"/>
        <v>1.1964577055657253E-4</v>
      </c>
      <c r="BB140" s="5">
        <f t="shared" si="267"/>
        <v>2.511945860582301E-5</v>
      </c>
      <c r="BC140" s="5">
        <f t="shared" si="268"/>
        <v>4.219035559481338E-6</v>
      </c>
      <c r="BD140" s="5">
        <f t="shared" si="269"/>
        <v>5.0539498024134748E-5</v>
      </c>
      <c r="BE140" s="5">
        <f t="shared" si="270"/>
        <v>7.2075388922178781E-5</v>
      </c>
      <c r="BF140" s="5">
        <f t="shared" si="271"/>
        <v>5.1394076824848637E-5</v>
      </c>
      <c r="BG140" s="5">
        <f t="shared" si="272"/>
        <v>2.4431373613817622E-5</v>
      </c>
      <c r="BH140" s="5">
        <f t="shared" si="273"/>
        <v>8.7105176345343703E-6</v>
      </c>
      <c r="BI140" s="5">
        <f t="shared" si="274"/>
        <v>2.4844486817924215E-6</v>
      </c>
      <c r="BJ140" s="8">
        <f t="shared" si="275"/>
        <v>0.50751844522755241</v>
      </c>
      <c r="BK140" s="8">
        <f t="shared" si="276"/>
        <v>0.27152788078375395</v>
      </c>
      <c r="BL140" s="8">
        <f t="shared" si="277"/>
        <v>0.21101036979423593</v>
      </c>
      <c r="BM140" s="8">
        <f t="shared" si="278"/>
        <v>0.39418194945608476</v>
      </c>
      <c r="BN140" s="8">
        <f t="shared" si="279"/>
        <v>0.6050972883448672</v>
      </c>
    </row>
    <row r="141" spans="1:66" x14ac:dyDescent="0.25">
      <c r="A141" t="s">
        <v>99</v>
      </c>
      <c r="B141" t="s">
        <v>117</v>
      </c>
      <c r="C141" t="s">
        <v>113</v>
      </c>
      <c r="D141" s="11">
        <v>44473</v>
      </c>
      <c r="E141">
        <f>VLOOKUP(A141,home!$A$2:$E$405,3,FALSE)</f>
        <v>1.3447619047618999</v>
      </c>
      <c r="F141">
        <f>VLOOKUP(B141,home!$B$2:$E$405,3,FALSE)</f>
        <v>0.98</v>
      </c>
      <c r="G141">
        <f>VLOOKUP(C141,away!$B$2:$E$405,4,FALSE)</f>
        <v>1.1200000000000001</v>
      </c>
      <c r="H141">
        <f>VLOOKUP(A141,away!$A$2:$E$405,3,FALSE)</f>
        <v>1.2609523809523799</v>
      </c>
      <c r="I141">
        <f>VLOOKUP(C141,away!$B$2:$E$405,3,FALSE)</f>
        <v>1.18</v>
      </c>
      <c r="J141">
        <f>VLOOKUP(B141,home!$B$2:$E$405,4,FALSE)</f>
        <v>1.01</v>
      </c>
      <c r="K141" s="3">
        <f t="shared" si="224"/>
        <v>1.4760106666666615</v>
      </c>
      <c r="L141" s="3">
        <f t="shared" si="225"/>
        <v>1.5028030476190464</v>
      </c>
      <c r="M141" s="5">
        <f t="shared" si="226"/>
        <v>5.0853124431949601E-2</v>
      </c>
      <c r="N141" s="5">
        <f t="shared" si="227"/>
        <v>7.505975409488462E-2</v>
      </c>
      <c r="O141" s="5">
        <f t="shared" si="228"/>
        <v>7.6422230377284447E-2</v>
      </c>
      <c r="P141" s="5">
        <f t="shared" si="229"/>
        <v>0.1128000272073288</v>
      </c>
      <c r="Q141" s="5">
        <f t="shared" si="230"/>
        <v>5.5394498840713166E-2</v>
      </c>
      <c r="R141" s="5">
        <f t="shared" si="231"/>
        <v>5.7423780358413987E-2</v>
      </c>
      <c r="S141" s="5">
        <f t="shared" si="232"/>
        <v>6.2551938942320362E-2</v>
      </c>
      <c r="T141" s="5">
        <f t="shared" si="233"/>
        <v>8.3247021679153474E-2</v>
      </c>
      <c r="U141" s="5">
        <f t="shared" si="234"/>
        <v>8.4758112329342564E-2</v>
      </c>
      <c r="V141" s="5">
        <f t="shared" si="235"/>
        <v>1.5416643505480582E-2</v>
      </c>
      <c r="W141" s="5">
        <f t="shared" si="236"/>
        <v>2.7254290387848885E-2</v>
      </c>
      <c r="X141" s="5">
        <f t="shared" si="237"/>
        <v>4.0957830655553785E-2</v>
      </c>
      <c r="Y141" s="5">
        <f t="shared" si="238"/>
        <v>3.0775776366515527E-2</v>
      </c>
      <c r="Z141" s="5">
        <f t="shared" si="239"/>
        <v>2.8765544042810419E-2</v>
      </c>
      <c r="AA141" s="5">
        <f t="shared" si="240"/>
        <v>4.2458249839657812E-2</v>
      </c>
      <c r="AB141" s="5">
        <f t="shared" si="241"/>
        <v>3.1334414825666505E-2</v>
      </c>
      <c r="AC141" s="5">
        <f t="shared" si="242"/>
        <v>2.1372799438200978E-3</v>
      </c>
      <c r="AD141" s="5">
        <f t="shared" si="243"/>
        <v>1.0056905831223907E-2</v>
      </c>
      <c r="AE141" s="5">
        <f t="shared" si="244"/>
        <v>1.5113548732781045E-2</v>
      </c>
      <c r="AF141" s="5">
        <f t="shared" si="245"/>
        <v>1.1356343547981169E-2</v>
      </c>
      <c r="AG141" s="5">
        <f t="shared" si="246"/>
        <v>5.6887825645716636E-3</v>
      </c>
      <c r="AH141" s="5">
        <f t="shared" si="247"/>
        <v>1.0807236813488851E-2</v>
      </c>
      <c r="AI141" s="5">
        <f t="shared" si="248"/>
        <v>1.5951596813902163E-2</v>
      </c>
      <c r="AJ141" s="5">
        <f t="shared" si="249"/>
        <v>1.1772363523842765E-2</v>
      </c>
      <c r="AK141" s="5">
        <f t="shared" si="250"/>
        <v>5.7920447110231497E-3</v>
      </c>
      <c r="AL141" s="5">
        <f t="shared" si="251"/>
        <v>1.896325848258933E-4</v>
      </c>
      <c r="AM141" s="5">
        <f t="shared" si="252"/>
        <v>2.9688200561097233E-3</v>
      </c>
      <c r="AN141" s="5">
        <f t="shared" si="253"/>
        <v>4.4615518281542399E-3</v>
      </c>
      <c r="AO141" s="5">
        <f t="shared" si="254"/>
        <v>3.3524168422302612E-3</v>
      </c>
      <c r="AP141" s="5">
        <f t="shared" si="255"/>
        <v>1.6793407491310184E-3</v>
      </c>
      <c r="AQ141" s="5">
        <f t="shared" si="256"/>
        <v>6.309295989462367E-4</v>
      </c>
      <c r="AR141" s="5">
        <f t="shared" si="257"/>
        <v>3.2482296839303564E-3</v>
      </c>
      <c r="AS141" s="5">
        <f t="shared" si="258"/>
        <v>4.7944216612644842E-3</v>
      </c>
      <c r="AT141" s="5">
        <f t="shared" si="259"/>
        <v>3.5383087562620378E-3</v>
      </c>
      <c r="AU141" s="5">
        <f t="shared" si="260"/>
        <v>1.7408604887342721E-3</v>
      </c>
      <c r="AV141" s="5">
        <f t="shared" si="261"/>
        <v>6.4238216263758096E-4</v>
      </c>
      <c r="AW141" s="5">
        <f t="shared" si="262"/>
        <v>1.1684281921218248E-5</v>
      </c>
      <c r="AX141" s="5">
        <f t="shared" si="263"/>
        <v>7.3033501170531112E-4</v>
      </c>
      <c r="AY141" s="5">
        <f t="shared" si="264"/>
        <v>1.0975496813736335E-3</v>
      </c>
      <c r="AZ141" s="5">
        <f t="shared" si="265"/>
        <v>8.2470050304080523E-4</v>
      </c>
      <c r="BA141" s="5">
        <f t="shared" si="266"/>
        <v>4.1312080978089414E-4</v>
      </c>
      <c r="BB141" s="5">
        <f t="shared" si="267"/>
        <v>1.5520980299339401E-4</v>
      </c>
      <c r="BC141" s="5">
        <f t="shared" si="268"/>
        <v>4.6649952991764828E-5</v>
      </c>
      <c r="BD141" s="5">
        <f t="shared" si="269"/>
        <v>8.1357491139619936E-4</v>
      </c>
      <c r="BE141" s="5">
        <f t="shared" si="270"/>
        <v>1.2008452473531743E-3</v>
      </c>
      <c r="BF141" s="5">
        <f t="shared" si="271"/>
        <v>8.8623019705462544E-4</v>
      </c>
      <c r="BG141" s="5">
        <f t="shared" si="272"/>
        <v>4.3602840799157486E-4</v>
      </c>
      <c r="BH141" s="5">
        <f t="shared" si="273"/>
        <v>1.608956452913119E-4</v>
      </c>
      <c r="BI141" s="5">
        <f t="shared" si="274"/>
        <v>4.7496737734038342E-5</v>
      </c>
      <c r="BJ141" s="8">
        <f t="shared" si="275"/>
        <v>0.37126537753768446</v>
      </c>
      <c r="BK141" s="8">
        <f t="shared" si="276"/>
        <v>0.24504619629709898</v>
      </c>
      <c r="BL141" s="8">
        <f t="shared" si="277"/>
        <v>0.35422930349227189</v>
      </c>
      <c r="BM141" s="8">
        <f t="shared" si="278"/>
        <v>0.57026714065983897</v>
      </c>
      <c r="BN141" s="8">
        <f t="shared" si="279"/>
        <v>0.42795341531057463</v>
      </c>
    </row>
    <row r="142" spans="1:66" x14ac:dyDescent="0.25">
      <c r="A142" t="s">
        <v>99</v>
      </c>
      <c r="B142" t="s">
        <v>121</v>
      </c>
      <c r="C142" t="s">
        <v>119</v>
      </c>
      <c r="D142" s="11">
        <v>44473</v>
      </c>
      <c r="E142">
        <f>VLOOKUP(A142,home!$A$2:$E$405,3,FALSE)</f>
        <v>1.3447619047618999</v>
      </c>
      <c r="F142">
        <f>VLOOKUP(B142,home!$B$2:$E$405,3,FALSE)</f>
        <v>1.1200000000000001</v>
      </c>
      <c r="G142">
        <f>VLOOKUP(C142,away!$B$2:$E$405,4,FALSE)</f>
        <v>1.08</v>
      </c>
      <c r="H142">
        <f>VLOOKUP(A142,away!$A$2:$E$405,3,FALSE)</f>
        <v>1.2609523809523799</v>
      </c>
      <c r="I142">
        <f>VLOOKUP(C142,away!$B$2:$E$405,3,FALSE)</f>
        <v>0.91</v>
      </c>
      <c r="J142">
        <f>VLOOKUP(B142,home!$B$2:$E$405,4,FALSE)</f>
        <v>1.01</v>
      </c>
      <c r="K142" s="3">
        <f t="shared" si="224"/>
        <v>1.6266239999999943</v>
      </c>
      <c r="L142" s="3">
        <f t="shared" si="225"/>
        <v>1.1589413333333325</v>
      </c>
      <c r="M142" s="5">
        <f t="shared" si="226"/>
        <v>6.1694201381798375E-2</v>
      </c>
      <c r="N142" s="5">
        <f t="shared" si="227"/>
        <v>0.10035326862846605</v>
      </c>
      <c r="O142" s="5">
        <f t="shared" si="228"/>
        <v>7.1499960008356539E-2</v>
      </c>
      <c r="P142" s="5">
        <f t="shared" si="229"/>
        <v>0.11630355094863255</v>
      </c>
      <c r="Q142" s="5">
        <f t="shared" si="230"/>
        <v>8.1618517614754693E-2</v>
      </c>
      <c r="R142" s="5">
        <f t="shared" si="231"/>
        <v>4.1432129492682351E-2</v>
      </c>
      <c r="S142" s="5">
        <f t="shared" si="232"/>
        <v>5.4812752496589949E-2</v>
      </c>
      <c r="T142" s="5">
        <f t="shared" si="233"/>
        <v>9.4591073629133909E-2</v>
      </c>
      <c r="U142" s="5">
        <f t="shared" si="234"/>
        <v>6.7394496203904711E-2</v>
      </c>
      <c r="V142" s="5">
        <f t="shared" si="235"/>
        <v>1.1481211829816261E-2</v>
      </c>
      <c r="W142" s="5">
        <f t="shared" si="236"/>
        <v>4.4254213198860755E-2</v>
      </c>
      <c r="X142" s="5">
        <f t="shared" si="237"/>
        <v>5.1288036850305252E-2</v>
      </c>
      <c r="Y142" s="5">
        <f t="shared" si="238"/>
        <v>2.9719912905670939E-2</v>
      </c>
      <c r="Z142" s="5">
        <f t="shared" si="239"/>
        <v>1.6005802465696186E-2</v>
      </c>
      <c r="AA142" s="5">
        <f t="shared" si="240"/>
        <v>2.6035422429960504E-2</v>
      </c>
      <c r="AB142" s="5">
        <f t="shared" si="241"/>
        <v>2.1174921487355964E-2</v>
      </c>
      <c r="AC142" s="5">
        <f t="shared" si="242"/>
        <v>1.3527463634076583E-3</v>
      </c>
      <c r="AD142" s="5">
        <f t="shared" si="243"/>
        <v>1.799624132259587E-2</v>
      </c>
      <c r="AE142" s="5">
        <f t="shared" si="244"/>
        <v>2.0856587913397676E-2</v>
      </c>
      <c r="AF142" s="5">
        <f t="shared" si="245"/>
        <v>1.2085780902568488E-2</v>
      </c>
      <c r="AG142" s="5">
        <f t="shared" si="246"/>
        <v>4.6689036778657482E-3</v>
      </c>
      <c r="AH142" s="5">
        <f t="shared" si="247"/>
        <v>4.6374465126659721E-3</v>
      </c>
      <c r="AI142" s="5">
        <f t="shared" si="248"/>
        <v>7.5433817962187481E-3</v>
      </c>
      <c r="AJ142" s="5">
        <f t="shared" si="249"/>
        <v>6.1351229354462411E-3</v>
      </c>
      <c r="AK142" s="5">
        <f t="shared" si="250"/>
        <v>3.3265127365824237E-3</v>
      </c>
      <c r="AL142" s="5">
        <f t="shared" si="251"/>
        <v>1.0200583009318365E-4</v>
      </c>
      <c r="AM142" s="5">
        <f t="shared" si="252"/>
        <v>5.8546236090252076E-3</v>
      </c>
      <c r="AN142" s="5">
        <f t="shared" si="253"/>
        <v>6.7851652916084823E-3</v>
      </c>
      <c r="AO142" s="5">
        <f t="shared" si="254"/>
        <v>3.9318042549718931E-3</v>
      </c>
      <c r="AP142" s="5">
        <f t="shared" si="255"/>
        <v>1.5189101552209316E-3</v>
      </c>
      <c r="AQ142" s="5">
        <f t="shared" si="256"/>
        <v>4.4008194012632156E-4</v>
      </c>
      <c r="AR142" s="5">
        <f t="shared" si="257"/>
        <v>1.0749056889302216E-3</v>
      </c>
      <c r="AS142" s="5">
        <f t="shared" si="258"/>
        <v>1.7484673913504268E-3</v>
      </c>
      <c r="AT142" s="5">
        <f t="shared" si="259"/>
        <v>1.4220495109939933E-3</v>
      </c>
      <c r="AU142" s="5">
        <f t="shared" si="260"/>
        <v>7.7104662125702841E-4</v>
      </c>
      <c r="AV142" s="5">
        <f t="shared" si="261"/>
        <v>3.1355073481389723E-4</v>
      </c>
      <c r="AW142" s="5">
        <f t="shared" si="262"/>
        <v>5.3415970273019505E-6</v>
      </c>
      <c r="AX142" s="5">
        <f t="shared" si="263"/>
        <v>1.5872118789011646E-3</v>
      </c>
      <c r="AY142" s="5">
        <f t="shared" si="264"/>
        <v>1.8394854512162198E-3</v>
      </c>
      <c r="AZ142" s="5">
        <f t="shared" si="265"/>
        <v>1.0659278607398964E-3</v>
      </c>
      <c r="BA142" s="5">
        <f t="shared" si="266"/>
        <v>4.1178261872101401E-4</v>
      </c>
      <c r="BB142" s="5">
        <f t="shared" si="267"/>
        <v>1.1930797429600588E-4</v>
      </c>
      <c r="BC142" s="5">
        <f t="shared" si="268"/>
        <v>2.7654188561582367E-5</v>
      </c>
      <c r="BD142" s="5">
        <f t="shared" si="269"/>
        <v>2.0762543872272947E-4</v>
      </c>
      <c r="BE142" s="5">
        <f t="shared" si="270"/>
        <v>3.3772852163692E-4</v>
      </c>
      <c r="BF142" s="5">
        <f t="shared" si="271"/>
        <v>2.7467865938956567E-4</v>
      </c>
      <c r="BG142" s="5">
        <f t="shared" si="272"/>
        <v>1.489329665502971E-4</v>
      </c>
      <c r="BH142" s="5">
        <f t="shared" si="273"/>
        <v>6.0564484445477452E-5</v>
      </c>
      <c r="BI142" s="5">
        <f t="shared" si="274"/>
        <v>1.9703128789327965E-5</v>
      </c>
      <c r="BJ142" s="8">
        <f t="shared" si="275"/>
        <v>0.48101449186700812</v>
      </c>
      <c r="BK142" s="8">
        <f t="shared" si="276"/>
        <v>0.2475859543015542</v>
      </c>
      <c r="BL142" s="8">
        <f t="shared" si="277"/>
        <v>0.25555864675005335</v>
      </c>
      <c r="BM142" s="8">
        <f t="shared" si="278"/>
        <v>0.52542912345543225</v>
      </c>
      <c r="BN142" s="8">
        <f t="shared" si="279"/>
        <v>0.47290162807469061</v>
      </c>
    </row>
    <row r="143" spans="1:66" x14ac:dyDescent="0.25">
      <c r="A143" t="s">
        <v>99</v>
      </c>
      <c r="B143" t="s">
        <v>108</v>
      </c>
      <c r="C143" t="s">
        <v>118</v>
      </c>
      <c r="D143" s="11">
        <v>44473</v>
      </c>
      <c r="E143">
        <f>VLOOKUP(A143,home!$A$2:$E$405,3,FALSE)</f>
        <v>1.3447619047618999</v>
      </c>
      <c r="F143">
        <f>VLOOKUP(B143,home!$B$2:$E$405,3,FALSE)</f>
        <v>0.85</v>
      </c>
      <c r="G143">
        <f>VLOOKUP(C143,away!$B$2:$E$405,4,FALSE)</f>
        <v>1.22</v>
      </c>
      <c r="H143">
        <f>VLOOKUP(A143,away!$A$2:$E$405,3,FALSE)</f>
        <v>1.2609523809523799</v>
      </c>
      <c r="I143">
        <f>VLOOKUP(C143,away!$B$2:$E$405,3,FALSE)</f>
        <v>1.05</v>
      </c>
      <c r="J143">
        <f>VLOOKUP(B143,home!$B$2:$E$405,4,FALSE)</f>
        <v>0.57999999999999996</v>
      </c>
      <c r="K143" s="3">
        <f t="shared" si="224"/>
        <v>1.39451809523809</v>
      </c>
      <c r="L143" s="3">
        <f t="shared" si="225"/>
        <v>0.76791999999999938</v>
      </c>
      <c r="M143" s="5">
        <f t="shared" si="226"/>
        <v>0.11504428989527575</v>
      </c>
      <c r="N143" s="5">
        <f t="shared" si="227"/>
        <v>0.16043134401277856</v>
      </c>
      <c r="O143" s="5">
        <f t="shared" si="228"/>
        <v>8.834481109638008E-2</v>
      </c>
      <c r="P143" s="5">
        <f t="shared" si="229"/>
        <v>0.12319843769429281</v>
      </c>
      <c r="Q143" s="5">
        <f t="shared" si="230"/>
        <v>0.1118622061345934</v>
      </c>
      <c r="R143" s="5">
        <f t="shared" si="231"/>
        <v>3.3920873668566068E-2</v>
      </c>
      <c r="S143" s="5">
        <f t="shared" si="232"/>
        <v>3.2982634479579297E-2</v>
      </c>
      <c r="T143" s="5">
        <f t="shared" si="233"/>
        <v>8.5901225334876888E-2</v>
      </c>
      <c r="U143" s="5">
        <f t="shared" si="234"/>
        <v>4.730327213710063E-2</v>
      </c>
      <c r="V143" s="5">
        <f t="shared" si="235"/>
        <v>3.9244876353706779E-3</v>
      </c>
      <c r="W143" s="5">
        <f t="shared" si="236"/>
        <v>5.1997956875981251E-2</v>
      </c>
      <c r="X143" s="5">
        <f t="shared" si="237"/>
        <v>3.9930271044203491E-2</v>
      </c>
      <c r="Y143" s="5">
        <f t="shared" si="238"/>
        <v>1.533162687013236E-2</v>
      </c>
      <c r="Z143" s="5">
        <f t="shared" si="239"/>
        <v>8.6828391025217441E-3</v>
      </c>
      <c r="AA143" s="5">
        <f t="shared" si="240"/>
        <v>1.210837624650743E-2</v>
      </c>
      <c r="AB143" s="5">
        <f t="shared" si="241"/>
        <v>8.4426748898528397E-3</v>
      </c>
      <c r="AC143" s="5">
        <f t="shared" si="242"/>
        <v>2.6266554921389201E-4</v>
      </c>
      <c r="AD143" s="5">
        <f t="shared" si="243"/>
        <v>1.8128022944741435E-2</v>
      </c>
      <c r="AE143" s="5">
        <f t="shared" si="244"/>
        <v>1.392087137972583E-2</v>
      </c>
      <c r="AF143" s="5">
        <f t="shared" si="245"/>
        <v>5.3450577749595248E-3</v>
      </c>
      <c r="AG143" s="5">
        <f t="shared" si="246"/>
        <v>1.3681922555156384E-3</v>
      </c>
      <c r="AH143" s="5">
        <f t="shared" si="247"/>
        <v>1.6669314509021229E-3</v>
      </c>
      <c r="AI143" s="5">
        <f t="shared" si="248"/>
        <v>2.3245660718044939E-3</v>
      </c>
      <c r="AJ143" s="5">
        <f t="shared" si="249"/>
        <v>1.6208247253539465E-3</v>
      </c>
      <c r="AK143" s="5">
        <f t="shared" si="250"/>
        <v>7.5342313623846194E-4</v>
      </c>
      <c r="AL143" s="5">
        <f t="shared" si="251"/>
        <v>1.1251313847465882E-5</v>
      </c>
      <c r="AM143" s="5">
        <f t="shared" si="252"/>
        <v>5.0559712054666405E-3</v>
      </c>
      <c r="AN143" s="5">
        <f t="shared" si="253"/>
        <v>3.8825814081019389E-3</v>
      </c>
      <c r="AO143" s="5">
        <f t="shared" si="254"/>
        <v>1.4907559574548193E-3</v>
      </c>
      <c r="AP143" s="5">
        <f t="shared" si="255"/>
        <v>3.8159377161623467E-4</v>
      </c>
      <c r="AQ143" s="5">
        <f t="shared" si="256"/>
        <v>7.3258372274884648E-5</v>
      </c>
      <c r="AR143" s="5">
        <f t="shared" si="257"/>
        <v>2.5601399995535157E-4</v>
      </c>
      <c r="AS143" s="5">
        <f t="shared" si="258"/>
        <v>3.5701615557202129E-4</v>
      </c>
      <c r="AT143" s="5">
        <f t="shared" si="259"/>
        <v>2.4893274461876042E-4</v>
      </c>
      <c r="AU143" s="5">
        <f t="shared" si="260"/>
        <v>1.157137389560479E-4</v>
      </c>
      <c r="AV143" s="5">
        <f t="shared" si="261"/>
        <v>4.0341225710466382E-5</v>
      </c>
      <c r="AW143" s="5">
        <f t="shared" si="262"/>
        <v>3.3468856242663844E-7</v>
      </c>
      <c r="AX143" s="5">
        <f t="shared" si="263"/>
        <v>1.1751072225043278E-3</v>
      </c>
      <c r="AY143" s="5">
        <f t="shared" si="264"/>
        <v>9.0238833830552255E-4</v>
      </c>
      <c r="AZ143" s="5">
        <f t="shared" si="265"/>
        <v>3.4648102637578816E-4</v>
      </c>
      <c r="BA143" s="5">
        <f t="shared" si="266"/>
        <v>8.8689903258165018E-5</v>
      </c>
      <c r="BB143" s="5">
        <f t="shared" si="267"/>
        <v>1.7026687627502501E-5</v>
      </c>
      <c r="BC143" s="5">
        <f t="shared" si="268"/>
        <v>2.6150267925823434E-6</v>
      </c>
      <c r="BD143" s="5">
        <f t="shared" si="269"/>
        <v>3.2766378474285553E-5</v>
      </c>
      <c r="BE143" s="5">
        <f t="shared" si="270"/>
        <v>4.5693307697811035E-5</v>
      </c>
      <c r="BF143" s="5">
        <f t="shared" si="271"/>
        <v>3.1860072207939711E-5</v>
      </c>
      <c r="BG143" s="5">
        <f t="shared" si="272"/>
        <v>1.4809815736521364E-5</v>
      </c>
      <c r="BH143" s="5">
        <f t="shared" si="273"/>
        <v>5.163139007930217E-6</v>
      </c>
      <c r="BI143" s="5">
        <f t="shared" si="274"/>
        <v>1.4400181549576647E-6</v>
      </c>
      <c r="BJ143" s="8">
        <f t="shared" si="275"/>
        <v>0.51763324354728668</v>
      </c>
      <c r="BK143" s="8">
        <f t="shared" si="276"/>
        <v>0.27632615490588541</v>
      </c>
      <c r="BL143" s="8">
        <f t="shared" si="277"/>
        <v>0.19763550401879815</v>
      </c>
      <c r="BM143" s="8">
        <f t="shared" si="278"/>
        <v>0.36657372542286232</v>
      </c>
      <c r="BN143" s="8">
        <f t="shared" si="279"/>
        <v>0.63280196250188669</v>
      </c>
    </row>
    <row r="144" spans="1:66" x14ac:dyDescent="0.25">
      <c r="A144" t="s">
        <v>99</v>
      </c>
      <c r="B144" t="s">
        <v>103</v>
      </c>
      <c r="C144" t="s">
        <v>417</v>
      </c>
      <c r="D144" s="11">
        <v>44473</v>
      </c>
      <c r="E144">
        <f>VLOOKUP(A144,home!$A$2:$E$405,3,FALSE)</f>
        <v>1.3447619047618999</v>
      </c>
      <c r="F144">
        <f>VLOOKUP(B144,home!$B$2:$E$405,3,FALSE)</f>
        <v>1.01</v>
      </c>
      <c r="G144">
        <f>VLOOKUP(C144,away!$B$2:$E$405,4,FALSE)</f>
        <v>0.78</v>
      </c>
      <c r="H144">
        <f>VLOOKUP(A144,away!$A$2:$E$405,3,FALSE)</f>
        <v>1.2609523809523799</v>
      </c>
      <c r="I144">
        <f>VLOOKUP(C144,away!$B$2:$E$405,3,FALSE)</f>
        <v>0.68</v>
      </c>
      <c r="J144">
        <f>VLOOKUP(B144,home!$B$2:$E$405,4,FALSE)</f>
        <v>1.08</v>
      </c>
      <c r="K144" s="3">
        <f t="shared" si="224"/>
        <v>1.0594034285714247</v>
      </c>
      <c r="L144" s="3">
        <f t="shared" si="225"/>
        <v>0.92604342857142796</v>
      </c>
      <c r="M144" s="5">
        <f t="shared" si="226"/>
        <v>0.137319238322374</v>
      </c>
      <c r="N144" s="5">
        <f t="shared" si="227"/>
        <v>0.14547647188753959</v>
      </c>
      <c r="O144" s="5">
        <f t="shared" si="228"/>
        <v>0.12716357826486824</v>
      </c>
      <c r="P144" s="5">
        <f t="shared" si="229"/>
        <v>0.13471753080321211</v>
      </c>
      <c r="Q144" s="5">
        <f t="shared" si="230"/>
        <v>7.7059136547066934E-2</v>
      </c>
      <c r="R144" s="5">
        <f t="shared" si="231"/>
        <v>5.8879498002904852E-2</v>
      </c>
      <c r="S144" s="5">
        <f t="shared" si="232"/>
        <v>3.3041279079752468E-2</v>
      </c>
      <c r="T144" s="5">
        <f t="shared" si="233"/>
        <v>7.1360107010799687E-2</v>
      </c>
      <c r="U144" s="5">
        <f t="shared" si="234"/>
        <v>6.237714205684175E-2</v>
      </c>
      <c r="V144" s="5">
        <f t="shared" si="235"/>
        <v>3.6016961373162076E-3</v>
      </c>
      <c r="W144" s="5">
        <f t="shared" si="236"/>
        <v>2.7212237820238773E-2</v>
      </c>
      <c r="X144" s="5">
        <f t="shared" si="237"/>
        <v>2.5199714010154996E-2</v>
      </c>
      <c r="Y144" s="5">
        <f t="shared" si="238"/>
        <v>1.1668014780491689E-2</v>
      </c>
      <c r="Z144" s="5">
        <f t="shared" si="239"/>
        <v>1.8174990734391518E-2</v>
      </c>
      <c r="AA144" s="5">
        <f t="shared" si="240"/>
        <v>1.9254647498268249E-2</v>
      </c>
      <c r="AB144" s="5">
        <f t="shared" si="241"/>
        <v>1.0199219787799791E-2</v>
      </c>
      <c r="AC144" s="5">
        <f t="shared" si="242"/>
        <v>2.2084105632726945E-4</v>
      </c>
      <c r="AD144" s="5">
        <f t="shared" si="243"/>
        <v>7.2071845114654864E-3</v>
      </c>
      <c r="AE144" s="5">
        <f t="shared" si="244"/>
        <v>6.6741658553443909E-3</v>
      </c>
      <c r="AF144" s="5">
        <f t="shared" si="245"/>
        <v>3.0902837157687386E-3</v>
      </c>
      <c r="AG144" s="5">
        <f t="shared" si="246"/>
        <v>9.5391230913631161E-4</v>
      </c>
      <c r="AH144" s="5">
        <f t="shared" si="247"/>
        <v>4.207707683482464E-3</v>
      </c>
      <c r="AI144" s="5">
        <f t="shared" si="248"/>
        <v>4.4576599463076487E-3</v>
      </c>
      <c r="AJ144" s="5">
        <f t="shared" si="249"/>
        <v>2.3612301152619174E-3</v>
      </c>
      <c r="AK144" s="5">
        <f t="shared" si="250"/>
        <v>8.3383175991819222E-4</v>
      </c>
      <c r="AL144" s="5">
        <f t="shared" si="251"/>
        <v>8.666276385407348E-6</v>
      </c>
      <c r="AM144" s="5">
        <f t="shared" si="252"/>
        <v>1.5270631963586812E-3</v>
      </c>
      <c r="AN144" s="5">
        <f t="shared" si="253"/>
        <v>1.4141268380012369E-3</v>
      </c>
      <c r="AO144" s="5">
        <f t="shared" si="254"/>
        <v>6.5477143274876885E-4</v>
      </c>
      <c r="AP144" s="5">
        <f t="shared" si="255"/>
        <v>2.0211559417109871E-4</v>
      </c>
      <c r="AQ144" s="5">
        <f t="shared" si="256"/>
        <v>4.6791954448488885E-5</v>
      </c>
      <c r="AR144" s="5">
        <f t="shared" si="257"/>
        <v>7.7930400992768853E-4</v>
      </c>
      <c r="AS144" s="5">
        <f t="shared" si="258"/>
        <v>8.2559734001685274E-4</v>
      </c>
      <c r="AT144" s="5">
        <f t="shared" si="259"/>
        <v>4.3732032631665094E-4</v>
      </c>
      <c r="AU144" s="5">
        <f t="shared" si="260"/>
        <v>1.5443288436127814E-4</v>
      </c>
      <c r="AV144" s="5">
        <f t="shared" si="261"/>
        <v>4.0901681794128099E-5</v>
      </c>
      <c r="AW144" s="5">
        <f t="shared" si="262"/>
        <v>2.3616893058903713E-7</v>
      </c>
      <c r="AX144" s="5">
        <f t="shared" si="263"/>
        <v>2.6962933097793751E-4</v>
      </c>
      <c r="AY144" s="5">
        <f t="shared" si="264"/>
        <v>2.4968847010222958E-4</v>
      </c>
      <c r="AZ144" s="5">
        <f t="shared" si="265"/>
        <v>1.1561118346411157E-4</v>
      </c>
      <c r="BA144" s="5">
        <f t="shared" si="266"/>
        <v>3.5686992238768753E-5</v>
      </c>
      <c r="BB144" s="5">
        <f t="shared" si="267"/>
        <v>8.2619261620478373E-6</v>
      </c>
      <c r="BC144" s="5">
        <f t="shared" si="268"/>
        <v>1.5301804859413522E-6</v>
      </c>
      <c r="BD144" s="5">
        <f t="shared" si="269"/>
        <v>1.2027822620881641E-4</v>
      </c>
      <c r="BE144" s="5">
        <f t="shared" si="270"/>
        <v>1.2742316522810948E-4</v>
      </c>
      <c r="BF144" s="5">
        <f t="shared" si="271"/>
        <v>6.7496269061041153E-5</v>
      </c>
      <c r="BG144" s="5">
        <f t="shared" si="272"/>
        <v>2.3835259619682135E-5</v>
      </c>
      <c r="BH144" s="5">
        <f t="shared" si="273"/>
        <v>6.3127889404953204E-6</v>
      </c>
      <c r="BI144" s="5">
        <f t="shared" si="274"/>
        <v>1.3375580494817031E-6</v>
      </c>
      <c r="BJ144" s="8">
        <f t="shared" si="275"/>
        <v>0.38042650554716595</v>
      </c>
      <c r="BK144" s="8">
        <f t="shared" si="276"/>
        <v>0.30915894014546963</v>
      </c>
      <c r="BL144" s="8">
        <f t="shared" si="277"/>
        <v>0.29231875462517731</v>
      </c>
      <c r="BM144" s="8">
        <f t="shared" si="278"/>
        <v>0.31921428492306714</v>
      </c>
      <c r="BN144" s="8">
        <f t="shared" si="279"/>
        <v>0.68061545382796573</v>
      </c>
    </row>
    <row r="145" spans="1:66" x14ac:dyDescent="0.25">
      <c r="A145" t="s">
        <v>99</v>
      </c>
      <c r="B145" t="s">
        <v>107</v>
      </c>
      <c r="C145" t="s">
        <v>115</v>
      </c>
      <c r="D145" s="11">
        <v>44473</v>
      </c>
      <c r="E145">
        <f>VLOOKUP(A145,home!$A$2:$E$405,3,FALSE)</f>
        <v>1.3447619047618999</v>
      </c>
      <c r="F145">
        <f>VLOOKUP(B145,home!$B$2:$E$405,3,FALSE)</f>
        <v>0.74</v>
      </c>
      <c r="G145">
        <f>VLOOKUP(C145,away!$B$2:$E$405,4,FALSE)</f>
        <v>1.1200000000000001</v>
      </c>
      <c r="H145">
        <f>VLOOKUP(A145,away!$A$2:$E$405,3,FALSE)</f>
        <v>1.2609523809523799</v>
      </c>
      <c r="I145">
        <f>VLOOKUP(C145,away!$B$2:$E$405,3,FALSE)</f>
        <v>0.91</v>
      </c>
      <c r="J145">
        <f>VLOOKUP(B145,home!$B$2:$E$405,4,FALSE)</f>
        <v>0.61</v>
      </c>
      <c r="K145" s="3">
        <f t="shared" si="224"/>
        <v>1.1145386666666628</v>
      </c>
      <c r="L145" s="3">
        <f t="shared" si="225"/>
        <v>0.69995466666666606</v>
      </c>
      <c r="M145" s="5">
        <f t="shared" si="226"/>
        <v>0.16292043383512936</v>
      </c>
      <c r="N145" s="5">
        <f t="shared" si="227"/>
        <v>0.18158112309935931</v>
      </c>
      <c r="O145" s="5">
        <f t="shared" si="228"/>
        <v>0.11403691795825659</v>
      </c>
      <c r="P145" s="5">
        <f t="shared" si="229"/>
        <v>0.12709855449197091</v>
      </c>
      <c r="Q145" s="5">
        <f t="shared" si="230"/>
        <v>0.10118959141549759</v>
      </c>
      <c r="R145" s="5">
        <f t="shared" si="231"/>
        <v>3.991033644858271E-2</v>
      </c>
      <c r="S145" s="5">
        <f t="shared" si="232"/>
        <v>2.4788238917740537E-2</v>
      </c>
      <c r="T145" s="5">
        <f t="shared" si="233"/>
        <v>7.0828126729370749E-2</v>
      </c>
      <c r="U145" s="5">
        <f t="shared" si="234"/>
        <v>4.4481613171621283E-2</v>
      </c>
      <c r="V145" s="5">
        <f t="shared" si="235"/>
        <v>2.1486625646934578E-3</v>
      </c>
      <c r="W145" s="5">
        <f t="shared" si="236"/>
        <v>3.7593237432257676E-2</v>
      </c>
      <c r="X145" s="5">
        <f t="shared" si="237"/>
        <v>2.6313561975816756E-2</v>
      </c>
      <c r="Y145" s="5">
        <f t="shared" si="238"/>
        <v>9.209150250797736E-3</v>
      </c>
      <c r="Z145" s="5">
        <f t="shared" si="239"/>
        <v>9.3118087484740687E-3</v>
      </c>
      <c r="AA145" s="5">
        <f t="shared" si="240"/>
        <v>1.0378370906779254E-2</v>
      </c>
      <c r="AB145" s="5">
        <f t="shared" si="241"/>
        <v>5.7835478363069195E-3</v>
      </c>
      <c r="AC145" s="5">
        <f t="shared" si="242"/>
        <v>1.047642933865767E-4</v>
      </c>
      <c r="AD145" s="5">
        <f t="shared" si="243"/>
        <v>1.0474779180857943E-2</v>
      </c>
      <c r="AE145" s="5">
        <f t="shared" si="244"/>
        <v>7.3318705699443546E-3</v>
      </c>
      <c r="AF145" s="5">
        <f t="shared" si="245"/>
        <v>2.5659885104142694E-3</v>
      </c>
      <c r="AG145" s="5">
        <f t="shared" si="246"/>
        <v>5.9869187749250503E-4</v>
      </c>
      <c r="AH145" s="5">
        <f t="shared" si="247"/>
        <v>1.6294609971504777E-3</v>
      </c>
      <c r="AI145" s="5">
        <f t="shared" si="248"/>
        <v>1.8160972871494243E-3</v>
      </c>
      <c r="AJ145" s="5">
        <f t="shared" si="249"/>
        <v>1.0120553244782318E-3</v>
      </c>
      <c r="AK145" s="5">
        <f t="shared" si="250"/>
        <v>3.7599159731228828E-4</v>
      </c>
      <c r="AL145" s="5">
        <f t="shared" si="251"/>
        <v>3.2691762324378361E-6</v>
      </c>
      <c r="AM145" s="5">
        <f t="shared" si="252"/>
        <v>2.3349092843722254E-3</v>
      </c>
      <c r="AN145" s="5">
        <f t="shared" si="253"/>
        <v>1.6343306498396647E-3</v>
      </c>
      <c r="AO145" s="5">
        <f t="shared" si="254"/>
        <v>5.7197868261581902E-4</v>
      </c>
      <c r="AP145" s="5">
        <f t="shared" si="255"/>
        <v>1.3345304937693148E-4</v>
      </c>
      <c r="AQ145" s="5">
        <f t="shared" si="256"/>
        <v>2.3352771173070049E-5</v>
      </c>
      <c r="AR145" s="5">
        <f t="shared" si="257"/>
        <v>2.2810976582135928E-4</v>
      </c>
      <c r="AS145" s="5">
        <f t="shared" si="258"/>
        <v>2.5423715425218246E-4</v>
      </c>
      <c r="AT145" s="5">
        <f t="shared" si="259"/>
        <v>1.4167856945867711E-4</v>
      </c>
      <c r="AU145" s="5">
        <f t="shared" si="260"/>
        <v>5.2635414633238036E-5</v>
      </c>
      <c r="AV145" s="5">
        <f t="shared" si="261"/>
        <v>1.4666051211194026E-5</v>
      </c>
      <c r="AW145" s="5">
        <f t="shared" si="262"/>
        <v>7.0843642940257057E-8</v>
      </c>
      <c r="AX145" s="5">
        <f t="shared" si="263"/>
        <v>4.3372444676530555E-4</v>
      </c>
      <c r="AY145" s="5">
        <f t="shared" si="264"/>
        <v>3.0358745056079361E-4</v>
      </c>
      <c r="AZ145" s="5">
        <f t="shared" si="265"/>
        <v>1.062487263807316E-4</v>
      </c>
      <c r="BA145" s="5">
        <f t="shared" si="266"/>
        <v>2.4789763952527601E-5</v>
      </c>
      <c r="BB145" s="5">
        <f t="shared" si="267"/>
        <v>4.3379277410341974E-6</v>
      </c>
      <c r="BC145" s="5">
        <f t="shared" si="268"/>
        <v>6.0727055319993536E-7</v>
      </c>
      <c r="BD145" s="5">
        <f t="shared" si="269"/>
        <v>2.6611082516483446E-5</v>
      </c>
      <c r="BE145" s="5">
        <f t="shared" si="270"/>
        <v>2.9659080426478E-5</v>
      </c>
      <c r="BF145" s="5">
        <f t="shared" si="271"/>
        <v>1.652809597654306E-5</v>
      </c>
      <c r="BG145" s="5">
        <f t="shared" si="272"/>
        <v>6.1404006840783099E-6</v>
      </c>
      <c r="BH145" s="5">
        <f t="shared" si="273"/>
        <v>1.7109284978079268E-6</v>
      </c>
      <c r="BI145" s="5">
        <f t="shared" si="274"/>
        <v>3.8137919334176851E-7</v>
      </c>
      <c r="BJ145" s="8">
        <f t="shared" si="275"/>
        <v>0.45325744106514015</v>
      </c>
      <c r="BK145" s="8">
        <f t="shared" si="276"/>
        <v>0.31736751072971409</v>
      </c>
      <c r="BL145" s="8">
        <f t="shared" si="277"/>
        <v>0.22019674945030854</v>
      </c>
      <c r="BM145" s="8">
        <f t="shared" si="278"/>
        <v>0.27309303613792257</v>
      </c>
      <c r="BN145" s="8">
        <f t="shared" si="279"/>
        <v>0.72673695724879639</v>
      </c>
    </row>
    <row r="146" spans="1:66" x14ac:dyDescent="0.25">
      <c r="A146" t="s">
        <v>99</v>
      </c>
      <c r="B146" t="s">
        <v>395</v>
      </c>
      <c r="C146" t="s">
        <v>111</v>
      </c>
      <c r="D146" s="11">
        <v>44473</v>
      </c>
      <c r="E146">
        <f>VLOOKUP(A146,home!$A$2:$E$405,3,FALSE)</f>
        <v>1.3447619047618999</v>
      </c>
      <c r="F146">
        <f>VLOOKUP(B146,home!$B$2:$E$405,3,FALSE)</f>
        <v>1.18</v>
      </c>
      <c r="G146">
        <f>VLOOKUP(C146,away!$B$2:$E$405,4,FALSE)</f>
        <v>0.64</v>
      </c>
      <c r="H146">
        <f>VLOOKUP(A146,away!$A$2:$E$405,3,FALSE)</f>
        <v>1.2609523809523799</v>
      </c>
      <c r="I146">
        <f>VLOOKUP(C146,away!$B$2:$E$405,3,FALSE)</f>
        <v>0.91</v>
      </c>
      <c r="J146">
        <f>VLOOKUP(B146,home!$B$2:$E$405,4,FALSE)</f>
        <v>1.08</v>
      </c>
      <c r="K146" s="3">
        <f t="shared" si="224"/>
        <v>1.0155641904761867</v>
      </c>
      <c r="L146" s="3">
        <f t="shared" si="225"/>
        <v>1.239263999999999</v>
      </c>
      <c r="M146" s="5">
        <f t="shared" si="226"/>
        <v>0.10489156355784107</v>
      </c>
      <c r="N146" s="5">
        <f t="shared" si="227"/>
        <v>0.10652411583240036</v>
      </c>
      <c r="O146" s="5">
        <f t="shared" si="228"/>
        <v>0.12998833862094425</v>
      </c>
      <c r="P146" s="5">
        <f t="shared" si="229"/>
        <v>0.13201150188292368</v>
      </c>
      <c r="Q146" s="5">
        <f t="shared" si="230"/>
        <v>5.4091038730761598E-2</v>
      </c>
      <c r="R146" s="5">
        <f t="shared" si="231"/>
        <v>8.0544934236372892E-2</v>
      </c>
      <c r="S146" s="5">
        <f t="shared" si="232"/>
        <v>4.1535839581071876E-2</v>
      </c>
      <c r="T146" s="5">
        <f t="shared" si="233"/>
        <v>6.7033077021638493E-2</v>
      </c>
      <c r="U146" s="5">
        <f t="shared" si="234"/>
        <v>8.179855093471973E-2</v>
      </c>
      <c r="V146" s="5">
        <f t="shared" si="235"/>
        <v>5.8083355367510303E-3</v>
      </c>
      <c r="W146" s="5">
        <f t="shared" si="236"/>
        <v>1.8310973986873993E-2</v>
      </c>
      <c r="X146" s="5">
        <f t="shared" si="237"/>
        <v>2.2692130866869394E-2</v>
      </c>
      <c r="Y146" s="5">
        <f t="shared" si="238"/>
        <v>1.4060770433300009E-2</v>
      </c>
      <c r="Z146" s="5">
        <f t="shared" si="239"/>
        <v>3.3272145793834786E-2</v>
      </c>
      <c r="AA146" s="5">
        <f t="shared" si="240"/>
        <v>3.3789999808521487E-2</v>
      </c>
      <c r="AB146" s="5">
        <f t="shared" si="241"/>
        <v>1.7157956900865811E-2</v>
      </c>
      <c r="AC146" s="5">
        <f t="shared" si="242"/>
        <v>4.5688082031952282E-4</v>
      </c>
      <c r="AD146" s="5">
        <f t="shared" si="243"/>
        <v>4.6489923684525499E-3</v>
      </c>
      <c r="AE146" s="5">
        <f t="shared" si="244"/>
        <v>5.7613288784979753E-3</v>
      </c>
      <c r="AF146" s="5">
        <f t="shared" si="245"/>
        <v>3.5699037356414559E-3</v>
      </c>
      <c r="AG146" s="5">
        <f t="shared" si="246"/>
        <v>1.474684394348657E-3</v>
      </c>
      <c r="AH146" s="5">
        <f t="shared" si="247"/>
        <v>1.0308243121262703E-2</v>
      </c>
      <c r="AI146" s="5">
        <f t="shared" si="248"/>
        <v>1.0468682580676878E-2</v>
      </c>
      <c r="AJ146" s="5">
        <f t="shared" si="249"/>
        <v>5.3158095751986347E-3</v>
      </c>
      <c r="AK146" s="5">
        <f t="shared" si="250"/>
        <v>1.7995152826540549E-3</v>
      </c>
      <c r="AL146" s="5">
        <f t="shared" si="251"/>
        <v>2.3000333382817128E-5</v>
      </c>
      <c r="AM146" s="5">
        <f t="shared" si="252"/>
        <v>9.4427003423949685E-4</v>
      </c>
      <c r="AN146" s="5">
        <f t="shared" si="253"/>
        <v>1.1701998597117749E-3</v>
      </c>
      <c r="AO146" s="5">
        <f t="shared" si="254"/>
        <v>7.2509327947292614E-4</v>
      </c>
      <c r="AP146" s="5">
        <f t="shared" si="255"/>
        <v>2.9952733263091197E-4</v>
      </c>
      <c r="AQ146" s="5">
        <f t="shared" si="256"/>
        <v>9.2798360086378482E-5</v>
      </c>
      <c r="AR146" s="5">
        <f t="shared" si="257"/>
        <v>2.5549269206856982E-3</v>
      </c>
      <c r="AS146" s="5">
        <f t="shared" si="258"/>
        <v>2.5946922899319877E-3</v>
      </c>
      <c r="AT146" s="5">
        <f t="shared" si="259"/>
        <v>1.3175382874797909E-3</v>
      </c>
      <c r="AU146" s="5">
        <f t="shared" si="260"/>
        <v>4.460149014485985E-4</v>
      </c>
      <c r="AV146" s="5">
        <f t="shared" si="261"/>
        <v>1.1323919058249054E-4</v>
      </c>
      <c r="AW146" s="5">
        <f t="shared" si="262"/>
        <v>8.0408663392840821E-7</v>
      </c>
      <c r="AX146" s="5">
        <f t="shared" si="263"/>
        <v>1.5982780548555925E-4</v>
      </c>
      <c r="AY146" s="5">
        <f t="shared" si="264"/>
        <v>1.9806884553725594E-4</v>
      </c>
      <c r="AZ146" s="5">
        <f t="shared" si="265"/>
        <v>1.227297948979409E-4</v>
      </c>
      <c r="BA146" s="5">
        <f t="shared" si="266"/>
        <v>5.069820551480058E-5</v>
      </c>
      <c r="BB146" s="5">
        <f t="shared" si="267"/>
        <v>1.5707115239773437E-5</v>
      </c>
      <c r="BC146" s="5">
        <f t="shared" si="268"/>
        <v>3.8930524921005141E-6</v>
      </c>
      <c r="BD146" s="5">
        <f t="shared" si="269"/>
        <v>5.2770482590610668E-4</v>
      </c>
      <c r="BE146" s="5">
        <f t="shared" si="270"/>
        <v>5.3591812433171227E-4</v>
      </c>
      <c r="BF146" s="5">
        <f t="shared" si="271"/>
        <v>2.7212962804922582E-4</v>
      </c>
      <c r="BG146" s="5">
        <f t="shared" si="272"/>
        <v>9.2121701804799287E-5</v>
      </c>
      <c r="BH146" s="5">
        <f t="shared" si="273"/>
        <v>2.3388875379669915E-5</v>
      </c>
      <c r="BI146" s="5">
        <f t="shared" si="274"/>
        <v>4.7505808582205789E-6</v>
      </c>
      <c r="BJ146" s="8">
        <f t="shared" si="275"/>
        <v>0.30194982993409331</v>
      </c>
      <c r="BK146" s="8">
        <f t="shared" si="276"/>
        <v>0.28492519055782728</v>
      </c>
      <c r="BL146" s="8">
        <f t="shared" si="277"/>
        <v>0.3796544563876747</v>
      </c>
      <c r="BM146" s="8">
        <f t="shared" si="278"/>
        <v>0.39155286505328291</v>
      </c>
      <c r="BN146" s="8">
        <f t="shared" si="279"/>
        <v>0.60805149286124383</v>
      </c>
    </row>
    <row r="147" spans="1:66" x14ac:dyDescent="0.25">
      <c r="A147" t="s">
        <v>99</v>
      </c>
      <c r="B147" t="s">
        <v>112</v>
      </c>
      <c r="C147" t="s">
        <v>104</v>
      </c>
      <c r="D147" s="11">
        <v>44473</v>
      </c>
      <c r="E147">
        <f>VLOOKUP(A147,home!$A$2:$E$405,3,FALSE)</f>
        <v>1.3447619047618999</v>
      </c>
      <c r="F147">
        <f>VLOOKUP(B147,home!$B$2:$E$405,3,FALSE)</f>
        <v>0.68</v>
      </c>
      <c r="G147">
        <f>VLOOKUP(C147,away!$B$2:$E$405,4,FALSE)</f>
        <v>1.25</v>
      </c>
      <c r="H147">
        <f>VLOOKUP(A147,away!$A$2:$E$405,3,FALSE)</f>
        <v>1.2609523809523799</v>
      </c>
      <c r="I147">
        <f>VLOOKUP(C147,away!$B$2:$E$405,3,FALSE)</f>
        <v>0.56999999999999995</v>
      </c>
      <c r="J147">
        <f>VLOOKUP(B147,home!$B$2:$E$405,4,FALSE)</f>
        <v>0.83</v>
      </c>
      <c r="K147" s="3">
        <f t="shared" si="224"/>
        <v>1.1430476190476151</v>
      </c>
      <c r="L147" s="3">
        <f t="shared" si="225"/>
        <v>0.59655657142857088</v>
      </c>
      <c r="M147" s="5">
        <f t="shared" si="226"/>
        <v>0.17558988701396641</v>
      </c>
      <c r="N147" s="5">
        <f t="shared" si="227"/>
        <v>0.20070760228015402</v>
      </c>
      <c r="O147" s="5">
        <f t="shared" si="228"/>
        <v>0.10474930097458195</v>
      </c>
      <c r="P147" s="5">
        <f t="shared" si="229"/>
        <v>0.11973343907589791</v>
      </c>
      <c r="Q147" s="5">
        <f t="shared" si="230"/>
        <v>0.11470917345554292</v>
      </c>
      <c r="R147" s="5">
        <f t="shared" si="231"/>
        <v>3.1244441924468021E-2</v>
      </c>
      <c r="S147" s="5">
        <f t="shared" si="232"/>
        <v>2.0411335579653096E-2</v>
      </c>
      <c r="T147" s="5">
        <f t="shared" si="233"/>
        <v>6.8430511228043917E-2</v>
      </c>
      <c r="U147" s="5">
        <f t="shared" si="234"/>
        <v>3.5713884950234656E-2</v>
      </c>
      <c r="V147" s="5">
        <f t="shared" si="235"/>
        <v>1.5464820052153764E-3</v>
      </c>
      <c r="W147" s="5">
        <f t="shared" si="236"/>
        <v>4.3706015867092732E-2</v>
      </c>
      <c r="X147" s="5">
        <f t="shared" si="237"/>
        <v>2.6073110976475557E-2</v>
      </c>
      <c r="Y147" s="5">
        <f t="shared" si="238"/>
        <v>7.7770428453014457E-3</v>
      </c>
      <c r="Z147" s="5">
        <f t="shared" si="239"/>
        <v>6.2130257168865818E-3</v>
      </c>
      <c r="AA147" s="5">
        <f t="shared" si="240"/>
        <v>7.1017842527688084E-3</v>
      </c>
      <c r="AB147" s="5">
        <f t="shared" si="241"/>
        <v>4.0588387905586181E-3</v>
      </c>
      <c r="AC147" s="5">
        <f t="shared" si="242"/>
        <v>6.5908411676742683E-5</v>
      </c>
      <c r="AD147" s="5">
        <f t="shared" si="243"/>
        <v>1.2489514343734411E-2</v>
      </c>
      <c r="AE147" s="5">
        <f t="shared" si="244"/>
        <v>7.4507018557061575E-3</v>
      </c>
      <c r="AF147" s="5">
        <f t="shared" si="245"/>
        <v>2.2223825768882773E-3</v>
      </c>
      <c r="AG147" s="5">
        <f t="shared" si="246"/>
        <v>4.4192564349035439E-4</v>
      </c>
      <c r="AH147" s="5">
        <f t="shared" si="247"/>
        <v>9.2660532996584929E-4</v>
      </c>
      <c r="AI147" s="5">
        <f t="shared" si="248"/>
        <v>1.0591540162142937E-3</v>
      </c>
      <c r="AJ147" s="5">
        <f t="shared" si="249"/>
        <v>6.0533173821923408E-4</v>
      </c>
      <c r="AK147" s="5">
        <f t="shared" si="250"/>
        <v>2.306410007018165E-4</v>
      </c>
      <c r="AL147" s="5">
        <f t="shared" si="251"/>
        <v>1.7976982452204179E-6</v>
      </c>
      <c r="AM147" s="5">
        <f t="shared" si="252"/>
        <v>2.8552219267333314E-3</v>
      </c>
      <c r="AN147" s="5">
        <f t="shared" si="253"/>
        <v>1.7033014032797145E-3</v>
      </c>
      <c r="AO147" s="5">
        <f t="shared" si="254"/>
        <v>5.080578226250098E-4</v>
      </c>
      <c r="AP147" s="5">
        <f t="shared" si="255"/>
        <v>1.0102841091754697E-4</v>
      </c>
      <c r="AQ147" s="5">
        <f t="shared" si="256"/>
        <v>1.5067290608462153E-5</v>
      </c>
      <c r="AR147" s="5">
        <f t="shared" si="257"/>
        <v>1.1055449974237335E-4</v>
      </c>
      <c r="AS147" s="5">
        <f t="shared" si="258"/>
        <v>1.2636905770552003E-4</v>
      </c>
      <c r="AT147" s="5">
        <f t="shared" si="259"/>
        <v>7.2222925265792709E-5</v>
      </c>
      <c r="AU147" s="5">
        <f t="shared" si="260"/>
        <v>2.7518080921906057E-5</v>
      </c>
      <c r="AV147" s="5">
        <f t="shared" si="261"/>
        <v>7.863619219636081E-6</v>
      </c>
      <c r="AW147" s="5">
        <f t="shared" si="262"/>
        <v>3.4051029833294726E-8</v>
      </c>
      <c r="AX147" s="5">
        <f t="shared" si="263"/>
        <v>5.4394243753417898E-4</v>
      </c>
      <c r="AY147" s="5">
        <f t="shared" si="264"/>
        <v>3.2449243558988942E-4</v>
      </c>
      <c r="AZ147" s="5">
        <f t="shared" si="265"/>
        <v>9.6789047415005378E-5</v>
      </c>
      <c r="BA147" s="5">
        <f t="shared" si="266"/>
        <v>1.9246714092577667E-5</v>
      </c>
      <c r="BB147" s="5">
        <f t="shared" si="267"/>
        <v>2.8704384425835218E-6</v>
      </c>
      <c r="BC147" s="5">
        <f t="shared" si="268"/>
        <v>3.4247578316087859E-7</v>
      </c>
      <c r="BD147" s="5">
        <f t="shared" si="269"/>
        <v>1.0992002220385175E-5</v>
      </c>
      <c r="BE147" s="5">
        <f t="shared" si="270"/>
        <v>1.2564381966577373E-5</v>
      </c>
      <c r="BF147" s="5">
        <f t="shared" si="271"/>
        <v>7.1808434458505319E-6</v>
      </c>
      <c r="BG147" s="5">
        <f t="shared" si="272"/>
        <v>2.73601533451104E-6</v>
      </c>
      <c r="BH147" s="5">
        <f t="shared" si="273"/>
        <v>7.8184895344765224E-7</v>
      </c>
      <c r="BI147" s="5">
        <f t="shared" si="274"/>
        <v>1.7873811693864175E-7</v>
      </c>
      <c r="BJ147" s="8">
        <f t="shared" si="275"/>
        <v>0.49017834147545136</v>
      </c>
      <c r="BK147" s="8">
        <f t="shared" si="276"/>
        <v>0.31767334222024468</v>
      </c>
      <c r="BL147" s="8">
        <f t="shared" si="277"/>
        <v>0.18606894499060619</v>
      </c>
      <c r="BM147" s="8">
        <f t="shared" si="278"/>
        <v>0.25307535129401743</v>
      </c>
      <c r="BN147" s="8">
        <f t="shared" si="279"/>
        <v>0.74673384472461124</v>
      </c>
    </row>
    <row r="148" spans="1:66" x14ac:dyDescent="0.25">
      <c r="A148" t="s">
        <v>99</v>
      </c>
      <c r="B148" t="s">
        <v>116</v>
      </c>
      <c r="C148" t="s">
        <v>110</v>
      </c>
      <c r="D148" s="11">
        <v>44473</v>
      </c>
      <c r="E148">
        <f>VLOOKUP(A148,home!$A$2:$E$405,3,FALSE)</f>
        <v>1.3447619047618999</v>
      </c>
      <c r="F148">
        <f>VLOOKUP(B148,home!$B$2:$E$405,3,FALSE)</f>
        <v>1.01</v>
      </c>
      <c r="G148">
        <f>VLOOKUP(C148,away!$B$2:$E$405,4,FALSE)</f>
        <v>0.78</v>
      </c>
      <c r="H148">
        <f>VLOOKUP(A148,away!$A$2:$E$405,3,FALSE)</f>
        <v>1.2609523809523799</v>
      </c>
      <c r="I148">
        <f>VLOOKUP(C148,away!$B$2:$E$405,3,FALSE)</f>
        <v>1.62</v>
      </c>
      <c r="J148">
        <f>VLOOKUP(B148,home!$B$2:$E$405,4,FALSE)</f>
        <v>1.3</v>
      </c>
      <c r="K148" s="3">
        <f t="shared" si="224"/>
        <v>1.0594034285714247</v>
      </c>
      <c r="L148" s="3">
        <f t="shared" si="225"/>
        <v>2.6555657142857121</v>
      </c>
      <c r="M148" s="5">
        <f t="shared" si="226"/>
        <v>2.4356192665944982E-2</v>
      </c>
      <c r="N148" s="5">
        <f t="shared" si="227"/>
        <v>2.5803034017248299E-2</v>
      </c>
      <c r="O148" s="5">
        <f t="shared" si="228"/>
        <v>6.4679470174220599E-2</v>
      </c>
      <c r="P148" s="5">
        <f t="shared" si="229"/>
        <v>6.8521652460752508E-2</v>
      </c>
      <c r="Q148" s="5">
        <f t="shared" si="230"/>
        <v>1.3667911352708973E-2</v>
      </c>
      <c r="R148" s="5">
        <f t="shared" si="231"/>
        <v>8.5880291706412773E-2</v>
      </c>
      <c r="S148" s="5">
        <f t="shared" si="232"/>
        <v>4.8193255410943582E-2</v>
      </c>
      <c r="T148" s="5">
        <f t="shared" si="233"/>
        <v>3.6296036774150393E-2</v>
      </c>
      <c r="U148" s="5">
        <f t="shared" si="234"/>
        <v>9.0981875480487778E-2</v>
      </c>
      <c r="V148" s="5">
        <f t="shared" si="235"/>
        <v>1.5064758745402192E-2</v>
      </c>
      <c r="W148" s="5">
        <f t="shared" si="236"/>
        <v>4.8266107161567297E-3</v>
      </c>
      <c r="X148" s="5">
        <f t="shared" si="237"/>
        <v>1.2817381934029818E-2</v>
      </c>
      <c r="Y148" s="5">
        <f t="shared" si="238"/>
        <v>1.7018700005457341E-2</v>
      </c>
      <c r="Z148" s="5">
        <f t="shared" si="239"/>
        <v>7.6020252729468468E-2</v>
      </c>
      <c r="AA148" s="5">
        <f t="shared" si="240"/>
        <v>8.0536116382465092E-2</v>
      </c>
      <c r="AB148" s="5">
        <f t="shared" si="241"/>
        <v>4.2660118909705391E-2</v>
      </c>
      <c r="AC148" s="5">
        <f t="shared" si="242"/>
        <v>2.648869882177972E-3</v>
      </c>
      <c r="AD148" s="5">
        <f t="shared" si="243"/>
        <v>1.2783319852690046E-3</v>
      </c>
      <c r="AE148" s="5">
        <f t="shared" si="244"/>
        <v>3.3946945915551562E-3</v>
      </c>
      <c r="AF148" s="5">
        <f t="shared" si="245"/>
        <v>4.5074172839025071E-3</v>
      </c>
      <c r="AG148" s="5">
        <f t="shared" si="246"/>
        <v>3.9899142663701089E-3</v>
      </c>
      <c r="AH148" s="5">
        <f t="shared" si="247"/>
        <v>5.0469194184927811E-2</v>
      </c>
      <c r="AI148" s="5">
        <f t="shared" si="248"/>
        <v>5.3467237356749527E-2</v>
      </c>
      <c r="AJ148" s="5">
        <f t="shared" si="249"/>
        <v>2.8321687285991295E-2</v>
      </c>
      <c r="AK148" s="5">
        <f t="shared" si="250"/>
        <v>1.0001364204568973E-2</v>
      </c>
      <c r="AL148" s="5">
        <f t="shared" si="251"/>
        <v>2.9808425967024841E-4</v>
      </c>
      <c r="AM148" s="5">
        <f t="shared" si="252"/>
        <v>2.7085385760929992E-4</v>
      </c>
      <c r="AN148" s="5">
        <f t="shared" si="253"/>
        <v>7.1927021784928108E-4</v>
      </c>
      <c r="AO148" s="5">
        <f t="shared" si="254"/>
        <v>9.5503466491368304E-4</v>
      </c>
      <c r="AP148" s="5">
        <f t="shared" si="255"/>
        <v>8.4538577069970689E-4</v>
      </c>
      <c r="AQ148" s="5">
        <f t="shared" si="256"/>
        <v>5.61244367003786E-4</v>
      </c>
      <c r="AR148" s="5">
        <f t="shared" si="257"/>
        <v>2.6804852341024438E-2</v>
      </c>
      <c r="AS148" s="5">
        <f t="shared" si="258"/>
        <v>2.8397152472432071E-2</v>
      </c>
      <c r="AT148" s="5">
        <f t="shared" si="259"/>
        <v>1.5042020345480018E-2</v>
      </c>
      <c r="AU148" s="5">
        <f t="shared" si="260"/>
        <v>5.3118559755475549E-3</v>
      </c>
      <c r="AV148" s="5">
        <f t="shared" si="261"/>
        <v>1.4068496081431721E-3</v>
      </c>
      <c r="AW148" s="5">
        <f t="shared" si="262"/>
        <v>2.3294584581613481E-5</v>
      </c>
      <c r="AX148" s="5">
        <f t="shared" si="263"/>
        <v>4.7823917565514786E-5</v>
      </c>
      <c r="AY148" s="5">
        <f t="shared" si="264"/>
        <v>1.2699955580980726E-4</v>
      </c>
      <c r="AZ148" s="5">
        <f t="shared" si="265"/>
        <v>1.6862783306901953E-4</v>
      </c>
      <c r="BA148" s="5">
        <f t="shared" si="266"/>
        <v>1.4926743065746088E-4</v>
      </c>
      <c r="BB148" s="5">
        <f t="shared" si="267"/>
        <v>9.9097367778368269E-5</v>
      </c>
      <c r="BC148" s="5">
        <f t="shared" si="268"/>
        <v>5.2631914449639314E-5</v>
      </c>
      <c r="BD148" s="5">
        <f t="shared" si="269"/>
        <v>1.1863674475552597E-2</v>
      </c>
      <c r="BE148" s="5">
        <f t="shared" si="270"/>
        <v>1.2568417414855719E-2</v>
      </c>
      <c r="BF148" s="5">
        <f t="shared" si="271"/>
        <v>6.6575122505074741E-3</v>
      </c>
      <c r="BG148" s="5">
        <f t="shared" si="272"/>
        <v>2.3509971013146278E-3</v>
      </c>
      <c r="BH148" s="5">
        <f t="shared" si="273"/>
        <v>6.226635974235493E-4</v>
      </c>
      <c r="BI148" s="5">
        <f t="shared" si="274"/>
        <v>1.3193038999142511E-4</v>
      </c>
      <c r="BJ148" s="8">
        <f t="shared" si="275"/>
        <v>0.12759626982425387</v>
      </c>
      <c r="BK148" s="8">
        <f t="shared" si="276"/>
        <v>0.1592098129807013</v>
      </c>
      <c r="BL148" s="8">
        <f t="shared" si="277"/>
        <v>0.61815528165780165</v>
      </c>
      <c r="BM148" s="8">
        <f t="shared" si="278"/>
        <v>0.697969359843709</v>
      </c>
      <c r="BN148" s="8">
        <f t="shared" si="279"/>
        <v>0.28290855237728812</v>
      </c>
    </row>
    <row r="149" spans="1:66" x14ac:dyDescent="0.25">
      <c r="A149" t="s">
        <v>99</v>
      </c>
      <c r="B149" t="s">
        <v>109</v>
      </c>
      <c r="C149" t="s">
        <v>106</v>
      </c>
      <c r="D149" s="11">
        <v>44473</v>
      </c>
      <c r="E149">
        <f>VLOOKUP(A149,home!$A$2:$E$405,3,FALSE)</f>
        <v>1.3447619047618999</v>
      </c>
      <c r="F149">
        <f>VLOOKUP(B149,home!$B$2:$E$405,3,FALSE)</f>
        <v>0.98</v>
      </c>
      <c r="G149">
        <f>VLOOKUP(C149,away!$B$2:$E$405,4,FALSE)</f>
        <v>0.91</v>
      </c>
      <c r="H149">
        <f>VLOOKUP(A149,away!$A$2:$E$405,3,FALSE)</f>
        <v>1.2609523809523799</v>
      </c>
      <c r="I149">
        <f>VLOOKUP(C149,away!$B$2:$E$405,3,FALSE)</f>
        <v>0.98</v>
      </c>
      <c r="J149">
        <f>VLOOKUP(B149,home!$B$2:$E$405,4,FALSE)</f>
        <v>0.83</v>
      </c>
      <c r="K149" s="3">
        <f t="shared" si="224"/>
        <v>1.1992586666666623</v>
      </c>
      <c r="L149" s="3">
        <f t="shared" si="225"/>
        <v>1.0256586666666656</v>
      </c>
      <c r="M149" s="5">
        <f t="shared" si="226"/>
        <v>0.1080763525773682</v>
      </c>
      <c r="N149" s="5">
        <f t="shared" si="227"/>
        <v>0.1296115024901307</v>
      </c>
      <c r="O149" s="5">
        <f t="shared" si="228"/>
        <v>0.11084944768269991</v>
      </c>
      <c r="P149" s="5">
        <f t="shared" si="229"/>
        <v>0.13293716082869064</v>
      </c>
      <c r="Q149" s="5">
        <f t="shared" si="230"/>
        <v>7.7718858830488458E-2</v>
      </c>
      <c r="R149" s="5">
        <f t="shared" si="231"/>
        <v>5.6846848355487145E-2</v>
      </c>
      <c r="S149" s="5">
        <f t="shared" si="232"/>
        <v>4.0879175480459912E-2</v>
      </c>
      <c r="T149" s="5">
        <f t="shared" si="233"/>
        <v>7.9713021122933603E-2</v>
      </c>
      <c r="U149" s="5">
        <f t="shared" si="234"/>
        <v>6.8174075563003464E-2</v>
      </c>
      <c r="V149" s="5">
        <f t="shared" si="235"/>
        <v>5.5869571175000696E-3</v>
      </c>
      <c r="W149" s="5">
        <f t="shared" si="236"/>
        <v>3.1068338338635388E-2</v>
      </c>
      <c r="X149" s="5">
        <f t="shared" si="237"/>
        <v>3.1865510475953623E-2</v>
      </c>
      <c r="Y149" s="5">
        <f t="shared" si="238"/>
        <v>1.6341568493709626E-2</v>
      </c>
      <c r="Z149" s="5">
        <f t="shared" si="239"/>
        <v>1.9435154229497029E-2</v>
      </c>
      <c r="AA149" s="5">
        <f t="shared" si="240"/>
        <v>2.3307777147727551E-2</v>
      </c>
      <c r="AB149" s="5">
        <f t="shared" si="241"/>
        <v>1.3976026872573722E-2</v>
      </c>
      <c r="AC149" s="5">
        <f t="shared" si="242"/>
        <v>4.2950781968031622E-4</v>
      </c>
      <c r="AD149" s="5">
        <f t="shared" si="243"/>
        <v>9.3147435028851557E-3</v>
      </c>
      <c r="AE149" s="5">
        <f t="shared" si="244"/>
        <v>9.5537474015111763E-3</v>
      </c>
      <c r="AF149" s="5">
        <f t="shared" si="245"/>
        <v>4.8994419107520363E-3</v>
      </c>
      <c r="AG149" s="5">
        <f t="shared" si="246"/>
        <v>1.6750516858642381E-3</v>
      </c>
      <c r="AH149" s="5">
        <f t="shared" si="247"/>
        <v>4.9834585933717316E-3</v>
      </c>
      <c r="AI149" s="5">
        <f t="shared" si="248"/>
        <v>5.976455908075504E-3</v>
      </c>
      <c r="AJ149" s="5">
        <f t="shared" si="249"/>
        <v>3.5836582718553629E-3</v>
      </c>
      <c r="AK149" s="5">
        <f t="shared" si="250"/>
        <v>1.4325777469647396E-3</v>
      </c>
      <c r="AL149" s="5">
        <f t="shared" si="251"/>
        <v>2.1132300911486914E-5</v>
      </c>
      <c r="AM149" s="5">
        <f t="shared" si="252"/>
        <v>2.2341573747224016E-3</v>
      </c>
      <c r="AN149" s="5">
        <f t="shared" si="253"/>
        <v>2.2914828740812766E-3</v>
      </c>
      <c r="AO149" s="5">
        <f t="shared" si="254"/>
        <v>1.1751396346598502E-3</v>
      </c>
      <c r="AP149" s="5">
        <f t="shared" si="255"/>
        <v>4.0176405027745823E-4</v>
      </c>
      <c r="AQ149" s="5">
        <f t="shared" si="256"/>
        <v>1.0301819503054425E-4</v>
      </c>
      <c r="AR149" s="5">
        <f t="shared" si="257"/>
        <v>1.0222654992532378E-3</v>
      </c>
      <c r="AS149" s="5">
        <f t="shared" si="258"/>
        <v>1.2259607596137678E-3</v>
      </c>
      <c r="AT149" s="5">
        <f t="shared" si="259"/>
        <v>7.3512203298002794E-4</v>
      </c>
      <c r="AU149" s="5">
        <f t="shared" si="260"/>
        <v>2.9386715636963822E-4</v>
      </c>
      <c r="AV149" s="5">
        <f t="shared" si="261"/>
        <v>8.8105683531243973E-5</v>
      </c>
      <c r="AW149" s="5">
        <f t="shared" si="262"/>
        <v>7.2203791783312576E-7</v>
      </c>
      <c r="AX149" s="5">
        <f t="shared" si="263"/>
        <v>4.4655543238884653E-4</v>
      </c>
      <c r="AY149" s="5">
        <f t="shared" si="264"/>
        <v>4.5801344937670068E-4</v>
      </c>
      <c r="AZ149" s="5">
        <f t="shared" si="265"/>
        <v>2.3488273190155356E-4</v>
      </c>
      <c r="BA149" s="5">
        <f t="shared" si="266"/>
        <v>8.0303169875057116E-5</v>
      </c>
      <c r="BB149" s="5">
        <f t="shared" si="267"/>
        <v>2.0590910535789454E-5</v>
      </c>
      <c r="BC149" s="5">
        <f t="shared" si="268"/>
        <v>4.2238491691180832E-6</v>
      </c>
      <c r="BD149" s="5">
        <f t="shared" si="269"/>
        <v>1.7474924482390144E-4</v>
      </c>
      <c r="BE149" s="5">
        <f t="shared" si="270"/>
        <v>2.0956954634851821E-4</v>
      </c>
      <c r="BF149" s="5">
        <f t="shared" si="271"/>
        <v>1.2566404736393062E-4</v>
      </c>
      <c r="BG149" s="5">
        <f t="shared" si="272"/>
        <v>5.0234565963201259E-5</v>
      </c>
      <c r="BH149" s="5">
        <f t="shared" si="273"/>
        <v>1.5061059649401811E-5</v>
      </c>
      <c r="BI149" s="5">
        <f t="shared" si="274"/>
        <v>3.6124212627457369E-6</v>
      </c>
      <c r="BJ149" s="8">
        <f t="shared" si="275"/>
        <v>0.39921191592488248</v>
      </c>
      <c r="BK149" s="8">
        <f t="shared" si="276"/>
        <v>0.28838829957398732</v>
      </c>
      <c r="BL149" s="8">
        <f t="shared" si="277"/>
        <v>0.29307453815891871</v>
      </c>
      <c r="BM149" s="8">
        <f t="shared" si="278"/>
        <v>0.3836124457109617</v>
      </c>
      <c r="BN149" s="8">
        <f t="shared" si="279"/>
        <v>0.61604017076486506</v>
      </c>
    </row>
    <row r="150" spans="1:66" x14ac:dyDescent="0.25">
      <c r="A150" t="s">
        <v>99</v>
      </c>
      <c r="B150" t="s">
        <v>101</v>
      </c>
      <c r="C150" t="s">
        <v>105</v>
      </c>
      <c r="D150" s="11">
        <v>44473</v>
      </c>
      <c r="E150">
        <f>VLOOKUP(A150,home!$A$2:$E$405,3,FALSE)</f>
        <v>1.3447619047618999</v>
      </c>
      <c r="F150">
        <f>VLOOKUP(B150,home!$B$2:$E$405,3,FALSE)</f>
        <v>1.05</v>
      </c>
      <c r="G150">
        <f>VLOOKUP(C150,away!$B$2:$E$405,4,FALSE)</f>
        <v>0.61</v>
      </c>
      <c r="H150">
        <f>VLOOKUP(A150,away!$A$2:$E$405,3,FALSE)</f>
        <v>1.2609523809523799</v>
      </c>
      <c r="I150">
        <f>VLOOKUP(C150,away!$B$2:$E$405,3,FALSE)</f>
        <v>1.1200000000000001</v>
      </c>
      <c r="J150">
        <f>VLOOKUP(B150,home!$B$2:$E$405,4,FALSE)</f>
        <v>0.87</v>
      </c>
      <c r="K150" s="3">
        <f t="shared" si="224"/>
        <v>0.86131999999999698</v>
      </c>
      <c r="L150" s="3">
        <f t="shared" si="225"/>
        <v>1.2286719999999991</v>
      </c>
      <c r="M150" s="5">
        <f t="shared" si="226"/>
        <v>0.12368812531849983</v>
      </c>
      <c r="N150" s="5">
        <f t="shared" si="227"/>
        <v>0.10653505609932991</v>
      </c>
      <c r="O150" s="5">
        <f t="shared" si="228"/>
        <v>0.15197213631133172</v>
      </c>
      <c r="P150" s="5">
        <f t="shared" si="229"/>
        <v>0.13089664044767577</v>
      </c>
      <c r="Q150" s="5">
        <f t="shared" si="230"/>
        <v>4.5880387259737247E-2</v>
      </c>
      <c r="R150" s="5">
        <f t="shared" si="231"/>
        <v>9.3361954332958241E-2</v>
      </c>
      <c r="S150" s="5">
        <f t="shared" si="232"/>
        <v>3.46313165398211E-2</v>
      </c>
      <c r="T150" s="5">
        <f t="shared" si="233"/>
        <v>5.6371947175195843E-2</v>
      </c>
      <c r="U150" s="5">
        <f t="shared" si="234"/>
        <v>8.0414518506063321E-2</v>
      </c>
      <c r="V150" s="5">
        <f t="shared" si="235"/>
        <v>4.0721801777833565E-3</v>
      </c>
      <c r="W150" s="5">
        <f t="shared" si="236"/>
        <v>1.3172565051518917E-2</v>
      </c>
      <c r="X150" s="5">
        <f t="shared" si="237"/>
        <v>1.6184761846979839E-2</v>
      </c>
      <c r="Y150" s="5">
        <f t="shared" si="238"/>
        <v>9.9428818540262028E-3</v>
      </c>
      <c r="Z150" s="5">
        <f t="shared" si="239"/>
        <v>3.8237073051394788E-2</v>
      </c>
      <c r="AA150" s="5">
        <f t="shared" si="240"/>
        <v>3.293435576062724E-2</v>
      </c>
      <c r="AB150" s="5">
        <f t="shared" si="241"/>
        <v>1.4183509651871677E-2</v>
      </c>
      <c r="AC150" s="5">
        <f t="shared" si="242"/>
        <v>2.6934411811809113E-4</v>
      </c>
      <c r="AD150" s="5">
        <f t="shared" si="243"/>
        <v>2.8364484325435579E-3</v>
      </c>
      <c r="AE150" s="5">
        <f t="shared" si="244"/>
        <v>3.4850647685101556E-3</v>
      </c>
      <c r="AF150" s="5">
        <f t="shared" si="245"/>
        <v>2.1410007496274544E-3</v>
      </c>
      <c r="AG150" s="5">
        <f t="shared" si="246"/>
        <v>8.7686255768208699E-4</v>
      </c>
      <c r="AH150" s="5">
        <f t="shared" si="247"/>
        <v>1.1745205255050826E-2</v>
      </c>
      <c r="AI150" s="5">
        <f t="shared" si="248"/>
        <v>1.0116380190280341E-2</v>
      </c>
      <c r="AJ150" s="5">
        <f t="shared" si="249"/>
        <v>4.3567202927461161E-3</v>
      </c>
      <c r="AK150" s="5">
        <f t="shared" si="250"/>
        <v>1.2508434408493572E-3</v>
      </c>
      <c r="AL150" s="5">
        <f t="shared" si="251"/>
        <v>1.1401657223024258E-5</v>
      </c>
      <c r="AM150" s="5">
        <f t="shared" si="252"/>
        <v>4.8861795278368192E-4</v>
      </c>
      <c r="AN150" s="5">
        <f t="shared" si="253"/>
        <v>6.0035119728263158E-4</v>
      </c>
      <c r="AO150" s="5">
        <f t="shared" si="254"/>
        <v>3.6881735313382266E-4</v>
      </c>
      <c r="AP150" s="5">
        <f t="shared" si="255"/>
        <v>1.5105185163654658E-4</v>
      </c>
      <c r="AQ150" s="5">
        <f t="shared" si="256"/>
        <v>4.6398295163494705E-5</v>
      </c>
      <c r="AR150" s="5">
        <f t="shared" si="257"/>
        <v>2.8862009662267581E-3</v>
      </c>
      <c r="AS150" s="5">
        <f t="shared" si="258"/>
        <v>2.4859426162304227E-3</v>
      </c>
      <c r="AT150" s="5">
        <f t="shared" si="259"/>
        <v>1.0705960471057898E-3</v>
      </c>
      <c r="AU150" s="5">
        <f t="shared" si="260"/>
        <v>3.0737526243105191E-4</v>
      </c>
      <c r="AV150" s="5">
        <f t="shared" si="261"/>
        <v>6.6187115259278164E-5</v>
      </c>
      <c r="AW150" s="5">
        <f t="shared" si="262"/>
        <v>3.3517064305144381E-7</v>
      </c>
      <c r="AX150" s="5">
        <f t="shared" si="263"/>
        <v>7.0142735848606556E-5</v>
      </c>
      <c r="AY150" s="5">
        <f t="shared" si="264"/>
        <v>8.6182415540579047E-5</v>
      </c>
      <c r="AZ150" s="5">
        <f t="shared" si="265"/>
        <v>5.2944960433537151E-5</v>
      </c>
      <c r="BA150" s="5">
        <f t="shared" si="266"/>
        <v>2.1683996808598299E-5</v>
      </c>
      <c r="BB150" s="5">
        <f t="shared" si="267"/>
        <v>6.6606299317035173E-6</v>
      </c>
      <c r="BC150" s="5">
        <f t="shared" si="268"/>
        <v>1.6367458998892028E-6</v>
      </c>
      <c r="BD150" s="5">
        <f t="shared" si="269"/>
        <v>5.9103238559595947E-4</v>
      </c>
      <c r="BE150" s="5">
        <f t="shared" si="270"/>
        <v>5.0906801436151003E-4</v>
      </c>
      <c r="BF150" s="5">
        <f t="shared" si="271"/>
        <v>2.1923523106492712E-4</v>
      </c>
      <c r="BG150" s="5">
        <f t="shared" si="272"/>
        <v>6.294389640694746E-5</v>
      </c>
      <c r="BH150" s="5">
        <f t="shared" si="273"/>
        <v>1.3553709213307946E-5</v>
      </c>
      <c r="BI150" s="5">
        <f t="shared" si="274"/>
        <v>2.3348161639212728E-6</v>
      </c>
      <c r="BJ150" s="8">
        <f t="shared" si="275"/>
        <v>0.2593214639296143</v>
      </c>
      <c r="BK150" s="8">
        <f t="shared" si="276"/>
        <v>0.29365519067466178</v>
      </c>
      <c r="BL150" s="8">
        <f t="shared" si="277"/>
        <v>0.40855009380183877</v>
      </c>
      <c r="BM150" s="8">
        <f t="shared" si="278"/>
        <v>0.34734367444307929</v>
      </c>
      <c r="BN150" s="8">
        <f t="shared" si="279"/>
        <v>0.65233429976953272</v>
      </c>
    </row>
    <row r="151" spans="1:66" x14ac:dyDescent="0.25">
      <c r="A151" t="s">
        <v>99</v>
      </c>
      <c r="B151" t="s">
        <v>120</v>
      </c>
      <c r="C151" t="s">
        <v>114</v>
      </c>
      <c r="D151" s="11">
        <v>44473</v>
      </c>
      <c r="E151">
        <f>VLOOKUP(A151,home!$A$2:$E$405,3,FALSE)</f>
        <v>1.3447619047618999</v>
      </c>
      <c r="F151">
        <f>VLOOKUP(B151,home!$B$2:$E$405,3,FALSE)</f>
        <v>0.81</v>
      </c>
      <c r="G151">
        <f>VLOOKUP(C151,away!$B$2:$E$405,4,FALSE)</f>
        <v>0.78</v>
      </c>
      <c r="H151">
        <f>VLOOKUP(A151,away!$A$2:$E$405,3,FALSE)</f>
        <v>1.2609523809523799</v>
      </c>
      <c r="I151">
        <f>VLOOKUP(C151,away!$B$2:$E$405,3,FALSE)</f>
        <v>0.91</v>
      </c>
      <c r="J151">
        <f>VLOOKUP(B151,home!$B$2:$E$405,4,FALSE)</f>
        <v>1.3</v>
      </c>
      <c r="K151" s="3">
        <f t="shared" si="224"/>
        <v>0.84962057142856839</v>
      </c>
      <c r="L151" s="3">
        <f t="shared" si="225"/>
        <v>1.4917066666666656</v>
      </c>
      <c r="M151" s="5">
        <f t="shared" si="226"/>
        <v>9.6199873325389706E-2</v>
      </c>
      <c r="N151" s="5">
        <f t="shared" si="227"/>
        <v>8.1733391346073492E-2</v>
      </c>
      <c r="O151" s="5">
        <f t="shared" si="228"/>
        <v>0.14350199237197256</v>
      </c>
      <c r="P151" s="5">
        <f t="shared" si="229"/>
        <v>0.12192224476021338</v>
      </c>
      <c r="Q151" s="5">
        <f t="shared" si="230"/>
        <v>3.4721185330122882E-2</v>
      </c>
      <c r="R151" s="5">
        <f t="shared" si="231"/>
        <v>0.10703143935061027</v>
      </c>
      <c r="S151" s="5">
        <f t="shared" si="232"/>
        <v>3.8630596001642828E-2</v>
      </c>
      <c r="T151" s="5">
        <f t="shared" si="233"/>
        <v>5.1793823631513129E-2</v>
      </c>
      <c r="U151" s="5">
        <f t="shared" si="234"/>
        <v>9.0936112661887655E-2</v>
      </c>
      <c r="V151" s="5">
        <f t="shared" si="235"/>
        <v>5.4399805762439263E-3</v>
      </c>
      <c r="W151" s="5">
        <f t="shared" si="236"/>
        <v>9.8332777736187434E-3</v>
      </c>
      <c r="X151" s="5">
        <f t="shared" si="237"/>
        <v>1.4668366010092224E-2</v>
      </c>
      <c r="Y151" s="5">
        <f t="shared" si="238"/>
        <v>1.0940449683180649E-2</v>
      </c>
      <c r="Z151" s="5">
        <f t="shared" si="239"/>
        <v>5.3219837207411393E-2</v>
      </c>
      <c r="AA151" s="5">
        <f t="shared" si="240"/>
        <v>4.5216668499496251E-2</v>
      </c>
      <c r="AB151" s="5">
        <f t="shared" si="241"/>
        <v>1.9208505864319075E-2</v>
      </c>
      <c r="AC151" s="5">
        <f t="shared" si="242"/>
        <v>4.3090924939695842E-4</v>
      </c>
      <c r="AD151" s="5">
        <f t="shared" si="243"/>
        <v>2.088638770259449E-3</v>
      </c>
      <c r="AE151" s="5">
        <f t="shared" si="244"/>
        <v>3.1156363778544862E-3</v>
      </c>
      <c r="AF151" s="5">
        <f t="shared" si="245"/>
        <v>2.3238077778773608E-3</v>
      </c>
      <c r="AG151" s="5">
        <f t="shared" si="246"/>
        <v>1.1554798514371693E-3</v>
      </c>
      <c r="AH151" s="5">
        <f t="shared" si="247"/>
        <v>1.9847096490302557E-2</v>
      </c>
      <c r="AI151" s="5">
        <f t="shared" si="248"/>
        <v>1.6862501461288794E-2</v>
      </c>
      <c r="AJ151" s="5">
        <f t="shared" si="249"/>
        <v>7.1633640636276259E-3</v>
      </c>
      <c r="AK151" s="5">
        <f t="shared" si="250"/>
        <v>2.0287138230300587E-3</v>
      </c>
      <c r="AL151" s="5">
        <f t="shared" si="251"/>
        <v>2.1845111083134754E-5</v>
      </c>
      <c r="AM151" s="5">
        <f t="shared" si="252"/>
        <v>3.5491009309913919E-4</v>
      </c>
      <c r="AN151" s="5">
        <f t="shared" si="253"/>
        <v>5.2942175194327281E-4</v>
      </c>
      <c r="AO151" s="5">
        <f t="shared" si="254"/>
        <v>3.9487097842606306E-4</v>
      </c>
      <c r="AP151" s="5">
        <f t="shared" si="255"/>
        <v>1.9634389033044907E-4</v>
      </c>
      <c r="AQ151" s="5">
        <f t="shared" si="256"/>
        <v>7.3221872541299882E-5</v>
      </c>
      <c r="AR151" s="5">
        <f t="shared" si="257"/>
        <v>5.9212092297121748E-3</v>
      </c>
      <c r="AS151" s="5">
        <f t="shared" si="258"/>
        <v>5.0307811692961706E-3</v>
      </c>
      <c r="AT151" s="5">
        <f t="shared" si="259"/>
        <v>2.1371275858947467E-3</v>
      </c>
      <c r="AU151" s="5">
        <f t="shared" si="260"/>
        <v>6.0524918691455055E-4</v>
      </c>
      <c r="AV151" s="5">
        <f t="shared" si="261"/>
        <v>1.285580400107542E-4</v>
      </c>
      <c r="AW151" s="5">
        <f t="shared" si="262"/>
        <v>7.6905996980405399E-7</v>
      </c>
      <c r="AX151" s="5">
        <f t="shared" si="263"/>
        <v>5.0256486017442832E-5</v>
      </c>
      <c r="AY151" s="5">
        <f t="shared" si="264"/>
        <v>7.4967935235459527E-5</v>
      </c>
      <c r="AZ151" s="5">
        <f t="shared" si="265"/>
        <v>5.5915084388484918E-5</v>
      </c>
      <c r="BA151" s="5">
        <f t="shared" si="266"/>
        <v>2.780296804984404E-5</v>
      </c>
      <c r="BB151" s="5">
        <f t="shared" si="267"/>
        <v>1.0368468198268165E-5</v>
      </c>
      <c r="BC151" s="5">
        <f t="shared" si="268"/>
        <v>3.0933426268955831E-6</v>
      </c>
      <c r="BD151" s="5">
        <f t="shared" si="269"/>
        <v>1.4721178804483091E-3</v>
      </c>
      <c r="BE151" s="5">
        <f t="shared" si="270"/>
        <v>1.2507416347967053E-3</v>
      </c>
      <c r="BF151" s="5">
        <f t="shared" si="271"/>
        <v>5.3132791123273928E-4</v>
      </c>
      <c r="BG151" s="5">
        <f t="shared" si="272"/>
        <v>1.5047570785250254E-4</v>
      </c>
      <c r="BH151" s="5">
        <f t="shared" si="273"/>
        <v>3.1961814222940374E-5</v>
      </c>
      <c r="BI151" s="5">
        <f t="shared" si="274"/>
        <v>5.4310829727976704E-6</v>
      </c>
      <c r="BJ151" s="8">
        <f t="shared" si="275"/>
        <v>0.21414522942288616</v>
      </c>
      <c r="BK151" s="8">
        <f t="shared" si="276"/>
        <v>0.26272041695920545</v>
      </c>
      <c r="BL151" s="8">
        <f t="shared" si="277"/>
        <v>0.46906137582988922</v>
      </c>
      <c r="BM151" s="8">
        <f t="shared" si="278"/>
        <v>0.41396253405974426</v>
      </c>
      <c r="BN151" s="8">
        <f t="shared" si="279"/>
        <v>0.58511012648438232</v>
      </c>
    </row>
    <row r="152" spans="1:66" x14ac:dyDescent="0.25">
      <c r="A152" t="s">
        <v>122</v>
      </c>
      <c r="B152" t="s">
        <v>123</v>
      </c>
      <c r="C152" t="s">
        <v>362</v>
      </c>
      <c r="D152" s="11">
        <v>44473</v>
      </c>
      <c r="E152">
        <f>VLOOKUP(A152,home!$A$2:$E$405,3,FALSE)</f>
        <v>1.25</v>
      </c>
      <c r="F152">
        <f>VLOOKUP(B152,home!$B$2:$E$405,3,FALSE)</f>
        <v>1.1299999999999999</v>
      </c>
      <c r="G152">
        <f>VLOOKUP(C152,away!$B$2:$E$405,4,FALSE)</f>
        <v>0.87</v>
      </c>
      <c r="H152">
        <f>VLOOKUP(A152,away!$A$2:$E$405,3,FALSE)</f>
        <v>1.08901515151515</v>
      </c>
      <c r="I152">
        <f>VLOOKUP(C152,away!$B$2:$E$405,3,FALSE)</f>
        <v>0.69</v>
      </c>
      <c r="J152">
        <f>VLOOKUP(B152,home!$B$2:$E$405,4,FALSE)</f>
        <v>1.25</v>
      </c>
      <c r="K152" s="3">
        <f t="shared" si="224"/>
        <v>1.2288749999999999</v>
      </c>
      <c r="L152" s="3">
        <f t="shared" si="225"/>
        <v>0.93927556818181679</v>
      </c>
      <c r="M152" s="5">
        <f t="shared" si="226"/>
        <v>0.11438897601535786</v>
      </c>
      <c r="N152" s="5">
        <f t="shared" si="227"/>
        <v>0.1405697529008729</v>
      </c>
      <c r="O152" s="5">
        <f t="shared" si="228"/>
        <v>0.10744277044056144</v>
      </c>
      <c r="P152" s="5">
        <f t="shared" si="229"/>
        <v>0.13203373452514494</v>
      </c>
      <c r="Q152" s="5">
        <f t="shared" si="230"/>
        <v>8.6371327548030105E-2</v>
      </c>
      <c r="R152" s="5">
        <f t="shared" si="231"/>
        <v>5.0459184626293431E-2</v>
      </c>
      <c r="S152" s="5">
        <f t="shared" si="232"/>
        <v>3.810005924503581E-2</v>
      </c>
      <c r="T152" s="5">
        <f t="shared" si="233"/>
        <v>8.1126477757293772E-2</v>
      </c>
      <c r="U152" s="5">
        <f t="shared" si="234"/>
        <v>6.2008030507636341E-2</v>
      </c>
      <c r="V152" s="5">
        <f t="shared" si="235"/>
        <v>4.886342181820001E-3</v>
      </c>
      <c r="W152" s="5">
        <f t="shared" si="236"/>
        <v>3.5379855046861836E-2</v>
      </c>
      <c r="X152" s="5">
        <f t="shared" si="237"/>
        <v>3.3231433451331463E-2</v>
      </c>
      <c r="Y152" s="5">
        <f t="shared" si="238"/>
        <v>1.5606736768247797E-2</v>
      </c>
      <c r="Z152" s="5">
        <f t="shared" si="239"/>
        <v>1.5798359769950986E-2</v>
      </c>
      <c r="AA152" s="5">
        <f t="shared" si="240"/>
        <v>1.9414209362298519E-2</v>
      </c>
      <c r="AB152" s="5">
        <f t="shared" si="241"/>
        <v>1.1928818265047299E-2</v>
      </c>
      <c r="AC152" s="5">
        <f t="shared" si="242"/>
        <v>3.5250447033179365E-4</v>
      </c>
      <c r="AD152" s="5">
        <f t="shared" si="243"/>
        <v>1.0869354842678085E-2</v>
      </c>
      <c r="AE152" s="5">
        <f t="shared" si="244"/>
        <v>1.0209319445626239E-2</v>
      </c>
      <c r="AF152" s="5">
        <f t="shared" si="245"/>
        <v>4.7946821615201278E-3</v>
      </c>
      <c r="AG152" s="5">
        <f t="shared" si="246"/>
        <v>1.5011759371710133E-3</v>
      </c>
      <c r="AH152" s="5">
        <f t="shared" si="247"/>
        <v>3.7097533373153667E-3</v>
      </c>
      <c r="AI152" s="5">
        <f t="shared" si="248"/>
        <v>4.5588231323934218E-3</v>
      </c>
      <c r="AJ152" s="5">
        <f t="shared" si="249"/>
        <v>2.8011118884099834E-3</v>
      </c>
      <c r="AK152" s="5">
        <f t="shared" si="250"/>
        <v>1.1474054572899396E-3</v>
      </c>
      <c r="AL152" s="5">
        <f t="shared" si="251"/>
        <v>1.6275163315900692E-5</v>
      </c>
      <c r="AM152" s="5">
        <f t="shared" si="252"/>
        <v>2.6714156864592062E-3</v>
      </c>
      <c r="AN152" s="5">
        <f t="shared" si="253"/>
        <v>2.5091954867487889E-3</v>
      </c>
      <c r="AO152" s="5">
        <f t="shared" si="254"/>
        <v>1.1784130082476093E-3</v>
      </c>
      <c r="AP152" s="5">
        <f t="shared" si="255"/>
        <v>3.6895151595820581E-4</v>
      </c>
      <c r="AQ152" s="5">
        <f t="shared" si="256"/>
        <v>8.6636786195796577E-5</v>
      </c>
      <c r="AR152" s="5">
        <f t="shared" si="257"/>
        <v>6.9689613474425679E-4</v>
      </c>
      <c r="AS152" s="5">
        <f t="shared" si="258"/>
        <v>8.563982375838485E-4</v>
      </c>
      <c r="AT152" s="5">
        <f t="shared" si="259"/>
        <v>5.2620319210542601E-4</v>
      </c>
      <c r="AU152" s="5">
        <f t="shared" si="260"/>
        <v>2.1554598256618516E-4</v>
      </c>
      <c r="AV152" s="5">
        <f t="shared" si="261"/>
        <v>6.6219767331505204E-5</v>
      </c>
      <c r="AW152" s="5">
        <f t="shared" si="262"/>
        <v>5.2182344727493203E-7</v>
      </c>
      <c r="AX152" s="5">
        <f t="shared" si="263"/>
        <v>5.471393252829259E-4</v>
      </c>
      <c r="AY152" s="5">
        <f t="shared" si="264"/>
        <v>5.1391460062973602E-4</v>
      </c>
      <c r="AZ152" s="5">
        <f t="shared" si="265"/>
        <v>2.4135371425171339E-4</v>
      </c>
      <c r="BA152" s="5">
        <f t="shared" si="266"/>
        <v>7.5565882362189999E-5</v>
      </c>
      <c r="BB152" s="5">
        <f t="shared" si="267"/>
        <v>1.774429677272658E-5</v>
      </c>
      <c r="BC152" s="5">
        <f t="shared" si="268"/>
        <v>3.3333568866379088E-6</v>
      </c>
      <c r="BD152" s="5">
        <f t="shared" si="269"/>
        <v>1.0909625215427057E-4</v>
      </c>
      <c r="BE152" s="5">
        <f t="shared" si="270"/>
        <v>1.3406565686607924E-4</v>
      </c>
      <c r="BF152" s="5">
        <f t="shared" si="271"/>
        <v>8.2374967040651584E-5</v>
      </c>
      <c r="BG152" s="5">
        <f t="shared" si="272"/>
        <v>3.3742845874026913E-5</v>
      </c>
      <c r="BH152" s="5">
        <f t="shared" si="273"/>
        <v>1.0366434930861205E-5</v>
      </c>
      <c r="BI152" s="5">
        <f t="shared" si="274"/>
        <v>2.5478105451324124E-6</v>
      </c>
      <c r="BJ152" s="8">
        <f t="shared" si="275"/>
        <v>0.4278737795194289</v>
      </c>
      <c r="BK152" s="8">
        <f t="shared" si="276"/>
        <v>0.29029180620163603</v>
      </c>
      <c r="BL152" s="8">
        <f t="shared" si="277"/>
        <v>0.266203564298988</v>
      </c>
      <c r="BM152" s="8">
        <f t="shared" si="278"/>
        <v>0.36838837095656091</v>
      </c>
      <c r="BN152" s="8">
        <f t="shared" si="279"/>
        <v>0.63126574605626062</v>
      </c>
    </row>
    <row r="153" spans="1:66" x14ac:dyDescent="0.25">
      <c r="A153" t="s">
        <v>122</v>
      </c>
      <c r="B153" t="s">
        <v>125</v>
      </c>
      <c r="C153" t="s">
        <v>135</v>
      </c>
      <c r="D153" s="11">
        <v>44473</v>
      </c>
      <c r="E153">
        <f>VLOOKUP(A153,home!$A$2:$E$405,3,FALSE)</f>
        <v>1.25</v>
      </c>
      <c r="F153">
        <f>VLOOKUP(B153,home!$B$2:$E$405,3,FALSE)</f>
        <v>0.95</v>
      </c>
      <c r="G153">
        <f>VLOOKUP(C153,away!$B$2:$E$405,4,FALSE)</f>
        <v>1.02</v>
      </c>
      <c r="H153">
        <f>VLOOKUP(A153,away!$A$2:$E$405,3,FALSE)</f>
        <v>1.08901515151515</v>
      </c>
      <c r="I153">
        <f>VLOOKUP(C153,away!$B$2:$E$405,3,FALSE)</f>
        <v>0.98</v>
      </c>
      <c r="J153">
        <f>VLOOKUP(B153,home!$B$2:$E$405,4,FALSE)</f>
        <v>0.88</v>
      </c>
      <c r="K153" s="3">
        <f t="shared" si="224"/>
        <v>1.2112499999999999</v>
      </c>
      <c r="L153" s="3">
        <f t="shared" si="225"/>
        <v>0.93916666666666537</v>
      </c>
      <c r="M153" s="5">
        <f t="shared" si="226"/>
        <v>0.11643563281782597</v>
      </c>
      <c r="N153" s="5">
        <f t="shared" si="227"/>
        <v>0.14103266025059172</v>
      </c>
      <c r="O153" s="5">
        <f t="shared" si="228"/>
        <v>0.1093524651547414</v>
      </c>
      <c r="P153" s="5">
        <f t="shared" si="229"/>
        <v>0.13245317341868051</v>
      </c>
      <c r="Q153" s="5">
        <f t="shared" si="230"/>
        <v>8.5412904864264602E-2</v>
      </c>
      <c r="R153" s="5">
        <f t="shared" si="231"/>
        <v>5.1350095095580577E-2</v>
      </c>
      <c r="S153" s="5">
        <f t="shared" si="232"/>
        <v>3.7668544250813618E-2</v>
      </c>
      <c r="T153" s="5">
        <f t="shared" si="233"/>
        <v>8.0216953151688392E-2</v>
      </c>
      <c r="U153" s="5">
        <f t="shared" si="234"/>
        <v>6.2197802684521963E-2</v>
      </c>
      <c r="V153" s="5">
        <f t="shared" si="235"/>
        <v>4.7611601203907663E-3</v>
      </c>
      <c r="W153" s="5">
        <f t="shared" si="236"/>
        <v>3.4485460338946831E-2</v>
      </c>
      <c r="X153" s="5">
        <f t="shared" si="237"/>
        <v>3.2387594834994184E-2</v>
      </c>
      <c r="Y153" s="5">
        <f t="shared" si="238"/>
        <v>1.5208674741265998E-2</v>
      </c>
      <c r="Z153" s="5">
        <f t="shared" si="239"/>
        <v>1.6075432547977567E-2</v>
      </c>
      <c r="AA153" s="5">
        <f t="shared" si="240"/>
        <v>1.9471367673737826E-2</v>
      </c>
      <c r="AB153" s="5">
        <f t="shared" si="241"/>
        <v>1.1792347047407472E-2</v>
      </c>
      <c r="AC153" s="5">
        <f t="shared" si="242"/>
        <v>3.3850825550483702E-4</v>
      </c>
      <c r="AD153" s="5">
        <f t="shared" si="243"/>
        <v>1.0442628458887344E-2</v>
      </c>
      <c r="AE153" s="5">
        <f t="shared" si="244"/>
        <v>9.8073685609716809E-3</v>
      </c>
      <c r="AF153" s="5">
        <f t="shared" si="245"/>
        <v>4.6053768200896121E-3</v>
      </c>
      <c r="AG153" s="5">
        <f t="shared" si="246"/>
        <v>1.4417387989558296E-3</v>
      </c>
      <c r="AH153" s="5">
        <f t="shared" si="247"/>
        <v>3.7743776003272269E-3</v>
      </c>
      <c r="AI153" s="5">
        <f t="shared" si="248"/>
        <v>4.5717148683963532E-3</v>
      </c>
      <c r="AJ153" s="5">
        <f t="shared" si="249"/>
        <v>2.7687448171725415E-3</v>
      </c>
      <c r="AK153" s="5">
        <f t="shared" si="250"/>
        <v>1.1178807199334138E-3</v>
      </c>
      <c r="AL153" s="5">
        <f t="shared" si="251"/>
        <v>1.5403014209640769E-5</v>
      </c>
      <c r="AM153" s="5">
        <f t="shared" si="252"/>
        <v>2.5297267441654588E-3</v>
      </c>
      <c r="AN153" s="5">
        <f t="shared" si="253"/>
        <v>2.3758350338953897E-3</v>
      </c>
      <c r="AO153" s="5">
        <f t="shared" si="254"/>
        <v>1.1156525346667087E-3</v>
      </c>
      <c r="AP153" s="5">
        <f t="shared" si="255"/>
        <v>3.4926122404704975E-4</v>
      </c>
      <c r="AQ153" s="5">
        <f t="shared" si="256"/>
        <v>8.2003624896046767E-5</v>
      </c>
      <c r="AR153" s="5">
        <f t="shared" si="257"/>
        <v>7.0895392592813008E-4</v>
      </c>
      <c r="AS153" s="5">
        <f t="shared" si="258"/>
        <v>8.587204427804475E-4</v>
      </c>
      <c r="AT153" s="5">
        <f t="shared" si="259"/>
        <v>5.2006256815890855E-4</v>
      </c>
      <c r="AU153" s="5">
        <f t="shared" si="260"/>
        <v>2.0997526189415932E-4</v>
      </c>
      <c r="AV153" s="5">
        <f t="shared" si="261"/>
        <v>6.3583133992325147E-5</v>
      </c>
      <c r="AW153" s="5">
        <f t="shared" si="262"/>
        <v>4.8672054128538426E-7</v>
      </c>
      <c r="AX153" s="5">
        <f t="shared" si="263"/>
        <v>5.1068858647840157E-4</v>
      </c>
      <c r="AY153" s="5">
        <f t="shared" si="264"/>
        <v>4.796216974676314E-4</v>
      </c>
      <c r="AZ153" s="5">
        <f t="shared" si="265"/>
        <v>2.2522235543584159E-4</v>
      </c>
      <c r="BA153" s="5">
        <f t="shared" si="266"/>
        <v>7.0507109604498106E-5</v>
      </c>
      <c r="BB153" s="5">
        <f t="shared" si="267"/>
        <v>1.6554481775889427E-5</v>
      </c>
      <c r="BC153" s="5">
        <f t="shared" si="268"/>
        <v>3.1094834935712274E-6</v>
      </c>
      <c r="BD153" s="5">
        <f t="shared" si="269"/>
        <v>1.1097098257236126E-4</v>
      </c>
      <c r="BE153" s="5">
        <f t="shared" si="270"/>
        <v>1.3441360264077257E-4</v>
      </c>
      <c r="BF153" s="5">
        <f t="shared" si="271"/>
        <v>8.1404238099317899E-5</v>
      </c>
      <c r="BG153" s="5">
        <f t="shared" si="272"/>
        <v>3.2866961132599602E-5</v>
      </c>
      <c r="BH153" s="5">
        <f t="shared" si="273"/>
        <v>9.9525266679653214E-6</v>
      </c>
      <c r="BI153" s="5">
        <f t="shared" si="274"/>
        <v>2.410999585314599E-6</v>
      </c>
      <c r="BJ153" s="8">
        <f t="shared" si="275"/>
        <v>0.42279954369658257</v>
      </c>
      <c r="BK153" s="8">
        <f t="shared" si="276"/>
        <v>0.29215204357489299</v>
      </c>
      <c r="BL153" s="8">
        <f t="shared" si="277"/>
        <v>0.26913011030527106</v>
      </c>
      <c r="BM153" s="8">
        <f t="shared" si="278"/>
        <v>0.36364106354611303</v>
      </c>
      <c r="BN153" s="8">
        <f t="shared" si="279"/>
        <v>0.63603693160168473</v>
      </c>
    </row>
    <row r="154" spans="1:66" x14ac:dyDescent="0.25">
      <c r="A154" t="s">
        <v>122</v>
      </c>
      <c r="B154" t="s">
        <v>127</v>
      </c>
      <c r="C154" t="s">
        <v>133</v>
      </c>
      <c r="D154" s="11">
        <v>44473</v>
      </c>
      <c r="E154">
        <f>VLOOKUP(A154,home!$A$2:$E$405,3,FALSE)</f>
        <v>1.25</v>
      </c>
      <c r="F154">
        <f>VLOOKUP(B154,home!$B$2:$E$405,3,FALSE)</f>
        <v>0.8</v>
      </c>
      <c r="G154">
        <f>VLOOKUP(C154,away!$B$2:$E$405,4,FALSE)</f>
        <v>1.31</v>
      </c>
      <c r="H154">
        <f>VLOOKUP(A154,away!$A$2:$E$405,3,FALSE)</f>
        <v>1.08901515151515</v>
      </c>
      <c r="I154">
        <f>VLOOKUP(C154,away!$B$2:$E$405,3,FALSE)</f>
        <v>0.73</v>
      </c>
      <c r="J154">
        <f>VLOOKUP(B154,home!$B$2:$E$405,4,FALSE)</f>
        <v>0.79</v>
      </c>
      <c r="K154" s="3">
        <f t="shared" si="224"/>
        <v>1.31</v>
      </c>
      <c r="L154" s="3">
        <f t="shared" si="225"/>
        <v>0.62803503787878712</v>
      </c>
      <c r="M154" s="5">
        <f t="shared" si="226"/>
        <v>0.14398660020343026</v>
      </c>
      <c r="N154" s="5">
        <f t="shared" si="227"/>
        <v>0.18862244626649366</v>
      </c>
      <c r="O154" s="5">
        <f t="shared" si="228"/>
        <v>9.0428629912799111E-2</v>
      </c>
      <c r="P154" s="5">
        <f t="shared" si="229"/>
        <v>0.11846150518576685</v>
      </c>
      <c r="Q154" s="5">
        <f t="shared" si="230"/>
        <v>0.12354770230455338</v>
      </c>
      <c r="R154" s="5">
        <f t="shared" si="231"/>
        <v>2.8396174006305796E-2</v>
      </c>
      <c r="S154" s="5">
        <f t="shared" si="232"/>
        <v>2.4365337106110697E-2</v>
      </c>
      <c r="T154" s="5">
        <f t="shared" si="233"/>
        <v>7.7592285896677299E-2</v>
      </c>
      <c r="U154" s="5">
        <f t="shared" si="234"/>
        <v>3.7198987948260605E-2</v>
      </c>
      <c r="V154" s="5">
        <f t="shared" si="235"/>
        <v>2.2273326544665563E-3</v>
      </c>
      <c r="W154" s="5">
        <f t="shared" si="236"/>
        <v>5.3949163339654979E-2</v>
      </c>
      <c r="X154" s="5">
        <f t="shared" si="237"/>
        <v>3.3881964841549095E-2</v>
      </c>
      <c r="Y154" s="5">
        <f t="shared" si="238"/>
        <v>1.0639530536335007E-2</v>
      </c>
      <c r="Z154" s="5">
        <f t="shared" si="239"/>
        <v>5.944597405887631E-3</v>
      </c>
      <c r="AA154" s="5">
        <f t="shared" si="240"/>
        <v>7.787422601712799E-3</v>
      </c>
      <c r="AB154" s="5">
        <f t="shared" si="241"/>
        <v>5.1007618041218842E-3</v>
      </c>
      <c r="AC154" s="5">
        <f t="shared" si="242"/>
        <v>1.1453026636885613E-4</v>
      </c>
      <c r="AD154" s="5">
        <f t="shared" si="243"/>
        <v>1.7668350993737012E-2</v>
      </c>
      <c r="AE154" s="5">
        <f t="shared" si="244"/>
        <v>1.1096343485607332E-2</v>
      </c>
      <c r="AF154" s="5">
        <f t="shared" si="245"/>
        <v>3.4844462506497158E-3</v>
      </c>
      <c r="AG154" s="5">
        <f t="shared" si="246"/>
        <v>7.2945144433779745E-4</v>
      </c>
      <c r="AH154" s="5">
        <f t="shared" si="247"/>
        <v>9.3335386424519445E-4</v>
      </c>
      <c r="AI154" s="5">
        <f t="shared" si="248"/>
        <v>1.2226935621612049E-3</v>
      </c>
      <c r="AJ154" s="5">
        <f t="shared" si="249"/>
        <v>8.0086428321558942E-4</v>
      </c>
      <c r="AK154" s="5">
        <f t="shared" si="250"/>
        <v>3.4971073700414075E-4</v>
      </c>
      <c r="AL154" s="5">
        <f t="shared" si="251"/>
        <v>3.7690806572869643E-6</v>
      </c>
      <c r="AM154" s="5">
        <f t="shared" si="252"/>
        <v>4.6291079603590964E-3</v>
      </c>
      <c r="AN154" s="5">
        <f t="shared" si="253"/>
        <v>2.9072419932291206E-3</v>
      </c>
      <c r="AO154" s="5">
        <f t="shared" si="254"/>
        <v>9.1292491767022547E-4</v>
      </c>
      <c r="AP154" s="5">
        <f t="shared" si="255"/>
        <v>1.9111627841650292E-4</v>
      </c>
      <c r="AQ154" s="5">
        <f t="shared" si="256"/>
        <v>3.0006929788640303E-5</v>
      </c>
      <c r="AR154" s="5">
        <f t="shared" si="257"/>
        <v>1.1723578589710862E-4</v>
      </c>
      <c r="AS154" s="5">
        <f t="shared" si="258"/>
        <v>1.5357887952521234E-4</v>
      </c>
      <c r="AT154" s="5">
        <f t="shared" si="259"/>
        <v>1.0059416608901409E-4</v>
      </c>
      <c r="AU154" s="5">
        <f t="shared" si="260"/>
        <v>4.3926119192202826E-5</v>
      </c>
      <c r="AV154" s="5">
        <f t="shared" si="261"/>
        <v>1.4385804035446431E-5</v>
      </c>
      <c r="AW154" s="5">
        <f t="shared" si="262"/>
        <v>8.6136674291981185E-8</v>
      </c>
      <c r="AX154" s="5">
        <f t="shared" si="263"/>
        <v>1.0106885713450696E-3</v>
      </c>
      <c r="AY154" s="5">
        <f t="shared" si="264"/>
        <v>6.3474783518835821E-4</v>
      </c>
      <c r="AZ154" s="5">
        <f t="shared" si="265"/>
        <v>1.9932194035799928E-4</v>
      </c>
      <c r="BA154" s="5">
        <f t="shared" si="266"/>
        <v>4.1727054120936481E-5</v>
      </c>
      <c r="BB154" s="5">
        <f t="shared" si="267"/>
        <v>6.5515130038531347E-6</v>
      </c>
      <c r="BC154" s="5">
        <f t="shared" si="268"/>
        <v>8.2291594350765407E-7</v>
      </c>
      <c r="BD154" s="5">
        <f t="shared" si="269"/>
        <v>1.2271363539439993E-5</v>
      </c>
      <c r="BE154" s="5">
        <f t="shared" si="270"/>
        <v>1.6075486236666393E-5</v>
      </c>
      <c r="BF154" s="5">
        <f t="shared" si="271"/>
        <v>1.052944348501649E-5</v>
      </c>
      <c r="BG154" s="5">
        <f t="shared" si="272"/>
        <v>4.5978569884572012E-6</v>
      </c>
      <c r="BH154" s="5">
        <f t="shared" si="273"/>
        <v>1.5057981637197339E-6</v>
      </c>
      <c r="BI154" s="5">
        <f t="shared" si="274"/>
        <v>3.9451911889457023E-7</v>
      </c>
      <c r="BJ154" s="8">
        <f t="shared" si="275"/>
        <v>0.53177594326901856</v>
      </c>
      <c r="BK154" s="8">
        <f t="shared" si="276"/>
        <v>0.28979382233198892</v>
      </c>
      <c r="BL154" s="8">
        <f t="shared" si="277"/>
        <v>0.17269369394209752</v>
      </c>
      <c r="BM154" s="8">
        <f t="shared" si="278"/>
        <v>0.30613033737112938</v>
      </c>
      <c r="BN154" s="8">
        <f t="shared" si="279"/>
        <v>0.69344305787934901</v>
      </c>
    </row>
    <row r="155" spans="1:66" s="10" customFormat="1" x14ac:dyDescent="0.25">
      <c r="A155" t="s">
        <v>122</v>
      </c>
      <c r="B155" t="s">
        <v>130</v>
      </c>
      <c r="C155" t="s">
        <v>136</v>
      </c>
      <c r="D155" s="11">
        <v>44473</v>
      </c>
      <c r="E155">
        <f>VLOOKUP(A155,home!$A$2:$E$405,3,FALSE)</f>
        <v>1.25</v>
      </c>
      <c r="F155">
        <f>VLOOKUP(B155,home!$B$2:$E$405,3,FALSE)</f>
        <v>0.98</v>
      </c>
      <c r="G155">
        <f>VLOOKUP(C155,away!$B$2:$E$405,4,FALSE)</f>
        <v>1.05</v>
      </c>
      <c r="H155">
        <f>VLOOKUP(A155,away!$A$2:$E$405,3,FALSE)</f>
        <v>1.08901515151515</v>
      </c>
      <c r="I155">
        <f>VLOOKUP(C155,away!$B$2:$E$405,3,FALSE)</f>
        <v>1.1299999999999999</v>
      </c>
      <c r="J155">
        <f>VLOOKUP(B155,home!$B$2:$E$405,4,FALSE)</f>
        <v>0.83</v>
      </c>
      <c r="K155" s="3">
        <f t="shared" si="224"/>
        <v>1.2862500000000001</v>
      </c>
      <c r="L155" s="3">
        <f t="shared" si="225"/>
        <v>1.0213873106060589</v>
      </c>
      <c r="M155" s="5">
        <f t="shared" si="226"/>
        <v>9.9496052337361168E-2</v>
      </c>
      <c r="N155" s="5">
        <f t="shared" si="227"/>
        <v>0.1279767973189308</v>
      </c>
      <c r="O155" s="5">
        <f t="shared" si="228"/>
        <v>0.101624005312777</v>
      </c>
      <c r="P155" s="5">
        <f t="shared" si="229"/>
        <v>0.13071387683355942</v>
      </c>
      <c r="Q155" s="5">
        <f t="shared" si="230"/>
        <v>8.2305077775737381E-2</v>
      </c>
      <c r="R155" s="5">
        <f t="shared" si="231"/>
        <v>5.1898734739716561E-2</v>
      </c>
      <c r="S155" s="5">
        <f t="shared" si="232"/>
        <v>4.2931647023856434E-2</v>
      </c>
      <c r="T155" s="5">
        <f t="shared" si="233"/>
        <v>8.4065362038582919E-2</v>
      </c>
      <c r="U155" s="5">
        <f t="shared" si="234"/>
        <v>6.6754747558960423E-2</v>
      </c>
      <c r="V155" s="5">
        <f t="shared" si="235"/>
        <v>6.2668728942915763E-3</v>
      </c>
      <c r="W155" s="5">
        <f t="shared" si="236"/>
        <v>3.5288302096347417E-2</v>
      </c>
      <c r="X155" s="5">
        <f t="shared" si="237"/>
        <v>3.6043023974042444E-2</v>
      </c>
      <c r="Y155" s="5">
        <f t="shared" si="238"/>
        <v>1.8406943661478454E-2</v>
      </c>
      <c r="Z155" s="5">
        <f t="shared" si="239"/>
        <v>1.7669569699885451E-2</v>
      </c>
      <c r="AA155" s="5">
        <f t="shared" si="240"/>
        <v>2.2727484026477663E-2</v>
      </c>
      <c r="AB155" s="5">
        <f t="shared" si="241"/>
        <v>1.461661316452845E-2</v>
      </c>
      <c r="AC155" s="5">
        <f t="shared" si="242"/>
        <v>5.1457270941417067E-4</v>
      </c>
      <c r="AD155" s="5">
        <f t="shared" si="243"/>
        <v>1.1347394642856719E-2</v>
      </c>
      <c r="AE155" s="5">
        <f t="shared" si="244"/>
        <v>1.1590084896653025E-2</v>
      </c>
      <c r="AF155" s="5">
        <f t="shared" si="245"/>
        <v>5.9189828211441663E-3</v>
      </c>
      <c r="AG155" s="5">
        <f t="shared" si="246"/>
        <v>2.0151913150706353E-3</v>
      </c>
      <c r="AH155" s="5">
        <f t="shared" si="247"/>
        <v>4.5118685688330757E-3</v>
      </c>
      <c r="AI155" s="5">
        <f t="shared" si="248"/>
        <v>5.8033909466615437E-3</v>
      </c>
      <c r="AJ155" s="5">
        <f t="shared" si="249"/>
        <v>3.7323058025717066E-3</v>
      </c>
      <c r="AK155" s="5">
        <f t="shared" si="250"/>
        <v>1.6002261128526198E-3</v>
      </c>
      <c r="AL155" s="5">
        <f t="shared" si="251"/>
        <v>2.7040989940871371E-5</v>
      </c>
      <c r="AM155" s="5">
        <f t="shared" si="252"/>
        <v>2.9191172718748899E-3</v>
      </c>
      <c r="AN155" s="5">
        <f t="shared" si="253"/>
        <v>2.9815493396639892E-3</v>
      </c>
      <c r="AO155" s="5">
        <f t="shared" si="254"/>
        <v>1.5226583307393362E-3</v>
      </c>
      <c r="AP155" s="5">
        <f t="shared" si="255"/>
        <v>5.1840796580192067E-4</v>
      </c>
      <c r="AQ155" s="5">
        <f t="shared" si="256"/>
        <v>1.3237382949679534E-4</v>
      </c>
      <c r="AR155" s="5">
        <f t="shared" si="257"/>
        <v>9.2167306066568517E-4</v>
      </c>
      <c r="AS155" s="5">
        <f t="shared" si="258"/>
        <v>1.1855019742812375E-3</v>
      </c>
      <c r="AT155" s="5">
        <f t="shared" si="259"/>
        <v>7.6242595720962109E-4</v>
      </c>
      <c r="AU155" s="5">
        <f t="shared" si="260"/>
        <v>3.2689012915362517E-4</v>
      </c>
      <c r="AV155" s="5">
        <f t="shared" si="261"/>
        <v>1.0511560715596262E-4</v>
      </c>
      <c r="AW155" s="5">
        <f t="shared" si="262"/>
        <v>9.8681543012483496E-7</v>
      </c>
      <c r="AX155" s="5">
        <f t="shared" si="263"/>
        <v>6.257857651581801E-4</v>
      </c>
      <c r="AY155" s="5">
        <f t="shared" si="264"/>
        <v>6.3916963969046833E-4</v>
      </c>
      <c r="AZ155" s="5">
        <f t="shared" si="265"/>
        <v>3.2641987965224551E-4</v>
      </c>
      <c r="BA155" s="5">
        <f t="shared" si="266"/>
        <v>1.1113370766878686E-4</v>
      </c>
      <c r="BB155" s="5">
        <f t="shared" si="267"/>
        <v>2.8377639698375528E-5</v>
      </c>
      <c r="BC155" s="5">
        <f t="shared" si="268"/>
        <v>5.7969122185743057E-6</v>
      </c>
      <c r="BD155" s="5">
        <f t="shared" si="269"/>
        <v>1.568975281152298E-4</v>
      </c>
      <c r="BE155" s="5">
        <f t="shared" si="270"/>
        <v>2.0180944553821432E-4</v>
      </c>
      <c r="BF155" s="5">
        <f t="shared" si="271"/>
        <v>1.2978869966176411E-4</v>
      </c>
      <c r="BG155" s="5">
        <f t="shared" si="272"/>
        <v>5.564690497998139E-5</v>
      </c>
      <c r="BH155" s="5">
        <f t="shared" si="273"/>
        <v>1.7893957882625269E-5</v>
      </c>
      <c r="BI155" s="5">
        <f t="shared" si="274"/>
        <v>4.6032206653053487E-6</v>
      </c>
      <c r="BJ155" s="8">
        <f t="shared" si="275"/>
        <v>0.42476795082250751</v>
      </c>
      <c r="BK155" s="8">
        <f t="shared" si="276"/>
        <v>0.28058923242811412</v>
      </c>
      <c r="BL155" s="8">
        <f t="shared" si="277"/>
        <v>0.27713762271868825</v>
      </c>
      <c r="BM155" s="8">
        <f t="shared" si="278"/>
        <v>0.40551164852685267</v>
      </c>
      <c r="BN155" s="8">
        <f t="shared" si="279"/>
        <v>0.59401454431808232</v>
      </c>
    </row>
    <row r="156" spans="1:66" x14ac:dyDescent="0.25">
      <c r="A156" t="s">
        <v>122</v>
      </c>
      <c r="B156" t="s">
        <v>126</v>
      </c>
      <c r="C156" t="s">
        <v>137</v>
      </c>
      <c r="D156" s="11">
        <v>44473</v>
      </c>
      <c r="E156">
        <f>VLOOKUP(A156,home!$A$2:$E$405,3,FALSE)</f>
        <v>1.25</v>
      </c>
      <c r="F156">
        <f>VLOOKUP(B156,home!$B$2:$E$405,3,FALSE)</f>
        <v>1.2</v>
      </c>
      <c r="G156">
        <f>VLOOKUP(C156,away!$B$2:$E$405,4,FALSE)</f>
        <v>0.98</v>
      </c>
      <c r="H156">
        <f>VLOOKUP(A156,away!$A$2:$E$405,3,FALSE)</f>
        <v>1.08901515151515</v>
      </c>
      <c r="I156">
        <f>VLOOKUP(C156,away!$B$2:$E$405,3,FALSE)</f>
        <v>0.76</v>
      </c>
      <c r="J156">
        <f>VLOOKUP(B156,home!$B$2:$E$405,4,FALSE)</f>
        <v>0.83</v>
      </c>
      <c r="K156" s="3">
        <f t="shared" si="224"/>
        <v>1.47</v>
      </c>
      <c r="L156" s="3">
        <f t="shared" si="225"/>
        <v>0.68695075757575663</v>
      </c>
      <c r="M156" s="5">
        <f t="shared" si="226"/>
        <v>0.11567731197459966</v>
      </c>
      <c r="N156" s="5">
        <f t="shared" si="227"/>
        <v>0.1700456486026615</v>
      </c>
      <c r="O156" s="5">
        <f t="shared" si="228"/>
        <v>7.9464617095278384E-2</v>
      </c>
      <c r="P156" s="5">
        <f t="shared" si="229"/>
        <v>0.11681298713005922</v>
      </c>
      <c r="Q156" s="5">
        <f t="shared" si="230"/>
        <v>0.12498355172295621</v>
      </c>
      <c r="R156" s="5">
        <f t="shared" si="231"/>
        <v>2.7294139457034447E-2</v>
      </c>
      <c r="S156" s="5">
        <f t="shared" si="232"/>
        <v>2.9489952976352873E-2</v>
      </c>
      <c r="T156" s="5">
        <f t="shared" si="233"/>
        <v>8.5857545540593536E-2</v>
      </c>
      <c r="U156" s="5">
        <f t="shared" si="234"/>
        <v>4.0122385001840642E-2</v>
      </c>
      <c r="V156" s="5">
        <f t="shared" si="235"/>
        <v>3.3088304378699114E-3</v>
      </c>
      <c r="W156" s="5">
        <f t="shared" si="236"/>
        <v>6.1241940344248555E-2</v>
      </c>
      <c r="X156" s="5">
        <f t="shared" si="237"/>
        <v>4.2070197314890839E-2</v>
      </c>
      <c r="Y156" s="5">
        <f t="shared" si="238"/>
        <v>1.4450076958412911E-2</v>
      </c>
      <c r="Z156" s="5">
        <f t="shared" si="239"/>
        <v>6.2499099257960549E-3</v>
      </c>
      <c r="AA156" s="5">
        <f t="shared" si="240"/>
        <v>9.1873675909202018E-3</v>
      </c>
      <c r="AB156" s="5">
        <f t="shared" si="241"/>
        <v>6.7527151793263483E-3</v>
      </c>
      <c r="AC156" s="5">
        <f t="shared" si="242"/>
        <v>2.0883220354357213E-4</v>
      </c>
      <c r="AD156" s="5">
        <f t="shared" si="243"/>
        <v>2.2506413076511349E-2</v>
      </c>
      <c r="AE156" s="5">
        <f t="shared" si="244"/>
        <v>1.5460797513222387E-2</v>
      </c>
      <c r="AF156" s="5">
        <f t="shared" si="245"/>
        <v>5.3104032822167456E-3</v>
      </c>
      <c r="AG156" s="5">
        <f t="shared" si="246"/>
        <v>1.2159951859171925E-3</v>
      </c>
      <c r="AH156" s="5">
        <f t="shared" si="247"/>
        <v>1.0733450895764603E-3</v>
      </c>
      <c r="AI156" s="5">
        <f t="shared" si="248"/>
        <v>1.5778172816773965E-3</v>
      </c>
      <c r="AJ156" s="5">
        <f t="shared" si="249"/>
        <v>1.1596957020328866E-3</v>
      </c>
      <c r="AK156" s="5">
        <f t="shared" si="250"/>
        <v>5.6825089399611451E-4</v>
      </c>
      <c r="AL156" s="5">
        <f t="shared" si="251"/>
        <v>8.4352974973117158E-6</v>
      </c>
      <c r="AM156" s="5">
        <f t="shared" si="252"/>
        <v>6.6168854444943297E-3</v>
      </c>
      <c r="AN156" s="5">
        <f t="shared" si="253"/>
        <v>4.5454744688873767E-3</v>
      </c>
      <c r="AO156" s="5">
        <f t="shared" si="254"/>
        <v>1.5612585649717216E-3</v>
      </c>
      <c r="AP156" s="5">
        <f t="shared" si="255"/>
        <v>3.5750258465965429E-4</v>
      </c>
      <c r="AQ156" s="5">
        <f t="shared" si="256"/>
        <v>6.139666784181014E-5</v>
      </c>
      <c r="AR156" s="5">
        <f t="shared" si="257"/>
        <v>1.4746704448495357E-4</v>
      </c>
      <c r="AS156" s="5">
        <f t="shared" si="258"/>
        <v>2.1677655539288176E-4</v>
      </c>
      <c r="AT156" s="5">
        <f t="shared" si="259"/>
        <v>1.5933076821376811E-4</v>
      </c>
      <c r="AU156" s="5">
        <f t="shared" si="260"/>
        <v>7.8072076424746381E-5</v>
      </c>
      <c r="AV156" s="5">
        <f t="shared" si="261"/>
        <v>2.8691488086094301E-5</v>
      </c>
      <c r="AW156" s="5">
        <f t="shared" si="262"/>
        <v>2.3661422191800288E-7</v>
      </c>
      <c r="AX156" s="5">
        <f t="shared" si="263"/>
        <v>1.6211369339011129E-3</v>
      </c>
      <c r="AY156" s="5">
        <f t="shared" si="264"/>
        <v>1.1136412448774088E-3</v>
      </c>
      <c r="AZ156" s="5">
        <f t="shared" si="265"/>
        <v>3.8250834841807232E-4</v>
      </c>
      <c r="BA156" s="5">
        <f t="shared" si="266"/>
        <v>8.7588133241615416E-5</v>
      </c>
      <c r="BB156" s="5">
        <f t="shared" si="267"/>
        <v>1.5042183621243505E-5</v>
      </c>
      <c r="BC156" s="5">
        <f t="shared" si="268"/>
        <v>2.0666478868413732E-6</v>
      </c>
      <c r="BD156" s="5">
        <f t="shared" si="269"/>
        <v>1.68837663210661E-5</v>
      </c>
      <c r="BE156" s="5">
        <f t="shared" si="270"/>
        <v>2.4819136491967171E-5</v>
      </c>
      <c r="BF156" s="5">
        <f t="shared" si="271"/>
        <v>1.8242065321595873E-5</v>
      </c>
      <c r="BG156" s="5">
        <f t="shared" si="272"/>
        <v>8.9386120075819789E-6</v>
      </c>
      <c r="BH156" s="5">
        <f t="shared" si="273"/>
        <v>3.2849399127863778E-6</v>
      </c>
      <c r="BI156" s="5">
        <f t="shared" si="274"/>
        <v>9.6577233435919422E-7</v>
      </c>
      <c r="BJ156" s="8">
        <f t="shared" si="275"/>
        <v>0.5595070707644324</v>
      </c>
      <c r="BK156" s="8">
        <f t="shared" si="276"/>
        <v>0.2666199912647999</v>
      </c>
      <c r="BL156" s="8">
        <f t="shared" si="277"/>
        <v>0.16790380551667461</v>
      </c>
      <c r="BM156" s="8">
        <f t="shared" si="278"/>
        <v>0.36488911685845832</v>
      </c>
      <c r="BN156" s="8">
        <f t="shared" si="279"/>
        <v>0.63427825598258936</v>
      </c>
    </row>
    <row r="157" spans="1:66" x14ac:dyDescent="0.25">
      <c r="A157" t="s">
        <v>122</v>
      </c>
      <c r="B157" t="s">
        <v>132</v>
      </c>
      <c r="C157" t="s">
        <v>138</v>
      </c>
      <c r="D157" s="11">
        <v>44473</v>
      </c>
      <c r="E157">
        <f>VLOOKUP(A157,home!$A$2:$E$405,3,FALSE)</f>
        <v>1.25</v>
      </c>
      <c r="F157">
        <f>VLOOKUP(B157,home!$B$2:$E$405,3,FALSE)</f>
        <v>0.98</v>
      </c>
      <c r="G157">
        <f>VLOOKUP(C157,away!$B$2:$E$405,4,FALSE)</f>
        <v>1.1299999999999999</v>
      </c>
      <c r="H157">
        <f>VLOOKUP(A157,away!$A$2:$E$405,3,FALSE)</f>
        <v>1.08901515151515</v>
      </c>
      <c r="I157">
        <f>VLOOKUP(C157,away!$B$2:$E$405,3,FALSE)</f>
        <v>1.05</v>
      </c>
      <c r="J157">
        <f>VLOOKUP(B157,home!$B$2:$E$405,4,FALSE)</f>
        <v>0.92</v>
      </c>
      <c r="K157" s="3">
        <f t="shared" si="224"/>
        <v>1.38425</v>
      </c>
      <c r="L157" s="3">
        <f t="shared" si="225"/>
        <v>1.051988636363635</v>
      </c>
      <c r="M157" s="5">
        <f t="shared" si="226"/>
        <v>8.7489312462565277E-2</v>
      </c>
      <c r="N157" s="5">
        <f t="shared" si="227"/>
        <v>0.12110708077630597</v>
      </c>
      <c r="O157" s="5">
        <f t="shared" si="228"/>
        <v>9.2037762513886026E-2</v>
      </c>
      <c r="P157" s="5">
        <f t="shared" si="229"/>
        <v>0.12740327275984673</v>
      </c>
      <c r="Q157" s="5">
        <f t="shared" si="230"/>
        <v>8.38212382823008E-2</v>
      </c>
      <c r="R157" s="5">
        <f t="shared" si="231"/>
        <v>4.8411340140471514E-2</v>
      </c>
      <c r="S157" s="5">
        <f t="shared" si="232"/>
        <v>4.6381647806596503E-2</v>
      </c>
      <c r="T157" s="5">
        <f t="shared" si="233"/>
        <v>8.817899015890894E-2</v>
      </c>
      <c r="U157" s="5">
        <f t="shared" si="234"/>
        <v>6.7013397589447687E-2</v>
      </c>
      <c r="V157" s="5">
        <f t="shared" si="235"/>
        <v>7.5046293087174558E-3</v>
      </c>
      <c r="W157" s="5">
        <f t="shared" si="236"/>
        <v>3.8676516364091626E-2</v>
      </c>
      <c r="X157" s="5">
        <f t="shared" si="237"/>
        <v>4.0687255709156558E-2</v>
      </c>
      <c r="Y157" s="5">
        <f t="shared" si="238"/>
        <v>2.1401265325427066E-2</v>
      </c>
      <c r="Z157" s="5">
        <f t="shared" si="239"/>
        <v>1.6976059899636915E-2</v>
      </c>
      <c r="AA157" s="5">
        <f t="shared" si="240"/>
        <v>2.3499110916072399E-2</v>
      </c>
      <c r="AB157" s="5">
        <f t="shared" si="241"/>
        <v>1.6264322142786614E-2</v>
      </c>
      <c r="AC157" s="5">
        <f t="shared" si="242"/>
        <v>6.8302223713694325E-4</v>
      </c>
      <c r="AD157" s="5">
        <f t="shared" si="243"/>
        <v>1.3384491944248463E-2</v>
      </c>
      <c r="AE157" s="5">
        <f t="shared" si="244"/>
        <v>1.4080333428849998E-2</v>
      </c>
      <c r="AF157" s="5">
        <f t="shared" si="245"/>
        <v>7.4061753816806065E-3</v>
      </c>
      <c r="AG157" s="5">
        <f t="shared" si="246"/>
        <v>2.5970707801480355E-3</v>
      </c>
      <c r="AH157" s="5">
        <f t="shared" si="247"/>
        <v>4.4646555261616053E-3</v>
      </c>
      <c r="AI157" s="5">
        <f t="shared" si="248"/>
        <v>6.1801994120892021E-3</v>
      </c>
      <c r="AJ157" s="5">
        <f t="shared" si="249"/>
        <v>4.2774705180922403E-3</v>
      </c>
      <c r="AK157" s="5">
        <f t="shared" si="250"/>
        <v>1.9736961882230609E-3</v>
      </c>
      <c r="AL157" s="5">
        <f t="shared" si="251"/>
        <v>3.9785096455630415E-5</v>
      </c>
      <c r="AM157" s="5">
        <f t="shared" si="252"/>
        <v>3.7054965947651841E-3</v>
      </c>
      <c r="AN157" s="5">
        <f t="shared" si="253"/>
        <v>3.8981403097771189E-3</v>
      </c>
      <c r="AO157" s="5">
        <f t="shared" si="254"/>
        <v>2.0503996544182744E-3</v>
      </c>
      <c r="AP157" s="5">
        <f t="shared" si="255"/>
        <v>7.1899904548398312E-4</v>
      </c>
      <c r="AQ157" s="5">
        <f t="shared" si="256"/>
        <v>1.890947063513626E-4</v>
      </c>
      <c r="AR157" s="5">
        <f t="shared" si="257"/>
        <v>9.3935337576002344E-4</v>
      </c>
      <c r="AS157" s="5">
        <f t="shared" si="258"/>
        <v>1.3002999103958123E-3</v>
      </c>
      <c r="AT157" s="5">
        <f t="shared" si="259"/>
        <v>8.9997007548270195E-4</v>
      </c>
      <c r="AU157" s="5">
        <f t="shared" si="260"/>
        <v>4.1526119232897669E-4</v>
      </c>
      <c r="AV157" s="5">
        <f t="shared" si="261"/>
        <v>1.4370632637034653E-4</v>
      </c>
      <c r="AW157" s="5">
        <f t="shared" si="262"/>
        <v>1.6093240270164087E-6</v>
      </c>
      <c r="AX157" s="5">
        <f t="shared" si="263"/>
        <v>8.5488894355061724E-4</v>
      </c>
      <c r="AY157" s="5">
        <f t="shared" si="264"/>
        <v>8.9933345396816242E-4</v>
      </c>
      <c r="AZ157" s="5">
        <f t="shared" si="265"/>
        <v>4.730442869380825E-4</v>
      </c>
      <c r="BA157" s="5">
        <f t="shared" si="266"/>
        <v>1.658790714518672E-4</v>
      </c>
      <c r="BB157" s="5">
        <f t="shared" si="267"/>
        <v>4.3625724544478928E-5</v>
      </c>
      <c r="BC157" s="5">
        <f t="shared" si="268"/>
        <v>9.1787532947843952E-6</v>
      </c>
      <c r="BD157" s="5">
        <f t="shared" si="269"/>
        <v>1.6469817947156062E-4</v>
      </c>
      <c r="BE157" s="5">
        <f t="shared" si="270"/>
        <v>2.2798345493350776E-4</v>
      </c>
      <c r="BF157" s="5">
        <f t="shared" si="271"/>
        <v>1.5779304874585413E-4</v>
      </c>
      <c r="BG157" s="5">
        <f t="shared" si="272"/>
        <v>7.2808342575482845E-5</v>
      </c>
      <c r="BH157" s="5">
        <f t="shared" si="273"/>
        <v>2.5196237052528039E-5</v>
      </c>
      <c r="BI157" s="5">
        <f t="shared" si="274"/>
        <v>6.9755782279923835E-6</v>
      </c>
      <c r="BJ157" s="8">
        <f t="shared" si="275"/>
        <v>0.44434849869566201</v>
      </c>
      <c r="BK157" s="8">
        <f t="shared" si="276"/>
        <v>0.2704010031252867</v>
      </c>
      <c r="BL157" s="8">
        <f t="shared" si="277"/>
        <v>0.26847600066857519</v>
      </c>
      <c r="BM157" s="8">
        <f t="shared" si="278"/>
        <v>0.43903383132384333</v>
      </c>
      <c r="BN157" s="8">
        <f t="shared" si="279"/>
        <v>0.56027000693537632</v>
      </c>
    </row>
    <row r="158" spans="1:66" x14ac:dyDescent="0.25">
      <c r="A158" t="s">
        <v>122</v>
      </c>
      <c r="B158" t="s">
        <v>140</v>
      </c>
      <c r="C158" t="s">
        <v>141</v>
      </c>
      <c r="D158" s="11">
        <v>44473</v>
      </c>
      <c r="E158">
        <f>VLOOKUP(A158,home!$A$2:$E$405,3,FALSE)</f>
        <v>1.25</v>
      </c>
      <c r="F158">
        <f>VLOOKUP(B158,home!$B$2:$E$405,3,FALSE)</f>
        <v>1.2</v>
      </c>
      <c r="G158">
        <f>VLOOKUP(C158,away!$B$2:$E$405,4,FALSE)</f>
        <v>0.76</v>
      </c>
      <c r="H158">
        <f>VLOOKUP(A158,away!$A$2:$E$405,3,FALSE)</f>
        <v>1.08901515151515</v>
      </c>
      <c r="I158">
        <f>VLOOKUP(C158,away!$B$2:$E$405,3,FALSE)</f>
        <v>0.51</v>
      </c>
      <c r="J158">
        <f>VLOOKUP(B158,home!$B$2:$E$405,4,FALSE)</f>
        <v>0.63</v>
      </c>
      <c r="K158" s="3">
        <f t="shared" si="224"/>
        <v>1.1400000000000001</v>
      </c>
      <c r="L158" s="3">
        <f t="shared" si="225"/>
        <v>0.34990056818181769</v>
      </c>
      <c r="M158" s="5">
        <f t="shared" si="226"/>
        <v>0.22539506586647884</v>
      </c>
      <c r="N158" s="5">
        <f t="shared" si="227"/>
        <v>0.2569503750877859</v>
      </c>
      <c r="O158" s="5">
        <f t="shared" si="228"/>
        <v>7.8865861612059177E-2</v>
      </c>
      <c r="P158" s="5">
        <f t="shared" si="229"/>
        <v>8.9907082237747474E-2</v>
      </c>
      <c r="Q158" s="5">
        <f t="shared" si="230"/>
        <v>0.146461713800038</v>
      </c>
      <c r="R158" s="5">
        <f t="shared" si="231"/>
        <v>1.3797604894104058E-2</v>
      </c>
      <c r="S158" s="5">
        <f t="shared" si="232"/>
        <v>8.9656836601888189E-3</v>
      </c>
      <c r="T158" s="5">
        <f t="shared" si="233"/>
        <v>5.1247036875516065E-2</v>
      </c>
      <c r="U158" s="5">
        <f t="shared" si="234"/>
        <v>1.5729269579278626E-2</v>
      </c>
      <c r="V158" s="5">
        <f t="shared" si="235"/>
        <v>3.9736572219954415E-4</v>
      </c>
      <c r="W158" s="5">
        <f t="shared" si="236"/>
        <v>5.5655451244014435E-2</v>
      </c>
      <c r="X158" s="5">
        <f t="shared" si="237"/>
        <v>1.9473874012696107E-2</v>
      </c>
      <c r="Y158" s="5">
        <f t="shared" si="238"/>
        <v>3.4069597908717511E-3</v>
      </c>
      <c r="Z158" s="5">
        <f t="shared" si="239"/>
        <v>1.6092632639984126E-3</v>
      </c>
      <c r="AA158" s="5">
        <f t="shared" si="240"/>
        <v>1.8345601209581906E-3</v>
      </c>
      <c r="AB158" s="5">
        <f t="shared" si="241"/>
        <v>1.0456992689461687E-3</v>
      </c>
      <c r="AC158" s="5">
        <f t="shared" si="242"/>
        <v>9.9064925531189187E-6</v>
      </c>
      <c r="AD158" s="5">
        <f t="shared" si="243"/>
        <v>1.5861803604544117E-2</v>
      </c>
      <c r="AE158" s="5">
        <f t="shared" si="244"/>
        <v>5.5500540936183913E-3</v>
      </c>
      <c r="AF158" s="5">
        <f t="shared" si="245"/>
        <v>9.7098354039844921E-4</v>
      </c>
      <c r="AG158" s="5">
        <f t="shared" si="246"/>
        <v>1.132492308268701E-4</v>
      </c>
      <c r="AH158" s="5">
        <f t="shared" si="247"/>
        <v>1.4077053260679278E-4</v>
      </c>
      <c r="AI158" s="5">
        <f t="shared" si="248"/>
        <v>1.6047840717174378E-4</v>
      </c>
      <c r="AJ158" s="5">
        <f t="shared" si="249"/>
        <v>9.1472692087893974E-5</v>
      </c>
      <c r="AK158" s="5">
        <f t="shared" si="250"/>
        <v>3.4759622993399711E-5</v>
      </c>
      <c r="AL158" s="5">
        <f t="shared" si="251"/>
        <v>1.5806270420995164E-7</v>
      </c>
      <c r="AM158" s="5">
        <f t="shared" si="252"/>
        <v>3.6164912218360568E-3</v>
      </c>
      <c r="AN158" s="5">
        <f t="shared" si="253"/>
        <v>1.2654123333449925E-3</v>
      </c>
      <c r="AO158" s="5">
        <f t="shared" si="254"/>
        <v>2.2138424721084631E-4</v>
      </c>
      <c r="AP158" s="5">
        <f t="shared" si="255"/>
        <v>2.5820824628526369E-5</v>
      </c>
      <c r="AQ158" s="5">
        <f t="shared" si="256"/>
        <v>2.2586803021111125E-6</v>
      </c>
      <c r="AR158" s="5">
        <f t="shared" si="257"/>
        <v>9.8511378684747808E-6</v>
      </c>
      <c r="AS158" s="5">
        <f t="shared" si="258"/>
        <v>1.1230297170061251E-5</v>
      </c>
      <c r="AT158" s="5">
        <f t="shared" si="259"/>
        <v>6.401269386934914E-6</v>
      </c>
      <c r="AU158" s="5">
        <f t="shared" si="260"/>
        <v>2.4324823670352676E-6</v>
      </c>
      <c r="AV158" s="5">
        <f t="shared" si="261"/>
        <v>6.932574746050513E-7</v>
      </c>
      <c r="AW158" s="5">
        <f t="shared" si="262"/>
        <v>1.7513639503615243E-9</v>
      </c>
      <c r="AX158" s="5">
        <f t="shared" si="263"/>
        <v>6.8713333214885013E-4</v>
      </c>
      <c r="AY158" s="5">
        <f t="shared" si="264"/>
        <v>2.4042834333554836E-4</v>
      </c>
      <c r="AZ158" s="5">
        <f t="shared" si="265"/>
        <v>4.2063006970060759E-5</v>
      </c>
      <c r="BA158" s="5">
        <f t="shared" si="266"/>
        <v>4.9059566794200057E-6</v>
      </c>
      <c r="BB158" s="5">
        <f t="shared" si="267"/>
        <v>4.2914925740111092E-7</v>
      </c>
      <c r="BC158" s="5">
        <f t="shared" si="268"/>
        <v>3.0031913799890782E-8</v>
      </c>
      <c r="BD158" s="5">
        <f t="shared" si="269"/>
        <v>5.7448645623612384E-7</v>
      </c>
      <c r="BE158" s="5">
        <f t="shared" si="270"/>
        <v>6.5491456010918133E-7</v>
      </c>
      <c r="BF158" s="5">
        <f t="shared" si="271"/>
        <v>3.7330129926223339E-7</v>
      </c>
      <c r="BG158" s="5">
        <f t="shared" si="272"/>
        <v>1.4185449371964868E-7</v>
      </c>
      <c r="BH158" s="5">
        <f t="shared" si="273"/>
        <v>4.042853071009988E-8</v>
      </c>
      <c r="BI158" s="5">
        <f t="shared" si="274"/>
        <v>9.217705001902769E-9</v>
      </c>
      <c r="BJ158" s="8">
        <f t="shared" si="275"/>
        <v>0.56179785840793794</v>
      </c>
      <c r="BK158" s="8">
        <f t="shared" si="276"/>
        <v>0.32491569038520751</v>
      </c>
      <c r="BL158" s="8">
        <f t="shared" si="277"/>
        <v>0.1117328793775182</v>
      </c>
      <c r="BM158" s="8">
        <f t="shared" si="278"/>
        <v>0.18843756134447676</v>
      </c>
      <c r="BN158" s="8">
        <f t="shared" si="279"/>
        <v>0.81137770349821348</v>
      </c>
    </row>
    <row r="159" spans="1:66" x14ac:dyDescent="0.25">
      <c r="A159" t="s">
        <v>122</v>
      </c>
      <c r="B159" t="s">
        <v>124</v>
      </c>
      <c r="C159" t="s">
        <v>142</v>
      </c>
      <c r="D159" s="11">
        <v>44473</v>
      </c>
      <c r="E159">
        <f>VLOOKUP(A159,home!$A$2:$E$405,3,FALSE)</f>
        <v>1.25</v>
      </c>
      <c r="F159">
        <f>VLOOKUP(B159,home!$B$2:$E$405,3,FALSE)</f>
        <v>0.8</v>
      </c>
      <c r="G159">
        <f>VLOOKUP(C159,away!$B$2:$E$405,4,FALSE)</f>
        <v>0.95</v>
      </c>
      <c r="H159">
        <f>VLOOKUP(A159,away!$A$2:$E$405,3,FALSE)</f>
        <v>1.08901515151515</v>
      </c>
      <c r="I159">
        <f>VLOOKUP(C159,away!$B$2:$E$405,3,FALSE)</f>
        <v>0.87</v>
      </c>
      <c r="J159">
        <f>VLOOKUP(B159,home!$B$2:$E$405,4,FALSE)</f>
        <v>1.1299999999999999</v>
      </c>
      <c r="K159" s="3">
        <f t="shared" si="224"/>
        <v>0.95</v>
      </c>
      <c r="L159" s="3">
        <f t="shared" si="225"/>
        <v>1.0706107954545439</v>
      </c>
      <c r="M159" s="5">
        <f t="shared" si="226"/>
        <v>0.13257446446495241</v>
      </c>
      <c r="N159" s="5">
        <f t="shared" si="227"/>
        <v>0.12594574124170477</v>
      </c>
      <c r="O159" s="5">
        <f t="shared" si="228"/>
        <v>0.14193565285778287</v>
      </c>
      <c r="P159" s="5">
        <f t="shared" si="229"/>
        <v>0.13483887021489371</v>
      </c>
      <c r="Q159" s="5">
        <f t="shared" si="230"/>
        <v>5.9824227089809764E-2</v>
      </c>
      <c r="R159" s="5">
        <f t="shared" si="231"/>
        <v>7.5978921104715449E-2</v>
      </c>
      <c r="S159" s="5">
        <f t="shared" si="232"/>
        <v>3.4285488148502838E-2</v>
      </c>
      <c r="T159" s="5">
        <f t="shared" si="233"/>
        <v>6.4048463352074508E-2</v>
      </c>
      <c r="U159" s="5">
        <f t="shared" si="234"/>
        <v>7.2179975049479664E-2</v>
      </c>
      <c r="V159" s="5">
        <f t="shared" si="235"/>
        <v>3.8745658946950194E-3</v>
      </c>
      <c r="W159" s="5">
        <f t="shared" si="236"/>
        <v>1.8944338578439759E-2</v>
      </c>
      <c r="X159" s="5">
        <f t="shared" si="237"/>
        <v>2.0282013394823595E-2</v>
      </c>
      <c r="Y159" s="5">
        <f t="shared" si="238"/>
        <v>1.0857071247025899E-2</v>
      </c>
      <c r="Z159" s="5">
        <f t="shared" si="239"/>
        <v>2.7114617720565819E-2</v>
      </c>
      <c r="AA159" s="5">
        <f t="shared" si="240"/>
        <v>2.5758886834537524E-2</v>
      </c>
      <c r="AB159" s="5">
        <f t="shared" si="241"/>
        <v>1.2235471246405323E-2</v>
      </c>
      <c r="AC159" s="5">
        <f t="shared" si="242"/>
        <v>2.4629652942702838E-4</v>
      </c>
      <c r="AD159" s="5">
        <f t="shared" si="243"/>
        <v>4.4992804123794418E-3</v>
      </c>
      <c r="AE159" s="5">
        <f t="shared" si="244"/>
        <v>4.8169781812706022E-3</v>
      </c>
      <c r="AF159" s="5">
        <f t="shared" si="245"/>
        <v>2.5785544211686501E-3</v>
      </c>
      <c r="AG159" s="5">
        <f t="shared" si="246"/>
        <v>9.2020939999006685E-4</v>
      </c>
      <c r="AH159" s="5">
        <f t="shared" si="247"/>
        <v>7.2573006115652077E-3</v>
      </c>
      <c r="AI159" s="5">
        <f t="shared" si="248"/>
        <v>6.8944355809869469E-3</v>
      </c>
      <c r="AJ159" s="5">
        <f t="shared" si="249"/>
        <v>3.2748569009687992E-3</v>
      </c>
      <c r="AK159" s="5">
        <f t="shared" si="250"/>
        <v>1.0370380186401199E-3</v>
      </c>
      <c r="AL159" s="5">
        <f t="shared" si="251"/>
        <v>1.0020133484927453E-5</v>
      </c>
      <c r="AM159" s="5">
        <f t="shared" si="252"/>
        <v>8.5486327835209417E-4</v>
      </c>
      <c r="AN159" s="5">
        <f t="shared" si="253"/>
        <v>9.1522585444141463E-4</v>
      </c>
      <c r="AO159" s="5">
        <f t="shared" si="254"/>
        <v>4.8992534002204372E-4</v>
      </c>
      <c r="AP159" s="5">
        <f t="shared" si="255"/>
        <v>1.7483978599811274E-4</v>
      </c>
      <c r="AQ159" s="5">
        <f t="shared" si="256"/>
        <v>4.6796340591135411E-5</v>
      </c>
      <c r="AR159" s="5">
        <f t="shared" si="257"/>
        <v>1.5539488761201156E-3</v>
      </c>
      <c r="AS159" s="5">
        <f t="shared" si="258"/>
        <v>1.4762514323141097E-3</v>
      </c>
      <c r="AT159" s="5">
        <f t="shared" si="259"/>
        <v>7.0121943034920202E-4</v>
      </c>
      <c r="AU159" s="5">
        <f t="shared" si="260"/>
        <v>2.2205281961058067E-4</v>
      </c>
      <c r="AV159" s="5">
        <f t="shared" si="261"/>
        <v>5.2737544657512891E-5</v>
      </c>
      <c r="AW159" s="5">
        <f t="shared" si="262"/>
        <v>2.8309110907822056E-7</v>
      </c>
      <c r="AX159" s="5">
        <f t="shared" si="263"/>
        <v>1.353533524057482E-4</v>
      </c>
      <c r="AY159" s="5">
        <f t="shared" si="264"/>
        <v>1.4491076028655728E-4</v>
      </c>
      <c r="AZ159" s="5">
        <f t="shared" si="265"/>
        <v>7.7571512170156892E-5</v>
      </c>
      <c r="BA159" s="5">
        <f t="shared" si="266"/>
        <v>2.7682966116367842E-5</v>
      </c>
      <c r="BB159" s="5">
        <f t="shared" si="267"/>
        <v>7.4094205935964376E-6</v>
      </c>
      <c r="BC159" s="5">
        <f t="shared" si="268"/>
        <v>1.5865211351135127E-6</v>
      </c>
      <c r="BD159" s="5">
        <f t="shared" si="269"/>
        <v>2.7727907372644185E-4</v>
      </c>
      <c r="BE159" s="5">
        <f t="shared" si="270"/>
        <v>2.6341512004011969E-4</v>
      </c>
      <c r="BF159" s="5">
        <f t="shared" si="271"/>
        <v>1.2512218201905686E-4</v>
      </c>
      <c r="BG159" s="5">
        <f t="shared" si="272"/>
        <v>3.9622024306034671E-5</v>
      </c>
      <c r="BH159" s="5">
        <f t="shared" si="273"/>
        <v>9.4102307726832315E-6</v>
      </c>
      <c r="BI159" s="5">
        <f t="shared" si="274"/>
        <v>1.7879438468098146E-6</v>
      </c>
      <c r="BJ159" s="8">
        <f t="shared" si="275"/>
        <v>0.31559304245079944</v>
      </c>
      <c r="BK159" s="8">
        <f t="shared" si="276"/>
        <v>0.30597461614624255</v>
      </c>
      <c r="BL159" s="8">
        <f t="shared" si="277"/>
        <v>0.35127538488284449</v>
      </c>
      <c r="BM159" s="8">
        <f t="shared" si="278"/>
        <v>0.32871515655741579</v>
      </c>
      <c r="BN159" s="8">
        <f t="shared" si="279"/>
        <v>0.67109787697385892</v>
      </c>
    </row>
    <row r="160" spans="1:66" x14ac:dyDescent="0.25">
      <c r="A160" t="s">
        <v>122</v>
      </c>
      <c r="B160" t="s">
        <v>134</v>
      </c>
      <c r="C160" t="s">
        <v>128</v>
      </c>
      <c r="D160" s="11">
        <v>44473</v>
      </c>
      <c r="E160">
        <f>VLOOKUP(A160,home!$A$2:$E$405,3,FALSE)</f>
        <v>1.25</v>
      </c>
      <c r="F160">
        <f>VLOOKUP(B160,home!$B$2:$E$405,3,FALSE)</f>
        <v>0.55000000000000004</v>
      </c>
      <c r="G160">
        <f>VLOOKUP(C160,away!$B$2:$E$405,4,FALSE)</f>
        <v>1.1599999999999999</v>
      </c>
      <c r="H160">
        <f>VLOOKUP(A160,away!$A$2:$E$405,3,FALSE)</f>
        <v>1.08901515151515</v>
      </c>
      <c r="I160">
        <f>VLOOKUP(C160,away!$B$2:$E$405,3,FALSE)</f>
        <v>0.84</v>
      </c>
      <c r="J160">
        <f>VLOOKUP(B160,home!$B$2:$E$405,4,FALSE)</f>
        <v>1.17</v>
      </c>
      <c r="K160" s="3">
        <f t="shared" si="224"/>
        <v>0.79749999999999999</v>
      </c>
      <c r="L160" s="3">
        <f t="shared" si="225"/>
        <v>1.0702840909090894</v>
      </c>
      <c r="M160" s="5">
        <f t="shared" si="226"/>
        <v>0.15446556451121587</v>
      </c>
      <c r="N160" s="5">
        <f t="shared" si="227"/>
        <v>0.12318628769769464</v>
      </c>
      <c r="O160" s="5">
        <f t="shared" si="228"/>
        <v>0.16532203628964595</v>
      </c>
      <c r="P160" s="5">
        <f t="shared" si="229"/>
        <v>0.13184432394099263</v>
      </c>
      <c r="Q160" s="5">
        <f t="shared" si="230"/>
        <v>4.912053221945574E-2</v>
      </c>
      <c r="R160" s="5">
        <f t="shared" si="231"/>
        <v>8.8470772658751598E-2</v>
      </c>
      <c r="S160" s="5">
        <f t="shared" si="232"/>
        <v>2.8133982176647563E-2</v>
      </c>
      <c r="T160" s="5">
        <f t="shared" si="233"/>
        <v>5.2572924171470817E-2</v>
      </c>
      <c r="U160" s="5">
        <f t="shared" si="234"/>
        <v>7.0555441195354382E-2</v>
      </c>
      <c r="V160" s="5">
        <f t="shared" si="235"/>
        <v>2.6682004940249606E-3</v>
      </c>
      <c r="W160" s="5">
        <f t="shared" si="236"/>
        <v>1.3057874815005317E-2</v>
      </c>
      <c r="X160" s="5">
        <f t="shared" si="237"/>
        <v>1.3975635675582658E-2</v>
      </c>
      <c r="Y160" s="5">
        <f t="shared" si="238"/>
        <v>7.4789502619588095E-3</v>
      </c>
      <c r="Z160" s="5">
        <f t="shared" si="239"/>
        <v>3.1562953495698896E-2</v>
      </c>
      <c r="AA160" s="5">
        <f t="shared" si="240"/>
        <v>2.5171455412819867E-2</v>
      </c>
      <c r="AB160" s="5">
        <f t="shared" si="241"/>
        <v>1.0037117845861922E-2</v>
      </c>
      <c r="AC160" s="5">
        <f t="shared" si="242"/>
        <v>1.423404187961421E-4</v>
      </c>
      <c r="AD160" s="5">
        <f t="shared" si="243"/>
        <v>2.6034137912416852E-3</v>
      </c>
      <c r="AE160" s="5">
        <f t="shared" si="244"/>
        <v>2.7863923628192924E-3</v>
      </c>
      <c r="AF160" s="5">
        <f t="shared" si="245"/>
        <v>1.4911157084780378E-3</v>
      </c>
      <c r="AG160" s="5">
        <f t="shared" si="246"/>
        <v>5.3197247349622662E-4</v>
      </c>
      <c r="AH160" s="5">
        <f t="shared" si="247"/>
        <v>8.4453317471374894E-3</v>
      </c>
      <c r="AI160" s="5">
        <f t="shared" si="248"/>
        <v>6.7351520683421465E-3</v>
      </c>
      <c r="AJ160" s="5">
        <f t="shared" si="249"/>
        <v>2.6856418872514311E-3</v>
      </c>
      <c r="AK160" s="5">
        <f t="shared" si="250"/>
        <v>7.1393313502767202E-4</v>
      </c>
      <c r="AL160" s="5">
        <f t="shared" si="251"/>
        <v>4.8597954748140528E-6</v>
      </c>
      <c r="AM160" s="5">
        <f t="shared" si="252"/>
        <v>4.1524449970304879E-4</v>
      </c>
      <c r="AN160" s="5">
        <f t="shared" si="253"/>
        <v>4.4442958186967721E-4</v>
      </c>
      <c r="AO160" s="5">
        <f t="shared" si="254"/>
        <v>2.3783295550224706E-4</v>
      </c>
      <c r="AP160" s="5">
        <f t="shared" si="255"/>
        <v>8.4849609522648147E-5</v>
      </c>
      <c r="AQ160" s="5">
        <f t="shared" si="256"/>
        <v>2.270329679798467E-5</v>
      </c>
      <c r="AR160" s="5">
        <f t="shared" si="257"/>
        <v>1.8077808422821439E-3</v>
      </c>
      <c r="AS160" s="5">
        <f t="shared" si="258"/>
        <v>1.4417052217200095E-3</v>
      </c>
      <c r="AT160" s="5">
        <f t="shared" si="259"/>
        <v>5.7487995716085387E-4</v>
      </c>
      <c r="AU160" s="5">
        <f t="shared" si="260"/>
        <v>1.5282225527859364E-4</v>
      </c>
      <c r="AV160" s="5">
        <f t="shared" si="261"/>
        <v>3.0468937146169606E-5</v>
      </c>
      <c r="AW160" s="5">
        <f t="shared" si="262"/>
        <v>1.1522461169327654E-7</v>
      </c>
      <c r="AX160" s="5">
        <f t="shared" si="263"/>
        <v>5.5192914752196892E-5</v>
      </c>
      <c r="AY160" s="5">
        <f t="shared" si="264"/>
        <v>5.9072098590177912E-5</v>
      </c>
      <c r="AZ160" s="5">
        <f t="shared" si="265"/>
        <v>3.1611963668840329E-5</v>
      </c>
      <c r="BA160" s="5">
        <f t="shared" si="266"/>
        <v>1.1277927265718647E-5</v>
      </c>
      <c r="BB160" s="5">
        <f t="shared" si="267"/>
        <v>3.0176465327321282E-6</v>
      </c>
      <c r="BC160" s="5">
        <f t="shared" si="268"/>
        <v>6.4594781519403434E-7</v>
      </c>
      <c r="BD160" s="5">
        <f t="shared" si="269"/>
        <v>3.2247317922413525E-4</v>
      </c>
      <c r="BE160" s="5">
        <f t="shared" si="270"/>
        <v>2.5717236043124785E-4</v>
      </c>
      <c r="BF160" s="5">
        <f t="shared" si="271"/>
        <v>1.0254747872196008E-4</v>
      </c>
      <c r="BG160" s="5">
        <f t="shared" si="272"/>
        <v>2.726053809358772E-5</v>
      </c>
      <c r="BH160" s="5">
        <f t="shared" si="273"/>
        <v>5.4350697824090514E-6</v>
      </c>
      <c r="BI160" s="5">
        <f t="shared" si="274"/>
        <v>8.6689363029424388E-7</v>
      </c>
      <c r="BJ160" s="8">
        <f t="shared" si="275"/>
        <v>0.2681709776192237</v>
      </c>
      <c r="BK160" s="8">
        <f t="shared" si="276"/>
        <v>0.31731834343574217</v>
      </c>
      <c r="BL160" s="8">
        <f t="shared" si="277"/>
        <v>0.38286029497366381</v>
      </c>
      <c r="BM160" s="8">
        <f t="shared" si="278"/>
        <v>0.28744409533259363</v>
      </c>
      <c r="BN160" s="8">
        <f t="shared" si="279"/>
        <v>0.71240951731775648</v>
      </c>
    </row>
    <row r="161" spans="1:66" x14ac:dyDescent="0.25">
      <c r="A161" t="s">
        <v>122</v>
      </c>
      <c r="B161" t="s">
        <v>143</v>
      </c>
      <c r="C161" t="s">
        <v>131</v>
      </c>
      <c r="D161" s="11">
        <v>44473</v>
      </c>
      <c r="E161">
        <f>VLOOKUP(A161,home!$A$2:$E$405,3,FALSE)</f>
        <v>1.25</v>
      </c>
      <c r="F161">
        <f>VLOOKUP(B161,home!$B$2:$E$405,3,FALSE)</f>
        <v>0.73</v>
      </c>
      <c r="G161">
        <f>VLOOKUP(C161,away!$B$2:$E$405,4,FALSE)</f>
        <v>0.87</v>
      </c>
      <c r="H161">
        <f>VLOOKUP(A161,away!$A$2:$E$405,3,FALSE)</f>
        <v>1.08901515151515</v>
      </c>
      <c r="I161">
        <f>VLOOKUP(C161,away!$B$2:$E$405,3,FALSE)</f>
        <v>0.91</v>
      </c>
      <c r="J161">
        <f>VLOOKUP(B161,home!$B$2:$E$405,4,FALSE)</f>
        <v>1.04</v>
      </c>
      <c r="K161" s="3">
        <f t="shared" si="224"/>
        <v>0.793875</v>
      </c>
      <c r="L161" s="3">
        <f t="shared" si="225"/>
        <v>1.0306439393939382</v>
      </c>
      <c r="M161" s="5">
        <f t="shared" si="226"/>
        <v>0.16129521824479909</v>
      </c>
      <c r="N161" s="5">
        <f t="shared" si="227"/>
        <v>0.12804824138408985</v>
      </c>
      <c r="O161" s="5">
        <f t="shared" si="228"/>
        <v>0.16623793913722473</v>
      </c>
      <c r="P161" s="5">
        <f t="shared" si="229"/>
        <v>0.13197214393256426</v>
      </c>
      <c r="Q161" s="5">
        <f t="shared" si="230"/>
        <v>5.0827148814397156E-2</v>
      </c>
      <c r="R161" s="5">
        <f t="shared" si="231"/>
        <v>8.5666062234559512E-2</v>
      </c>
      <c r="S161" s="5">
        <f t="shared" si="232"/>
        <v>2.6994983118042704E-2</v>
      </c>
      <c r="T161" s="5">
        <f t="shared" si="233"/>
        <v>5.2384692882232221E-2</v>
      </c>
      <c r="U161" s="5">
        <f t="shared" si="234"/>
        <v>6.800814515646092E-2</v>
      </c>
      <c r="V161" s="5">
        <f t="shared" si="235"/>
        <v>2.4541512804762133E-3</v>
      </c>
      <c r="W161" s="5">
        <f t="shared" si="236"/>
        <v>1.3450134255009851E-2</v>
      </c>
      <c r="X161" s="5">
        <f t="shared" si="237"/>
        <v>1.3862299353960704E-2</v>
      </c>
      <c r="Y161" s="5">
        <f t="shared" si="238"/>
        <v>7.1435474076120518E-3</v>
      </c>
      <c r="Z161" s="5">
        <f t="shared" si="239"/>
        <v>2.9430402617930895E-2</v>
      </c>
      <c r="AA161" s="5">
        <f t="shared" si="240"/>
        <v>2.3364060878309886E-2</v>
      </c>
      <c r="AB161" s="5">
        <f t="shared" si="241"/>
        <v>9.2740719148841286E-3</v>
      </c>
      <c r="AC161" s="5">
        <f t="shared" si="242"/>
        <v>1.2549953803022036E-4</v>
      </c>
      <c r="AD161" s="5">
        <f t="shared" si="243"/>
        <v>2.669431332923986E-3</v>
      </c>
      <c r="AE161" s="5">
        <f t="shared" si="244"/>
        <v>2.7512332249063883E-3</v>
      </c>
      <c r="AF161" s="5">
        <f t="shared" si="245"/>
        <v>1.4177709245545044E-3</v>
      </c>
      <c r="AG161" s="5">
        <f t="shared" si="246"/>
        <v>4.8707233694701344E-4</v>
      </c>
      <c r="AH161" s="5">
        <f t="shared" si="247"/>
        <v>7.5830665230234911E-3</v>
      </c>
      <c r="AI161" s="5">
        <f t="shared" si="248"/>
        <v>6.0200069359652728E-3</v>
      </c>
      <c r="AJ161" s="5">
        <f t="shared" si="249"/>
        <v>2.3895665031447152E-3</v>
      </c>
      <c r="AK161" s="5">
        <f t="shared" si="250"/>
        <v>6.3233903589467047E-4</v>
      </c>
      <c r="AL161" s="5">
        <f t="shared" si="251"/>
        <v>4.1073612166871857E-6</v>
      </c>
      <c r="AM161" s="5">
        <f t="shared" si="252"/>
        <v>4.2383895988500596E-4</v>
      </c>
      <c r="AN161" s="5">
        <f t="shared" si="253"/>
        <v>4.3682705528451187E-4</v>
      </c>
      <c r="AO161" s="5">
        <f t="shared" si="254"/>
        <v>2.2510657854614145E-4</v>
      </c>
      <c r="AP161" s="5">
        <f t="shared" si="255"/>
        <v>7.7334910298762071E-5</v>
      </c>
      <c r="AQ161" s="5">
        <f t="shared" si="256"/>
        <v>1.9926189150748242E-5</v>
      </c>
      <c r="AR161" s="5">
        <f t="shared" si="257"/>
        <v>1.5630883107950455E-3</v>
      </c>
      <c r="AS161" s="5">
        <f t="shared" si="258"/>
        <v>1.2408967327324166E-3</v>
      </c>
      <c r="AT161" s="5">
        <f t="shared" si="259"/>
        <v>4.9255844684897355E-4</v>
      </c>
      <c r="AU161" s="5">
        <f t="shared" si="260"/>
        <v>1.3034327899740967E-4</v>
      </c>
      <c r="AV161" s="5">
        <f t="shared" si="261"/>
        <v>2.5869067653517146E-5</v>
      </c>
      <c r="AW161" s="5">
        <f t="shared" si="262"/>
        <v>9.33514733574137E-8</v>
      </c>
      <c r="AX161" s="5">
        <f t="shared" si="263"/>
        <v>5.6079192379784828E-5</v>
      </c>
      <c r="AY161" s="5">
        <f t="shared" si="264"/>
        <v>5.7797679752331953E-5</v>
      </c>
      <c r="AZ161" s="5">
        <f t="shared" si="265"/>
        <v>2.978441417388633E-5</v>
      </c>
      <c r="BA161" s="5">
        <f t="shared" si="266"/>
        <v>1.0232375318904952E-5</v>
      </c>
      <c r="BB161" s="5">
        <f t="shared" si="267"/>
        <v>2.6364839020083758E-6</v>
      </c>
      <c r="BC161" s="5">
        <f t="shared" si="268"/>
        <v>5.4345523098292306E-7</v>
      </c>
      <c r="BD161" s="5">
        <f t="shared" si="269"/>
        <v>2.6849791570973691E-4</v>
      </c>
      <c r="BE161" s="5">
        <f t="shared" si="270"/>
        <v>2.1315378283406737E-4</v>
      </c>
      <c r="BF161" s="5">
        <f t="shared" si="271"/>
        <v>8.4608729673697603E-5</v>
      </c>
      <c r="BG161" s="5">
        <f t="shared" si="272"/>
        <v>2.2389585089902236E-5</v>
      </c>
      <c r="BH161" s="5">
        <f t="shared" si="273"/>
        <v>4.443632965811534E-6</v>
      </c>
      <c r="BI161" s="5">
        <f t="shared" si="274"/>
        <v>7.0553782414672638E-7</v>
      </c>
      <c r="BJ161" s="8">
        <f t="shared" si="275"/>
        <v>0.27438167921055678</v>
      </c>
      <c r="BK161" s="8">
        <f t="shared" si="276"/>
        <v>0.32290390115488155</v>
      </c>
      <c r="BL161" s="8">
        <f t="shared" si="277"/>
        <v>0.37322181334059201</v>
      </c>
      <c r="BM161" s="8">
        <f t="shared" si="278"/>
        <v>0.27583333824804773</v>
      </c>
      <c r="BN161" s="8">
        <f t="shared" si="279"/>
        <v>0.72404675374763472</v>
      </c>
    </row>
    <row r="162" spans="1:66" x14ac:dyDescent="0.25">
      <c r="A162" t="s">
        <v>145</v>
      </c>
      <c r="B162" t="s">
        <v>349</v>
      </c>
      <c r="C162" t="s">
        <v>388</v>
      </c>
      <c r="D162" s="11">
        <v>44473</v>
      </c>
      <c r="E162">
        <f>VLOOKUP(A162,home!$A$2:$E$405,3,FALSE)</f>
        <v>1.40149625935162</v>
      </c>
      <c r="F162">
        <f>VLOOKUP(B162,home!$B$2:$E$405,3,FALSE)</f>
        <v>0.8</v>
      </c>
      <c r="G162">
        <f>VLOOKUP(C162,away!$B$2:$E$405,4,FALSE)</f>
        <v>0.79</v>
      </c>
      <c r="H162">
        <f>VLOOKUP(A162,away!$A$2:$E$405,3,FALSE)</f>
        <v>1.22194513715711</v>
      </c>
      <c r="I162">
        <f>VLOOKUP(C162,away!$B$2:$E$405,3,FALSE)</f>
        <v>0.99</v>
      </c>
      <c r="J162">
        <f>VLOOKUP(B162,home!$B$2:$E$405,4,FALSE)</f>
        <v>1.1100000000000001</v>
      </c>
      <c r="K162" s="3">
        <f t="shared" si="224"/>
        <v>0.88574563591022393</v>
      </c>
      <c r="L162" s="3">
        <f t="shared" si="225"/>
        <v>1.3427955112219481</v>
      </c>
      <c r="M162" s="5">
        <f t="shared" si="226"/>
        <v>0.10768541277391597</v>
      </c>
      <c r="N162" s="5">
        <f t="shared" si="227"/>
        <v>9.5381884415687138E-2</v>
      </c>
      <c r="O162" s="5">
        <f t="shared" si="228"/>
        <v>0.144599488896897</v>
      </c>
      <c r="P162" s="5">
        <f t="shared" si="229"/>
        <v>0.12807836624527538</v>
      </c>
      <c r="Q162" s="5">
        <f t="shared" si="230"/>
        <v>4.2242043933044135E-2</v>
      </c>
      <c r="R162" s="5">
        <f t="shared" si="231"/>
        <v>9.7083772307870617E-2</v>
      </c>
      <c r="S162" s="5">
        <f t="shared" si="232"/>
        <v>3.8083310165925185E-2</v>
      </c>
      <c r="T162" s="5">
        <f t="shared" si="233"/>
        <v>5.6722426978131991E-2</v>
      </c>
      <c r="U162" s="5">
        <f t="shared" si="234"/>
        <v>8.5991527639398241E-2</v>
      </c>
      <c r="V162" s="5">
        <f t="shared" si="235"/>
        <v>5.0328163424452951E-3</v>
      </c>
      <c r="W162" s="5">
        <f t="shared" si="236"/>
        <v>1.2471902021873933E-2</v>
      </c>
      <c r="X162" s="5">
        <f t="shared" si="237"/>
        <v>1.6747214051372257E-2</v>
      </c>
      <c r="Y162" s="5">
        <f t="shared" si="238"/>
        <v>1.1244041926827902E-2</v>
      </c>
      <c r="Z162" s="5">
        <f t="shared" si="239"/>
        <v>4.3454551222500762E-2</v>
      </c>
      <c r="AA162" s="5">
        <f t="shared" si="240"/>
        <v>3.8489679105767331E-2</v>
      </c>
      <c r="AB162" s="5">
        <f t="shared" si="241"/>
        <v>1.7046032647759168E-2</v>
      </c>
      <c r="AC162" s="5">
        <f t="shared" si="242"/>
        <v>3.7411920411764229E-4</v>
      </c>
      <c r="AD162" s="5">
        <f t="shared" si="243"/>
        <v>2.7617331968436834E-3</v>
      </c>
      <c r="AE162" s="5">
        <f t="shared" si="244"/>
        <v>3.7084429399143392E-3</v>
      </c>
      <c r="AF162" s="5">
        <f t="shared" si="245"/>
        <v>2.4898402666698499E-3</v>
      </c>
      <c r="AG162" s="5">
        <f t="shared" si="246"/>
        <v>1.1144487779146436E-3</v>
      </c>
      <c r="AH162" s="5">
        <f t="shared" si="247"/>
        <v>1.458764408093456E-2</v>
      </c>
      <c r="AI162" s="5">
        <f t="shared" si="248"/>
        <v>1.2920942082899393E-2</v>
      </c>
      <c r="AJ162" s="5">
        <f t="shared" si="249"/>
        <v>5.7223340308884471E-3</v>
      </c>
      <c r="AK162" s="5">
        <f t="shared" si="250"/>
        <v>1.6895107983600013E-3</v>
      </c>
      <c r="AL162" s="5">
        <f t="shared" si="251"/>
        <v>1.7798725086366354E-5</v>
      </c>
      <c r="AM162" s="5">
        <f t="shared" si="252"/>
        <v>4.8923862533053694E-4</v>
      </c>
      <c r="AN162" s="5">
        <f t="shared" si="253"/>
        <v>6.5694743001024156E-4</v>
      </c>
      <c r="AO162" s="5">
        <f t="shared" si="254"/>
        <v>4.4107303006327364E-4</v>
      </c>
      <c r="AP162" s="5">
        <f t="shared" si="255"/>
        <v>1.9742362829667566E-4</v>
      </c>
      <c r="AQ162" s="5">
        <f t="shared" si="256"/>
        <v>6.6274890471481609E-5</v>
      </c>
      <c r="AR162" s="5">
        <f t="shared" si="257"/>
        <v>3.9176445982364696E-3</v>
      </c>
      <c r="AS162" s="5">
        <f t="shared" si="258"/>
        <v>3.4700366059352153E-3</v>
      </c>
      <c r="AT162" s="5">
        <f t="shared" si="259"/>
        <v>1.5367848900779209E-3</v>
      </c>
      <c r="AU162" s="5">
        <f t="shared" si="260"/>
        <v>4.5373350323976399E-4</v>
      </c>
      <c r="AV162" s="5">
        <f t="shared" si="261"/>
        <v>1.0047311759021958E-4</v>
      </c>
      <c r="AW162" s="5">
        <f t="shared" si="262"/>
        <v>5.8803787078299076E-7</v>
      </c>
      <c r="AX162" s="5">
        <f t="shared" si="263"/>
        <v>7.2223496217540002E-5</v>
      </c>
      <c r="AY162" s="5">
        <f t="shared" si="264"/>
        <v>9.6981386525668066E-5</v>
      </c>
      <c r="AZ162" s="5">
        <f t="shared" si="265"/>
        <v>6.511308524937391E-5</v>
      </c>
      <c r="BA162" s="5">
        <f t="shared" si="266"/>
        <v>2.9144519531557095E-5</v>
      </c>
      <c r="BB162" s="5">
        <f t="shared" si="267"/>
        <v>9.7837825009238147E-6</v>
      </c>
      <c r="BC162" s="5">
        <f t="shared" si="268"/>
        <v>2.6275238450024693E-6</v>
      </c>
      <c r="BD162" s="5">
        <f t="shared" si="269"/>
        <v>8.7676593017913939E-4</v>
      </c>
      <c r="BE162" s="5">
        <f t="shared" si="270"/>
        <v>7.7659159637094078E-4</v>
      </c>
      <c r="BF162" s="5">
        <f t="shared" si="271"/>
        <v>3.4393130868505734E-4</v>
      </c>
      <c r="BG162" s="5">
        <f t="shared" si="272"/>
        <v>1.0154521857356057E-4</v>
      </c>
      <c r="BH162" s="5">
        <f t="shared" si="273"/>
        <v>2.2485808549770271E-5</v>
      </c>
      <c r="BI162" s="5">
        <f t="shared" si="274"/>
        <v>3.9833413585743645E-6</v>
      </c>
      <c r="BJ162" s="8">
        <f t="shared" si="275"/>
        <v>0.24701080990632213</v>
      </c>
      <c r="BK162" s="8">
        <f t="shared" si="276"/>
        <v>0.27936880484329146</v>
      </c>
      <c r="BL162" s="8">
        <f t="shared" si="277"/>
        <v>0.42973490750957138</v>
      </c>
      <c r="BM162" s="8">
        <f t="shared" si="278"/>
        <v>0.38440171156034075</v>
      </c>
      <c r="BN162" s="8">
        <f t="shared" si="279"/>
        <v>0.61507096857269017</v>
      </c>
    </row>
    <row r="163" spans="1:66" x14ac:dyDescent="0.25">
      <c r="A163" t="s">
        <v>145</v>
      </c>
      <c r="B163" t="s">
        <v>357</v>
      </c>
      <c r="C163" t="s">
        <v>432</v>
      </c>
      <c r="D163" s="11">
        <v>44473</v>
      </c>
      <c r="E163">
        <f>VLOOKUP(A163,home!$A$2:$E$405,3,FALSE)</f>
        <v>1.40149625935162</v>
      </c>
      <c r="F163">
        <f>VLOOKUP(B163,home!$B$2:$E$405,3,FALSE)</f>
        <v>0.71</v>
      </c>
      <c r="G163">
        <f>VLOOKUP(C163,away!$B$2:$E$405,4,FALSE)</f>
        <v>1.66</v>
      </c>
      <c r="H163">
        <f>VLOOKUP(A163,away!$A$2:$E$405,3,FALSE)</f>
        <v>1.22194513715711</v>
      </c>
      <c r="I163">
        <f>VLOOKUP(C163,away!$B$2:$E$405,3,FALSE)</f>
        <v>0.52</v>
      </c>
      <c r="J163">
        <f>VLOOKUP(B163,home!$B$2:$E$405,4,FALSE)</f>
        <v>0.91</v>
      </c>
      <c r="K163" s="3">
        <f t="shared" si="224"/>
        <v>1.6518034912718194</v>
      </c>
      <c r="L163" s="3">
        <f t="shared" si="225"/>
        <v>0.57822443890274444</v>
      </c>
      <c r="M163" s="5">
        <f t="shared" si="226"/>
        <v>0.10752542688991147</v>
      </c>
      <c r="N163" s="5">
        <f t="shared" si="227"/>
        <v>0.1776108755372485</v>
      </c>
      <c r="O163" s="5">
        <f t="shared" si="228"/>
        <v>6.2173829631197129E-2</v>
      </c>
      <c r="P163" s="5">
        <f t="shared" si="229"/>
        <v>0.1026989488505507</v>
      </c>
      <c r="Q163" s="5">
        <f t="shared" si="230"/>
        <v>0.14668913215013588</v>
      </c>
      <c r="R163" s="5">
        <f t="shared" si="231"/>
        <v>1.7975213876466892E-2</v>
      </c>
      <c r="S163" s="5">
        <f t="shared" si="232"/>
        <v>2.4522279055461269E-2</v>
      </c>
      <c r="T163" s="5">
        <f t="shared" si="233"/>
        <v>8.4819241130642847E-2</v>
      </c>
      <c r="U163" s="5">
        <f t="shared" si="234"/>
        <v>2.969152103750566E-2</v>
      </c>
      <c r="V163" s="5">
        <f t="shared" si="235"/>
        <v>2.6023945686965474E-3</v>
      </c>
      <c r="W163" s="5">
        <f t="shared" si="236"/>
        <v>8.0767206872409264E-2</v>
      </c>
      <c r="X163" s="5">
        <f t="shared" si="237"/>
        <v>4.6701572875540734E-2</v>
      </c>
      <c r="Y163" s="5">
        <f t="shared" si="238"/>
        <v>1.3501995385917584E-2</v>
      </c>
      <c r="Z163" s="5">
        <f t="shared" si="239"/>
        <v>3.4645693192922994E-3</v>
      </c>
      <c r="AA163" s="5">
        <f t="shared" si="240"/>
        <v>5.7227876973602503E-3</v>
      </c>
      <c r="AB163" s="5">
        <f t="shared" si="241"/>
        <v>4.7264603491535403E-3</v>
      </c>
      <c r="AC163" s="5">
        <f t="shared" si="242"/>
        <v>1.5534882912691871E-4</v>
      </c>
      <c r="AD163" s="5">
        <f t="shared" si="243"/>
        <v>3.3352888573029718E-2</v>
      </c>
      <c r="AE163" s="5">
        <f t="shared" si="244"/>
        <v>1.9285455280925869E-2</v>
      </c>
      <c r="AF163" s="5">
        <f t="shared" si="245"/>
        <v>5.5756607793986642E-3</v>
      </c>
      <c r="AG163" s="5">
        <f t="shared" si="246"/>
        <v>1.0746611085599442E-3</v>
      </c>
      <c r="AH163" s="5">
        <f t="shared" si="247"/>
        <v>5.008246626718631E-4</v>
      </c>
      <c r="AI163" s="5">
        <f t="shared" si="248"/>
        <v>8.2726392631641459E-4</v>
      </c>
      <c r="AJ163" s="5">
        <f t="shared" si="249"/>
        <v>6.8323872084634352E-4</v>
      </c>
      <c r="AK163" s="5">
        <f t="shared" si="250"/>
        <v>3.7619203482202755E-4</v>
      </c>
      <c r="AL163" s="5">
        <f t="shared" si="251"/>
        <v>5.9350283622990214E-6</v>
      </c>
      <c r="AM163" s="5">
        <f t="shared" si="252"/>
        <v>1.101848355778608E-2</v>
      </c>
      <c r="AN163" s="5">
        <f t="shared" si="253"/>
        <v>6.371156472759972E-3</v>
      </c>
      <c r="AO163" s="5">
        <f t="shared" si="254"/>
        <v>1.8419791883116114E-3</v>
      </c>
      <c r="AP163" s="5">
        <f t="shared" si="255"/>
        <v>3.5502579421067154E-4</v>
      </c>
      <c r="AQ163" s="5">
        <f t="shared" si="256"/>
        <v>5.1321147663366674E-5</v>
      </c>
      <c r="AR163" s="5">
        <f t="shared" si="257"/>
        <v>5.791781191241889E-5</v>
      </c>
      <c r="AS163" s="5">
        <f t="shared" si="258"/>
        <v>9.5668843923758085E-5</v>
      </c>
      <c r="AT163" s="5">
        <f t="shared" si="259"/>
        <v>7.9013065199601208E-5</v>
      </c>
      <c r="AU163" s="5">
        <f t="shared" si="260"/>
        <v>4.3504685650929739E-5</v>
      </c>
      <c r="AV163" s="5">
        <f t="shared" si="261"/>
        <v>1.7965297911222189E-5</v>
      </c>
      <c r="AW163" s="5">
        <f t="shared" si="262"/>
        <v>1.5746176711567898E-7</v>
      </c>
      <c r="AX163" s="5">
        <f t="shared" si="263"/>
        <v>3.0333949348787018E-3</v>
      </c>
      <c r="AY163" s="5">
        <f t="shared" si="264"/>
        <v>1.7539830841906646E-3</v>
      </c>
      <c r="AZ163" s="5">
        <f t="shared" si="265"/>
        <v>5.0709794235052604E-4</v>
      </c>
      <c r="BA163" s="5">
        <f t="shared" si="266"/>
        <v>9.7738807728123094E-5</v>
      </c>
      <c r="BB163" s="5">
        <f t="shared" si="267"/>
        <v>1.4128741814404294E-5</v>
      </c>
      <c r="BC163" s="5">
        <f t="shared" si="268"/>
        <v>1.6339167616071342E-6</v>
      </c>
      <c r="BD163" s="5">
        <f t="shared" si="269"/>
        <v>5.581582382588847E-6</v>
      </c>
      <c r="BE163" s="5">
        <f t="shared" si="270"/>
        <v>9.2196772663815362E-6</v>
      </c>
      <c r="BF163" s="5">
        <f t="shared" si="271"/>
        <v>7.614547548504225E-6</v>
      </c>
      <c r="BG163" s="5">
        <f t="shared" si="272"/>
        <v>4.1925787416915187E-6</v>
      </c>
      <c r="BH163" s="5">
        <f t="shared" si="273"/>
        <v>1.7313290507395152E-6</v>
      </c>
      <c r="BI163" s="5">
        <f t="shared" si="274"/>
        <v>5.7196307411037059E-7</v>
      </c>
      <c r="BJ163" s="8">
        <f t="shared" si="275"/>
        <v>0.63442463328226462</v>
      </c>
      <c r="BK163" s="8">
        <f t="shared" si="276"/>
        <v>0.23926431630629985</v>
      </c>
      <c r="BL163" s="8">
        <f t="shared" si="277"/>
        <v>0.12300031331900207</v>
      </c>
      <c r="BM163" s="8">
        <f t="shared" si="278"/>
        <v>0.38372657966892482</v>
      </c>
      <c r="BN163" s="8">
        <f t="shared" si="279"/>
        <v>0.61467342693551064</v>
      </c>
    </row>
    <row r="164" spans="1:66" x14ac:dyDescent="0.25">
      <c r="A164" t="s">
        <v>145</v>
      </c>
      <c r="B164" t="s">
        <v>360</v>
      </c>
      <c r="C164" t="s">
        <v>371</v>
      </c>
      <c r="D164" s="11">
        <v>44473</v>
      </c>
      <c r="E164">
        <f>VLOOKUP(A164,home!$A$2:$E$405,3,FALSE)</f>
        <v>1.40149625935162</v>
      </c>
      <c r="F164">
        <f>VLOOKUP(B164,home!$B$2:$E$405,3,FALSE)</f>
        <v>1.1399999999999999</v>
      </c>
      <c r="G164">
        <f>VLOOKUP(C164,away!$B$2:$E$405,4,FALSE)</f>
        <v>0.91</v>
      </c>
      <c r="H164">
        <f>VLOOKUP(A164,away!$A$2:$E$405,3,FALSE)</f>
        <v>1.22194513715711</v>
      </c>
      <c r="I164">
        <f>VLOOKUP(C164,away!$B$2:$E$405,3,FALSE)</f>
        <v>0.71</v>
      </c>
      <c r="J164">
        <f>VLOOKUP(B164,home!$B$2:$E$405,4,FALSE)</f>
        <v>1.19</v>
      </c>
      <c r="K164" s="3">
        <f t="shared" si="224"/>
        <v>1.4539122194513705</v>
      </c>
      <c r="L164" s="3">
        <f t="shared" si="225"/>
        <v>1.0324214463840422</v>
      </c>
      <c r="M164" s="5">
        <f t="shared" si="226"/>
        <v>8.3214500137986411E-2</v>
      </c>
      <c r="N164" s="5">
        <f t="shared" si="227"/>
        <v>0.12098657858615618</v>
      </c>
      <c r="O164" s="5">
        <f t="shared" si="228"/>
        <v>8.5912434592585005E-2</v>
      </c>
      <c r="P164" s="5">
        <f t="shared" si="229"/>
        <v>0.12490913845697596</v>
      </c>
      <c r="Q164" s="5">
        <f t="shared" si="230"/>
        <v>8.7951932498013002E-2</v>
      </c>
      <c r="R164" s="5">
        <f t="shared" si="231"/>
        <v>4.4348919992225511E-2</v>
      </c>
      <c r="S164" s="5">
        <f t="shared" si="232"/>
        <v>4.6873720457949776E-2</v>
      </c>
      <c r="T164" s="5">
        <f t="shared" si="233"/>
        <v>9.0803461361870244E-2</v>
      </c>
      <c r="U164" s="5">
        <f t="shared" si="234"/>
        <v>6.4479436696167847E-2</v>
      </c>
      <c r="V164" s="5">
        <f t="shared" si="235"/>
        <v>7.8177561589051897E-3</v>
      </c>
      <c r="W164" s="5">
        <f t="shared" si="236"/>
        <v>4.2624796461074428E-2</v>
      </c>
      <c r="X164" s="5">
        <f t="shared" si="237"/>
        <v>4.400675401416787E-2</v>
      </c>
      <c r="Y164" s="5">
        <f t="shared" si="238"/>
        <v>2.2716758314986971E-2</v>
      </c>
      <c r="Z164" s="5">
        <f t="shared" si="239"/>
        <v>1.5262258707981211E-2</v>
      </c>
      <c r="AA164" s="5">
        <f t="shared" si="240"/>
        <v>2.2189984431961969E-2</v>
      </c>
      <c r="AB164" s="5">
        <f t="shared" si="241"/>
        <v>1.6131144757532592E-2</v>
      </c>
      <c r="AC164" s="5">
        <f t="shared" si="242"/>
        <v>7.3342775662318135E-4</v>
      </c>
      <c r="AD164" s="5">
        <f t="shared" si="243"/>
        <v>1.5493178106595906E-2</v>
      </c>
      <c r="AE164" s="5">
        <f t="shared" si="244"/>
        <v>1.5995489349897321E-2</v>
      </c>
      <c r="AF164" s="5">
        <f t="shared" si="245"/>
        <v>8.2570431251207665E-3</v>
      </c>
      <c r="AG164" s="5">
        <f t="shared" si="246"/>
        <v>2.8415828020308649E-3</v>
      </c>
      <c r="AH164" s="5">
        <f t="shared" si="247"/>
        <v>3.9392708025953512E-3</v>
      </c>
      <c r="AI164" s="5">
        <f t="shared" si="248"/>
        <v>5.7273539556213886E-3</v>
      </c>
      <c r="AJ164" s="5">
        <f t="shared" si="249"/>
        <v>4.1635349506005401E-3</v>
      </c>
      <c r="AK164" s="5">
        <f t="shared" si="250"/>
        <v>2.0178047802636625E-3</v>
      </c>
      <c r="AL164" s="5">
        <f t="shared" si="251"/>
        <v>4.4036473955055124E-5</v>
      </c>
      <c r="AM164" s="5">
        <f t="shared" si="252"/>
        <v>4.5051441934632471E-3</v>
      </c>
      <c r="AN164" s="5">
        <f t="shared" si="253"/>
        <v>4.6512074843839957E-3</v>
      </c>
      <c r="AO164" s="5">
        <f t="shared" si="254"/>
        <v>2.4010031792300029E-3</v>
      </c>
      <c r="AP164" s="5">
        <f t="shared" si="255"/>
        <v>8.2628239169110795E-4</v>
      </c>
      <c r="AQ164" s="5">
        <f t="shared" si="256"/>
        <v>2.1326791548784984E-4</v>
      </c>
      <c r="AR164" s="5">
        <f t="shared" si="257"/>
        <v>8.1339753194278398E-4</v>
      </c>
      <c r="AS164" s="5">
        <f t="shared" si="258"/>
        <v>1.1826086109632001E-3</v>
      </c>
      <c r="AT164" s="5">
        <f t="shared" si="259"/>
        <v>8.5970455515390438E-4</v>
      </c>
      <c r="AU164" s="5">
        <f t="shared" si="260"/>
        <v>4.1664498595208899E-4</v>
      </c>
      <c r="AV164" s="5">
        <f t="shared" si="261"/>
        <v>1.5144130906222163E-4</v>
      </c>
      <c r="AW164" s="5">
        <f t="shared" si="262"/>
        <v>1.836137670080189E-6</v>
      </c>
      <c r="AX164" s="5">
        <f t="shared" si="263"/>
        <v>1.091680698877768E-3</v>
      </c>
      <c r="AY164" s="5">
        <f t="shared" si="264"/>
        <v>1.1270745661249271E-3</v>
      </c>
      <c r="AZ164" s="5">
        <f t="shared" si="265"/>
        <v>5.8180797687068194E-4</v>
      </c>
      <c r="BA164" s="5">
        <f t="shared" si="266"/>
        <v>2.0022367766620098E-4</v>
      </c>
      <c r="BB164" s="5">
        <f t="shared" si="267"/>
        <v>5.167880472411787E-5</v>
      </c>
      <c r="BC164" s="5">
        <f t="shared" si="268"/>
        <v>1.0670861264134449E-5</v>
      </c>
      <c r="BD164" s="5">
        <f t="shared" si="269"/>
        <v>1.3996150940226315E-4</v>
      </c>
      <c r="BE164" s="5">
        <f t="shared" si="270"/>
        <v>2.0349174877280828E-4</v>
      </c>
      <c r="BF164" s="5">
        <f t="shared" si="271"/>
        <v>1.479295700491572E-4</v>
      </c>
      <c r="BG164" s="5">
        <f t="shared" si="272"/>
        <v>7.1692203170885759E-5</v>
      </c>
      <c r="BH164" s="5">
        <f t="shared" si="273"/>
        <v>2.6058542557385263E-5</v>
      </c>
      <c r="BI164" s="5">
        <f t="shared" si="274"/>
        <v>7.5773666890552006E-6</v>
      </c>
      <c r="BJ164" s="8">
        <f t="shared" si="275"/>
        <v>0.46733761636969762</v>
      </c>
      <c r="BK164" s="8">
        <f t="shared" si="276"/>
        <v>0.26471965400852049</v>
      </c>
      <c r="BL164" s="8">
        <f t="shared" si="277"/>
        <v>0.25293039289326957</v>
      </c>
      <c r="BM164" s="8">
        <f t="shared" si="278"/>
        <v>0.45180117928707192</v>
      </c>
      <c r="BN164" s="8">
        <f t="shared" si="279"/>
        <v>0.54732350426394216</v>
      </c>
    </row>
    <row r="165" spans="1:66" x14ac:dyDescent="0.25">
      <c r="A165" t="s">
        <v>145</v>
      </c>
      <c r="B165" t="s">
        <v>391</v>
      </c>
      <c r="C165" t="s">
        <v>366</v>
      </c>
      <c r="D165" s="11">
        <v>44473</v>
      </c>
      <c r="E165">
        <f>VLOOKUP(A165,home!$A$2:$E$405,3,FALSE)</f>
        <v>1.40149625935162</v>
      </c>
      <c r="F165">
        <f>VLOOKUP(B165,home!$B$2:$E$405,3,FALSE)</f>
        <v>0.94</v>
      </c>
      <c r="G165">
        <f>VLOOKUP(C165,away!$B$2:$E$405,4,FALSE)</f>
        <v>0.75</v>
      </c>
      <c r="H165">
        <f>VLOOKUP(A165,away!$A$2:$E$405,3,FALSE)</f>
        <v>1.22194513715711</v>
      </c>
      <c r="I165">
        <f>VLOOKUP(C165,away!$B$2:$E$405,3,FALSE)</f>
        <v>0.83</v>
      </c>
      <c r="J165">
        <f>VLOOKUP(B165,home!$B$2:$E$405,4,FALSE)</f>
        <v>1.46</v>
      </c>
      <c r="K165" s="3">
        <f t="shared" ref="K165:K228" si="280">E165*F165*G165</f>
        <v>0.98805486284289212</v>
      </c>
      <c r="L165" s="3">
        <f t="shared" ref="L165:L228" si="281">H165*I165*J165</f>
        <v>1.4807531172069857</v>
      </c>
      <c r="M165" s="5">
        <f t="shared" ref="M165:M228" si="282">_xlfn.POISSON.DIST(0,K165,FALSE) * _xlfn.POISSON.DIST(0,L165,FALSE)</f>
        <v>8.4685745958659672E-2</v>
      </c>
      <c r="N165" s="5">
        <f t="shared" ref="N165:N228" si="283">_xlfn.POISSON.DIST(1,K165,FALSE) * _xlfn.POISSON.DIST(0,L165,FALSE)</f>
        <v>8.3674163107931479E-2</v>
      </c>
      <c r="O165" s="5">
        <f t="shared" ref="O165:O228" si="284">_xlfn.POISSON.DIST(0,K165,FALSE) * _xlfn.POISSON.DIST(1,L165,FALSE)</f>
        <v>0.12539868231128418</v>
      </c>
      <c r="P165" s="5">
        <f t="shared" ref="P165:P228" si="285">_xlfn.POISSON.DIST(1,K165,FALSE) * _xlfn.POISSON.DIST(1,L165,FALSE)</f>
        <v>0.12390077785175529</v>
      </c>
      <c r="Q165" s="5">
        <f t="shared" ref="Q165:Q228" si="286">_xlfn.POISSON.DIST(2,K165,FALSE) * _xlfn.POISSON.DIST(0,L165,FALSE)</f>
        <v>4.1337331876550511E-2</v>
      </c>
      <c r="R165" s="5">
        <f t="shared" ref="R165:R228" si="287">_xlfn.POISSON.DIST(0,K165,FALSE) * _xlfn.POISSON.DIST(2,L165,FALSE)</f>
        <v>9.2842244863041296E-2</v>
      </c>
      <c r="S165" s="5">
        <f t="shared" ref="S165:S228" si="288">_xlfn.POISSON.DIST(2,K165,FALSE) * _xlfn.POISSON.DIST(2,L165,FALSE)</f>
        <v>4.5318732740938436E-2</v>
      </c>
      <c r="T165" s="5">
        <f t="shared" ref="T165:T228" si="289">_xlfn.POISSON.DIST(2,K165,FALSE) * _xlfn.POISSON.DIST(1,L165,FALSE)</f>
        <v>6.1210383033221856E-2</v>
      </c>
      <c r="U165" s="5">
        <f t="shared" ref="U165:U228" si="290">_xlfn.POISSON.DIST(1,K165,FALSE) * _xlfn.POISSON.DIST(2,L165,FALSE)</f>
        <v>9.1733231514178476E-2</v>
      </c>
      <c r="V165" s="5">
        <f t="shared" ref="V165:V228" si="291">_xlfn.POISSON.DIST(3,K165,FALSE) * _xlfn.POISSON.DIST(3,L165,FALSE)</f>
        <v>7.367140681632702E-3</v>
      </c>
      <c r="W165" s="5">
        <f t="shared" ref="W165:W228" si="292">_xlfn.POISSON.DIST(3,K165,FALSE) * _xlfn.POISSON.DIST(0,L165,FALSE)</f>
        <v>1.3614517259192077E-2</v>
      </c>
      <c r="X165" s="5">
        <f t="shared" ref="X165:X228" si="293">_xlfn.POISSON.DIST(3,K165,FALSE) * _xlfn.POISSON.DIST(1,L165,FALSE)</f>
        <v>2.0159738870816974E-2</v>
      </c>
      <c r="Y165" s="5">
        <f t="shared" ref="Y165:Y228" si="294">_xlfn.POISSON.DIST(3,K165,FALSE) * _xlfn.POISSON.DIST(2,L165,FALSE)</f>
        <v>1.4925798087520538E-2</v>
      </c>
      <c r="Z165" s="5">
        <f t="shared" ref="Z165:Z228" si="295">_xlfn.POISSON.DIST(0,K165,FALSE) * _xlfn.POISSON.DIST(3,L165,FALSE)</f>
        <v>4.5825481163147559E-2</v>
      </c>
      <c r="AA165" s="5">
        <f t="shared" ref="AA165:AA228" si="296">_xlfn.POISSON.DIST(1,K165,FALSE) * _xlfn.POISSON.DIST(3,L165,FALSE)</f>
        <v>4.5278089505363293E-2</v>
      </c>
      <c r="AB165" s="5">
        <f t="shared" ref="AB165:AB228" si="297">_xlfn.POISSON.DIST(2,K165,FALSE) * _xlfn.POISSON.DIST(3,L165,FALSE)</f>
        <v>2.2368618258004958E-2</v>
      </c>
      <c r="AC165" s="5">
        <f t="shared" ref="AC165:AC228" si="298">_xlfn.POISSON.DIST(4,K165,FALSE) * _xlfn.POISSON.DIST(4,L165,FALSE)</f>
        <v>6.7366300156580805E-4</v>
      </c>
      <c r="AD165" s="5">
        <f t="shared" ref="AD165:AD228" si="299">_xlfn.POISSON.DIST(4,K165,FALSE) * _xlfn.POISSON.DIST(0,L165,FALSE)</f>
        <v>3.3629724958008037E-3</v>
      </c>
      <c r="AE165" s="5">
        <f t="shared" ref="AE165:AE228" si="300">_xlfn.POISSON.DIST(4,K165,FALSE) * _xlfn.POISSON.DIST(1,L165,FALSE)</f>
        <v>4.9797320062383958E-3</v>
      </c>
      <c r="AF165" s="5">
        <f t="shared" ref="AF165:AF228" si="301">_xlfn.POISSON.DIST(4,K165,FALSE) * _xlfn.POISSON.DIST(2,L165,FALSE)</f>
        <v>3.6868768455464518E-3</v>
      </c>
      <c r="AG165" s="5">
        <f t="shared" ref="AG165:AG228" si="302">_xlfn.POISSON.DIST(4,K165,FALSE) * _xlfn.POISSON.DIST(3,L165,FALSE)</f>
        <v>1.8197847939337224E-3</v>
      </c>
      <c r="AH165" s="5">
        <f t="shared" ref="AH165:AH228" si="303">_xlfn.POISSON.DIST(0,K165,FALSE) * _xlfn.POISSON.DIST(4,L165,FALSE)</f>
        <v>1.6964056019960191E-2</v>
      </c>
      <c r="AI165" s="5">
        <f t="shared" ref="AI165:AI228" si="304">_xlfn.POISSON.DIST(1,K165,FALSE) * _xlfn.POISSON.DIST(4,L165,FALSE)</f>
        <v>1.6761418044060904E-2</v>
      </c>
      <c r="AJ165" s="5">
        <f t="shared" ref="AJ165:AJ228" si="305">_xlfn.POISSON.DIST(2,K165,FALSE) * _xlfn.POISSON.DIST(4,L165,FALSE)</f>
        <v>8.2806003032884871E-3</v>
      </c>
      <c r="AK165" s="5">
        <f t="shared" ref="AK165:AK228" si="306">_xlfn.POISSON.DIST(3,K165,FALSE) * _xlfn.POISSON.DIST(4,L165,FALSE)</f>
        <v>2.7272291323075059E-3</v>
      </c>
      <c r="AL165" s="5">
        <f t="shared" ref="AL165:AL228" si="307">_xlfn.POISSON.DIST(5,K165,FALSE) * _xlfn.POISSON.DIST(5,L165,FALSE)</f>
        <v>3.9424518947827379E-5</v>
      </c>
      <c r="AM165" s="5">
        <f t="shared" ref="AM165:AM228" si="308">_xlfn.POISSON.DIST(5,K165,FALSE) * _xlfn.POISSON.DIST(0,L165,FALSE)</f>
        <v>6.645602656165765E-4</v>
      </c>
      <c r="AN165" s="5">
        <f t="shared" ref="AN165:AN228" si="309">_xlfn.POISSON.DIST(5,K165,FALSE) * _xlfn.POISSON.DIST(1,L165,FALSE)</f>
        <v>9.8404968488364792E-4</v>
      </c>
      <c r="AO165" s="5">
        <f t="shared" ref="AO165:AO228" si="310">_xlfn.POISSON.DIST(5,K165,FALSE) * _xlfn.POISSON.DIST(2,L165,FALSE)</f>
        <v>7.2856731918900699E-4</v>
      </c>
      <c r="AP165" s="5">
        <f t="shared" ref="AP165:AP228" si="311">_xlfn.POISSON.DIST(5,K165,FALSE) * _xlfn.POISSON.DIST(3,L165,FALSE)</f>
        <v>3.5960944299475301E-4</v>
      </c>
      <c r="AQ165" s="5">
        <f t="shared" ref="AQ165:AQ228" si="312">_xlfn.POISSON.DIST(5,K165,FALSE) * _xlfn.POISSON.DIST(4,L165,FALSE)</f>
        <v>1.3312320092288713E-4</v>
      </c>
      <c r="AR165" s="5">
        <f t="shared" ref="AR165:AR228" si="313">_xlfn.POISSON.DIST(0,K165,FALSE) * _xlfn.POISSON.DIST(5,L165,FALSE)</f>
        <v>5.0239157664059945E-3</v>
      </c>
      <c r="AS165" s="5">
        <f t="shared" ref="AS165:AS228" si="314">_xlfn.POISSON.DIST(1,K165,FALSE) * _xlfn.POISSON.DIST(5,L165,FALSE)</f>
        <v>4.9639044035105183E-3</v>
      </c>
      <c r="AT165" s="5">
        <f t="shared" ref="AT165:AT228" si="315">_xlfn.POISSON.DIST(2,K165,FALSE) * _xlfn.POISSON.DIST(5,L165,FALSE)</f>
        <v>2.4523049422879063E-3</v>
      </c>
      <c r="AU165" s="5">
        <f t="shared" ref="AU165:AU228" si="316">_xlfn.POISSON.DIST(3,K165,FALSE) * _xlfn.POISSON.DIST(5,L165,FALSE)</f>
        <v>8.0767060780040801E-4</v>
      </c>
      <c r="AV165" s="5">
        <f t="shared" ref="AV165:AV228" si="317">_xlfn.POISSON.DIST(4,K165,FALSE) * _xlfn.POISSON.DIST(5,L165,FALSE)</f>
        <v>1.9950571790311686E-4</v>
      </c>
      <c r="AW165" s="5">
        <f t="shared" ref="AW165:AW228" si="318">_xlfn.POISSON.DIST(6,K165,FALSE) * _xlfn.POISSON.DIST(6,L165,FALSE)</f>
        <v>1.6022401765659107E-6</v>
      </c>
      <c r="AX165" s="5">
        <f t="shared" ref="AX165:AX228" si="319">_xlfn.POISSON.DIST(6,K165,FALSE) * _xlfn.POISSON.DIST(0,L165,FALSE)</f>
        <v>1.094370003491037E-4</v>
      </c>
      <c r="AY165" s="5">
        <f t="shared" ref="AY165:AY228" si="320">_xlfn.POISSON.DIST(6,K165,FALSE) * _xlfn.POISSON.DIST(1,L165,FALSE)</f>
        <v>1.6204917940471726E-4</v>
      </c>
      <c r="AZ165" s="5">
        <f t="shared" ref="AZ165:AZ228" si="321">_xlfn.POISSON.DIST(6,K165,FALSE) * _xlfn.POISSON.DIST(2,L165,FALSE)</f>
        <v>1.199774137721846E-4</v>
      </c>
      <c r="BA165" s="5">
        <f t="shared" ref="BA165:BA228" si="322">_xlfn.POISSON.DIST(6,K165,FALSE) * _xlfn.POISSON.DIST(3,L165,FALSE)</f>
        <v>5.9218976479198235E-5</v>
      </c>
      <c r="BB165" s="5">
        <f t="shared" ref="BB165:BB228" si="323">_xlfn.POISSON.DIST(6,K165,FALSE) * _xlfn.POISSON.DIST(4,L165,FALSE)</f>
        <v>2.1922171004844994E-5</v>
      </c>
      <c r="BC165" s="5">
        <f t="shared" ref="BC165:BC228" si="324">_xlfn.POISSON.DIST(6,K165,FALSE) * _xlfn.POISSON.DIST(5,L165,FALSE)</f>
        <v>6.4922646102737609E-6</v>
      </c>
      <c r="BD165" s="5">
        <f t="shared" ref="BD165:BD228" si="325">_xlfn.POISSON.DIST(0,K165,FALSE) * _xlfn.POISSON.DIST(6,L165,FALSE)</f>
        <v>1.2398631552818327E-3</v>
      </c>
      <c r="BE165" s="5">
        <f t="shared" ref="BE165:BE228" si="326">_xlfn.POISSON.DIST(1,K165,FALSE) * _xlfn.POISSON.DIST(6,L165,FALSE)</f>
        <v>1.2250528198359467E-3</v>
      </c>
      <c r="BF165" s="5">
        <f t="shared" ref="BF165:BF228" si="327">_xlfn.POISSON.DIST(2,K165,FALSE) * _xlfn.POISSON.DIST(6,L165,FALSE)</f>
        <v>6.0520969793915211E-4</v>
      </c>
      <c r="BG165" s="5">
        <f t="shared" ref="BG165:BG228" si="328">_xlfn.POISSON.DIST(3,K165,FALSE) * _xlfn.POISSON.DIST(6,L165,FALSE)</f>
        <v>1.9932679502948574E-4</v>
      </c>
      <c r="BH165" s="5">
        <f t="shared" ref="BH165:BH228" si="329">_xlfn.POISSON.DIST(4,K165,FALSE) * _xlfn.POISSON.DIST(6,L165,FALSE)</f>
        <v>4.923645228094295E-5</v>
      </c>
      <c r="BI165" s="5">
        <f t="shared" ref="BI165:BI228" si="330">_xlfn.POISSON.DIST(5,K165,FALSE) * _xlfn.POISSON.DIST(6,L165,FALSE)</f>
        <v>9.7296632210635407E-6</v>
      </c>
      <c r="BJ165" s="8">
        <f t="shared" ref="BJ165:BJ228" si="331">SUM(N165,Q165,T165,W165,X165,Y165,AD165,AE165,AF165,AG165,AM165,AN165,AO165,AP165,AQ165,AX165,AY165,AZ165,BA165,BB165,BC165)</f>
        <v>0.25212030529597995</v>
      </c>
      <c r="BK165" s="8">
        <f t="shared" ref="BK165:BK228" si="332">SUM(M165,P165,S165,V165,AC165,AL165,AY165)</f>
        <v>0.26214753393290446</v>
      </c>
      <c r="BL165" s="8">
        <f t="shared" ref="BL165:BL228" si="333">SUM(O165,R165,U165,AA165,AB165,AH165,AI165,AJ165,AK165,AR165,AS165,AT165,AU165,AV165,BD165,BE165,BF165,BG165,BH165,BI165)</f>
        <v>0.43912988997298563</v>
      </c>
      <c r="BM165" s="8">
        <f t="shared" ref="BM165:BM228" si="334">SUM(S165:BI165)</f>
        <v>0.44722381745656709</v>
      </c>
      <c r="BN165" s="8">
        <f t="shared" ref="BN165:BN228" si="335">SUM(M165:R165)</f>
        <v>0.55183894596922245</v>
      </c>
    </row>
    <row r="166" spans="1:66" x14ac:dyDescent="0.25">
      <c r="A166" t="s">
        <v>145</v>
      </c>
      <c r="B166" t="s">
        <v>146</v>
      </c>
      <c r="C166" t="s">
        <v>355</v>
      </c>
      <c r="D166" s="11">
        <v>44473</v>
      </c>
      <c r="E166">
        <f>VLOOKUP(A166,home!$A$2:$E$405,3,FALSE)</f>
        <v>1.40149625935162</v>
      </c>
      <c r="F166">
        <f>VLOOKUP(B166,home!$B$2:$E$405,3,FALSE)</f>
        <v>1.1299999999999999</v>
      </c>
      <c r="G166">
        <f>VLOOKUP(C166,away!$B$2:$E$405,4,FALSE)</f>
        <v>1.82</v>
      </c>
      <c r="H166">
        <f>VLOOKUP(A166,away!$A$2:$E$405,3,FALSE)</f>
        <v>1.22194513715711</v>
      </c>
      <c r="I166">
        <f>VLOOKUP(C166,away!$B$2:$E$405,3,FALSE)</f>
        <v>0.71</v>
      </c>
      <c r="J166">
        <f>VLOOKUP(B166,home!$B$2:$E$405,4,FALSE)</f>
        <v>1.1100000000000001</v>
      </c>
      <c r="K166" s="3">
        <f t="shared" si="280"/>
        <v>2.8823172069825413</v>
      </c>
      <c r="L166" s="3">
        <f t="shared" si="281"/>
        <v>0.96301496259351849</v>
      </c>
      <c r="M166" s="5">
        <f t="shared" si="282"/>
        <v>2.1379298828938163E-2</v>
      </c>
      <c r="N166" s="5">
        <f t="shared" si="283"/>
        <v>6.1621920887870156E-2</v>
      </c>
      <c r="O166" s="5">
        <f t="shared" si="284"/>
        <v>2.0588584662025539E-2</v>
      </c>
      <c r="P166" s="5">
        <f t="shared" si="285"/>
        <v>5.9342831838773029E-2</v>
      </c>
      <c r="Q166" s="5">
        <f t="shared" si="286"/>
        <v>8.8806961451212529E-2</v>
      </c>
      <c r="R166" s="5">
        <f t="shared" si="287"/>
        <v>9.9135575440770021E-3</v>
      </c>
      <c r="S166" s="5">
        <f t="shared" si="288"/>
        <v>4.1179691144480335E-2</v>
      </c>
      <c r="T166" s="5">
        <f t="shared" si="289"/>
        <v>8.552243265998348E-2</v>
      </c>
      <c r="U166" s="5">
        <f t="shared" si="290"/>
        <v>2.8574017491704726E-2</v>
      </c>
      <c r="V166" s="5">
        <f t="shared" si="291"/>
        <v>1.2700341091177349E-2</v>
      </c>
      <c r="W166" s="5">
        <f t="shared" si="292"/>
        <v>8.5323277696888369E-2</v>
      </c>
      <c r="X166" s="5">
        <f t="shared" si="293"/>
        <v>8.2167593079625345E-2</v>
      </c>
      <c r="Y166" s="5">
        <f t="shared" si="294"/>
        <v>3.9564310787987417E-2</v>
      </c>
      <c r="Z166" s="5">
        <f t="shared" si="295"/>
        <v>3.1823014158260036E-3</v>
      </c>
      <c r="AA166" s="5">
        <f t="shared" si="296"/>
        <v>9.1724021286401919E-3</v>
      </c>
      <c r="AB166" s="5">
        <f t="shared" si="297"/>
        <v>1.3218886242371461E-2</v>
      </c>
      <c r="AC166" s="5">
        <f t="shared" si="298"/>
        <v>2.2032826348140494E-3</v>
      </c>
      <c r="AD166" s="5">
        <f t="shared" si="299"/>
        <v>6.148218786547277E-2</v>
      </c>
      <c r="AE166" s="5">
        <f t="shared" si="300"/>
        <v>5.9208266847435936E-2</v>
      </c>
      <c r="AF166" s="5">
        <f t="shared" si="301"/>
        <v>2.8509223441655282E-2</v>
      </c>
      <c r="AG166" s="5">
        <f t="shared" si="302"/>
        <v>9.1516029154119754E-3</v>
      </c>
      <c r="AH166" s="5">
        <f t="shared" si="303"/>
        <v>7.6615096973074476E-4</v>
      </c>
      <c r="AI166" s="5">
        <f t="shared" si="304"/>
        <v>2.2082901232012855E-3</v>
      </c>
      <c r="AJ166" s="5">
        <f t="shared" si="305"/>
        <v>3.1824963100563317E-3</v>
      </c>
      <c r="AK166" s="5">
        <f t="shared" si="306"/>
        <v>3.0576546252112698E-3</v>
      </c>
      <c r="AL166" s="5">
        <f t="shared" si="307"/>
        <v>2.4462735085414915E-4</v>
      </c>
      <c r="AM166" s="5">
        <f t="shared" si="308"/>
        <v>3.5442233601517055E-2</v>
      </c>
      <c r="AN166" s="5">
        <f t="shared" si="309"/>
        <v>3.4131401265995689E-2</v>
      </c>
      <c r="AO166" s="5">
        <f t="shared" si="310"/>
        <v>1.64345250567186E-2</v>
      </c>
      <c r="AP166" s="5">
        <f t="shared" si="311"/>
        <v>5.2755645109127027E-3</v>
      </c>
      <c r="AQ166" s="5">
        <f t="shared" si="312"/>
        <v>1.2701118900340723E-3</v>
      </c>
      <c r="AR166" s="5">
        <f t="shared" si="313"/>
        <v>1.4756296949124828E-4</v>
      </c>
      <c r="AS166" s="5">
        <f t="shared" si="314"/>
        <v>4.2532328607806463E-4</v>
      </c>
      <c r="AT166" s="5">
        <f t="shared" si="315"/>
        <v>6.1295831299658203E-4</v>
      </c>
      <c r="AU166" s="5">
        <f t="shared" si="316"/>
        <v>5.8891343090434621E-4</v>
      </c>
      <c r="AV166" s="5">
        <f t="shared" si="317"/>
        <v>4.2435882882968029E-4</v>
      </c>
      <c r="AW166" s="5">
        <f t="shared" si="318"/>
        <v>1.8861547462669861E-5</v>
      </c>
      <c r="AX166" s="5">
        <f t="shared" si="319"/>
        <v>1.7025959960591232E-2</v>
      </c>
      <c r="AY166" s="5">
        <f t="shared" si="320"/>
        <v>1.6396254194567507E-2</v>
      </c>
      <c r="AZ166" s="5">
        <f t="shared" si="321"/>
        <v>7.8949190599276221E-3</v>
      </c>
      <c r="BA166" s="5">
        <f t="shared" si="322"/>
        <v>2.5343083943916858E-3</v>
      </c>
      <c r="BB166" s="5">
        <f t="shared" si="323"/>
        <v>6.101442259063872E-4</v>
      </c>
      <c r="BC166" s="5">
        <f t="shared" si="324"/>
        <v>1.175156037775782E-4</v>
      </c>
      <c r="BD166" s="5">
        <f t="shared" si="325"/>
        <v>2.3684224590800485E-5</v>
      </c>
      <c r="BE166" s="5">
        <f t="shared" si="326"/>
        <v>6.8265448072103276E-5</v>
      </c>
      <c r="BF166" s="5">
        <f t="shared" si="327"/>
        <v>9.838133781029824E-5</v>
      </c>
      <c r="BG166" s="5">
        <f t="shared" si="328"/>
        <v>9.4522074272194895E-5</v>
      </c>
      <c r="BH166" s="5">
        <f t="shared" si="329"/>
        <v>6.8110650278607285E-5</v>
      </c>
      <c r="BI166" s="5">
        <f t="shared" si="330"/>
        <v>3.9263299855359977E-5</v>
      </c>
      <c r="BJ166" s="8">
        <f t="shared" si="331"/>
        <v>0.73849071539788358</v>
      </c>
      <c r="BK166" s="8">
        <f t="shared" si="332"/>
        <v>0.15344632708360456</v>
      </c>
      <c r="BL166" s="8">
        <f t="shared" si="333"/>
        <v>9.3273383960197853E-2</v>
      </c>
      <c r="BM166" s="8">
        <f t="shared" si="334"/>
        <v>0.71036217999751061</v>
      </c>
      <c r="BN166" s="8">
        <f t="shared" si="335"/>
        <v>0.26165315521289645</v>
      </c>
    </row>
    <row r="167" spans="1:66" x14ac:dyDescent="0.25">
      <c r="A167" t="s">
        <v>145</v>
      </c>
      <c r="B167" t="s">
        <v>427</v>
      </c>
      <c r="C167" t="s">
        <v>433</v>
      </c>
      <c r="D167" s="11">
        <v>44473</v>
      </c>
      <c r="E167">
        <f>VLOOKUP(A167,home!$A$2:$E$405,3,FALSE)</f>
        <v>1.40149625935162</v>
      </c>
      <c r="F167">
        <f>VLOOKUP(B167,home!$B$2:$E$405,3,FALSE)</f>
        <v>1.1599999999999999</v>
      </c>
      <c r="G167">
        <f>VLOOKUP(C167,away!$B$2:$E$405,4,FALSE)</f>
        <v>0.98</v>
      </c>
      <c r="H167">
        <f>VLOOKUP(A167,away!$A$2:$E$405,3,FALSE)</f>
        <v>1.22194513715711</v>
      </c>
      <c r="I167">
        <f>VLOOKUP(C167,away!$B$2:$E$405,3,FALSE)</f>
        <v>0.67</v>
      </c>
      <c r="J167">
        <f>VLOOKUP(B167,home!$B$2:$E$405,4,FALSE)</f>
        <v>0.73</v>
      </c>
      <c r="K167" s="3">
        <f t="shared" si="280"/>
        <v>1.5932209476309214</v>
      </c>
      <c r="L167" s="3">
        <f t="shared" si="281"/>
        <v>0.59765336658354251</v>
      </c>
      <c r="M167" s="5">
        <f t="shared" si="282"/>
        <v>0.11181894097671194</v>
      </c>
      <c r="N167" s="5">
        <f t="shared" si="283"/>
        <v>0.17815227910600306</v>
      </c>
      <c r="O167" s="5">
        <f t="shared" si="284"/>
        <v>6.6828966522538322E-2</v>
      </c>
      <c r="P167" s="5">
        <f t="shared" si="285"/>
        <v>0.10647330937223363</v>
      </c>
      <c r="Q167" s="5">
        <f t="shared" si="286"/>
        <v>0.14191797146993732</v>
      </c>
      <c r="R167" s="5">
        <f t="shared" si="287"/>
        <v>1.9970278413746944E-2</v>
      </c>
      <c r="S167" s="5">
        <f t="shared" si="288"/>
        <v>2.5345807941063392E-2</v>
      </c>
      <c r="T167" s="5">
        <f t="shared" si="289"/>
        <v>8.4817753427715192E-2</v>
      </c>
      <c r="U167" s="5">
        <f t="shared" si="290"/>
        <v>3.1817065898803246E-2</v>
      </c>
      <c r="V167" s="5">
        <f t="shared" si="291"/>
        <v>2.6815691973172311E-3</v>
      </c>
      <c r="W167" s="5">
        <f t="shared" si="292"/>
        <v>7.5368894997063882E-2</v>
      </c>
      <c r="X167" s="5">
        <f t="shared" si="293"/>
        <v>4.5044473830676744E-2</v>
      </c>
      <c r="Y167" s="5">
        <f t="shared" si="294"/>
        <v>1.3460490715444117E-2</v>
      </c>
      <c r="Z167" s="5">
        <f t="shared" si="295"/>
        <v>3.9784347085288357E-3</v>
      </c>
      <c r="AA167" s="5">
        <f t="shared" si="296"/>
        <v>6.3385255164100608E-3</v>
      </c>
      <c r="AB167" s="5">
        <f t="shared" si="297"/>
        <v>5.0493358149188072E-3</v>
      </c>
      <c r="AC167" s="5">
        <f t="shared" si="298"/>
        <v>1.5958585831652222E-4</v>
      </c>
      <c r="AD167" s="5">
        <f t="shared" si="299"/>
        <v>3.0019825577279384E-2</v>
      </c>
      <c r="AE167" s="5">
        <f t="shared" si="300"/>
        <v>1.7941449820511764E-2</v>
      </c>
      <c r="AF167" s="5">
        <f t="shared" si="301"/>
        <v>5.3613839433092753E-3</v>
      </c>
      <c r="AG167" s="5">
        <f t="shared" si="302"/>
        <v>1.0680830544219123E-3</v>
      </c>
      <c r="AH167" s="5">
        <f t="shared" si="303"/>
        <v>5.9443122432126835E-4</v>
      </c>
      <c r="AI167" s="5">
        <f t="shared" si="304"/>
        <v>9.470602785145401E-4</v>
      </c>
      <c r="AJ167" s="5">
        <f t="shared" si="305"/>
        <v>7.5443813719927003E-4</v>
      </c>
      <c r="AK167" s="5">
        <f t="shared" si="306"/>
        <v>4.0066221462584274E-4</v>
      </c>
      <c r="AL167" s="5">
        <f t="shared" si="307"/>
        <v>6.0782669968256234E-6</v>
      </c>
      <c r="AM167" s="5">
        <f t="shared" si="308"/>
        <v>9.5656429907896006E-3</v>
      </c>
      <c r="AN167" s="5">
        <f t="shared" si="309"/>
        <v>5.7169387369816714E-3</v>
      </c>
      <c r="AO167" s="5">
        <f t="shared" si="310"/>
        <v>1.7083738413544807E-3</v>
      </c>
      <c r="AP167" s="5">
        <f t="shared" si="311"/>
        <v>3.4033845922292139E-4</v>
      </c>
      <c r="AQ167" s="5">
        <f t="shared" si="312"/>
        <v>5.0851106483108665E-5</v>
      </c>
      <c r="AR167" s="5">
        <f t="shared" si="313"/>
        <v>7.1052764483596636E-5</v>
      </c>
      <c r="AS167" s="5">
        <f t="shared" si="314"/>
        <v>1.1320275276235252E-4</v>
      </c>
      <c r="AT167" s="5">
        <f t="shared" si="315"/>
        <v>9.0178498515232109E-5</v>
      </c>
      <c r="AU167" s="5">
        <f t="shared" si="316"/>
        <v>4.7891424286790583E-5</v>
      </c>
      <c r="AV167" s="5">
        <f t="shared" si="317"/>
        <v>1.9075405096398757E-5</v>
      </c>
      <c r="AW167" s="5">
        <f t="shared" si="318"/>
        <v>1.6076912590099941E-7</v>
      </c>
      <c r="AX167" s="5">
        <f t="shared" si="319"/>
        <v>2.5400304650808137E-3</v>
      </c>
      <c r="AY167" s="5">
        <f t="shared" si="320"/>
        <v>1.5180577586803095E-3</v>
      </c>
      <c r="AZ167" s="5">
        <f t="shared" si="321"/>
        <v>4.5363616507177699E-4</v>
      </c>
      <c r="BA167" s="5">
        <f t="shared" si="322"/>
        <v>9.0372393753065046E-5</v>
      </c>
      <c r="BB167" s="5">
        <f t="shared" si="323"/>
        <v>1.3502841343183206E-5</v>
      </c>
      <c r="BC167" s="5">
        <f t="shared" si="324"/>
        <v>1.6140037174393782E-6</v>
      </c>
      <c r="BD167" s="5">
        <f t="shared" si="325"/>
        <v>7.0774873164481776E-6</v>
      </c>
      <c r="BE167" s="5">
        <f t="shared" si="326"/>
        <v>1.1276001049157394E-5</v>
      </c>
      <c r="BF167" s="5">
        <f t="shared" si="327"/>
        <v>8.9825805385129035E-6</v>
      </c>
      <c r="BG167" s="5">
        <f t="shared" si="328"/>
        <v>4.7704118259135345E-6</v>
      </c>
      <c r="BH167" s="5">
        <f t="shared" si="329"/>
        <v>1.9000800124679291E-6</v>
      </c>
      <c r="BI167" s="5">
        <f t="shared" si="330"/>
        <v>6.0544945560774497E-7</v>
      </c>
      <c r="BJ167" s="8">
        <f t="shared" si="331"/>
        <v>0.61515196470484079</v>
      </c>
      <c r="BK167" s="8">
        <f t="shared" si="332"/>
        <v>0.24800334937131985</v>
      </c>
      <c r="BL167" s="8">
        <f t="shared" si="333"/>
        <v>0.13307677687642083</v>
      </c>
      <c r="BM167" s="8">
        <f t="shared" si="334"/>
        <v>0.37353088281038482</v>
      </c>
      <c r="BN167" s="8">
        <f t="shared" si="335"/>
        <v>0.62516174586117135</v>
      </c>
    </row>
    <row r="168" spans="1:66" x14ac:dyDescent="0.25">
      <c r="A168" t="s">
        <v>145</v>
      </c>
      <c r="B168" t="s">
        <v>148</v>
      </c>
      <c r="C168" t="s">
        <v>423</v>
      </c>
      <c r="D168" s="11">
        <v>44473</v>
      </c>
      <c r="E168">
        <f>VLOOKUP(A168,home!$A$2:$E$405,3,FALSE)</f>
        <v>1.40149625935162</v>
      </c>
      <c r="F168">
        <f>VLOOKUP(B168,home!$B$2:$E$405,3,FALSE)</f>
        <v>0.99</v>
      </c>
      <c r="G168">
        <f>VLOOKUP(C168,away!$B$2:$E$405,4,FALSE)</f>
        <v>0.6</v>
      </c>
      <c r="H168">
        <f>VLOOKUP(A168,away!$A$2:$E$405,3,FALSE)</f>
        <v>1.22194513715711</v>
      </c>
      <c r="I168">
        <f>VLOOKUP(C168,away!$B$2:$E$405,3,FALSE)</f>
        <v>1.35</v>
      </c>
      <c r="J168">
        <f>VLOOKUP(B168,home!$B$2:$E$405,4,FALSE)</f>
        <v>0.59</v>
      </c>
      <c r="K168" s="3">
        <f t="shared" si="280"/>
        <v>0.83248877805486232</v>
      </c>
      <c r="L168" s="3">
        <f t="shared" si="281"/>
        <v>0.97327930174563804</v>
      </c>
      <c r="M168" s="5">
        <f t="shared" si="282"/>
        <v>0.16434817557251238</v>
      </c>
      <c r="N168" s="5">
        <f t="shared" si="283"/>
        <v>0.13681801185790679</v>
      </c>
      <c r="O168" s="5">
        <f t="shared" si="284"/>
        <v>0.15995667756438439</v>
      </c>
      <c r="P168" s="5">
        <f t="shared" si="285"/>
        <v>0.13316213904728996</v>
      </c>
      <c r="Q168" s="5">
        <f t="shared" si="286"/>
        <v>5.6949729753742247E-2</v>
      </c>
      <c r="R168" s="5">
        <f t="shared" si="287"/>
        <v>7.784126172470808E-2</v>
      </c>
      <c r="S168" s="5">
        <f t="shared" si="288"/>
        <v>2.6973459263966913E-2</v>
      </c>
      <c r="T168" s="5">
        <f t="shared" si="289"/>
        <v>5.5427993209325038E-2</v>
      </c>
      <c r="U168" s="5">
        <f t="shared" si="290"/>
        <v>6.4801976855450943E-2</v>
      </c>
      <c r="V168" s="5">
        <f t="shared" si="291"/>
        <v>2.4283429037722085E-3</v>
      </c>
      <c r="W168" s="5">
        <f t="shared" si="292"/>
        <v>1.5803336977749178E-2</v>
      </c>
      <c r="X168" s="5">
        <f t="shared" si="293"/>
        <v>1.5381060778954739E-2</v>
      </c>
      <c r="Y168" s="5">
        <f t="shared" si="294"/>
        <v>7.4850340475241424E-3</v>
      </c>
      <c r="Z168" s="5">
        <f t="shared" si="295"/>
        <v>2.5253762952807783E-2</v>
      </c>
      <c r="AA168" s="5">
        <f t="shared" si="296"/>
        <v>2.1023474261870102E-2</v>
      </c>
      <c r="AB168" s="5">
        <f t="shared" si="297"/>
        <v>8.7509031993660436E-3</v>
      </c>
      <c r="AC168" s="5">
        <f t="shared" si="298"/>
        <v>1.2297190639634712E-4</v>
      </c>
      <c r="AD168" s="5">
        <f t="shared" si="299"/>
        <v>3.2890251724489077E-3</v>
      </c>
      <c r="AE168" s="5">
        <f t="shared" si="300"/>
        <v>3.2011401232648995E-3</v>
      </c>
      <c r="AF168" s="5">
        <f t="shared" si="301"/>
        <v>1.5578017119806033E-3</v>
      </c>
      <c r="AG168" s="5">
        <f t="shared" si="302"/>
        <v>5.0539205416488039E-4</v>
      </c>
      <c r="AH168" s="5">
        <f t="shared" si="303"/>
        <v>6.1447411932896547E-3</v>
      </c>
      <c r="AI168" s="5">
        <f t="shared" si="304"/>
        <v>5.1154280874650812E-3</v>
      </c>
      <c r="AJ168" s="5">
        <f t="shared" si="305"/>
        <v>2.1292682388806632E-3</v>
      </c>
      <c r="AK168" s="5">
        <f t="shared" si="306"/>
        <v>5.9086397144559753E-4</v>
      </c>
      <c r="AL168" s="5">
        <f t="shared" si="307"/>
        <v>3.9854904482917803E-6</v>
      </c>
      <c r="AM168" s="5">
        <f t="shared" si="308"/>
        <v>5.4761530936073505E-4</v>
      </c>
      <c r="AN168" s="5">
        <f t="shared" si="309"/>
        <v>5.3298264591983779E-4</v>
      </c>
      <c r="AO168" s="5">
        <f t="shared" si="310"/>
        <v>2.5937048873170108E-4</v>
      </c>
      <c r="AP168" s="5">
        <f t="shared" si="311"/>
        <v>8.4146642722071654E-5</v>
      </c>
      <c r="AQ168" s="5">
        <f t="shared" si="312"/>
        <v>2.0474546418194391E-5</v>
      </c>
      <c r="AR168" s="5">
        <f t="shared" si="313"/>
        <v>1.1961098836025233E-3</v>
      </c>
      <c r="AS168" s="5">
        <f t="shared" si="314"/>
        <v>9.9574805541960821E-4</v>
      </c>
      <c r="AT168" s="5">
        <f t="shared" si="315"/>
        <v>4.1447454095338746E-4</v>
      </c>
      <c r="AU168" s="5">
        <f t="shared" si="316"/>
        <v>1.1501513471104521E-4</v>
      </c>
      <c r="AV168" s="5">
        <f t="shared" si="317"/>
        <v>2.3937202238353347E-5</v>
      </c>
      <c r="AW168" s="5">
        <f t="shared" si="318"/>
        <v>8.9700558551364598E-8</v>
      </c>
      <c r="AX168" s="5">
        <f t="shared" si="319"/>
        <v>7.5980599955642242E-5</v>
      </c>
      <c r="AY168" s="5">
        <f t="shared" si="320"/>
        <v>7.3950345271042139E-5</v>
      </c>
      <c r="AZ168" s="5">
        <f t="shared" si="321"/>
        <v>3.5987170204624361E-5</v>
      </c>
      <c r="BA168" s="5">
        <f t="shared" si="322"/>
        <v>1.1675189296186078E-5</v>
      </c>
      <c r="BB168" s="5">
        <f t="shared" si="323"/>
        <v>2.840805021485033E-6</v>
      </c>
      <c r="BC168" s="5">
        <f t="shared" si="324"/>
        <v>5.529793455412913E-7</v>
      </c>
      <c r="BD168" s="5">
        <f t="shared" si="325"/>
        <v>1.940248320539533E-4</v>
      </c>
      <c r="BE168" s="5">
        <f t="shared" si="326"/>
        <v>1.6152349534889545E-4</v>
      </c>
      <c r="BF168" s="5">
        <f t="shared" si="327"/>
        <v>6.7233248635076108E-5</v>
      </c>
      <c r="BG168" s="5">
        <f t="shared" si="328"/>
        <v>1.8656975000291087E-5</v>
      </c>
      <c r="BH168" s="5">
        <f t="shared" si="329"/>
        <v>3.8829305800481099E-6</v>
      </c>
      <c r="BI168" s="5">
        <f t="shared" si="330"/>
        <v>6.4649922677122204E-7</v>
      </c>
      <c r="BJ168" s="8">
        <f t="shared" si="331"/>
        <v>0.29806410240930842</v>
      </c>
      <c r="BK168" s="8">
        <f t="shared" si="332"/>
        <v>0.32711302452965718</v>
      </c>
      <c r="BL168" s="8">
        <f t="shared" si="333"/>
        <v>0.34954584789463056</v>
      </c>
      <c r="BM168" s="8">
        <f t="shared" si="334"/>
        <v>0.27082688162114754</v>
      </c>
      <c r="BN168" s="8">
        <f t="shared" si="335"/>
        <v>0.72907599552054381</v>
      </c>
    </row>
    <row r="169" spans="1:66" x14ac:dyDescent="0.25">
      <c r="A169" t="s">
        <v>145</v>
      </c>
      <c r="B169" t="s">
        <v>389</v>
      </c>
      <c r="C169" t="s">
        <v>404</v>
      </c>
      <c r="D169" s="11">
        <v>44473</v>
      </c>
      <c r="E169">
        <f>VLOOKUP(A169,home!$A$2:$E$405,3,FALSE)</f>
        <v>1.40149625935162</v>
      </c>
      <c r="F169">
        <f>VLOOKUP(B169,home!$B$2:$E$405,3,FALSE)</f>
        <v>1.07</v>
      </c>
      <c r="G169">
        <f>VLOOKUP(C169,away!$B$2:$E$405,4,FALSE)</f>
        <v>0.8</v>
      </c>
      <c r="H169">
        <f>VLOOKUP(A169,away!$A$2:$E$405,3,FALSE)</f>
        <v>1.22194513715711</v>
      </c>
      <c r="I169">
        <f>VLOOKUP(C169,away!$B$2:$E$405,3,FALSE)</f>
        <v>0.8</v>
      </c>
      <c r="J169">
        <f>VLOOKUP(B169,home!$B$2:$E$405,4,FALSE)</f>
        <v>0.64</v>
      </c>
      <c r="K169" s="3">
        <f t="shared" si="280"/>
        <v>1.1996807980049868</v>
      </c>
      <c r="L169" s="3">
        <f t="shared" si="281"/>
        <v>0.62563591022444032</v>
      </c>
      <c r="M169" s="5">
        <f t="shared" si="282"/>
        <v>0.16116659325969404</v>
      </c>
      <c r="N169" s="5">
        <f t="shared" si="283"/>
        <v>0.19334846721353494</v>
      </c>
      <c r="O169" s="5">
        <f t="shared" si="284"/>
        <v>0.10083160827180083</v>
      </c>
      <c r="P169" s="5">
        <f t="shared" si="285"/>
        <v>0.12096574427564027</v>
      </c>
      <c r="Q169" s="5">
        <f t="shared" si="286"/>
        <v>0.1159782217198873</v>
      </c>
      <c r="R169" s="5">
        <f t="shared" si="287"/>
        <v>3.1541937510261159E-2</v>
      </c>
      <c r="S169" s="5">
        <f t="shared" si="288"/>
        <v>2.2698114715034853E-2</v>
      </c>
      <c r="T169" s="5">
        <f t="shared" si="289"/>
        <v>7.2560140311933641E-2</v>
      </c>
      <c r="U169" s="5">
        <f t="shared" si="290"/>
        <v>3.7840256762933538E-2</v>
      </c>
      <c r="V169" s="5">
        <f t="shared" si="291"/>
        <v>1.8929304314006794E-3</v>
      </c>
      <c r="W169" s="5">
        <f t="shared" si="292"/>
        <v>4.6378948528037915E-2</v>
      </c>
      <c r="X169" s="5">
        <f t="shared" si="293"/>
        <v>2.9016335677591466E-2</v>
      </c>
      <c r="Y169" s="5">
        <f t="shared" si="294"/>
        <v>9.0768307915139197E-3</v>
      </c>
      <c r="Z169" s="5">
        <f t="shared" si="295"/>
        <v>6.5779229281582195E-3</v>
      </c>
      <c r="AA169" s="5">
        <f t="shared" si="296"/>
        <v>7.8914078276681541E-3</v>
      </c>
      <c r="AB169" s="5">
        <f t="shared" si="297"/>
        <v>4.733585220039865E-3</v>
      </c>
      <c r="AC169" s="5">
        <f t="shared" si="298"/>
        <v>8.8797767369595314E-5</v>
      </c>
      <c r="AD169" s="5">
        <f t="shared" si="299"/>
        <v>1.3909983495187187E-2</v>
      </c>
      <c r="AE169" s="5">
        <f t="shared" si="300"/>
        <v>8.7025851852183759E-3</v>
      </c>
      <c r="AF169" s="5">
        <f t="shared" si="301"/>
        <v>2.7223249018299141E-3</v>
      </c>
      <c r="AG169" s="5">
        <f t="shared" si="302"/>
        <v>5.6772807262767285E-4</v>
      </c>
      <c r="AH169" s="5">
        <f t="shared" si="303"/>
        <v>1.0288461996361207E-3</v>
      </c>
      <c r="AI169" s="5">
        <f t="shared" si="304"/>
        <v>1.2342870298038596E-3</v>
      </c>
      <c r="AJ169" s="5">
        <f t="shared" si="305"/>
        <v>7.4037522444114952E-4</v>
      </c>
      <c r="AK169" s="5">
        <f t="shared" si="306"/>
        <v>2.9607131336022662E-4</v>
      </c>
      <c r="AL169" s="5">
        <f t="shared" si="307"/>
        <v>2.6659341250875914E-6</v>
      </c>
      <c r="AM169" s="5">
        <f t="shared" si="308"/>
        <v>3.337508019948469E-3</v>
      </c>
      <c r="AN169" s="5">
        <f t="shared" si="309"/>
        <v>2.0880648679418301E-3</v>
      </c>
      <c r="AO169" s="5">
        <f t="shared" si="310"/>
        <v>6.5318418213123123E-4</v>
      </c>
      <c r="AP169" s="5">
        <f t="shared" si="311"/>
        <v>1.3621849344395984E-4</v>
      </c>
      <c r="AQ169" s="5">
        <f t="shared" si="312"/>
        <v>2.1305795283803439E-5</v>
      </c>
      <c r="AR169" s="5">
        <f t="shared" si="313"/>
        <v>1.2873662571806017E-4</v>
      </c>
      <c r="AS169" s="5">
        <f t="shared" si="314"/>
        <v>1.5444285787391177E-4</v>
      </c>
      <c r="AT169" s="5">
        <f t="shared" si="315"/>
        <v>9.2641065490172607E-5</v>
      </c>
      <c r="AU169" s="5">
        <f t="shared" si="316"/>
        <v>3.704656912509419E-5</v>
      </c>
      <c r="AV169" s="5">
        <f t="shared" si="317"/>
        <v>1.1111014402834977E-5</v>
      </c>
      <c r="AW169" s="5">
        <f t="shared" si="318"/>
        <v>5.5582015255931974E-8</v>
      </c>
      <c r="AX169" s="5">
        <f t="shared" si="319"/>
        <v>6.6732404745330405E-4</v>
      </c>
      <c r="AY169" s="5">
        <f t="shared" si="320"/>
        <v>4.1750188784310549E-4</v>
      </c>
      <c r="AZ169" s="5">
        <f t="shared" si="321"/>
        <v>1.3060208681057173E-4</v>
      </c>
      <c r="BA169" s="5">
        <f t="shared" si="322"/>
        <v>2.7236451819647811E-5</v>
      </c>
      <c r="BB169" s="5">
        <f t="shared" si="323"/>
        <v>4.2600255813673677E-6</v>
      </c>
      <c r="BC169" s="5">
        <f t="shared" si="324"/>
        <v>5.3304499643563485E-7</v>
      </c>
      <c r="BD169" s="5">
        <f t="shared" si="325"/>
        <v>1.342370933505694E-5</v>
      </c>
      <c r="BE169" s="5">
        <f t="shared" si="326"/>
        <v>1.6104166327268104E-5</v>
      </c>
      <c r="BF169" s="5">
        <f t="shared" si="327"/>
        <v>9.6599295553510174E-6</v>
      </c>
      <c r="BG169" s="5">
        <f t="shared" si="328"/>
        <v>3.8629439992118234E-6</v>
      </c>
      <c r="BH169" s="5">
        <f t="shared" si="329"/>
        <v>1.1585749349057541E-6</v>
      </c>
      <c r="BI169" s="5">
        <f t="shared" si="330"/>
        <v>2.7798402049126193E-7</v>
      </c>
      <c r="BJ169" s="8">
        <f t="shared" si="331"/>
        <v>0.49974530480061607</v>
      </c>
      <c r="BK169" s="8">
        <f t="shared" si="332"/>
        <v>0.30723234827110757</v>
      </c>
      <c r="BL169" s="8">
        <f t="shared" si="333"/>
        <v>0.18660684080072726</v>
      </c>
      <c r="BM169" s="8">
        <f t="shared" si="334"/>
        <v>0.27591239824396274</v>
      </c>
      <c r="BN169" s="8">
        <f t="shared" si="335"/>
        <v>0.72383257225081843</v>
      </c>
    </row>
    <row r="170" spans="1:66" x14ac:dyDescent="0.25">
      <c r="A170" t="s">
        <v>21</v>
      </c>
      <c r="B170" t="s">
        <v>270</v>
      </c>
      <c r="C170" t="s">
        <v>153</v>
      </c>
      <c r="D170" s="11">
        <v>44473</v>
      </c>
      <c r="E170">
        <f>VLOOKUP(A170,home!$A$2:$E$405,3,FALSE)</f>
        <v>1.3941176470588199</v>
      </c>
      <c r="F170">
        <f>VLOOKUP(B170,home!$B$2:$E$405,3,FALSE)</f>
        <v>0.76</v>
      </c>
      <c r="G170">
        <f>VLOOKUP(C170,away!$B$2:$E$405,4,FALSE)</f>
        <v>0.55000000000000004</v>
      </c>
      <c r="H170">
        <f>VLOOKUP(A170,away!$A$2:$E$405,3,FALSE)</f>
        <v>1.3441176470588201</v>
      </c>
      <c r="I170">
        <f>VLOOKUP(C170,away!$B$2:$E$405,3,FALSE)</f>
        <v>1.65</v>
      </c>
      <c r="J170">
        <f>VLOOKUP(B170,home!$B$2:$E$405,4,FALSE)</f>
        <v>1.0900000000000001</v>
      </c>
      <c r="K170" s="3">
        <f t="shared" si="280"/>
        <v>0.58274117647058676</v>
      </c>
      <c r="L170" s="3">
        <f t="shared" si="281"/>
        <v>2.417395588235288</v>
      </c>
      <c r="M170" s="5">
        <f t="shared" si="282"/>
        <v>4.9780259719704234E-2</v>
      </c>
      <c r="N170" s="5">
        <f t="shared" si="283"/>
        <v>2.9009007114071807E-2</v>
      </c>
      <c r="O170" s="5">
        <f t="shared" si="284"/>
        <v>0.12033858022761984</v>
      </c>
      <c r="P170" s="5">
        <f t="shared" si="285"/>
        <v>7.0126245816643284E-2</v>
      </c>
      <c r="Q170" s="5">
        <f t="shared" si="286"/>
        <v>8.4523714669489138E-3</v>
      </c>
      <c r="R170" s="5">
        <f t="shared" si="287"/>
        <v>0.14545297646837327</v>
      </c>
      <c r="S170" s="5">
        <f t="shared" si="288"/>
        <v>2.4696990232805766E-2</v>
      </c>
      <c r="T170" s="5">
        <f t="shared" si="289"/>
        <v>2.0432725494328136E-2</v>
      </c>
      <c r="U170" s="5">
        <f t="shared" si="290"/>
        <v>8.4761438628328412E-2</v>
      </c>
      <c r="V170" s="5">
        <f t="shared" si="291"/>
        <v>3.8656715594779438E-3</v>
      </c>
      <c r="W170" s="5">
        <f t="shared" si="292"/>
        <v>1.6418482975387432E-3</v>
      </c>
      <c r="X170" s="5">
        <f t="shared" si="293"/>
        <v>3.9689968310217764E-3</v>
      </c>
      <c r="Y170" s="5">
        <f t="shared" si="294"/>
        <v>4.7973177145159418E-3</v>
      </c>
      <c r="Z170" s="5">
        <f t="shared" si="295"/>
        <v>0.11720579453677887</v>
      </c>
      <c r="AA170" s="5">
        <f t="shared" si="296"/>
        <v>6.8300642597532393E-2</v>
      </c>
      <c r="AB170" s="5">
        <f t="shared" si="297"/>
        <v>1.9900798410491551E-2</v>
      </c>
      <c r="AC170" s="5">
        <f t="shared" si="298"/>
        <v>3.4035207373457984E-4</v>
      </c>
      <c r="AD170" s="5">
        <f t="shared" si="299"/>
        <v>2.391931521234893E-4</v>
      </c>
      <c r="AE170" s="5">
        <f t="shared" si="300"/>
        <v>5.7822447067941516E-4</v>
      </c>
      <c r="AF170" s="5">
        <f t="shared" si="301"/>
        <v>6.9889864221505153E-4</v>
      </c>
      <c r="AG170" s="5">
        <f t="shared" si="302"/>
        <v>5.631714981047661E-4</v>
      </c>
      <c r="AH170" s="5">
        <f t="shared" si="303"/>
        <v>7.083319265720521E-2</v>
      </c>
      <c r="AI170" s="5">
        <f t="shared" si="304"/>
        <v>4.1277418022227494E-2</v>
      </c>
      <c r="AJ170" s="5">
        <f t="shared" si="305"/>
        <v>1.2027025569970526E-2</v>
      </c>
      <c r="AK170" s="5">
        <f t="shared" si="306"/>
        <v>2.3362143433621513E-3</v>
      </c>
      <c r="AL170" s="5">
        <f t="shared" si="307"/>
        <v>1.9178375782935559E-5</v>
      </c>
      <c r="AM170" s="5">
        <f t="shared" si="308"/>
        <v>2.7877539774430045E-5</v>
      </c>
      <c r="AN170" s="5">
        <f t="shared" si="309"/>
        <v>6.7391041661560966E-5</v>
      </c>
      <c r="AO170" s="5">
        <f t="shared" si="310"/>
        <v>8.1455403399619005E-5</v>
      </c>
      <c r="AP170" s="5">
        <f t="shared" si="311"/>
        <v>6.5636644272054875E-5</v>
      </c>
      <c r="AQ170" s="5">
        <f t="shared" si="312"/>
        <v>3.9667433572458607E-5</v>
      </c>
      <c r="AR170" s="5">
        <f t="shared" si="313"/>
        <v>3.4246369486029618E-2</v>
      </c>
      <c r="AS170" s="5">
        <f t="shared" si="314"/>
        <v>1.9956769644135303E-2</v>
      </c>
      <c r="AT170" s="5">
        <f t="shared" si="315"/>
        <v>5.8148157104879507E-3</v>
      </c>
      <c r="AU170" s="5">
        <f t="shared" si="316"/>
        <v>1.129510849363133E-3</v>
      </c>
      <c r="AV170" s="5">
        <f t="shared" si="317"/>
        <v>1.6455312029854097E-4</v>
      </c>
      <c r="AW170" s="5">
        <f t="shared" si="318"/>
        <v>7.504689956369219E-7</v>
      </c>
      <c r="AX170" s="5">
        <f t="shared" si="319"/>
        <v>2.7075650542094884E-6</v>
      </c>
      <c r="AY170" s="5">
        <f t="shared" si="320"/>
        <v>6.5452558169060555E-6</v>
      </c>
      <c r="AZ170" s="5">
        <f t="shared" si="321"/>
        <v>7.9112362678300289E-6</v>
      </c>
      <c r="BA170" s="5">
        <f t="shared" si="322"/>
        <v>6.3748625504464385E-6</v>
      </c>
      <c r="BB170" s="5">
        <f t="shared" si="323"/>
        <v>3.852641151263894E-6</v>
      </c>
      <c r="BC170" s="5">
        <f t="shared" si="324"/>
        <v>1.8626715444238115E-6</v>
      </c>
      <c r="BD170" s="5">
        <f t="shared" si="325"/>
        <v>1.3797837084767261E-2</v>
      </c>
      <c r="BE170" s="5">
        <f t="shared" si="326"/>
        <v>8.0405678155267661E-3</v>
      </c>
      <c r="BF170" s="5">
        <f t="shared" si="327"/>
        <v>2.3427849741558017E-3</v>
      </c>
      <c r="BG170" s="5">
        <f t="shared" si="328"/>
        <v>4.5507909068572173E-4</v>
      </c>
      <c r="BH170" s="5">
        <f t="shared" si="329"/>
        <v>6.6298331173340576E-5</v>
      </c>
      <c r="BI170" s="5">
        <f t="shared" si="330"/>
        <v>7.7269535011978166E-6</v>
      </c>
      <c r="BJ170" s="8">
        <f t="shared" si="331"/>
        <v>7.0693036976613263E-2</v>
      </c>
      <c r="BK170" s="8">
        <f t="shared" si="332"/>
        <v>0.1488352430339657</v>
      </c>
      <c r="BL170" s="8">
        <f t="shared" si="333"/>
        <v>0.65125059998523527</v>
      </c>
      <c r="BM170" s="8">
        <f t="shared" si="334"/>
        <v>0.56481943893241038</v>
      </c>
      <c r="BN170" s="8">
        <f t="shared" si="335"/>
        <v>0.42315944081336132</v>
      </c>
    </row>
    <row r="171" spans="1:66" x14ac:dyDescent="0.25">
      <c r="A171" t="s">
        <v>21</v>
      </c>
      <c r="B171" t="s">
        <v>22</v>
      </c>
      <c r="C171" t="s">
        <v>150</v>
      </c>
      <c r="D171" s="11">
        <v>44473</v>
      </c>
      <c r="E171">
        <f>VLOOKUP(A171,home!$A$2:$E$405,3,FALSE)</f>
        <v>1.3941176470588199</v>
      </c>
      <c r="F171">
        <f>VLOOKUP(B171,home!$B$2:$E$405,3,FALSE)</f>
        <v>1.39</v>
      </c>
      <c r="G171">
        <f>VLOOKUP(C171,away!$B$2:$E$405,4,FALSE)</f>
        <v>0.93</v>
      </c>
      <c r="H171">
        <f>VLOOKUP(A171,away!$A$2:$E$405,3,FALSE)</f>
        <v>1.3441176470588201</v>
      </c>
      <c r="I171">
        <f>VLOOKUP(C171,away!$B$2:$E$405,3,FALSE)</f>
        <v>0.89</v>
      </c>
      <c r="J171">
        <f>VLOOKUP(B171,home!$B$2:$E$405,4,FALSE)</f>
        <v>1.44</v>
      </c>
      <c r="K171" s="3">
        <f t="shared" si="280"/>
        <v>1.8021758823529366</v>
      </c>
      <c r="L171" s="3">
        <f t="shared" si="281"/>
        <v>1.7226211764705839</v>
      </c>
      <c r="M171" s="5">
        <f t="shared" si="282"/>
        <v>2.9457784960073379E-2</v>
      </c>
      <c r="N171" s="5">
        <f t="shared" si="283"/>
        <v>5.3088109602583311E-2</v>
      </c>
      <c r="O171" s="5">
        <f t="shared" si="284"/>
        <v>5.0744604184139078E-2</v>
      </c>
      <c r="P171" s="5">
        <f t="shared" si="285"/>
        <v>9.1450701820201361E-2</v>
      </c>
      <c r="Q171" s="5">
        <f t="shared" si="286"/>
        <v>4.7837055382742494E-2</v>
      </c>
      <c r="R171" s="5">
        <f t="shared" si="287"/>
        <v>4.3706864879607898E-2</v>
      </c>
      <c r="S171" s="5">
        <f t="shared" si="288"/>
        <v>7.0976406362042971E-2</v>
      </c>
      <c r="T171" s="5">
        <f t="shared" si="289"/>
        <v>8.2405124622308368E-2</v>
      </c>
      <c r="U171" s="5">
        <f t="shared" si="290"/>
        <v>7.8767457779287939E-2</v>
      </c>
      <c r="V171" s="5">
        <f t="shared" si="291"/>
        <v>2.4482651598935819E-2</v>
      </c>
      <c r="W171" s="5">
        <f t="shared" si="292"/>
        <v>2.8736929164520083E-2</v>
      </c>
      <c r="X171" s="5">
        <f t="shared" si="293"/>
        <v>4.950284272553742E-2</v>
      </c>
      <c r="Y171" s="5">
        <f t="shared" si="294"/>
        <v>4.2637322587251787E-2</v>
      </c>
      <c r="Z171" s="5">
        <f t="shared" si="295"/>
        <v>2.5096790332916993E-2</v>
      </c>
      <c r="AA171" s="5">
        <f t="shared" si="296"/>
        <v>4.5228830262451336E-2</v>
      </c>
      <c r="AB171" s="5">
        <f t="shared" si="297"/>
        <v>4.0755153543012221E-2</v>
      </c>
      <c r="AC171" s="5">
        <f t="shared" si="298"/>
        <v>4.7503479856360591E-3</v>
      </c>
      <c r="AD171" s="5">
        <f t="shared" si="299"/>
        <v>1.2947250168295706E-2</v>
      </c>
      <c r="AE171" s="5">
        <f t="shared" si="300"/>
        <v>2.2303207316968516E-2</v>
      </c>
      <c r="AF171" s="5">
        <f t="shared" si="301"/>
        <v>1.9209988613711822E-2</v>
      </c>
      <c r="AG171" s="5">
        <f t="shared" si="302"/>
        <v>1.1030511061912924E-2</v>
      </c>
      <c r="AH171" s="5">
        <f t="shared" si="303"/>
        <v>1.0808065622231265E-2</v>
      </c>
      <c r="AI171" s="5">
        <f t="shared" si="304"/>
        <v>1.9478035199273071E-2</v>
      </c>
      <c r="AJ171" s="5">
        <f t="shared" si="305"/>
        <v>1.7551422635875755E-2</v>
      </c>
      <c r="AK171" s="5">
        <f t="shared" si="306"/>
        <v>1.0543583525119563E-2</v>
      </c>
      <c r="AL171" s="5">
        <f t="shared" si="307"/>
        <v>5.8989181673422696E-4</v>
      </c>
      <c r="AM171" s="5">
        <f t="shared" si="308"/>
        <v>4.6666443992185048E-3</v>
      </c>
      <c r="AN171" s="5">
        <f t="shared" si="309"/>
        <v>8.038860465151643E-3</v>
      </c>
      <c r="AO171" s="5">
        <f t="shared" si="310"/>
        <v>6.9239556359811947E-3</v>
      </c>
      <c r="AP171" s="5">
        <f t="shared" si="311"/>
        <v>3.975784201161351E-3</v>
      </c>
      <c r="AQ171" s="5">
        <f t="shared" si="312"/>
        <v>1.7121925144994322E-3</v>
      </c>
      <c r="AR171" s="5">
        <f t="shared" si="313"/>
        <v>3.723640543507854E-3</v>
      </c>
      <c r="AS171" s="5">
        <f t="shared" si="314"/>
        <v>6.7106551820614348E-3</v>
      </c>
      <c r="AT171" s="5">
        <f t="shared" si="315"/>
        <v>6.0468904619489375E-3</v>
      </c>
      <c r="AU171" s="5">
        <f t="shared" si="316"/>
        <v>3.6325200512514607E-3</v>
      </c>
      <c r="AV171" s="5">
        <f t="shared" si="317"/>
        <v>1.636610007132209E-3</v>
      </c>
      <c r="AW171" s="5">
        <f t="shared" si="318"/>
        <v>5.0869424680716161E-5</v>
      </c>
      <c r="AX171" s="5">
        <f t="shared" si="319"/>
        <v>1.4016856646314995E-3</v>
      </c>
      <c r="AY171" s="5">
        <f t="shared" si="320"/>
        <v>2.414573408649466E-3</v>
      </c>
      <c r="AZ171" s="5">
        <f t="shared" si="321"/>
        <v>2.0796976429411657E-3</v>
      </c>
      <c r="BA171" s="5">
        <f t="shared" si="322"/>
        <v>1.1941770667954702E-3</v>
      </c>
      <c r="BB171" s="5">
        <f t="shared" si="323"/>
        <v>5.1427867592935108E-4</v>
      </c>
      <c r="BC171" s="5">
        <f t="shared" si="324"/>
        <v>1.7718146755263034E-4</v>
      </c>
      <c r="BD171" s="5">
        <f t="shared" si="325"/>
        <v>1.0690703423018449E-3</v>
      </c>
      <c r="BE171" s="5">
        <f t="shared" si="326"/>
        <v>1.9266527874351833E-3</v>
      </c>
      <c r="BF171" s="5">
        <f t="shared" si="327"/>
        <v>1.7360835935918734E-3</v>
      </c>
      <c r="BG171" s="5">
        <f t="shared" si="328"/>
        <v>1.0429093273732972E-3</v>
      </c>
      <c r="BH171" s="5">
        <f t="shared" si="329"/>
        <v>4.6987650931826989E-4</v>
      </c>
      <c r="BI171" s="5">
        <f t="shared" si="330"/>
        <v>1.693600225555142E-4</v>
      </c>
      <c r="BJ171" s="8">
        <f t="shared" si="331"/>
        <v>0.40279737238834418</v>
      </c>
      <c r="BK171" s="8">
        <f t="shared" si="332"/>
        <v>0.22412235795227328</v>
      </c>
      <c r="BL171" s="8">
        <f t="shared" si="333"/>
        <v>0.34574828645947614</v>
      </c>
      <c r="BM171" s="8">
        <f t="shared" si="334"/>
        <v>0.67911598231969417</v>
      </c>
      <c r="BN171" s="8">
        <f t="shared" si="335"/>
        <v>0.31628512082934751</v>
      </c>
    </row>
    <row r="172" spans="1:66" x14ac:dyDescent="0.25">
      <c r="A172" t="s">
        <v>154</v>
      </c>
      <c r="B172" t="s">
        <v>174</v>
      </c>
      <c r="C172" t="s">
        <v>157</v>
      </c>
      <c r="D172" s="11">
        <v>44473</v>
      </c>
      <c r="E172">
        <f>VLOOKUP(A172,home!$A$2:$E$405,3,FALSE)</f>
        <v>1.3314121037464</v>
      </c>
      <c r="F172">
        <f>VLOOKUP(B172,home!$B$2:$E$405,3,FALSE)</f>
        <v>1.1000000000000001</v>
      </c>
      <c r="G172">
        <f>VLOOKUP(C172,away!$B$2:$E$405,4,FALSE)</f>
        <v>0.75</v>
      </c>
      <c r="H172">
        <f>VLOOKUP(A172,away!$A$2:$E$405,3,FALSE)</f>
        <v>1.01440922190202</v>
      </c>
      <c r="I172">
        <f>VLOOKUP(C172,away!$B$2:$E$405,3,FALSE)</f>
        <v>1.06</v>
      </c>
      <c r="J172">
        <f>VLOOKUP(B172,home!$B$2:$E$405,4,FALSE)</f>
        <v>0.99</v>
      </c>
      <c r="K172" s="3">
        <f t="shared" si="280"/>
        <v>1.0984149855907801</v>
      </c>
      <c r="L172" s="3">
        <f t="shared" si="281"/>
        <v>1.0645210374639797</v>
      </c>
      <c r="M172" s="5">
        <f t="shared" si="282"/>
        <v>0.11498702040240781</v>
      </c>
      <c r="N172" s="5">
        <f t="shared" si="283"/>
        <v>0.12630346635843751</v>
      </c>
      <c r="O172" s="5">
        <f t="shared" si="284"/>
        <v>0.12240610225366295</v>
      </c>
      <c r="P172" s="5">
        <f t="shared" si="285"/>
        <v>0.13445269704318075</v>
      </c>
      <c r="Q172" s="5">
        <f t="shared" si="286"/>
        <v>6.9366810090084358E-2</v>
      </c>
      <c r="R172" s="5">
        <f t="shared" si="287"/>
        <v>6.5151935481495629E-2</v>
      </c>
      <c r="S172" s="5">
        <f t="shared" si="288"/>
        <v>3.9303409373773988E-2</v>
      </c>
      <c r="T172" s="5">
        <f t="shared" si="289"/>
        <v>7.3842428642663452E-2</v>
      </c>
      <c r="U172" s="5">
        <f t="shared" si="290"/>
        <v>7.156386227311845E-2</v>
      </c>
      <c r="V172" s="5">
        <f t="shared" si="291"/>
        <v>5.1063245368455235E-3</v>
      </c>
      <c r="W172" s="5">
        <f t="shared" si="292"/>
        <v>2.5397847901859463E-2</v>
      </c>
      <c r="X172" s="5">
        <f t="shared" si="293"/>
        <v>2.7036543397839792E-2</v>
      </c>
      <c r="Y172" s="5">
        <f t="shared" si="294"/>
        <v>1.4390484613654164E-2</v>
      </c>
      <c r="Z172" s="5">
        <f t="shared" si="295"/>
        <v>2.3118535317182675E-2</v>
      </c>
      <c r="AA172" s="5">
        <f t="shared" si="296"/>
        <v>2.5393745637303147E-2</v>
      </c>
      <c r="AB172" s="5">
        <f t="shared" si="297"/>
        <v>1.3946435374147135E-2</v>
      </c>
      <c r="AC172" s="5">
        <f t="shared" si="298"/>
        <v>3.7317206735267461E-4</v>
      </c>
      <c r="AD172" s="5">
        <f t="shared" si="299"/>
        <v>6.9743441842894452E-3</v>
      </c>
      <c r="AE172" s="5">
        <f t="shared" si="300"/>
        <v>7.4243361066906729E-3</v>
      </c>
      <c r="AF172" s="5">
        <f t="shared" si="301"/>
        <v>3.9516809873878199E-3</v>
      </c>
      <c r="AG172" s="5">
        <f t="shared" si="302"/>
        <v>1.4022158481402556E-3</v>
      </c>
      <c r="AH172" s="5">
        <f t="shared" si="303"/>
        <v>6.1525418001237364E-3</v>
      </c>
      <c r="AI172" s="5">
        <f t="shared" si="304"/>
        <v>6.7580441127295856E-3</v>
      </c>
      <c r="AJ172" s="5">
        <f t="shared" si="305"/>
        <v>3.7115684633528623E-3</v>
      </c>
      <c r="AK172" s="5">
        <f t="shared" si="306"/>
        <v>1.3589474733976428E-3</v>
      </c>
      <c r="AL172" s="5">
        <f t="shared" si="307"/>
        <v>1.7453792868502227E-5</v>
      </c>
      <c r="AM172" s="5">
        <f t="shared" si="308"/>
        <v>1.5321448333382871E-3</v>
      </c>
      <c r="AN172" s="5">
        <f t="shared" si="309"/>
        <v>1.6310004075303496E-3</v>
      </c>
      <c r="AO172" s="5">
        <f t="shared" si="310"/>
        <v>8.6811712296419065E-4</v>
      </c>
      <c r="AP172" s="5">
        <f t="shared" si="311"/>
        <v>3.0804298012602859E-4</v>
      </c>
      <c r="AQ172" s="5">
        <f t="shared" si="312"/>
        <v>8.1979558196813976E-5</v>
      </c>
      <c r="AR172" s="5">
        <f t="shared" si="313"/>
        <v>1.3099020360216446E-3</v>
      </c>
      <c r="AS172" s="5">
        <f t="shared" si="314"/>
        <v>1.4388160260220483E-3</v>
      </c>
      <c r="AT172" s="5">
        <f t="shared" si="315"/>
        <v>7.9020854224539575E-4</v>
      </c>
      <c r="AU172" s="5">
        <f t="shared" si="316"/>
        <v>2.8932563484806263E-4</v>
      </c>
      <c r="AV172" s="5">
        <f t="shared" si="317"/>
        <v>7.9449903258169477E-5</v>
      </c>
      <c r="AW172" s="5">
        <f t="shared" si="318"/>
        <v>5.6690203347169792E-7</v>
      </c>
      <c r="AX172" s="5">
        <f t="shared" si="319"/>
        <v>2.8048847417237694E-4</v>
      </c>
      <c r="AY172" s="5">
        <f t="shared" si="320"/>
        <v>2.9858588152266739E-4</v>
      </c>
      <c r="AZ172" s="5">
        <f t="shared" si="321"/>
        <v>1.589254761853034E-4</v>
      </c>
      <c r="BA172" s="5">
        <f t="shared" si="322"/>
        <v>5.6393170929412077E-5</v>
      </c>
      <c r="BB172" s="5">
        <f t="shared" si="323"/>
        <v>1.5007929205915316E-5</v>
      </c>
      <c r="BC172" s="5">
        <f t="shared" si="324"/>
        <v>3.1952512736933874E-6</v>
      </c>
      <c r="BD172" s="5">
        <f t="shared" si="325"/>
        <v>2.3240304572699007E-4</v>
      </c>
      <c r="BE172" s="5">
        <f t="shared" si="326"/>
        <v>2.5527498812346521E-4</v>
      </c>
      <c r="BF172" s="5">
        <f t="shared" si="327"/>
        <v>1.4019893620066128E-4</v>
      </c>
      <c r="BG172" s="5">
        <f t="shared" si="328"/>
        <v>5.1332204162230696E-5</v>
      </c>
      <c r="BH172" s="5">
        <f t="shared" si="329"/>
        <v>1.40960155737999E-5</v>
      </c>
      <c r="BI172" s="5">
        <f t="shared" si="330"/>
        <v>3.0966549486765671E-6</v>
      </c>
      <c r="BJ172" s="8">
        <f t="shared" si="331"/>
        <v>0.36132403921649192</v>
      </c>
      <c r="BK172" s="8">
        <f t="shared" si="332"/>
        <v>0.29453866309795185</v>
      </c>
      <c r="BL172" s="8">
        <f t="shared" si="333"/>
        <v>0.32104728685646222</v>
      </c>
      <c r="BM172" s="8">
        <f t="shared" si="334"/>
        <v>0.3670624738793305</v>
      </c>
      <c r="BN172" s="8">
        <f t="shared" si="335"/>
        <v>0.63266803162926899</v>
      </c>
    </row>
    <row r="173" spans="1:66" x14ac:dyDescent="0.25">
      <c r="A173" t="s">
        <v>154</v>
      </c>
      <c r="B173" t="s">
        <v>164</v>
      </c>
      <c r="C173" t="s">
        <v>168</v>
      </c>
      <c r="D173" s="11">
        <v>44473</v>
      </c>
      <c r="E173">
        <f>VLOOKUP(A173,home!$A$2:$E$405,3,FALSE)</f>
        <v>1.3314121037464</v>
      </c>
      <c r="F173">
        <f>VLOOKUP(B173,home!$B$2:$E$405,3,FALSE)</f>
        <v>0.88</v>
      </c>
      <c r="G173">
        <f>VLOOKUP(C173,away!$B$2:$E$405,4,FALSE)</f>
        <v>1.1299999999999999</v>
      </c>
      <c r="H173">
        <f>VLOOKUP(A173,away!$A$2:$E$405,3,FALSE)</f>
        <v>1.01440922190202</v>
      </c>
      <c r="I173">
        <f>VLOOKUP(C173,away!$B$2:$E$405,3,FALSE)</f>
        <v>0.5</v>
      </c>
      <c r="J173">
        <f>VLOOKUP(B173,home!$B$2:$E$405,4,FALSE)</f>
        <v>1.68</v>
      </c>
      <c r="K173" s="3">
        <f t="shared" si="280"/>
        <v>1.3239561959654198</v>
      </c>
      <c r="L173" s="3">
        <f t="shared" si="281"/>
        <v>0.8521037463976967</v>
      </c>
      <c r="M173" s="5">
        <f t="shared" si="282"/>
        <v>0.11348779937147081</v>
      </c>
      <c r="N173" s="5">
        <f t="shared" si="283"/>
        <v>0.15025287514433924</v>
      </c>
      <c r="O173" s="5">
        <f t="shared" si="284"/>
        <v>9.6703379014860452E-2</v>
      </c>
      <c r="P173" s="5">
        <f t="shared" si="285"/>
        <v>0.12803103781751685</v>
      </c>
      <c r="Q173" s="5">
        <f t="shared" si="286"/>
        <v>9.9464112504483296E-2</v>
      </c>
      <c r="R173" s="5">
        <f t="shared" si="287"/>
        <v>4.1200655773939485E-2</v>
      </c>
      <c r="S173" s="5">
        <f t="shared" si="288"/>
        <v>3.610949092196232E-2</v>
      </c>
      <c r="T173" s="5">
        <f t="shared" si="289"/>
        <v>8.4753742897192202E-2</v>
      </c>
      <c r="U173" s="5">
        <f t="shared" si="290"/>
        <v>5.4547863489745628E-2</v>
      </c>
      <c r="V173" s="5">
        <f t="shared" si="291"/>
        <v>4.5263168017524924E-3</v>
      </c>
      <c r="W173" s="5">
        <f t="shared" si="292"/>
        <v>4.389537600883741E-2</v>
      </c>
      <c r="X173" s="5">
        <f t="shared" si="293"/>
        <v>3.7403414346665928E-2</v>
      </c>
      <c r="Y173" s="5">
        <f t="shared" si="294"/>
        <v>1.5935794746429695E-2</v>
      </c>
      <c r="Z173" s="5">
        <f t="shared" si="295"/>
        <v>1.1702411046338578E-2</v>
      </c>
      <c r="AA173" s="5">
        <f t="shared" si="296"/>
        <v>1.5493479612534134E-2</v>
      </c>
      <c r="AB173" s="5">
        <f t="shared" si="297"/>
        <v>1.025634416503924E-2</v>
      </c>
      <c r="AC173" s="5">
        <f t="shared" si="298"/>
        <v>3.1914721275586939E-4</v>
      </c>
      <c r="AD173" s="5">
        <f t="shared" si="299"/>
        <v>1.4528888760283038E-2</v>
      </c>
      <c r="AE173" s="5">
        <f t="shared" si="300"/>
        <v>1.2380120543632564E-2</v>
      </c>
      <c r="AF173" s="5">
        <f t="shared" si="301"/>
        <v>5.274573548042197E-3</v>
      </c>
      <c r="AG173" s="5">
        <f t="shared" si="302"/>
        <v>1.4981612936456495E-3</v>
      </c>
      <c r="AH173" s="5">
        <f t="shared" si="303"/>
        <v>2.4929170736177229E-3</v>
      </c>
      <c r="AI173" s="5">
        <f t="shared" si="304"/>
        <v>3.3005130056441667E-3</v>
      </c>
      <c r="AJ173" s="5">
        <f t="shared" si="305"/>
        <v>2.1848673218435224E-3</v>
      </c>
      <c r="AK173" s="5">
        <f t="shared" si="306"/>
        <v>9.6422287603903476E-4</v>
      </c>
      <c r="AL173" s="5">
        <f t="shared" si="307"/>
        <v>1.4401812033364202E-5</v>
      </c>
      <c r="AM173" s="5">
        <f t="shared" si="308"/>
        <v>3.8471224589338095E-3</v>
      </c>
      <c r="AN173" s="5">
        <f t="shared" si="309"/>
        <v>3.2781474601082179E-3</v>
      </c>
      <c r="AO173" s="5">
        <f t="shared" si="310"/>
        <v>1.3966608660011528E-3</v>
      </c>
      <c r="AP173" s="5">
        <f t="shared" si="311"/>
        <v>3.9669998545554473E-4</v>
      </c>
      <c r="AQ173" s="5">
        <f t="shared" si="312"/>
        <v>8.450738595064534E-5</v>
      </c>
      <c r="AR173" s="5">
        <f t="shared" si="313"/>
        <v>4.2484479557768903E-4</v>
      </c>
      <c r="AS173" s="5">
        <f t="shared" si="314"/>
        <v>5.6247589942874361E-4</v>
      </c>
      <c r="AT173" s="5">
        <f t="shared" si="315"/>
        <v>3.7234672606495373E-4</v>
      </c>
      <c r="AU173" s="5">
        <f t="shared" si="316"/>
        <v>1.6432358500704475E-4</v>
      </c>
      <c r="AV173" s="5">
        <f t="shared" si="317"/>
        <v>5.4389307128331838E-5</v>
      </c>
      <c r="AW173" s="5">
        <f t="shared" si="318"/>
        <v>4.5131599835605706E-7</v>
      </c>
      <c r="AX173" s="5">
        <f t="shared" si="319"/>
        <v>8.4890360269052349E-4</v>
      </c>
      <c r="AY173" s="5">
        <f t="shared" si="320"/>
        <v>7.2335394018309689E-4</v>
      </c>
      <c r="AZ173" s="5">
        <f t="shared" si="321"/>
        <v>3.0818630120077608E-4</v>
      </c>
      <c r="BA173" s="5">
        <f t="shared" si="322"/>
        <v>8.7535567280543444E-5</v>
      </c>
      <c r="BB173" s="5">
        <f t="shared" si="323"/>
        <v>1.8647346205699674E-5</v>
      </c>
      <c r="BC173" s="5">
        <f t="shared" si="324"/>
        <v>3.1778947124503145E-6</v>
      </c>
      <c r="BD173" s="5">
        <f t="shared" si="325"/>
        <v>6.0335306991552029E-5</v>
      </c>
      <c r="BE173" s="5">
        <f t="shared" si="326"/>
        <v>7.9881303526941025E-5</v>
      </c>
      <c r="BF173" s="5">
        <f t="shared" si="327"/>
        <v>5.287967337314396E-5</v>
      </c>
      <c r="BG173" s="5">
        <f t="shared" si="328"/>
        <v>2.3336790401000521E-5</v>
      </c>
      <c r="BH173" s="5">
        <f t="shared" si="329"/>
        <v>7.7242220613377467E-6</v>
      </c>
      <c r="BI173" s="5">
        <f t="shared" si="330"/>
        <v>2.0453063314241762E-6</v>
      </c>
      <c r="BJ173" s="8">
        <f t="shared" si="331"/>
        <v>0.4763800026022737</v>
      </c>
      <c r="BK173" s="8">
        <f t="shared" si="332"/>
        <v>0.28321154787767477</v>
      </c>
      <c r="BL173" s="8">
        <f t="shared" si="333"/>
        <v>0.22894882524915552</v>
      </c>
      <c r="BM173" s="8">
        <f t="shared" si="334"/>
        <v>0.37038002452464774</v>
      </c>
      <c r="BN173" s="8">
        <f t="shared" si="335"/>
        <v>0.62913985962661023</v>
      </c>
    </row>
    <row r="174" spans="1:66" x14ac:dyDescent="0.25">
      <c r="A174" t="s">
        <v>154</v>
      </c>
      <c r="B174" t="s">
        <v>156</v>
      </c>
      <c r="C174" t="s">
        <v>160</v>
      </c>
      <c r="D174" s="11">
        <v>44473</v>
      </c>
      <c r="E174">
        <f>VLOOKUP(A174,home!$A$2:$E$405,3,FALSE)</f>
        <v>1.3314121037464</v>
      </c>
      <c r="F174">
        <f>VLOOKUP(B174,home!$B$2:$E$405,3,FALSE)</f>
        <v>1.46</v>
      </c>
      <c r="G174">
        <f>VLOOKUP(C174,away!$B$2:$E$405,4,FALSE)</f>
        <v>1.1299999999999999</v>
      </c>
      <c r="H174">
        <f>VLOOKUP(A174,away!$A$2:$E$405,3,FALSE)</f>
        <v>1.01440922190202</v>
      </c>
      <c r="I174">
        <f>VLOOKUP(C174,away!$B$2:$E$405,3,FALSE)</f>
        <v>0.71</v>
      </c>
      <c r="J174">
        <f>VLOOKUP(B174,home!$B$2:$E$405,4,FALSE)</f>
        <v>0.7</v>
      </c>
      <c r="K174" s="3">
        <f t="shared" si="280"/>
        <v>2.1965636887608104</v>
      </c>
      <c r="L174" s="3">
        <f t="shared" si="281"/>
        <v>0.50416138328530391</v>
      </c>
      <c r="M174" s="5">
        <f t="shared" si="282"/>
        <v>6.715680156280783E-2</v>
      </c>
      <c r="N174" s="5">
        <f t="shared" si="283"/>
        <v>0.14751419176617891</v>
      </c>
      <c r="O174" s="5">
        <f t="shared" si="284"/>
        <v>3.3857865972921855E-2</v>
      </c>
      <c r="P174" s="5">
        <f t="shared" si="285"/>
        <v>7.4370958975050361E-2</v>
      </c>
      <c r="Q174" s="5">
        <f t="shared" si="286"/>
        <v>0.16201215860524379</v>
      </c>
      <c r="R174" s="5">
        <f t="shared" si="287"/>
        <v>8.5349142719983503E-3</v>
      </c>
      <c r="S174" s="5">
        <f t="shared" si="288"/>
        <v>2.0590019961327984E-2</v>
      </c>
      <c r="T174" s="5">
        <f t="shared" si="289"/>
        <v>8.1680273991457775E-2</v>
      </c>
      <c r="U174" s="5">
        <f t="shared" si="290"/>
        <v>1.8747482776557984E-2</v>
      </c>
      <c r="V174" s="5">
        <f t="shared" si="291"/>
        <v>2.533539243158427E-3</v>
      </c>
      <c r="W174" s="5">
        <f t="shared" si="292"/>
        <v>0.11862334157667859</v>
      </c>
      <c r="X174" s="5">
        <f t="shared" si="293"/>
        <v>5.9805307979223378E-2</v>
      </c>
      <c r="Y174" s="5">
        <f t="shared" si="294"/>
        <v>1.5075763399304437E-2</v>
      </c>
      <c r="Z174" s="5">
        <f t="shared" si="295"/>
        <v>1.4343247285307237E-3</v>
      </c>
      <c r="AA174" s="5">
        <f t="shared" si="296"/>
        <v>3.1505856165822948E-3</v>
      </c>
      <c r="AB174" s="5">
        <f t="shared" si="297"/>
        <v>3.4602309818583792E-3</v>
      </c>
      <c r="AC174" s="5">
        <f t="shared" si="298"/>
        <v>1.7535616155944726E-4</v>
      </c>
      <c r="AD174" s="5">
        <f t="shared" si="299"/>
        <v>6.5140931186700696E-2</v>
      </c>
      <c r="AE174" s="5">
        <f t="shared" si="300"/>
        <v>3.2841541975579813E-2</v>
      </c>
      <c r="AF174" s="5">
        <f t="shared" si="301"/>
        <v>8.278718615815344E-3</v>
      </c>
      <c r="AG174" s="5">
        <f t="shared" si="302"/>
        <v>1.391270076393087E-3</v>
      </c>
      <c r="AH174" s="5">
        <f t="shared" si="303"/>
        <v>1.8078278480409188E-4</v>
      </c>
      <c r="AI174" s="5">
        <f t="shared" si="304"/>
        <v>3.9710090065372787E-4</v>
      </c>
      <c r="AJ174" s="5">
        <f t="shared" si="305"/>
        <v>4.3612870957509636E-4</v>
      </c>
      <c r="AK174" s="5">
        <f t="shared" si="306"/>
        <v>3.1932816235958857E-4</v>
      </c>
      <c r="AL174" s="5">
        <f t="shared" si="307"/>
        <v>7.7677349688329629E-6</v>
      </c>
      <c r="AM174" s="5">
        <f t="shared" si="308"/>
        <v>2.8617240819354687E-2</v>
      </c>
      <c r="AN174" s="5">
        <f t="shared" si="309"/>
        <v>1.4427707717294524E-2</v>
      </c>
      <c r="AO174" s="5">
        <f t="shared" si="310"/>
        <v>3.6369465401936297E-3</v>
      </c>
      <c r="AP174" s="5">
        <f t="shared" si="311"/>
        <v>6.1120266621290692E-4</v>
      </c>
      <c r="AQ174" s="5">
        <f t="shared" si="312"/>
        <v>7.7036195416391238E-5</v>
      </c>
      <c r="AR174" s="5">
        <f t="shared" si="313"/>
        <v>1.8228739772200084E-5</v>
      </c>
      <c r="AS174" s="5">
        <f t="shared" si="314"/>
        <v>4.0040587875484711E-5</v>
      </c>
      <c r="AT174" s="5">
        <f t="shared" si="315"/>
        <v>4.3975850701963048E-5</v>
      </c>
      <c r="AU174" s="5">
        <f t="shared" si="316"/>
        <v>3.2198585611432874E-5</v>
      </c>
      <c r="AV174" s="5">
        <f t="shared" si="317"/>
        <v>1.7681560995882441E-5</v>
      </c>
      <c r="AW174" s="5">
        <f t="shared" si="318"/>
        <v>2.3894903223691431E-7</v>
      </c>
      <c r="AX174" s="5">
        <f t="shared" si="319"/>
        <v>1.0476598676053019E-2</v>
      </c>
      <c r="AY174" s="5">
        <f t="shared" si="320"/>
        <v>5.2818964806438731E-3</v>
      </c>
      <c r="AZ174" s="5">
        <f t="shared" si="321"/>
        <v>1.3314641180255965E-3</v>
      </c>
      <c r="BA174" s="5">
        <f t="shared" si="322"/>
        <v>2.2375759717951064E-4</v>
      </c>
      <c r="BB174" s="5">
        <f t="shared" si="323"/>
        <v>2.8202484928654471E-5</v>
      </c>
      <c r="BC174" s="5">
        <f t="shared" si="324"/>
        <v>2.8437207627426756E-6</v>
      </c>
      <c r="BD174" s="5">
        <f t="shared" si="325"/>
        <v>1.5317044431833706E-6</v>
      </c>
      <c r="BE174" s="5">
        <f t="shared" si="326"/>
        <v>3.3644863618101876E-6</v>
      </c>
      <c r="BF174" s="5">
        <f t="shared" si="327"/>
        <v>3.6951542868416126E-6</v>
      </c>
      <c r="BG174" s="5">
        <f t="shared" si="328"/>
        <v>2.7055472436150443E-6</v>
      </c>
      <c r="BH174" s="5">
        <f t="shared" si="329"/>
        <v>1.4857267083879266E-6</v>
      </c>
      <c r="BI174" s="5">
        <f t="shared" si="330"/>
        <v>6.5269866781340833E-7</v>
      </c>
      <c r="BJ174" s="8">
        <f t="shared" si="331"/>
        <v>0.75707839618864137</v>
      </c>
      <c r="BK174" s="8">
        <f t="shared" si="332"/>
        <v>0.17011634011951676</v>
      </c>
      <c r="BL174" s="8">
        <f t="shared" si="333"/>
        <v>6.9249980819979989E-2</v>
      </c>
      <c r="BM174" s="8">
        <f t="shared" si="334"/>
        <v>0.49915049317085602</v>
      </c>
      <c r="BN174" s="8">
        <f t="shared" si="335"/>
        <v>0.49344689115420115</v>
      </c>
    </row>
    <row r="175" spans="1:66" x14ac:dyDescent="0.25">
      <c r="A175" t="s">
        <v>154</v>
      </c>
      <c r="B175" t="s">
        <v>162</v>
      </c>
      <c r="C175" t="s">
        <v>159</v>
      </c>
      <c r="D175" s="11">
        <v>44473</v>
      </c>
      <c r="E175">
        <f>VLOOKUP(A175,home!$A$2:$E$405,3,FALSE)</f>
        <v>1.3314121037464</v>
      </c>
      <c r="F175">
        <f>VLOOKUP(B175,home!$B$2:$E$405,3,FALSE)</f>
        <v>0.52</v>
      </c>
      <c r="G175">
        <f>VLOOKUP(C175,away!$B$2:$E$405,4,FALSE)</f>
        <v>1.1499999999999999</v>
      </c>
      <c r="H175">
        <f>VLOOKUP(A175,away!$A$2:$E$405,3,FALSE)</f>
        <v>1.01440922190202</v>
      </c>
      <c r="I175">
        <f>VLOOKUP(C175,away!$B$2:$E$405,3,FALSE)</f>
        <v>0.56999999999999995</v>
      </c>
      <c r="J175">
        <f>VLOOKUP(B175,home!$B$2:$E$405,4,FALSE)</f>
        <v>0.99</v>
      </c>
      <c r="K175" s="3">
        <f t="shared" si="280"/>
        <v>0.79618443804034711</v>
      </c>
      <c r="L175" s="3">
        <f t="shared" si="281"/>
        <v>0.57243112391930984</v>
      </c>
      <c r="M175" s="5">
        <f t="shared" si="282"/>
        <v>0.25445899852576553</v>
      </c>
      <c r="N175" s="5">
        <f t="shared" si="283"/>
        <v>0.20259629474554616</v>
      </c>
      <c r="O175" s="5">
        <f t="shared" si="284"/>
        <v>0.14566025051748596</v>
      </c>
      <c r="P175" s="5">
        <f t="shared" si="285"/>
        <v>0.11597242470308074</v>
      </c>
      <c r="Q175" s="5">
        <f t="shared" si="286"/>
        <v>8.0652008540519585E-2</v>
      </c>
      <c r="R175" s="5">
        <f t="shared" si="287"/>
        <v>4.1690230457046354E-2</v>
      </c>
      <c r="S175" s="5">
        <f t="shared" si="288"/>
        <v>1.3213919894200432E-2</v>
      </c>
      <c r="T175" s="5">
        <f t="shared" si="289"/>
        <v>4.6167719895199397E-2</v>
      </c>
      <c r="U175" s="5">
        <f t="shared" si="290"/>
        <v>3.3193112708216017E-2</v>
      </c>
      <c r="V175" s="5">
        <f t="shared" si="291"/>
        <v>6.6915400858776649E-4</v>
      </c>
      <c r="W175" s="5">
        <f t="shared" si="292"/>
        <v>2.1404624698886293E-2</v>
      </c>
      <c r="X175" s="5">
        <f t="shared" si="293"/>
        <v>1.2252673373454499E-2</v>
      </c>
      <c r="Y175" s="5">
        <f t="shared" si="294"/>
        <v>3.5069057950913793E-3</v>
      </c>
      <c r="Z175" s="5">
        <f t="shared" si="295"/>
        <v>7.9549284923273629E-3</v>
      </c>
      <c r="AA175" s="5">
        <f t="shared" si="296"/>
        <v>6.3335902713148075E-3</v>
      </c>
      <c r="AB175" s="5">
        <f t="shared" si="297"/>
        <v>2.5213530054722945E-3</v>
      </c>
      <c r="AC175" s="5">
        <f t="shared" si="298"/>
        <v>1.9060883414742834E-5</v>
      </c>
      <c r="AD175" s="5">
        <f t="shared" si="299"/>
        <v>4.2605072718368284E-3</v>
      </c>
      <c r="AE175" s="5">
        <f t="shared" si="300"/>
        <v>2.4388469660839478E-3</v>
      </c>
      <c r="AF175" s="5">
        <f t="shared" si="301"/>
        <v>6.9803595493131648E-4</v>
      </c>
      <c r="AG175" s="5">
        <f t="shared" si="302"/>
        <v>1.3319250207247409E-4</v>
      </c>
      <c r="AH175" s="5">
        <f t="shared" si="303"/>
        <v>1.1384121643901732E-3</v>
      </c>
      <c r="AI175" s="5">
        <f t="shared" si="304"/>
        <v>9.063860493632854E-4</v>
      </c>
      <c r="AJ175" s="5">
        <f t="shared" si="305"/>
        <v>3.6082523367995874E-4</v>
      </c>
      <c r="AK175" s="5">
        <f t="shared" si="306"/>
        <v>9.5761145302751663E-5</v>
      </c>
      <c r="AL175" s="5">
        <f t="shared" si="307"/>
        <v>3.4748810290026118E-7</v>
      </c>
      <c r="AM175" s="5">
        <f t="shared" si="308"/>
        <v>6.7842991759884373E-4</v>
      </c>
      <c r="AN175" s="5">
        <f t="shared" si="309"/>
        <v>3.883544002315908E-4</v>
      </c>
      <c r="AO175" s="5">
        <f t="shared" si="310"/>
        <v>1.1115307290178949E-4</v>
      </c>
      <c r="AP175" s="5">
        <f t="shared" si="311"/>
        <v>2.1209159482752118E-5</v>
      </c>
      <c r="AQ175" s="5">
        <f t="shared" si="312"/>
        <v>3.03519575002392E-6</v>
      </c>
      <c r="AR175" s="5">
        <f t="shared" si="313"/>
        <v>1.3033251094905624E-4</v>
      </c>
      <c r="AS175" s="5">
        <f t="shared" si="314"/>
        <v>1.0376871698836173E-4</v>
      </c>
      <c r="AT175" s="5">
        <f t="shared" si="315"/>
        <v>4.1309518810773294E-5</v>
      </c>
      <c r="AU175" s="5">
        <f t="shared" si="316"/>
        <v>1.0963332006690899E-5</v>
      </c>
      <c r="AV175" s="5">
        <f t="shared" si="317"/>
        <v>2.1822085831992356E-6</v>
      </c>
      <c r="AW175" s="5">
        <f t="shared" si="318"/>
        <v>4.3992066482543477E-9</v>
      </c>
      <c r="AX175" s="5">
        <f t="shared" si="319"/>
        <v>9.0025890448865704E-5</v>
      </c>
      <c r="AY175" s="5">
        <f t="shared" si="320"/>
        <v>5.1533621651480851E-5</v>
      </c>
      <c r="AZ175" s="5">
        <f t="shared" si="321"/>
        <v>1.4749724480794828E-5</v>
      </c>
      <c r="BA175" s="5">
        <f t="shared" si="322"/>
        <v>2.814400454013848E-6</v>
      </c>
      <c r="BB175" s="5">
        <f t="shared" si="323"/>
        <v>4.0276260376254068E-7</v>
      </c>
      <c r="BC175" s="5">
        <f t="shared" si="324"/>
        <v>4.611076998889178E-8</v>
      </c>
      <c r="BD175" s="5">
        <f t="shared" si="325"/>
        <v>1.2434397620965663E-5</v>
      </c>
      <c r="BE175" s="5">
        <f t="shared" si="326"/>
        <v>9.9000738822187753E-6</v>
      </c>
      <c r="BF175" s="5">
        <f t="shared" si="327"/>
        <v>3.9411423802361361E-6</v>
      </c>
      <c r="BG175" s="5">
        <f t="shared" si="328"/>
        <v>1.0459587437484349E-6</v>
      </c>
      <c r="BH175" s="5">
        <f t="shared" si="329"/>
        <v>2.0819401865118371E-7</v>
      </c>
      <c r="BI175" s="5">
        <f t="shared" si="330"/>
        <v>3.3152167548630865E-8</v>
      </c>
      <c r="BJ175" s="8">
        <f t="shared" si="331"/>
        <v>0.37547256399999585</v>
      </c>
      <c r="BK175" s="8">
        <f t="shared" si="332"/>
        <v>0.38438543912480361</v>
      </c>
      <c r="BL175" s="8">
        <f t="shared" si="333"/>
        <v>0.232216040758423</v>
      </c>
      <c r="BM175" s="8">
        <f t="shared" si="334"/>
        <v>0.15894723566366056</v>
      </c>
      <c r="BN175" s="8">
        <f t="shared" si="335"/>
        <v>0.84103020748944435</v>
      </c>
    </row>
    <row r="176" spans="1:66" x14ac:dyDescent="0.25">
      <c r="A176" t="s">
        <v>154</v>
      </c>
      <c r="B176" t="s">
        <v>170</v>
      </c>
      <c r="C176" t="s">
        <v>158</v>
      </c>
      <c r="D176" s="11">
        <v>44473</v>
      </c>
      <c r="E176">
        <f>VLOOKUP(A176,home!$A$2:$E$405,3,FALSE)</f>
        <v>1.3314121037464</v>
      </c>
      <c r="F176">
        <f>VLOOKUP(B176,home!$B$2:$E$405,3,FALSE)</f>
        <v>1.1000000000000001</v>
      </c>
      <c r="G176">
        <f>VLOOKUP(C176,away!$B$2:$E$405,4,FALSE)</f>
        <v>0.49</v>
      </c>
      <c r="H176">
        <f>VLOOKUP(A176,away!$A$2:$E$405,3,FALSE)</f>
        <v>1.01440922190202</v>
      </c>
      <c r="I176">
        <f>VLOOKUP(C176,away!$B$2:$E$405,3,FALSE)</f>
        <v>0.88</v>
      </c>
      <c r="J176">
        <f>VLOOKUP(B176,home!$B$2:$E$405,4,FALSE)</f>
        <v>1.33</v>
      </c>
      <c r="K176" s="3">
        <f t="shared" si="280"/>
        <v>0.71763112391930961</v>
      </c>
      <c r="L176" s="3">
        <f t="shared" si="281"/>
        <v>1.1872645533141242</v>
      </c>
      <c r="M176" s="5">
        <f t="shared" si="282"/>
        <v>0.14883816902181082</v>
      </c>
      <c r="N176" s="5">
        <f t="shared" si="283"/>
        <v>0.10681090251721426</v>
      </c>
      <c r="O176" s="5">
        <f t="shared" si="284"/>
        <v>0.17671028225977234</v>
      </c>
      <c r="P176" s="5">
        <f t="shared" si="285"/>
        <v>0.12681279846617885</v>
      </c>
      <c r="Q176" s="5">
        <f t="shared" si="286"/>
        <v>3.8325414010132133E-2</v>
      </c>
      <c r="R176" s="5">
        <f t="shared" si="287"/>
        <v>0.10490092716658071</v>
      </c>
      <c r="S176" s="5">
        <f t="shared" si="288"/>
        <v>2.7011696597240294E-2</v>
      </c>
      <c r="T176" s="5">
        <f t="shared" si="289"/>
        <v>4.5502405545318404E-2</v>
      </c>
      <c r="U176" s="5">
        <f t="shared" si="290"/>
        <v>7.5280170262730955E-2</v>
      </c>
      <c r="V176" s="5">
        <f t="shared" si="291"/>
        <v>2.557161288612914E-3</v>
      </c>
      <c r="W176" s="5">
        <f t="shared" si="292"/>
        <v>9.1678366435879958E-3</v>
      </c>
      <c r="X176" s="5">
        <f t="shared" si="293"/>
        <v>1.0884647477506362E-2</v>
      </c>
      <c r="Y176" s="5">
        <f t="shared" si="294"/>
        <v>6.4614780626816503E-3</v>
      </c>
      <c r="Z176" s="5">
        <f t="shared" si="295"/>
        <v>4.151505081155598E-2</v>
      </c>
      <c r="AA176" s="5">
        <f t="shared" si="296"/>
        <v>2.9792492573464158E-2</v>
      </c>
      <c r="AB176" s="5">
        <f t="shared" si="297"/>
        <v>1.0690009964926382E-2</v>
      </c>
      <c r="AC176" s="5">
        <f t="shared" si="298"/>
        <v>1.3617171475133481E-4</v>
      </c>
      <c r="AD176" s="5">
        <f t="shared" si="299"/>
        <v>1.6447812286116707E-3</v>
      </c>
      <c r="AE176" s="5">
        <f t="shared" si="300"/>
        <v>1.9527904506870916E-3</v>
      </c>
      <c r="AF176" s="5">
        <f t="shared" si="301"/>
        <v>1.1592394410755488E-3</v>
      </c>
      <c r="AG176" s="5">
        <f t="shared" si="302"/>
        <v>4.5877463239755875E-4</v>
      </c>
      <c r="AH176" s="5">
        <f t="shared" si="303"/>
        <v>1.2322337064398796E-2</v>
      </c>
      <c r="AI176" s="5">
        <f t="shared" si="304"/>
        <v>8.8428925968370726E-3</v>
      </c>
      <c r="AJ176" s="5">
        <f t="shared" si="305"/>
        <v>3.1729674764829651E-3</v>
      </c>
      <c r="AK176" s="5">
        <f t="shared" si="306"/>
        <v>7.5900673876929553E-4</v>
      </c>
      <c r="AL176" s="5">
        <f t="shared" si="307"/>
        <v>4.6408300593981398E-6</v>
      </c>
      <c r="AM176" s="5">
        <f t="shared" si="308"/>
        <v>2.3606924033799529E-4</v>
      </c>
      <c r="AN176" s="5">
        <f t="shared" si="309"/>
        <v>2.8027664118109464E-4</v>
      </c>
      <c r="AO176" s="5">
        <f t="shared" si="310"/>
        <v>1.6638126059812772E-4</v>
      </c>
      <c r="AP176" s="5">
        <f t="shared" si="311"/>
        <v>6.5846191014625659E-5</v>
      </c>
      <c r="AQ176" s="5">
        <f t="shared" si="312"/>
        <v>1.9544212140604011E-5</v>
      </c>
      <c r="AR176" s="5">
        <f t="shared" si="313"/>
        <v>2.9259748021099015E-3</v>
      </c>
      <c r="AS176" s="5">
        <f t="shared" si="314"/>
        <v>2.099770585797708E-3</v>
      </c>
      <c r="AT176" s="5">
        <f t="shared" si="315"/>
        <v>7.5343036272935797E-4</v>
      </c>
      <c r="AU176" s="5">
        <f t="shared" si="316"/>
        <v>1.8022835933346752E-4</v>
      </c>
      <c r="AV176" s="5">
        <f t="shared" si="317"/>
        <v>3.2334370017652361E-5</v>
      </c>
      <c r="AW176" s="5">
        <f t="shared" si="318"/>
        <v>1.0983529794400738E-7</v>
      </c>
      <c r="AX176" s="5">
        <f t="shared" si="319"/>
        <v>2.8235105711088859E-5</v>
      </c>
      <c r="AY176" s="5">
        <f t="shared" si="320"/>
        <v>3.3522540169852995E-5</v>
      </c>
      <c r="AZ176" s="5">
        <f t="shared" si="321"/>
        <v>1.9900061840357653E-5</v>
      </c>
      <c r="BA176" s="5">
        <f t="shared" si="322"/>
        <v>7.8755460106052254E-6</v>
      </c>
      <c r="BB176" s="5">
        <f t="shared" si="323"/>
        <v>2.3375891540965119E-6</v>
      </c>
      <c r="BC176" s="5">
        <f t="shared" si="324"/>
        <v>5.5506734857406707E-7</v>
      </c>
      <c r="BD176" s="5">
        <f t="shared" si="325"/>
        <v>5.7898436107256513E-4</v>
      </c>
      <c r="BE176" s="5">
        <f t="shared" si="326"/>
        <v>4.1549719776820825E-4</v>
      </c>
      <c r="BF176" s="5">
        <f t="shared" si="327"/>
        <v>1.4908686050986146E-4</v>
      </c>
      <c r="BG176" s="5">
        <f t="shared" si="328"/>
        <v>3.5663123756431081E-5</v>
      </c>
      <c r="BH176" s="5">
        <f t="shared" si="329"/>
        <v>6.3982418959502651E-6</v>
      </c>
      <c r="BI176" s="5">
        <f t="shared" si="330"/>
        <v>9.1831550457968095E-7</v>
      </c>
      <c r="BJ176" s="8">
        <f t="shared" si="331"/>
        <v>0.22322881346471971</v>
      </c>
      <c r="BK176" s="8">
        <f t="shared" si="332"/>
        <v>0.3053941604588235</v>
      </c>
      <c r="BL176" s="8">
        <f t="shared" si="333"/>
        <v>0.4296493726844583</v>
      </c>
      <c r="BM176" s="8">
        <f t="shared" si="334"/>
        <v>0.29735549127299649</v>
      </c>
      <c r="BN176" s="8">
        <f t="shared" si="335"/>
        <v>0.70239849344168914</v>
      </c>
    </row>
    <row r="177" spans="1:66" x14ac:dyDescent="0.25">
      <c r="A177" t="s">
        <v>154</v>
      </c>
      <c r="B177" t="s">
        <v>166</v>
      </c>
      <c r="C177" t="s">
        <v>163</v>
      </c>
      <c r="D177" s="11">
        <v>44473</v>
      </c>
      <c r="E177">
        <f>VLOOKUP(A177,home!$A$2:$E$405,3,FALSE)</f>
        <v>1.3314121037464</v>
      </c>
      <c r="F177">
        <f>VLOOKUP(B177,home!$B$2:$E$405,3,FALSE)</f>
        <v>0.75</v>
      </c>
      <c r="G177">
        <f>VLOOKUP(C177,away!$B$2:$E$405,4,FALSE)</f>
        <v>1.02</v>
      </c>
      <c r="H177">
        <f>VLOOKUP(A177,away!$A$2:$E$405,3,FALSE)</f>
        <v>1.01440922190202</v>
      </c>
      <c r="I177">
        <f>VLOOKUP(C177,away!$B$2:$E$405,3,FALSE)</f>
        <v>1.02</v>
      </c>
      <c r="J177">
        <f>VLOOKUP(B177,home!$B$2:$E$405,4,FALSE)</f>
        <v>1.17</v>
      </c>
      <c r="K177" s="3">
        <f t="shared" si="280"/>
        <v>1.0185302593659959</v>
      </c>
      <c r="L177" s="3">
        <f t="shared" si="281"/>
        <v>1.2105959654178706</v>
      </c>
      <c r="M177" s="5">
        <f t="shared" si="282"/>
        <v>0.10762242687310666</v>
      </c>
      <c r="N177" s="5">
        <f t="shared" si="283"/>
        <v>0.10961669835666327</v>
      </c>
      <c r="O177" s="5">
        <f t="shared" si="284"/>
        <v>0.13028727576106272</v>
      </c>
      <c r="P177" s="5">
        <f t="shared" si="285"/>
        <v>0.13270153277300425</v>
      </c>
      <c r="Q177" s="5">
        <f t="shared" si="286"/>
        <v>5.582396210402818E-2</v>
      </c>
      <c r="R177" s="5">
        <f t="shared" si="287"/>
        <v>7.8862625190814079E-2</v>
      </c>
      <c r="S177" s="5">
        <f t="shared" si="288"/>
        <v>4.0906197044477607E-2</v>
      </c>
      <c r="T177" s="5">
        <f t="shared" si="289"/>
        <v>6.7580263296776605E-2</v>
      </c>
      <c r="U177" s="5">
        <f t="shared" si="290"/>
        <v>8.0323970089883179E-2</v>
      </c>
      <c r="V177" s="5">
        <f t="shared" si="291"/>
        <v>5.6042790888196029E-3</v>
      </c>
      <c r="W177" s="5">
        <f t="shared" si="292"/>
        <v>1.8952798200217787E-2</v>
      </c>
      <c r="X177" s="5">
        <f t="shared" si="293"/>
        <v>2.2944181034562729E-2</v>
      </c>
      <c r="Y177" s="5">
        <f t="shared" si="294"/>
        <v>1.388806649512944E-2</v>
      </c>
      <c r="Z177" s="5">
        <f t="shared" si="295"/>
        <v>3.1823591959420423E-2</v>
      </c>
      <c r="AA177" s="5">
        <f t="shared" si="296"/>
        <v>3.2413291372386105E-2</v>
      </c>
      <c r="AB177" s="5">
        <f t="shared" si="297"/>
        <v>1.6506959034211007E-2</v>
      </c>
      <c r="AC177" s="5">
        <f t="shared" si="298"/>
        <v>4.3188978286266025E-4</v>
      </c>
      <c r="AD177" s="5">
        <f t="shared" si="299"/>
        <v>4.8259996166448004E-3</v>
      </c>
      <c r="AE177" s="5">
        <f t="shared" si="300"/>
        <v>5.8423356650183847E-3</v>
      </c>
      <c r="AF177" s="5">
        <f t="shared" si="301"/>
        <v>3.5363539923440961E-3</v>
      </c>
      <c r="AG177" s="5">
        <f t="shared" si="302"/>
        <v>1.4270319584737143E-3</v>
      </c>
      <c r="AH177" s="5">
        <f t="shared" si="303"/>
        <v>9.6313780077947383E-3</v>
      </c>
      <c r="AI177" s="5">
        <f t="shared" si="304"/>
        <v>9.8098499403311244E-3</v>
      </c>
      <c r="AJ177" s="5">
        <f t="shared" si="305"/>
        <v>4.9958145020334794E-3</v>
      </c>
      <c r="AK177" s="5">
        <f t="shared" si="306"/>
        <v>1.6961294135001881E-3</v>
      </c>
      <c r="AL177" s="5">
        <f t="shared" si="307"/>
        <v>2.1301298563894976E-5</v>
      </c>
      <c r="AM177" s="5">
        <f t="shared" si="308"/>
        <v>9.830853282482854E-4</v>
      </c>
      <c r="AN177" s="5">
        <f t="shared" si="309"/>
        <v>1.1901191320388771E-3</v>
      </c>
      <c r="AO177" s="5">
        <f t="shared" si="310"/>
        <v>7.2037670980644171E-4</v>
      </c>
      <c r="AP177" s="5">
        <f t="shared" si="311"/>
        <v>2.9069504615755954E-4</v>
      </c>
      <c r="AQ177" s="5">
        <f t="shared" si="312"/>
        <v>8.7978562511325826E-5</v>
      </c>
      <c r="AR177" s="5">
        <f t="shared" si="313"/>
        <v>2.3319414715301419E-3</v>
      </c>
      <c r="AS177" s="5">
        <f t="shared" si="314"/>
        <v>2.3751529518239176E-3</v>
      </c>
      <c r="AT177" s="5">
        <f t="shared" si="315"/>
        <v>1.2095825760275627E-3</v>
      </c>
      <c r="AU177" s="5">
        <f t="shared" si="316"/>
        <v>4.1066548496198105E-4</v>
      </c>
      <c r="AV177" s="5">
        <f t="shared" si="317"/>
        <v>1.0456880572774725E-4</v>
      </c>
      <c r="AW177" s="5">
        <f t="shared" si="318"/>
        <v>7.295864119105148E-7</v>
      </c>
      <c r="AX177" s="5">
        <f t="shared" si="319"/>
        <v>1.6688369239327181E-4</v>
      </c>
      <c r="AY177" s="5">
        <f t="shared" si="320"/>
        <v>2.0202872470533181E-4</v>
      </c>
      <c r="AZ177" s="5">
        <f t="shared" si="321"/>
        <v>1.2228757951339626E-4</v>
      </c>
      <c r="BA177" s="5">
        <f t="shared" si="322"/>
        <v>4.9346950126544862E-5</v>
      </c>
      <c r="BB177" s="5">
        <f t="shared" si="323"/>
        <v>1.4934804682218024E-5</v>
      </c>
      <c r="BC177" s="5">
        <f t="shared" si="324"/>
        <v>3.6160028585194097E-6</v>
      </c>
      <c r="BD177" s="5">
        <f t="shared" si="325"/>
        <v>4.7050648950416744E-4</v>
      </c>
      <c r="BE177" s="5">
        <f t="shared" si="326"/>
        <v>4.792250967880639E-4</v>
      </c>
      <c r="BF177" s="5">
        <f t="shared" si="327"/>
        <v>2.440526310631206E-4</v>
      </c>
      <c r="BG177" s="5">
        <f t="shared" si="328"/>
        <v>8.2858329871891316E-5</v>
      </c>
      <c r="BH177" s="5">
        <f t="shared" si="329"/>
        <v>2.1098429053762676E-5</v>
      </c>
      <c r="BI177" s="5">
        <f t="shared" si="330"/>
        <v>4.2978776832687936E-6</v>
      </c>
      <c r="BJ177" s="8">
        <f t="shared" si="331"/>
        <v>0.30826904325290083</v>
      </c>
      <c r="BK177" s="8">
        <f t="shared" si="332"/>
        <v>0.28748965558554002</v>
      </c>
      <c r="BL177" s="8">
        <f t="shared" si="333"/>
        <v>0.37226124345605216</v>
      </c>
      <c r="BM177" s="8">
        <f t="shared" si="334"/>
        <v>0.38472771405694084</v>
      </c>
      <c r="BN177" s="8">
        <f t="shared" si="335"/>
        <v>0.61491452105867916</v>
      </c>
    </row>
    <row r="178" spans="1:66" x14ac:dyDescent="0.25">
      <c r="A178" t="s">
        <v>154</v>
      </c>
      <c r="B178" t="s">
        <v>172</v>
      </c>
      <c r="C178" t="s">
        <v>167</v>
      </c>
      <c r="D178" s="11">
        <v>44473</v>
      </c>
      <c r="E178">
        <f>VLOOKUP(A178,home!$A$2:$E$405,3,FALSE)</f>
        <v>1.3314121037464</v>
      </c>
      <c r="F178">
        <f>VLOOKUP(B178,home!$B$2:$E$405,3,FALSE)</f>
        <v>0.97</v>
      </c>
      <c r="G178">
        <f>VLOOKUP(C178,away!$B$2:$E$405,4,FALSE)</f>
        <v>0.56999999999999995</v>
      </c>
      <c r="H178">
        <f>VLOOKUP(A178,away!$A$2:$E$405,3,FALSE)</f>
        <v>1.01440922190202</v>
      </c>
      <c r="I178">
        <f>VLOOKUP(C178,away!$B$2:$E$405,3,FALSE)</f>
        <v>0.93</v>
      </c>
      <c r="J178">
        <f>VLOOKUP(B178,home!$B$2:$E$405,4,FALSE)</f>
        <v>0.93</v>
      </c>
      <c r="K178" s="3">
        <f t="shared" si="280"/>
        <v>0.73613775216138444</v>
      </c>
      <c r="L178" s="3">
        <f t="shared" si="281"/>
        <v>0.87736253602305714</v>
      </c>
      <c r="M178" s="5">
        <f t="shared" si="282"/>
        <v>0.19918917290717422</v>
      </c>
      <c r="N178" s="5">
        <f t="shared" si="283"/>
        <v>0.14663066999877258</v>
      </c>
      <c r="O178" s="5">
        <f t="shared" si="284"/>
        <v>0.1747611178901736</v>
      </c>
      <c r="P178" s="5">
        <f t="shared" si="285"/>
        <v>0.12864825648888312</v>
      </c>
      <c r="Q178" s="5">
        <f t="shared" si="286"/>
        <v>5.3970185905407093E-2</v>
      </c>
      <c r="R178" s="5">
        <f t="shared" si="287"/>
        <v>7.6664428795173586E-2</v>
      </c>
      <c r="S178" s="5">
        <f t="shared" si="288"/>
        <v>2.0772180606099293E-2</v>
      </c>
      <c r="T178" s="5">
        <f t="shared" si="289"/>
        <v>4.7351419175603822E-2</v>
      </c>
      <c r="U178" s="5">
        <f t="shared" si="290"/>
        <v>5.6435580284015595E-2</v>
      </c>
      <c r="V178" s="5">
        <f t="shared" si="291"/>
        <v>1.4906571138963395E-3</v>
      </c>
      <c r="W178" s="5">
        <f t="shared" si="292"/>
        <v>1.3243163778712801E-2</v>
      </c>
      <c r="X178" s="5">
        <f t="shared" si="293"/>
        <v>1.1619055757860156E-2</v>
      </c>
      <c r="Y178" s="5">
        <f t="shared" si="294"/>
        <v>5.0970621129547448E-3</v>
      </c>
      <c r="Z178" s="5">
        <f t="shared" si="295"/>
        <v>2.2420832556830864E-2</v>
      </c>
      <c r="AA178" s="5">
        <f t="shared" si="296"/>
        <v>1.650482127997226E-2</v>
      </c>
      <c r="AB178" s="5">
        <f t="shared" si="297"/>
        <v>6.0749110184320811E-3</v>
      </c>
      <c r="AC178" s="5">
        <f t="shared" si="298"/>
        <v>6.0172208385694658E-5</v>
      </c>
      <c r="AD178" s="5">
        <f t="shared" si="299"/>
        <v>2.4371982038916768E-3</v>
      </c>
      <c r="AE178" s="5">
        <f t="shared" si="300"/>
        <v>2.1383063969572414E-3</v>
      </c>
      <c r="AF178" s="5">
        <f t="shared" si="301"/>
        <v>9.3803496161436553E-4</v>
      </c>
      <c r="AG178" s="5">
        <f t="shared" si="302"/>
        <v>2.7433224426675701E-4</v>
      </c>
      <c r="AH178" s="5">
        <f t="shared" si="303"/>
        <v>4.9177996279523616E-3</v>
      </c>
      <c r="AI178" s="5">
        <f t="shared" si="304"/>
        <v>3.6201779637009442E-3</v>
      </c>
      <c r="AJ178" s="5">
        <f t="shared" si="305"/>
        <v>1.3324748343114955E-3</v>
      </c>
      <c r="AK178" s="5">
        <f t="shared" si="306"/>
        <v>3.2696167644722578E-4</v>
      </c>
      <c r="AL178" s="5">
        <f t="shared" si="307"/>
        <v>1.5545121423869449E-6</v>
      </c>
      <c r="AM178" s="5">
        <f t="shared" si="308"/>
        <v>3.5882272147691664E-4</v>
      </c>
      <c r="AN178" s="5">
        <f t="shared" si="309"/>
        <v>3.148176128976827E-4</v>
      </c>
      <c r="AO178" s="5">
        <f t="shared" si="310"/>
        <v>1.3810458961831799E-4</v>
      </c>
      <c r="AP178" s="5">
        <f t="shared" si="311"/>
        <v>4.0389264327983684E-5</v>
      </c>
      <c r="AQ178" s="5">
        <f t="shared" si="312"/>
        <v>8.8590068447263384E-6</v>
      </c>
      <c r="AR178" s="5">
        <f t="shared" si="313"/>
        <v>8.6293863064670646E-4</v>
      </c>
      <c r="AS178" s="5">
        <f t="shared" si="314"/>
        <v>6.3524170381748968E-4</v>
      </c>
      <c r="AT178" s="5">
        <f t="shared" si="315"/>
        <v>2.338126999636874E-4</v>
      </c>
      <c r="AU178" s="5">
        <f t="shared" si="316"/>
        <v>5.7372785126017672E-5</v>
      </c>
      <c r="AV178" s="5">
        <f t="shared" si="317"/>
        <v>1.055856826947619E-5</v>
      </c>
      <c r="AW178" s="5">
        <f t="shared" si="318"/>
        <v>2.7888797854556109E-8</v>
      </c>
      <c r="AX178" s="5">
        <f t="shared" si="319"/>
        <v>4.4023825268741293E-5</v>
      </c>
      <c r="AY178" s="5">
        <f t="shared" si="320"/>
        <v>3.86248549832188E-5</v>
      </c>
      <c r="AZ178" s="5">
        <f t="shared" si="321"/>
        <v>1.6944000360799832E-5</v>
      </c>
      <c r="BA178" s="5">
        <f t="shared" si="322"/>
        <v>4.955343708975646E-6</v>
      </c>
      <c r="BB178" s="5">
        <f t="shared" si="323"/>
        <v>1.0869082308431935E-6</v>
      </c>
      <c r="BC178" s="5">
        <f t="shared" si="324"/>
        <v>1.907225123673838E-7</v>
      </c>
      <c r="BD178" s="5">
        <f t="shared" si="325"/>
        <v>1.2618500423607637E-4</v>
      </c>
      <c r="BE178" s="5">
        <f t="shared" si="326"/>
        <v>9.288954537482005E-5</v>
      </c>
      <c r="BF178" s="5">
        <f t="shared" si="327"/>
        <v>3.4189750565756473E-5</v>
      </c>
      <c r="BG178" s="5">
        <f t="shared" si="328"/>
        <v>8.3894553761447958E-6</v>
      </c>
      <c r="BH178" s="5">
        <f t="shared" si="329"/>
        <v>1.543948705613368E-6</v>
      </c>
      <c r="BI178" s="5">
        <f t="shared" si="330"/>
        <v>2.2731178592054085E-7</v>
      </c>
      <c r="BJ178" s="8">
        <f t="shared" si="331"/>
        <v>0.28466624738627183</v>
      </c>
      <c r="BK178" s="8">
        <f t="shared" si="332"/>
        <v>0.35020061869156427</v>
      </c>
      <c r="BL178" s="8">
        <f t="shared" si="333"/>
        <v>0.34270162277404681</v>
      </c>
      <c r="BM178" s="8">
        <f t="shared" si="334"/>
        <v>0.22008689245694429</v>
      </c>
      <c r="BN178" s="8">
        <f t="shared" si="335"/>
        <v>0.77986383198558418</v>
      </c>
    </row>
    <row r="179" spans="1:66" x14ac:dyDescent="0.25">
      <c r="A179" t="s">
        <v>154</v>
      </c>
      <c r="B179" t="s">
        <v>173</v>
      </c>
      <c r="C179" t="s">
        <v>165</v>
      </c>
      <c r="D179" s="11">
        <v>44473</v>
      </c>
      <c r="E179">
        <f>VLOOKUP(A179,home!$A$2:$E$405,3,FALSE)</f>
        <v>1.3314121037464</v>
      </c>
      <c r="F179">
        <f>VLOOKUP(B179,home!$B$2:$E$405,3,FALSE)</f>
        <v>0.88</v>
      </c>
      <c r="G179">
        <f>VLOOKUP(C179,away!$B$2:$E$405,4,FALSE)</f>
        <v>1.41</v>
      </c>
      <c r="H179">
        <f>VLOOKUP(A179,away!$A$2:$E$405,3,FALSE)</f>
        <v>1.01440922190202</v>
      </c>
      <c r="I179">
        <f>VLOOKUP(C179,away!$B$2:$E$405,3,FALSE)</f>
        <v>0.71</v>
      </c>
      <c r="J179">
        <f>VLOOKUP(B179,home!$B$2:$E$405,4,FALSE)</f>
        <v>0.99</v>
      </c>
      <c r="K179" s="3">
        <f t="shared" si="280"/>
        <v>1.6520161383285328</v>
      </c>
      <c r="L179" s="3">
        <f t="shared" si="281"/>
        <v>0.71302824207492976</v>
      </c>
      <c r="M179" s="5">
        <f t="shared" si="282"/>
        <v>9.3945130953144676E-2</v>
      </c>
      <c r="N179" s="5">
        <f t="shared" si="283"/>
        <v>0.15519887245198238</v>
      </c>
      <c r="O179" s="5">
        <f t="shared" si="284"/>
        <v>6.6985531575019824E-2</v>
      </c>
      <c r="P179" s="5">
        <f t="shared" si="285"/>
        <v>0.11066117919644824</v>
      </c>
      <c r="Q179" s="5">
        <f t="shared" si="286"/>
        <v>0.12819552097053324</v>
      </c>
      <c r="R179" s="5">
        <f t="shared" si="287"/>
        <v>2.388128791169554E-2</v>
      </c>
      <c r="S179" s="5">
        <f t="shared" si="288"/>
        <v>3.2587895873113677E-2</v>
      </c>
      <c r="T179" s="5">
        <f t="shared" si="289"/>
        <v>9.1407026959499107E-2</v>
      </c>
      <c r="U179" s="5">
        <f t="shared" si="290"/>
        <v>3.9452273034191132E-2</v>
      </c>
      <c r="V179" s="5">
        <f t="shared" si="291"/>
        <v>4.265155094328928E-3</v>
      </c>
      <c r="W179" s="5">
        <f t="shared" si="292"/>
        <v>7.0593689834918261E-2</v>
      </c>
      <c r="X179" s="5">
        <f t="shared" si="293"/>
        <v>5.0335294564574605E-2</v>
      </c>
      <c r="Y179" s="5">
        <f t="shared" si="294"/>
        <v>1.7945243298851197E-2</v>
      </c>
      <c r="Z179" s="5">
        <f t="shared" si="295"/>
        <v>5.6760109127205142E-3</v>
      </c>
      <c r="AA179" s="5">
        <f t="shared" si="296"/>
        <v>9.3768616291431545E-3</v>
      </c>
      <c r="AB179" s="5">
        <f t="shared" si="297"/>
        <v>7.7453633691090349E-3</v>
      </c>
      <c r="AC179" s="5">
        <f t="shared" si="298"/>
        <v>3.1400449350428686E-4</v>
      </c>
      <c r="AD179" s="5">
        <f t="shared" si="299"/>
        <v>2.9155478717860967E-2</v>
      </c>
      <c r="AE179" s="5">
        <f t="shared" si="300"/>
        <v>2.0788679737049433E-2</v>
      </c>
      <c r="AF179" s="5">
        <f t="shared" si="301"/>
        <v>7.4114578839835337E-3</v>
      </c>
      <c r="AG179" s="5">
        <f t="shared" si="302"/>
        <v>1.7615262620763862E-3</v>
      </c>
      <c r="AH179" s="5">
        <f t="shared" si="303"/>
        <v>1.0117890207738064E-3</v>
      </c>
      <c r="AI179" s="5">
        <f t="shared" si="304"/>
        <v>1.6714917909019511E-3</v>
      </c>
      <c r="AJ179" s="5">
        <f t="shared" si="305"/>
        <v>1.3806657068268426E-3</v>
      </c>
      <c r="AK179" s="5">
        <f t="shared" si="306"/>
        <v>7.6029400977157158E-4</v>
      </c>
      <c r="AL179" s="5">
        <f t="shared" si="307"/>
        <v>1.4795064809265535E-5</v>
      </c>
      <c r="AM179" s="5">
        <f t="shared" si="308"/>
        <v>9.6330642725200675E-3</v>
      </c>
      <c r="AN179" s="5">
        <f t="shared" si="309"/>
        <v>6.8686468840297964E-3</v>
      </c>
      <c r="AO179" s="5">
        <f t="shared" si="310"/>
        <v>2.4487696065766044E-3</v>
      </c>
      <c r="AP179" s="5">
        <f t="shared" si="311"/>
        <v>5.8201396260794467E-4</v>
      </c>
      <c r="AQ179" s="5">
        <f t="shared" si="312"/>
        <v>1.0374809815535165E-4</v>
      </c>
      <c r="AR179" s="5">
        <f t="shared" si="313"/>
        <v>1.442868293666124E-4</v>
      </c>
      <c r="AS179" s="5">
        <f t="shared" si="314"/>
        <v>2.3836417066189894E-4</v>
      </c>
      <c r="AT179" s="5">
        <f t="shared" si="315"/>
        <v>1.9689072836637684E-4</v>
      </c>
      <c r="AU179" s="5">
        <f t="shared" si="316"/>
        <v>1.0842222024950467E-4</v>
      </c>
      <c r="AV179" s="5">
        <f t="shared" si="317"/>
        <v>4.4778814401398089E-5</v>
      </c>
      <c r="AW179" s="5">
        <f t="shared" si="318"/>
        <v>4.8410034118088264E-7</v>
      </c>
      <c r="AX179" s="5">
        <f t="shared" si="319"/>
        <v>2.6523296066265321E-3</v>
      </c>
      <c r="AY179" s="5">
        <f t="shared" si="320"/>
        <v>1.8911859168162062E-3</v>
      </c>
      <c r="AZ179" s="5">
        <f t="shared" si="321"/>
        <v>6.742344848521619E-4</v>
      </c>
      <c r="BA179" s="5">
        <f t="shared" si="322"/>
        <v>1.6024940982681097E-4</v>
      </c>
      <c r="BB179" s="5">
        <f t="shared" si="323"/>
        <v>2.8565588745588995E-5</v>
      </c>
      <c r="BC179" s="5">
        <f t="shared" si="324"/>
        <v>4.073614305420545E-6</v>
      </c>
      <c r="BD179" s="5">
        <f t="shared" si="325"/>
        <v>1.7146764049640154E-5</v>
      </c>
      <c r="BE179" s="5">
        <f t="shared" si="326"/>
        <v>2.832673093011704E-5</v>
      </c>
      <c r="BF179" s="5">
        <f t="shared" si="327"/>
        <v>2.3398108321321685E-5</v>
      </c>
      <c r="BG179" s="5">
        <f t="shared" si="328"/>
        <v>1.2884684184394187E-5</v>
      </c>
      <c r="BH179" s="5">
        <f t="shared" si="329"/>
        <v>5.321426552471402E-6</v>
      </c>
      <c r="BI179" s="5">
        <f t="shared" si="330"/>
        <v>1.7582165087225425E-6</v>
      </c>
      <c r="BJ179" s="8">
        <f t="shared" si="331"/>
        <v>0.59783967212639166</v>
      </c>
      <c r="BK179" s="8">
        <f t="shared" si="332"/>
        <v>0.24367934659216525</v>
      </c>
      <c r="BL179" s="8">
        <f t="shared" si="333"/>
        <v>0.15308713674102534</v>
      </c>
      <c r="BM179" s="8">
        <f t="shared" si="334"/>
        <v>0.41952394149700356</v>
      </c>
      <c r="BN179" s="8">
        <f t="shared" si="335"/>
        <v>0.57886752305882383</v>
      </c>
    </row>
    <row r="180" spans="1:66" x14ac:dyDescent="0.25">
      <c r="A180" t="s">
        <v>175</v>
      </c>
      <c r="B180" t="s">
        <v>280</v>
      </c>
      <c r="C180" t="s">
        <v>177</v>
      </c>
      <c r="D180" s="11">
        <v>44473</v>
      </c>
      <c r="E180">
        <f>VLOOKUP(A180,home!$A$2:$E$405,3,FALSE)</f>
        <v>1.1818181818181801</v>
      </c>
      <c r="F180">
        <f>VLOOKUP(B180,home!$B$2:$E$405,3,FALSE)</f>
        <v>0.74</v>
      </c>
      <c r="G180">
        <f>VLOOKUP(C180,away!$B$2:$E$405,4,FALSE)</f>
        <v>1.1100000000000001</v>
      </c>
      <c r="H180">
        <f>VLOOKUP(A180,away!$A$2:$E$405,3,FALSE)</f>
        <v>1.0363636363636399</v>
      </c>
      <c r="I180">
        <f>VLOOKUP(C180,away!$B$2:$E$405,3,FALSE)</f>
        <v>0.26</v>
      </c>
      <c r="J180">
        <f>VLOOKUP(B180,home!$B$2:$E$405,4,FALSE)</f>
        <v>0.9</v>
      </c>
      <c r="K180" s="3">
        <f t="shared" si="280"/>
        <v>0.97074545454545325</v>
      </c>
      <c r="L180" s="3">
        <f t="shared" si="281"/>
        <v>0.24250909090909176</v>
      </c>
      <c r="M180" s="5">
        <f t="shared" si="282"/>
        <v>0.29722836038034312</v>
      </c>
      <c r="N180" s="5">
        <f t="shared" si="283"/>
        <v>0.28853307980121601</v>
      </c>
      <c r="O180" s="5">
        <f t="shared" si="284"/>
        <v>7.2080579468236913E-2</v>
      </c>
      <c r="P180" s="5">
        <f t="shared" si="285"/>
        <v>6.9971894879793314E-2</v>
      </c>
      <c r="Q180" s="5">
        <f t="shared" si="286"/>
        <v>0.14004608785151546</v>
      </c>
      <c r="R180" s="5">
        <f t="shared" si="287"/>
        <v>8.7400978995213398E-3</v>
      </c>
      <c r="S180" s="5">
        <f t="shared" si="288"/>
        <v>4.1181013706125475E-3</v>
      </c>
      <c r="T180" s="5">
        <f t="shared" si="289"/>
        <v>3.3962449450245812E-2</v>
      </c>
      <c r="U180" s="5">
        <f t="shared" si="290"/>
        <v>8.4844103082426046E-3</v>
      </c>
      <c r="V180" s="5">
        <f t="shared" si="291"/>
        <v>1.0771790859919064E-4</v>
      </c>
      <c r="W180" s="5">
        <f t="shared" si="292"/>
        <v>4.5316367736243951E-2</v>
      </c>
      <c r="X180" s="5">
        <f t="shared" si="293"/>
        <v>1.0989631143018617E-2</v>
      </c>
      <c r="Y180" s="5">
        <f t="shared" si="294"/>
        <v>1.3325427289598438E-3</v>
      </c>
      <c r="Z180" s="5">
        <f t="shared" si="295"/>
        <v>7.0651773202312727E-4</v>
      </c>
      <c r="AA180" s="5">
        <f t="shared" si="296"/>
        <v>6.8584887691721351E-4</v>
      </c>
      <c r="AB180" s="5">
        <f t="shared" si="297"/>
        <v>3.3289233988624447E-4</v>
      </c>
      <c r="AC180" s="5">
        <f t="shared" si="298"/>
        <v>1.5848980072781562E-6</v>
      </c>
      <c r="AD180" s="5">
        <f t="shared" si="299"/>
        <v>1.099766449911726E-2</v>
      </c>
      <c r="AE180" s="5">
        <f t="shared" si="300"/>
        <v>2.6670336198041191E-3</v>
      </c>
      <c r="AF180" s="5">
        <f t="shared" si="301"/>
        <v>3.2338994928134054E-4</v>
      </c>
      <c r="AG180" s="5">
        <f t="shared" si="302"/>
        <v>2.6141667536451723E-5</v>
      </c>
      <c r="AH180" s="5">
        <f t="shared" si="303"/>
        <v>4.2834243226020484E-5</v>
      </c>
      <c r="AI180" s="5">
        <f t="shared" si="304"/>
        <v>4.1581146910553757E-5</v>
      </c>
      <c r="AJ180" s="5">
        <f t="shared" si="305"/>
        <v>2.0182354679103386E-5</v>
      </c>
      <c r="AK180" s="5">
        <f t="shared" si="306"/>
        <v>6.5306430222545912E-6</v>
      </c>
      <c r="AL180" s="5">
        <f t="shared" si="307"/>
        <v>1.4924325070266111E-8</v>
      </c>
      <c r="AM180" s="5">
        <f t="shared" si="308"/>
        <v>2.1351865646267966E-3</v>
      </c>
      <c r="AN180" s="5">
        <f t="shared" si="309"/>
        <v>5.1780215270895121E-4</v>
      </c>
      <c r="AO180" s="5">
        <f t="shared" si="310"/>
        <v>6.2785864662109222E-5</v>
      </c>
      <c r="AP180" s="5">
        <f t="shared" si="311"/>
        <v>5.0753809870497906E-6</v>
      </c>
      <c r="AQ180" s="5">
        <f t="shared" si="312"/>
        <v>3.0770650729668348E-7</v>
      </c>
      <c r="AR180" s="5">
        <f t="shared" si="313"/>
        <v>2.0775386769042311E-6</v>
      </c>
      <c r="AS180" s="5">
        <f t="shared" si="314"/>
        <v>2.0167612272471574E-6</v>
      </c>
      <c r="AT180" s="5">
        <f t="shared" si="315"/>
        <v>9.7888089712684394E-7</v>
      </c>
      <c r="AU180" s="5">
        <f t="shared" si="316"/>
        <v>3.1674806047575308E-7</v>
      </c>
      <c r="AV180" s="5">
        <f t="shared" si="317"/>
        <v>7.6870434985731402E-8</v>
      </c>
      <c r="AW180" s="5">
        <f t="shared" si="318"/>
        <v>9.7594555059751141E-11</v>
      </c>
      <c r="AX180" s="5">
        <f t="shared" si="319"/>
        <v>3.4545377536966394E-4</v>
      </c>
      <c r="AY180" s="5">
        <f t="shared" si="320"/>
        <v>8.3775681016010799E-5</v>
      </c>
      <c r="AZ180" s="5">
        <f t="shared" si="321"/>
        <v>1.0158182121741418E-5</v>
      </c>
      <c r="BA180" s="5">
        <f t="shared" si="322"/>
        <v>8.2115050387749976E-7</v>
      </c>
      <c r="BB180" s="5">
        <f t="shared" si="323"/>
        <v>4.9784115548718781E-8</v>
      </c>
      <c r="BC180" s="5">
        <f t="shared" si="324"/>
        <v>2.4146201206865957E-9</v>
      </c>
      <c r="BD180" s="5">
        <f t="shared" si="325"/>
        <v>8.3970335977420264E-8</v>
      </c>
      <c r="BE180" s="5">
        <f t="shared" si="326"/>
        <v>8.151382196673527E-8</v>
      </c>
      <c r="BF180" s="5">
        <f t="shared" si="327"/>
        <v>3.9564586078417785E-8</v>
      </c>
      <c r="BG180" s="5">
        <f t="shared" si="328"/>
        <v>1.2802380698865462E-8</v>
      </c>
      <c r="BH180" s="5">
        <f t="shared" si="329"/>
        <v>3.1069632176960225E-9</v>
      </c>
      <c r="BI180" s="5">
        <f t="shared" si="330"/>
        <v>6.0321408420366602E-10</v>
      </c>
      <c r="BJ180" s="8">
        <f t="shared" si="331"/>
        <v>0.53735580710417796</v>
      </c>
      <c r="BK180" s="8">
        <f t="shared" si="332"/>
        <v>0.37151145004269653</v>
      </c>
      <c r="BL180" s="8">
        <f t="shared" si="333"/>
        <v>9.0440645641240991E-2</v>
      </c>
      <c r="BM180" s="8">
        <f t="shared" si="334"/>
        <v>0.1233305446560911</v>
      </c>
      <c r="BN180" s="8">
        <f t="shared" si="335"/>
        <v>0.87660010028062607</v>
      </c>
    </row>
    <row r="181" spans="1:66" x14ac:dyDescent="0.25">
      <c r="A181" t="s">
        <v>175</v>
      </c>
      <c r="B181" t="s">
        <v>179</v>
      </c>
      <c r="C181" t="s">
        <v>278</v>
      </c>
      <c r="D181" s="11">
        <v>44473</v>
      </c>
      <c r="E181">
        <f>VLOOKUP(A181,home!$A$2:$E$405,3,FALSE)</f>
        <v>1.1818181818181801</v>
      </c>
      <c r="F181">
        <f>VLOOKUP(B181,home!$B$2:$E$405,3,FALSE)</f>
        <v>0.79</v>
      </c>
      <c r="G181">
        <f>VLOOKUP(C181,away!$B$2:$E$405,4,FALSE)</f>
        <v>1</v>
      </c>
      <c r="H181">
        <f>VLOOKUP(A181,away!$A$2:$E$405,3,FALSE)</f>
        <v>1.0363636363636399</v>
      </c>
      <c r="I181">
        <f>VLOOKUP(C181,away!$B$2:$E$405,3,FALSE)</f>
        <v>0.57999999999999996</v>
      </c>
      <c r="J181">
        <f>VLOOKUP(B181,home!$B$2:$E$405,4,FALSE)</f>
        <v>1.39</v>
      </c>
      <c r="K181" s="3">
        <f t="shared" si="280"/>
        <v>0.93363636363636238</v>
      </c>
      <c r="L181" s="3">
        <f t="shared" si="281"/>
        <v>0.83551636363636639</v>
      </c>
      <c r="M181" s="5">
        <f t="shared" si="282"/>
        <v>0.17047736847722933</v>
      </c>
      <c r="N181" s="5">
        <f t="shared" si="283"/>
        <v>0.15916387038737662</v>
      </c>
      <c r="O181" s="5">
        <f t="shared" si="284"/>
        <v>0.14243663099239154</v>
      </c>
      <c r="P181" s="5">
        <f t="shared" si="285"/>
        <v>0.13298401820835085</v>
      </c>
      <c r="Q181" s="5">
        <f t="shared" si="286"/>
        <v>7.4300588585379787E-2</v>
      </c>
      <c r="R181" s="5">
        <f t="shared" si="287"/>
        <v>5.950406798768898E-2</v>
      </c>
      <c r="S181" s="5">
        <f t="shared" si="288"/>
        <v>2.5934159555614473E-2</v>
      </c>
      <c r="T181" s="5">
        <f t="shared" si="289"/>
        <v>6.2079357590898228E-2</v>
      </c>
      <c r="U181" s="5">
        <f t="shared" si="290"/>
        <v>5.5555161657596816E-2</v>
      </c>
      <c r="V181" s="5">
        <f t="shared" si="291"/>
        <v>2.247824432564733E-3</v>
      </c>
      <c r="W181" s="5">
        <f t="shared" si="292"/>
        <v>2.3123243780965138E-2</v>
      </c>
      <c r="X181" s="5">
        <f t="shared" si="293"/>
        <v>1.9319848559349213E-2</v>
      </c>
      <c r="Y181" s="5">
        <f t="shared" si="294"/>
        <v>8.0710248071563743E-3</v>
      </c>
      <c r="Z181" s="5">
        <f t="shared" si="295"/>
        <v>1.6572207502215004E-2</v>
      </c>
      <c r="AA181" s="5">
        <f t="shared" si="296"/>
        <v>1.5472415549795259E-2</v>
      </c>
      <c r="AB181" s="5">
        <f t="shared" si="297"/>
        <v>7.2228048952907757E-3</v>
      </c>
      <c r="AC181" s="5">
        <f t="shared" si="298"/>
        <v>1.0959105889665778E-4</v>
      </c>
      <c r="AD181" s="5">
        <f t="shared" si="299"/>
        <v>5.397175309784355E-3</v>
      </c>
      <c r="AE181" s="5">
        <f t="shared" si="300"/>
        <v>4.5094282887390034E-3</v>
      </c>
      <c r="AF181" s="5">
        <f t="shared" si="301"/>
        <v>1.8838505629430874E-3</v>
      </c>
      <c r="AG181" s="5">
        <f t="shared" si="302"/>
        <v>5.2466265732817666E-4</v>
      </c>
      <c r="AH181" s="5">
        <f t="shared" si="303"/>
        <v>3.4615876374194973E-3</v>
      </c>
      <c r="AI181" s="5">
        <f t="shared" si="304"/>
        <v>3.2318640942089259E-3</v>
      </c>
      <c r="AJ181" s="5">
        <f t="shared" si="305"/>
        <v>1.5086929203420737E-3</v>
      </c>
      <c r="AK181" s="5">
        <f t="shared" si="306"/>
        <v>4.6952352399736607E-4</v>
      </c>
      <c r="AL181" s="5">
        <f t="shared" si="307"/>
        <v>3.4195411395577071E-6</v>
      </c>
      <c r="AM181" s="5">
        <f t="shared" si="308"/>
        <v>1.007799826027005E-3</v>
      </c>
      <c r="AN181" s="5">
        <f t="shared" si="309"/>
        <v>8.4203324591544595E-4</v>
      </c>
      <c r="AO181" s="5">
        <f t="shared" si="310"/>
        <v>3.5176627784409983E-4</v>
      </c>
      <c r="AP181" s="5">
        <f t="shared" si="311"/>
        <v>9.7968827104733994E-5</v>
      </c>
      <c r="AQ181" s="5">
        <f t="shared" si="312"/>
        <v>2.0463639543066807E-5</v>
      </c>
      <c r="AR181" s="5">
        <f t="shared" si="313"/>
        <v>5.7844262304506788E-4</v>
      </c>
      <c r="AS181" s="5">
        <f t="shared" si="314"/>
        <v>5.4005506715207633E-4</v>
      </c>
      <c r="AT181" s="5">
        <f t="shared" si="315"/>
        <v>2.5210752452962796E-4</v>
      </c>
      <c r="AU181" s="5">
        <f t="shared" si="316"/>
        <v>7.8458917482402308E-5</v>
      </c>
      <c r="AV181" s="5">
        <f t="shared" si="317"/>
        <v>1.8313024603278876E-5</v>
      </c>
      <c r="AW181" s="5">
        <f t="shared" si="318"/>
        <v>7.4096560804049675E-8</v>
      </c>
      <c r="AX181" s="5">
        <f t="shared" si="319"/>
        <v>1.5681976080753518E-4</v>
      </c>
      <c r="AY181" s="5">
        <f t="shared" si="320"/>
        <v>1.3102547629623655E-4</v>
      </c>
      <c r="AZ181" s="5">
        <f t="shared" si="321"/>
        <v>5.4736964749377241E-5</v>
      </c>
      <c r="BA181" s="5">
        <f t="shared" si="322"/>
        <v>1.5244543247963881E-5</v>
      </c>
      <c r="BB181" s="5">
        <f t="shared" si="323"/>
        <v>3.1842663349590257E-6</v>
      </c>
      <c r="BC181" s="5">
        <f t="shared" si="324"/>
        <v>5.3210132580693313E-7</v>
      </c>
      <c r="BD181" s="5">
        <f t="shared" si="325"/>
        <v>8.0549712829816066E-5</v>
      </c>
      <c r="BE181" s="5">
        <f t="shared" si="326"/>
        <v>7.5204140978382716E-5</v>
      </c>
      <c r="BF181" s="5">
        <f t="shared" si="327"/>
        <v>3.5106660356726792E-5</v>
      </c>
      <c r="BG181" s="5">
        <f t="shared" si="328"/>
        <v>1.0925618238290416E-5</v>
      </c>
      <c r="BH181" s="5">
        <f t="shared" si="329"/>
        <v>2.5501386206191458E-6</v>
      </c>
      <c r="BI181" s="5">
        <f t="shared" si="330"/>
        <v>4.7618042970470186E-7</v>
      </c>
      <c r="BJ181" s="8">
        <f t="shared" si="331"/>
        <v>0.36105462545911626</v>
      </c>
      <c r="BK181" s="8">
        <f t="shared" si="332"/>
        <v>0.33188740675009187</v>
      </c>
      <c r="BL181" s="8">
        <f t="shared" si="333"/>
        <v>0.29053493886699727</v>
      </c>
      <c r="BM181" s="8">
        <f t="shared" si="334"/>
        <v>0.26105168256026789</v>
      </c>
      <c r="BN181" s="8">
        <f t="shared" si="335"/>
        <v>0.73886654463841706</v>
      </c>
    </row>
    <row r="182" spans="1:66" x14ac:dyDescent="0.25">
      <c r="A182" t="s">
        <v>175</v>
      </c>
      <c r="B182" t="s">
        <v>285</v>
      </c>
      <c r="C182" t="s">
        <v>178</v>
      </c>
      <c r="D182" s="11">
        <v>44473</v>
      </c>
      <c r="E182">
        <f>VLOOKUP(A182,home!$A$2:$E$405,3,FALSE)</f>
        <v>1.1818181818181801</v>
      </c>
      <c r="F182">
        <f>VLOOKUP(B182,home!$B$2:$E$405,3,FALSE)</f>
        <v>0.9</v>
      </c>
      <c r="G182">
        <f>VLOOKUP(C182,away!$B$2:$E$405,4,FALSE)</f>
        <v>1.27</v>
      </c>
      <c r="H182">
        <f>VLOOKUP(A182,away!$A$2:$E$405,3,FALSE)</f>
        <v>1.0363636363636399</v>
      </c>
      <c r="I182">
        <f>VLOOKUP(C182,away!$B$2:$E$405,3,FALSE)</f>
        <v>0.74</v>
      </c>
      <c r="J182">
        <f>VLOOKUP(B182,home!$B$2:$E$405,4,FALSE)</f>
        <v>1.1499999999999999</v>
      </c>
      <c r="K182" s="3">
        <f t="shared" si="280"/>
        <v>1.3508181818181799</v>
      </c>
      <c r="L182" s="3">
        <f t="shared" si="281"/>
        <v>0.88194545454545747</v>
      </c>
      <c r="M182" s="5">
        <f t="shared" si="282"/>
        <v>0.1072316709123169</v>
      </c>
      <c r="N182" s="5">
        <f t="shared" si="283"/>
        <v>0.14485049073510134</v>
      </c>
      <c r="O182" s="5">
        <f t="shared" si="284"/>
        <v>9.4572484744432236E-2</v>
      </c>
      <c r="P182" s="5">
        <f t="shared" si="285"/>
        <v>0.12775023189250151</v>
      </c>
      <c r="Q182" s="5">
        <f t="shared" si="286"/>
        <v>9.7833338265130354E-2</v>
      </c>
      <c r="R182" s="5">
        <f t="shared" si="287"/>
        <v>4.1703886522710815E-2</v>
      </c>
      <c r="S182" s="5">
        <f t="shared" si="288"/>
        <v>3.8048744390854539E-2</v>
      </c>
      <c r="T182" s="5">
        <f t="shared" si="289"/>
        <v>8.6283667985939894E-2</v>
      </c>
      <c r="U182" s="5">
        <f t="shared" si="290"/>
        <v>5.633436816735992E-2</v>
      </c>
      <c r="V182" s="5">
        <f t="shared" si="291"/>
        <v>5.0365882038347475E-3</v>
      </c>
      <c r="W182" s="5">
        <f t="shared" si="292"/>
        <v>4.4051684038835449E-2</v>
      </c>
      <c r="X182" s="5">
        <f t="shared" si="293"/>
        <v>3.8851182503123603E-2</v>
      </c>
      <c r="Y182" s="5">
        <f t="shared" si="294"/>
        <v>1.7132311906172933E-2</v>
      </c>
      <c r="Z182" s="5">
        <f t="shared" si="295"/>
        <v>1.226018438519479E-2</v>
      </c>
      <c r="AA182" s="5">
        <f t="shared" si="296"/>
        <v>1.6561279979964469E-2</v>
      </c>
      <c r="AB182" s="5">
        <f t="shared" si="297"/>
        <v>1.1185639055558713E-2</v>
      </c>
      <c r="AC182" s="5">
        <f t="shared" si="298"/>
        <v>3.750205661680481E-4</v>
      </c>
      <c r="AD182" s="5">
        <f t="shared" si="299"/>
        <v>1.4876453934842155E-2</v>
      </c>
      <c r="AE182" s="5">
        <f t="shared" si="300"/>
        <v>1.3120220927588924E-2</v>
      </c>
      <c r="AF182" s="5">
        <f t="shared" si="301"/>
        <v>5.7856596048596175E-3</v>
      </c>
      <c r="AG182" s="5">
        <f t="shared" si="302"/>
        <v>1.700878730017736E-3</v>
      </c>
      <c r="AH182" s="5">
        <f t="shared" si="303"/>
        <v>2.7032034726029346E-3</v>
      </c>
      <c r="AI182" s="5">
        <f t="shared" si="304"/>
        <v>3.6515363999460862E-3</v>
      </c>
      <c r="AJ182" s="5">
        <f t="shared" si="305"/>
        <v>2.4662808803090374E-3</v>
      </c>
      <c r="AK182" s="5">
        <f t="shared" si="306"/>
        <v>1.1104990181973313E-3</v>
      </c>
      <c r="AL182" s="5">
        <f t="shared" si="307"/>
        <v>1.7871199389068704E-5</v>
      </c>
      <c r="AM182" s="5">
        <f t="shared" si="308"/>
        <v>4.019076891233076E-3</v>
      </c>
      <c r="AN182" s="5">
        <f t="shared" si="309"/>
        <v>3.5446065956916996E-3</v>
      </c>
      <c r="AO182" s="5">
        <f t="shared" si="310"/>
        <v>1.563074837611071E-3</v>
      </c>
      <c r="AP182" s="5">
        <f t="shared" si="311"/>
        <v>4.5951558271515447E-4</v>
      </c>
      <c r="AQ182" s="5">
        <f t="shared" si="312"/>
        <v>1.0131691986710941E-4</v>
      </c>
      <c r="AR182" s="5">
        <f t="shared" si="313"/>
        <v>4.7681560307473095E-4</v>
      </c>
      <c r="AS182" s="5">
        <f t="shared" si="314"/>
        <v>6.4409118600794707E-4</v>
      </c>
      <c r="AT182" s="5">
        <f t="shared" si="315"/>
        <v>4.3502504240418511E-4</v>
      </c>
      <c r="AU182" s="5">
        <f t="shared" si="316"/>
        <v>1.9587991227526598E-4</v>
      </c>
      <c r="AV182" s="5">
        <f t="shared" si="317"/>
        <v>6.614953673859482E-5</v>
      </c>
      <c r="AW182" s="5">
        <f t="shared" si="318"/>
        <v>5.9141157922807107E-7</v>
      </c>
      <c r="AX182" s="5">
        <f t="shared" si="319"/>
        <v>9.0484035646715285E-4</v>
      </c>
      <c r="AY182" s="5">
        <f t="shared" si="320"/>
        <v>7.9801983947549689E-4</v>
      </c>
      <c r="AZ182" s="5">
        <f t="shared" si="321"/>
        <v>3.5190498503125502E-4</v>
      </c>
      <c r="BA182" s="5">
        <f t="shared" si="322"/>
        <v>1.0345366732673422E-4</v>
      </c>
      <c r="BB182" s="5">
        <f t="shared" si="323"/>
        <v>2.2810122913717785E-5</v>
      </c>
      <c r="BC182" s="5">
        <f t="shared" si="324"/>
        <v>4.023456844275319E-6</v>
      </c>
      <c r="BD182" s="5">
        <f t="shared" si="325"/>
        <v>7.0087558964684985E-5</v>
      </c>
      <c r="BE182" s="5">
        <f t="shared" si="326"/>
        <v>9.4675548968750243E-5</v>
      </c>
      <c r="BF182" s="5">
        <f t="shared" si="327"/>
        <v>6.3944726460302636E-5</v>
      </c>
      <c r="BG182" s="5">
        <f t="shared" si="328"/>
        <v>2.8792566377988954E-5</v>
      </c>
      <c r="BH182" s="5">
        <f t="shared" si="329"/>
        <v>9.72338054114857E-6</v>
      </c>
      <c r="BI182" s="5">
        <f t="shared" si="330"/>
        <v>2.6269038447441157E-6</v>
      </c>
      <c r="BJ182" s="8">
        <f t="shared" si="331"/>
        <v>0.47635853188678867</v>
      </c>
      <c r="BK182" s="8">
        <f t="shared" si="332"/>
        <v>0.27925814700454027</v>
      </c>
      <c r="BL182" s="8">
        <f t="shared" si="333"/>
        <v>0.23237699020673988</v>
      </c>
      <c r="BM182" s="8">
        <f t="shared" si="334"/>
        <v>0.38551432198317426</v>
      </c>
      <c r="BN182" s="8">
        <f t="shared" si="335"/>
        <v>0.61394210307219321</v>
      </c>
    </row>
    <row r="183" spans="1:66" x14ac:dyDescent="0.25">
      <c r="A183" t="s">
        <v>24</v>
      </c>
      <c r="B183" t="s">
        <v>183</v>
      </c>
      <c r="C183" t="s">
        <v>288</v>
      </c>
      <c r="D183" s="11">
        <v>44473</v>
      </c>
      <c r="E183">
        <f>VLOOKUP(A183,home!$A$2:$E$405,3,FALSE)</f>
        <v>1.62917933130699</v>
      </c>
      <c r="F183">
        <f>VLOOKUP(B183,home!$B$2:$E$405,3,FALSE)</f>
        <v>0.81</v>
      </c>
      <c r="G183">
        <f>VLOOKUP(C183,away!$B$2:$E$405,4,FALSE)</f>
        <v>1.84</v>
      </c>
      <c r="H183">
        <f>VLOOKUP(A183,away!$A$2:$E$405,3,FALSE)</f>
        <v>1.4103343465045599</v>
      </c>
      <c r="I183">
        <f>VLOOKUP(C183,away!$B$2:$E$405,3,FALSE)</f>
        <v>0.76</v>
      </c>
      <c r="J183">
        <f>VLOOKUP(B183,home!$B$2:$E$405,4,FALSE)</f>
        <v>1.1499999999999999</v>
      </c>
      <c r="K183" s="3">
        <f t="shared" si="280"/>
        <v>2.4281288753799379</v>
      </c>
      <c r="L183" s="3">
        <f t="shared" si="281"/>
        <v>1.2326322188449854</v>
      </c>
      <c r="M183" s="5">
        <f t="shared" si="282"/>
        <v>2.5712935310605225E-2</v>
      </c>
      <c r="N183" s="5">
        <f t="shared" si="283"/>
        <v>6.2434320698456953E-2</v>
      </c>
      <c r="O183" s="5">
        <f t="shared" si="284"/>
        <v>3.1694592504928891E-2</v>
      </c>
      <c r="P183" s="5">
        <f t="shared" si="285"/>
        <v>7.695855525461838E-2</v>
      </c>
      <c r="Q183" s="5">
        <f t="shared" si="286"/>
        <v>7.5799288451327357E-2</v>
      </c>
      <c r="R183" s="5">
        <f t="shared" si="287"/>
        <v>1.9533887942369075E-2</v>
      </c>
      <c r="S183" s="5">
        <f t="shared" si="288"/>
        <v>5.7584044327636412E-2</v>
      </c>
      <c r="T183" s="5">
        <f t="shared" si="289"/>
        <v>9.3432645110630708E-2</v>
      </c>
      <c r="U183" s="5">
        <f t="shared" si="290"/>
        <v>4.7430797361302346E-2</v>
      </c>
      <c r="V183" s="5">
        <f t="shared" si="291"/>
        <v>1.9149829123575646E-2</v>
      </c>
      <c r="W183" s="5">
        <f t="shared" si="292"/>
        <v>6.1350147007306996E-2</v>
      </c>
      <c r="X183" s="5">
        <f t="shared" si="293"/>
        <v>7.5622167832082851E-2</v>
      </c>
      <c r="Y183" s="5">
        <f t="shared" si="294"/>
        <v>4.6607160264364095E-2</v>
      </c>
      <c r="Z183" s="5">
        <f t="shared" si="295"/>
        <v>8.0260332123572309E-3</v>
      </c>
      <c r="AA183" s="5">
        <f t="shared" si="296"/>
        <v>1.9488242997682991E-2</v>
      </c>
      <c r="AB183" s="5">
        <f t="shared" si="297"/>
        <v>2.3659982776547486E-2</v>
      </c>
      <c r="AC183" s="5">
        <f t="shared" si="298"/>
        <v>3.5822028021129815E-3</v>
      </c>
      <c r="AD183" s="5">
        <f t="shared" si="299"/>
        <v>3.724151586431157E-2</v>
      </c>
      <c r="AE183" s="5">
        <f t="shared" si="300"/>
        <v>4.5905092332977092E-2</v>
      </c>
      <c r="AF183" s="5">
        <f t="shared" si="301"/>
        <v>2.8292047909340742E-2</v>
      </c>
      <c r="AG183" s="5">
        <f t="shared" si="302"/>
        <v>1.1624563263386435E-2</v>
      </c>
      <c r="AH183" s="5">
        <f t="shared" si="303"/>
        <v>2.47328678176786E-3</v>
      </c>
      <c r="AI183" s="5">
        <f t="shared" si="304"/>
        <v>6.0054590519060596E-3</v>
      </c>
      <c r="AJ183" s="5">
        <f t="shared" si="305"/>
        <v>7.2910142669224669E-3</v>
      </c>
      <c r="AK183" s="5">
        <f t="shared" si="306"/>
        <v>5.9011740907738428E-3</v>
      </c>
      <c r="AL183" s="5">
        <f t="shared" si="307"/>
        <v>4.2885986986628753E-4</v>
      </c>
      <c r="AM183" s="5">
        <f t="shared" si="308"/>
        <v>1.8085440006610984E-2</v>
      </c>
      <c r="AN183" s="5">
        <f t="shared" si="309"/>
        <v>2.2292696044136761E-2</v>
      </c>
      <c r="AO183" s="5">
        <f t="shared" si="310"/>
        <v>1.3739347694460564E-2</v>
      </c>
      <c r="AP183" s="5">
        <f t="shared" si="311"/>
        <v>5.6451875447018855E-3</v>
      </c>
      <c r="AQ183" s="5">
        <f t="shared" si="312"/>
        <v>1.7396100122554902E-3</v>
      </c>
      <c r="AR183" s="5">
        <f t="shared" si="313"/>
        <v>6.0973059473009824E-4</v>
      </c>
      <c r="AS183" s="5">
        <f t="shared" si="314"/>
        <v>1.4805044632667339E-3</v>
      </c>
      <c r="AT183" s="5">
        <f t="shared" si="315"/>
        <v>1.7974278186934172E-3</v>
      </c>
      <c r="AU183" s="5">
        <f t="shared" si="316"/>
        <v>1.4547954626602205E-3</v>
      </c>
      <c r="AV183" s="5">
        <f t="shared" si="317"/>
        <v>8.8310771766424991E-4</v>
      </c>
      <c r="AW183" s="5">
        <f t="shared" si="318"/>
        <v>3.5654812551767944E-5</v>
      </c>
      <c r="AX183" s="5">
        <f t="shared" si="319"/>
        <v>7.3189631840006155E-3</v>
      </c>
      <c r="AY183" s="5">
        <f t="shared" si="320"/>
        <v>9.0215898291394359E-3</v>
      </c>
      <c r="AZ183" s="5">
        <f t="shared" si="321"/>
        <v>5.5601511443007495E-3</v>
      </c>
      <c r="BA183" s="5">
        <f t="shared" si="322"/>
        <v>2.2845404807043052E-3</v>
      </c>
      <c r="BB183" s="5">
        <f t="shared" si="323"/>
        <v>7.0399955044293436E-4</v>
      </c>
      <c r="BC183" s="5">
        <f t="shared" si="324"/>
        <v>1.735545055856693E-4</v>
      </c>
      <c r="BD183" s="5">
        <f t="shared" si="325"/>
        <v>1.2526226264663874E-4</v>
      </c>
      <c r="BE183" s="5">
        <f t="shared" si="326"/>
        <v>3.041529169277293E-4</v>
      </c>
      <c r="BF183" s="5">
        <f t="shared" si="327"/>
        <v>3.692612400616276E-4</v>
      </c>
      <c r="BG183" s="5">
        <f t="shared" si="328"/>
        <v>2.9887129318408034E-4</v>
      </c>
      <c r="BH183" s="5">
        <f t="shared" si="329"/>
        <v>1.8142450425060228E-4</v>
      </c>
      <c r="BI183" s="5">
        <f t="shared" si="330"/>
        <v>8.8104415494475477E-5</v>
      </c>
      <c r="BJ183" s="8">
        <f t="shared" si="331"/>
        <v>0.62487402873052422</v>
      </c>
      <c r="BK183" s="8">
        <f t="shared" si="332"/>
        <v>0.19243801651755441</v>
      </c>
      <c r="BL183" s="8">
        <f t="shared" si="333"/>
        <v>0.17107108046378089</v>
      </c>
      <c r="BM183" s="8">
        <f t="shared" si="334"/>
        <v>0.6952896437453232</v>
      </c>
      <c r="BN183" s="8">
        <f t="shared" si="335"/>
        <v>0.29213358016230595</v>
      </c>
    </row>
    <row r="184" spans="1:66" x14ac:dyDescent="0.25">
      <c r="A184" t="s">
        <v>24</v>
      </c>
      <c r="B184" t="s">
        <v>291</v>
      </c>
      <c r="C184" t="s">
        <v>327</v>
      </c>
      <c r="D184" s="11">
        <v>44473</v>
      </c>
      <c r="E184">
        <f>VLOOKUP(A184,home!$A$2:$E$405,3,FALSE)</f>
        <v>1.62917933130699</v>
      </c>
      <c r="F184">
        <f>VLOOKUP(B184,home!$B$2:$E$405,3,FALSE)</f>
        <v>0.47</v>
      </c>
      <c r="G184">
        <f>VLOOKUP(C184,away!$B$2:$E$405,4,FALSE)</f>
        <v>0.65</v>
      </c>
      <c r="H184">
        <f>VLOOKUP(A184,away!$A$2:$E$405,3,FALSE)</f>
        <v>1.4103343465045599</v>
      </c>
      <c r="I184">
        <f>VLOOKUP(C184,away!$B$2:$E$405,3,FALSE)</f>
        <v>1.19</v>
      </c>
      <c r="J184">
        <f>VLOOKUP(B184,home!$B$2:$E$405,4,FALSE)</f>
        <v>1.29</v>
      </c>
      <c r="K184" s="3">
        <f t="shared" si="280"/>
        <v>0.49771428571428544</v>
      </c>
      <c r="L184" s="3">
        <f t="shared" si="281"/>
        <v>2.16500425531915</v>
      </c>
      <c r="M184" s="5">
        <f t="shared" si="282"/>
        <v>6.9758322874515416E-2</v>
      </c>
      <c r="N184" s="5">
        <f t="shared" si="283"/>
        <v>3.4719713842115939E-2</v>
      </c>
      <c r="O184" s="5">
        <f t="shared" si="284"/>
        <v>0.15102706586725306</v>
      </c>
      <c r="P184" s="5">
        <f t="shared" si="285"/>
        <v>7.5168328211644195E-2</v>
      </c>
      <c r="Q184" s="5">
        <f t="shared" si="286"/>
        <v>8.640248787566562E-3</v>
      </c>
      <c r="R184" s="5">
        <f t="shared" si="287"/>
        <v>0.16348712013548428</v>
      </c>
      <c r="S184" s="5">
        <f t="shared" si="288"/>
        <v>2.0249474662318984E-2</v>
      </c>
      <c r="T184" s="5">
        <f t="shared" si="289"/>
        <v>1.8706175392097731E-2</v>
      </c>
      <c r="U184" s="5">
        <f t="shared" si="290"/>
        <v>8.1369875221718124E-2</v>
      </c>
      <c r="V184" s="5">
        <f t="shared" si="291"/>
        <v>2.4244325819151157E-3</v>
      </c>
      <c r="W184" s="5">
        <f t="shared" si="292"/>
        <v>1.4334584178991377E-3</v>
      </c>
      <c r="X184" s="5">
        <f t="shared" si="293"/>
        <v>3.1034435745746895E-3</v>
      </c>
      <c r="Y184" s="5">
        <f t="shared" si="294"/>
        <v>3.3594842725485391E-3</v>
      </c>
      <c r="Z184" s="5">
        <f t="shared" si="295"/>
        <v>0.11798343692773218</v>
      </c>
      <c r="AA184" s="5">
        <f t="shared" si="296"/>
        <v>5.8722042036602667E-2</v>
      </c>
      <c r="AB184" s="5">
        <f t="shared" si="297"/>
        <v>1.461339960396597E-2</v>
      </c>
      <c r="AC184" s="5">
        <f t="shared" si="298"/>
        <v>1.6327849543148982E-4</v>
      </c>
      <c r="AD184" s="5">
        <f t="shared" si="299"/>
        <v>1.7836318314144972E-4</v>
      </c>
      <c r="AE184" s="5">
        <f t="shared" si="300"/>
        <v>3.8615705049350747E-4</v>
      </c>
      <c r="AF184" s="5">
        <f t="shared" si="301"/>
        <v>4.180158287699679E-4</v>
      </c>
      <c r="AG184" s="5">
        <f t="shared" si="302"/>
        <v>3.0166868269258058E-4</v>
      </c>
      <c r="AH184" s="5">
        <f t="shared" si="303"/>
        <v>6.385866075142968E-2</v>
      </c>
      <c r="AI184" s="5">
        <f t="shared" si="304"/>
        <v>3.1783367722568692E-2</v>
      </c>
      <c r="AJ184" s="5">
        <f t="shared" si="305"/>
        <v>7.9095180818163774E-3</v>
      </c>
      <c r="AK184" s="5">
        <f t="shared" si="306"/>
        <v>1.3122267141451548E-3</v>
      </c>
      <c r="AL184" s="5">
        <f t="shared" si="307"/>
        <v>7.0376528728052146E-6</v>
      </c>
      <c r="AM184" s="5">
        <f t="shared" si="308"/>
        <v>1.7754780858994591E-5</v>
      </c>
      <c r="AN184" s="5">
        <f t="shared" si="309"/>
        <v>3.8439176111982279E-5</v>
      </c>
      <c r="AO184" s="5">
        <f t="shared" si="310"/>
        <v>4.161048992670194E-5</v>
      </c>
      <c r="AP184" s="5">
        <f t="shared" si="311"/>
        <v>3.0028962585741443E-5</v>
      </c>
      <c r="AQ184" s="5">
        <f t="shared" si="312"/>
        <v>1.625320794523744E-5</v>
      </c>
      <c r="AR184" s="5">
        <f t="shared" si="313"/>
        <v>2.7650854453165445E-2</v>
      </c>
      <c r="AS184" s="5">
        <f t="shared" si="314"/>
        <v>1.3762225273546907E-2</v>
      </c>
      <c r="AT184" s="5">
        <f t="shared" si="315"/>
        <v>3.4248280609312431E-3</v>
      </c>
      <c r="AU184" s="5">
        <f t="shared" si="316"/>
        <v>5.6819528401354507E-4</v>
      </c>
      <c r="AV184" s="5">
        <f t="shared" si="317"/>
        <v>7.0699727482256762E-5</v>
      </c>
      <c r="AW184" s="5">
        <f t="shared" si="318"/>
        <v>2.1065132811553468E-7</v>
      </c>
      <c r="AX184" s="5">
        <f t="shared" si="319"/>
        <v>1.4728013455413595E-6</v>
      </c>
      <c r="AY184" s="5">
        <f t="shared" si="320"/>
        <v>3.1886211803368129E-6</v>
      </c>
      <c r="AZ184" s="5">
        <f t="shared" si="321"/>
        <v>3.4516892120149867E-6</v>
      </c>
      <c r="BA184" s="5">
        <f t="shared" si="322"/>
        <v>2.4909739440172167E-6</v>
      </c>
      <c r="BB184" s="5">
        <f t="shared" si="323"/>
        <v>1.3482422971716001E-6</v>
      </c>
      <c r="BC184" s="5">
        <f t="shared" si="324"/>
        <v>5.8379006211555592E-7</v>
      </c>
      <c r="BD184" s="5">
        <f t="shared" si="325"/>
        <v>9.9773695923855987E-3</v>
      </c>
      <c r="BE184" s="5">
        <f t="shared" si="326"/>
        <v>4.9658793799816289E-3</v>
      </c>
      <c r="BF184" s="5">
        <f t="shared" si="327"/>
        <v>1.2357945542754276E-3</v>
      </c>
      <c r="BG184" s="5">
        <f t="shared" si="328"/>
        <v>2.0502420129026611E-4</v>
      </c>
      <c r="BH184" s="5">
        <f t="shared" si="329"/>
        <v>2.5510868474831663E-5</v>
      </c>
      <c r="BI184" s="5">
        <f t="shared" si="330"/>
        <v>2.5394247361803856E-6</v>
      </c>
      <c r="BJ184" s="8">
        <f t="shared" si="331"/>
        <v>7.1403351767369949E-2</v>
      </c>
      <c r="BK184" s="8">
        <f t="shared" si="332"/>
        <v>0.16777406309987833</v>
      </c>
      <c r="BL184" s="8">
        <f t="shared" si="333"/>
        <v>0.6359721969552673</v>
      </c>
      <c r="BM184" s="8">
        <f t="shared" si="334"/>
        <v>0.49032927106181606</v>
      </c>
      <c r="BN184" s="8">
        <f t="shared" si="335"/>
        <v>0.50280079971857949</v>
      </c>
    </row>
    <row r="185" spans="1:66" x14ac:dyDescent="0.25">
      <c r="A185" t="s">
        <v>24</v>
      </c>
      <c r="B185" t="s">
        <v>185</v>
      </c>
      <c r="C185" t="s">
        <v>182</v>
      </c>
      <c r="D185" s="11">
        <v>44473</v>
      </c>
      <c r="E185">
        <f>VLOOKUP(A185,home!$A$2:$E$405,3,FALSE)</f>
        <v>1.62917933130699</v>
      </c>
      <c r="F185">
        <f>VLOOKUP(B185,home!$B$2:$E$405,3,FALSE)</f>
        <v>0.46</v>
      </c>
      <c r="G185">
        <f>VLOOKUP(C185,away!$B$2:$E$405,4,FALSE)</f>
        <v>1.07</v>
      </c>
      <c r="H185">
        <f>VLOOKUP(A185,away!$A$2:$E$405,3,FALSE)</f>
        <v>1.4103343465045599</v>
      </c>
      <c r="I185">
        <f>VLOOKUP(C185,away!$B$2:$E$405,3,FALSE)</f>
        <v>0.88</v>
      </c>
      <c r="J185">
        <f>VLOOKUP(B185,home!$B$2:$E$405,4,FALSE)</f>
        <v>0.66</v>
      </c>
      <c r="K185" s="3">
        <f t="shared" si="280"/>
        <v>0.80188206686930052</v>
      </c>
      <c r="L185" s="3">
        <f t="shared" si="281"/>
        <v>0.81912218844984841</v>
      </c>
      <c r="M185" s="5">
        <f t="shared" si="282"/>
        <v>0.19770005802227311</v>
      </c>
      <c r="N185" s="5">
        <f t="shared" si="283"/>
        <v>0.15853213114708098</v>
      </c>
      <c r="O185" s="5">
        <f t="shared" si="284"/>
        <v>0.16194050418386635</v>
      </c>
      <c r="P185" s="5">
        <f t="shared" si="285"/>
        <v>0.12985718620481534</v>
      </c>
      <c r="Q185" s="5">
        <f t="shared" si="286"/>
        <v>6.3562036494708166E-2</v>
      </c>
      <c r="R185" s="5">
        <f t="shared" si="287"/>
        <v>6.6324530092880224E-2</v>
      </c>
      <c r="S185" s="5">
        <f t="shared" si="288"/>
        <v>2.1323828856858882E-2</v>
      </c>
      <c r="T185" s="5">
        <f t="shared" si="289"/>
        <v>5.2065074435874485E-2</v>
      </c>
      <c r="U185" s="5">
        <f t="shared" si="290"/>
        <v>5.3184451275013908E-2</v>
      </c>
      <c r="V185" s="5">
        <f t="shared" si="291"/>
        <v>1.5562589792534069E-3</v>
      </c>
      <c r="W185" s="5">
        <f t="shared" si="292"/>
        <v>1.6989752399599496E-2</v>
      </c>
      <c r="X185" s="5">
        <f t="shared" si="293"/>
        <v>1.3916683166781003E-2</v>
      </c>
      <c r="Y185" s="5">
        <f t="shared" si="294"/>
        <v>5.6997319857684109E-3</v>
      </c>
      <c r="Z185" s="5">
        <f t="shared" si="295"/>
        <v>1.8109298079195955E-2</v>
      </c>
      <c r="AA185" s="5">
        <f t="shared" si="296"/>
        <v>1.4521521373297906E-2</v>
      </c>
      <c r="AB185" s="5">
        <f t="shared" si="297"/>
        <v>5.8222737864534252E-3</v>
      </c>
      <c r="AC185" s="5">
        <f t="shared" si="298"/>
        <v>6.388826275314549E-5</v>
      </c>
      <c r="AD185" s="5">
        <f t="shared" si="299"/>
        <v>3.4059444424471255E-3</v>
      </c>
      <c r="AE185" s="5">
        <f t="shared" si="300"/>
        <v>2.7898846654358881E-3</v>
      </c>
      <c r="AF185" s="5">
        <f t="shared" si="301"/>
        <v>1.142628216337259E-3</v>
      </c>
      <c r="AG185" s="5">
        <f t="shared" si="302"/>
        <v>3.1198404171690745E-4</v>
      </c>
      <c r="AH185" s="5">
        <f t="shared" si="303"/>
        <v>3.7084319684804064E-3</v>
      </c>
      <c r="AI185" s="5">
        <f t="shared" si="304"/>
        <v>2.973725091729257E-3</v>
      </c>
      <c r="AJ185" s="5">
        <f t="shared" si="305"/>
        <v>1.1922884114284786E-3</v>
      </c>
      <c r="AK185" s="5">
        <f t="shared" si="306"/>
        <v>3.1869156522019439E-4</v>
      </c>
      <c r="AL185" s="5">
        <f t="shared" si="307"/>
        <v>1.678573110323056E-6</v>
      </c>
      <c r="AM185" s="5">
        <f t="shared" si="308"/>
        <v>5.4623315383030193E-4</v>
      </c>
      <c r="AN185" s="5">
        <f t="shared" si="309"/>
        <v>4.4743169636933956E-4</v>
      </c>
      <c r="AO185" s="5">
        <f t="shared" si="310"/>
        <v>1.8325061515594076E-4</v>
      </c>
      <c r="AP185" s="5">
        <f t="shared" si="311"/>
        <v>5.0034881640438378E-5</v>
      </c>
      <c r="AQ185" s="5">
        <f t="shared" si="312"/>
        <v>1.0246170437036256E-5</v>
      </c>
      <c r="AR185" s="5">
        <f t="shared" si="313"/>
        <v>6.0753178194781023E-4</v>
      </c>
      <c r="AS185" s="5">
        <f t="shared" si="314"/>
        <v>4.8716884099709917E-4</v>
      </c>
      <c r="AT185" s="5">
        <f t="shared" si="315"/>
        <v>1.953259785665378E-4</v>
      </c>
      <c r="AU185" s="5">
        <f t="shared" si="316"/>
        <v>5.2209466468734666E-5</v>
      </c>
      <c r="AV185" s="5">
        <f t="shared" si="317"/>
        <v>1.0466458720523099E-5</v>
      </c>
      <c r="AW185" s="5">
        <f t="shared" si="318"/>
        <v>3.0626470658824949E-8</v>
      </c>
      <c r="AX185" s="5">
        <f t="shared" si="319"/>
        <v>7.3002428397663145E-5</v>
      </c>
      <c r="AY185" s="5">
        <f t="shared" si="320"/>
        <v>5.9797908911247187E-5</v>
      </c>
      <c r="AZ185" s="5">
        <f t="shared" si="321"/>
        <v>2.4490897006052746E-5</v>
      </c>
      <c r="BA185" s="5">
        <f t="shared" si="322"/>
        <v>6.6870123842325873E-6</v>
      </c>
      <c r="BB185" s="5">
        <f t="shared" si="323"/>
        <v>1.3693700545909588E-6</v>
      </c>
      <c r="BC185" s="5">
        <f t="shared" si="324"/>
        <v>2.2433627918284697E-7</v>
      </c>
      <c r="BD185" s="5">
        <f t="shared" si="325"/>
        <v>8.2940460463654364E-5</v>
      </c>
      <c r="BE185" s="5">
        <f t="shared" si="326"/>
        <v>6.6508467863686657E-5</v>
      </c>
      <c r="BF185" s="5">
        <f t="shared" si="327"/>
        <v>2.6665973837421757E-5</v>
      </c>
      <c r="BG185" s="5">
        <f t="shared" si="328"/>
        <v>7.1276554052781507E-6</v>
      </c>
      <c r="BH185" s="5">
        <f t="shared" si="329"/>
        <v>1.4288847620791461E-6</v>
      </c>
      <c r="BI185" s="5">
        <f t="shared" si="330"/>
        <v>2.2915941326681499E-7</v>
      </c>
      <c r="BJ185" s="8">
        <f t="shared" si="331"/>
        <v>0.3198186194662157</v>
      </c>
      <c r="BK185" s="8">
        <f t="shared" si="332"/>
        <v>0.35056269680797553</v>
      </c>
      <c r="BL185" s="8">
        <f t="shared" si="333"/>
        <v>0.31152402087681635</v>
      </c>
      <c r="BM185" s="8">
        <f t="shared" si="334"/>
        <v>0.22203842180213854</v>
      </c>
      <c r="BN185" s="8">
        <f t="shared" si="335"/>
        <v>0.77791644614562416</v>
      </c>
    </row>
    <row r="186" spans="1:66" x14ac:dyDescent="0.25">
      <c r="A186" t="s">
        <v>27</v>
      </c>
      <c r="B186" t="s">
        <v>187</v>
      </c>
      <c r="C186" t="s">
        <v>188</v>
      </c>
      <c r="D186" s="11">
        <v>44473</v>
      </c>
      <c r="E186">
        <f>VLOOKUP(A186,home!$A$2:$E$405,3,FALSE)</f>
        <v>1.27352941176471</v>
      </c>
      <c r="F186">
        <f>VLOOKUP(B186,home!$B$2:$E$405,3,FALSE)</f>
        <v>0.65</v>
      </c>
      <c r="G186">
        <f>VLOOKUP(C186,away!$B$2:$E$405,4,FALSE)</f>
        <v>0.74</v>
      </c>
      <c r="H186">
        <f>VLOOKUP(A186,away!$A$2:$E$405,3,FALSE)</f>
        <v>1.0794117647058801</v>
      </c>
      <c r="I186">
        <f>VLOOKUP(C186,away!$B$2:$E$405,3,FALSE)</f>
        <v>0.83</v>
      </c>
      <c r="J186">
        <f>VLOOKUP(B186,home!$B$2:$E$405,4,FALSE)</f>
        <v>1.04</v>
      </c>
      <c r="K186" s="3">
        <f t="shared" si="280"/>
        <v>0.6125676470588256</v>
      </c>
      <c r="L186" s="3">
        <f t="shared" si="281"/>
        <v>0.93174823529411566</v>
      </c>
      <c r="M186" s="5">
        <f t="shared" si="282"/>
        <v>0.21345785156651709</v>
      </c>
      <c r="N186" s="5">
        <f t="shared" si="283"/>
        <v>0.13075737388033343</v>
      </c>
      <c r="O186" s="5">
        <f t="shared" si="284"/>
        <v>0.19888897650677556</v>
      </c>
      <c r="P186" s="5">
        <f t="shared" si="285"/>
        <v>0.12183295236469356</v>
      </c>
      <c r="Q186" s="5">
        <f t="shared" si="286"/>
        <v>4.004886842673349E-2</v>
      </c>
      <c r="R186" s="5">
        <f t="shared" si="287"/>
        <v>9.2657226439820481E-2</v>
      </c>
      <c r="S186" s="5">
        <f t="shared" si="288"/>
        <v>1.7384308158456607E-2</v>
      </c>
      <c r="T186" s="5">
        <f t="shared" si="289"/>
        <v>3.7315462482135159E-2</v>
      </c>
      <c r="U186" s="5">
        <f t="shared" si="290"/>
        <v>5.6758819183237635E-2</v>
      </c>
      <c r="V186" s="5">
        <f t="shared" si="291"/>
        <v>1.1024719203445279E-3</v>
      </c>
      <c r="W186" s="5">
        <f t="shared" si="292"/>
        <v>8.1775470331775426E-3</v>
      </c>
      <c r="X186" s="5">
        <f t="shared" si="293"/>
        <v>7.6194150171978066E-3</v>
      </c>
      <c r="Y186" s="5">
        <f t="shared" si="294"/>
        <v>3.5496882481237699E-3</v>
      </c>
      <c r="Z186" s="5">
        <f t="shared" si="295"/>
        <v>2.8777735740850005E-2</v>
      </c>
      <c r="AA186" s="5">
        <f t="shared" si="296"/>
        <v>1.7628309870453156E-2</v>
      </c>
      <c r="AB186" s="5">
        <f t="shared" si="297"/>
        <v>5.3992661494836804E-3</v>
      </c>
      <c r="AC186" s="5">
        <f t="shared" si="298"/>
        <v>3.9327848556817868E-5</v>
      </c>
      <c r="AD186" s="5">
        <f t="shared" si="299"/>
        <v>1.2523251862066116E-3</v>
      </c>
      <c r="AE186" s="5">
        <f t="shared" si="300"/>
        <v>1.1668517822623853E-3</v>
      </c>
      <c r="AF186" s="5">
        <f t="shared" si="301"/>
        <v>5.4360604448638558E-4</v>
      </c>
      <c r="AG186" s="5">
        <f t="shared" si="302"/>
        <v>1.688346575484681E-4</v>
      </c>
      <c r="AH186" s="5">
        <f t="shared" si="303"/>
        <v>6.703401123074347E-3</v>
      </c>
      <c r="AI186" s="5">
        <f t="shared" si="304"/>
        <v>4.1062866532531415E-3</v>
      </c>
      <c r="AJ186" s="5">
        <f t="shared" si="305"/>
        <v>1.2576891766661684E-3</v>
      </c>
      <c r="AK186" s="5">
        <f t="shared" si="306"/>
        <v>2.5680656656058213E-4</v>
      </c>
      <c r="AL186" s="5">
        <f t="shared" si="307"/>
        <v>8.9786866393819863E-7</v>
      </c>
      <c r="AM186" s="5">
        <f t="shared" si="308"/>
        <v>1.5342677853341798E-4</v>
      </c>
      <c r="AN186" s="5">
        <f t="shared" si="309"/>
        <v>1.4295513014537332E-4</v>
      </c>
      <c r="AO186" s="5">
        <f t="shared" si="310"/>
        <v>6.6599095119596109E-5</v>
      </c>
      <c r="AP186" s="5">
        <f t="shared" si="311"/>
        <v>2.0684529783289541E-5</v>
      </c>
      <c r="AQ186" s="5">
        <f t="shared" si="312"/>
        <v>4.8181935308671516E-6</v>
      </c>
      <c r="AR186" s="5">
        <f t="shared" si="313"/>
        <v>1.2491764333786234E-3</v>
      </c>
      <c r="AS186" s="5">
        <f t="shared" si="314"/>
        <v>7.6520506855607914E-4</v>
      </c>
      <c r="AT186" s="5">
        <f t="shared" si="315"/>
        <v>2.3436993418144236E-4</v>
      </c>
      <c r="AU186" s="5">
        <f t="shared" si="316"/>
        <v>4.785581304095266E-5</v>
      </c>
      <c r="AV186" s="5">
        <f t="shared" si="317"/>
        <v>7.3287306981458574E-6</v>
      </c>
      <c r="AW186" s="5">
        <f t="shared" si="318"/>
        <v>1.4235179524063997E-8</v>
      </c>
      <c r="AX186" s="5">
        <f t="shared" si="319"/>
        <v>1.5664046787005227E-5</v>
      </c>
      <c r="AY186" s="5">
        <f t="shared" si="320"/>
        <v>1.4594947951356583E-5</v>
      </c>
      <c r="AZ186" s="5">
        <f t="shared" si="321"/>
        <v>6.7994084989429821E-6</v>
      </c>
      <c r="BA186" s="5">
        <f t="shared" si="322"/>
        <v>2.1117789566446452E-6</v>
      </c>
      <c r="BB186" s="5">
        <f t="shared" si="323"/>
        <v>4.9191157904622415E-7</v>
      </c>
      <c r="BC186" s="5">
        <f t="shared" si="324"/>
        <v>9.1667549139412269E-8</v>
      </c>
      <c r="BD186" s="5">
        <f t="shared" si="325"/>
        <v>1.9398632289525488E-4</v>
      </c>
      <c r="BE186" s="5">
        <f t="shared" si="326"/>
        <v>1.1882974537753988E-4</v>
      </c>
      <c r="BF186" s="5">
        <f t="shared" si="327"/>
        <v>3.6395628763259482E-5</v>
      </c>
      <c r="BG186" s="5">
        <f t="shared" si="328"/>
        <v>7.4315948915787915E-6</v>
      </c>
      <c r="BH186" s="5">
        <f t="shared" si="329"/>
        <v>1.1380886491572021E-6</v>
      </c>
      <c r="BI186" s="5">
        <f t="shared" si="330"/>
        <v>1.3943125719171694E-7</v>
      </c>
      <c r="BJ186" s="8">
        <f t="shared" si="331"/>
        <v>0.23102821024663978</v>
      </c>
      <c r="BK186" s="8">
        <f t="shared" si="332"/>
        <v>0.35383240467518384</v>
      </c>
      <c r="BL186" s="8">
        <f t="shared" si="333"/>
        <v>0.38631863846101405</v>
      </c>
      <c r="BM186" s="8">
        <f t="shared" si="334"/>
        <v>0.20229915922604219</v>
      </c>
      <c r="BN186" s="8">
        <f t="shared" si="335"/>
        <v>0.79764324918487362</v>
      </c>
    </row>
    <row r="187" spans="1:66" x14ac:dyDescent="0.25">
      <c r="A187" t="s">
        <v>27</v>
      </c>
      <c r="B187" t="s">
        <v>191</v>
      </c>
      <c r="C187" t="s">
        <v>296</v>
      </c>
      <c r="D187" s="11">
        <v>44473</v>
      </c>
      <c r="E187">
        <f>VLOOKUP(A187,home!$A$2:$E$405,3,FALSE)</f>
        <v>1.27352941176471</v>
      </c>
      <c r="F187">
        <f>VLOOKUP(B187,home!$B$2:$E$405,3,FALSE)</f>
        <v>1.34</v>
      </c>
      <c r="G187">
        <f>VLOOKUP(C187,away!$B$2:$E$405,4,FALSE)</f>
        <v>1.1499999999999999</v>
      </c>
      <c r="H187">
        <f>VLOOKUP(A187,away!$A$2:$E$405,3,FALSE)</f>
        <v>1.0794117647058801</v>
      </c>
      <c r="I187">
        <f>VLOOKUP(C187,away!$B$2:$E$405,3,FALSE)</f>
        <v>0.51</v>
      </c>
      <c r="J187">
        <f>VLOOKUP(B187,home!$B$2:$E$405,4,FALSE)</f>
        <v>1.25</v>
      </c>
      <c r="K187" s="3">
        <f t="shared" si="280"/>
        <v>1.9625088235294181</v>
      </c>
      <c r="L187" s="3">
        <f t="shared" si="281"/>
        <v>0.68812499999999854</v>
      </c>
      <c r="M187" s="5">
        <f t="shared" si="282"/>
        <v>7.0606446847648205E-2</v>
      </c>
      <c r="N187" s="5">
        <f t="shared" si="283"/>
        <v>0.13856577493657046</v>
      </c>
      <c r="O187" s="5">
        <f t="shared" si="284"/>
        <v>4.8586061237037827E-2</v>
      </c>
      <c r="P187" s="5">
        <f t="shared" si="285"/>
        <v>9.535057387822736E-2</v>
      </c>
      <c r="Q187" s="5">
        <f t="shared" si="286"/>
        <v>0.13596827797610556</v>
      </c>
      <c r="R187" s="5">
        <f t="shared" si="287"/>
        <v>1.6716641694368289E-2</v>
      </c>
      <c r="S187" s="5">
        <f t="shared" si="288"/>
        <v>3.2191578619318838E-2</v>
      </c>
      <c r="T187" s="5">
        <f t="shared" si="289"/>
        <v>9.3563171282307442E-2</v>
      </c>
      <c r="U187" s="5">
        <f t="shared" si="290"/>
        <v>3.2806556824977531E-2</v>
      </c>
      <c r="V187" s="5">
        <f t="shared" si="291"/>
        <v>4.8303513228620289E-3</v>
      </c>
      <c r="W187" s="5">
        <f t="shared" si="292"/>
        <v>8.8946315082735955E-2</v>
      </c>
      <c r="X187" s="5">
        <f t="shared" si="293"/>
        <v>6.1206183066307554E-2</v>
      </c>
      <c r="Y187" s="5">
        <f t="shared" si="294"/>
        <v>2.1058752361251397E-2</v>
      </c>
      <c r="Z187" s="5">
        <f t="shared" si="295"/>
        <v>3.8343796886457187E-3</v>
      </c>
      <c r="AA187" s="5">
        <f t="shared" si="296"/>
        <v>7.5250039717292046E-3</v>
      </c>
      <c r="AB187" s="5">
        <f t="shared" si="297"/>
        <v>7.3839433458062426E-3</v>
      </c>
      <c r="AC187" s="5">
        <f t="shared" si="298"/>
        <v>4.0769716438054449E-4</v>
      </c>
      <c r="AD187" s="5">
        <f t="shared" si="299"/>
        <v>4.363948204257425E-2</v>
      </c>
      <c r="AE187" s="5">
        <f t="shared" si="300"/>
        <v>3.0029418580546346E-2</v>
      </c>
      <c r="AF187" s="5">
        <f t="shared" si="301"/>
        <v>1.0331996830369203E-2</v>
      </c>
      <c r="AG187" s="5">
        <f t="shared" si="302"/>
        <v>2.3699017729659311E-3</v>
      </c>
      <c r="AH187" s="5">
        <f t="shared" si="303"/>
        <v>6.5963313081233239E-4</v>
      </c>
      <c r="AI187" s="5">
        <f t="shared" si="304"/>
        <v>1.2945358395115372E-3</v>
      </c>
      <c r="AJ187" s="5">
        <f t="shared" si="305"/>
        <v>1.2702690037082276E-3</v>
      </c>
      <c r="AK187" s="5">
        <f t="shared" si="306"/>
        <v>8.309713760111067E-4</v>
      </c>
      <c r="AL187" s="5">
        <f t="shared" si="307"/>
        <v>2.2023007998740978E-5</v>
      </c>
      <c r="AM187" s="5">
        <f t="shared" si="308"/>
        <v>1.7128573712561105E-2</v>
      </c>
      <c r="AN187" s="5">
        <f t="shared" si="309"/>
        <v>1.1786599785956085E-2</v>
      </c>
      <c r="AO187" s="5">
        <f t="shared" si="310"/>
        <v>4.0553269888555067E-3</v>
      </c>
      <c r="AP187" s="5">
        <f t="shared" si="311"/>
        <v>9.3019062806872996E-4</v>
      </c>
      <c r="AQ187" s="5">
        <f t="shared" si="312"/>
        <v>1.6002185648494836E-4</v>
      </c>
      <c r="AR187" s="5">
        <f t="shared" si="313"/>
        <v>9.0782009628047084E-5</v>
      </c>
      <c r="AS187" s="5">
        <f t="shared" si="314"/>
        <v>1.7816049491277498E-4</v>
      </c>
      <c r="AT187" s="5">
        <f t="shared" si="315"/>
        <v>1.748207716353445E-4</v>
      </c>
      <c r="AU187" s="5">
        <f t="shared" si="316"/>
        <v>1.1436243562352835E-4</v>
      </c>
      <c r="AV187" s="5">
        <f t="shared" si="317"/>
        <v>5.6109322247872335E-5</v>
      </c>
      <c r="AW187" s="5">
        <f t="shared" si="318"/>
        <v>8.2613893433203205E-7</v>
      </c>
      <c r="AX187" s="5">
        <f t="shared" si="319"/>
        <v>5.6024961742292068E-3</v>
      </c>
      <c r="AY187" s="5">
        <f t="shared" si="320"/>
        <v>3.8552176798914649E-3</v>
      </c>
      <c r="AZ187" s="5">
        <f t="shared" si="321"/>
        <v>1.3264358329876543E-3</v>
      </c>
      <c r="BA187" s="5">
        <f t="shared" si="322"/>
        <v>3.0425121919154253E-4</v>
      </c>
      <c r="BB187" s="5">
        <f t="shared" si="323"/>
        <v>5.2340717551544946E-5</v>
      </c>
      <c r="BC187" s="5">
        <f t="shared" si="324"/>
        <v>7.2033912530313596E-6</v>
      </c>
      <c r="BD187" s="5">
        <f t="shared" si="325"/>
        <v>1.0411561729216624E-5</v>
      </c>
      <c r="BE187" s="5">
        <f t="shared" si="326"/>
        <v>2.0432781760308828E-5</v>
      </c>
      <c r="BF187" s="5">
        <f t="shared" si="327"/>
        <v>2.0049757246928523E-5</v>
      </c>
      <c r="BG187" s="5">
        <f t="shared" si="328"/>
        <v>1.3115941835573376E-5</v>
      </c>
      <c r="BH187" s="5">
        <f t="shared" si="329"/>
        <v>6.4350378953028424E-6</v>
      </c>
      <c r="BI187" s="5">
        <f t="shared" si="330"/>
        <v>2.5257637298555999E-6</v>
      </c>
      <c r="BJ187" s="8">
        <f t="shared" si="331"/>
        <v>0.67088793191876506</v>
      </c>
      <c r="BK187" s="8">
        <f t="shared" si="332"/>
        <v>0.20726388852032721</v>
      </c>
      <c r="BL187" s="8">
        <f t="shared" si="333"/>
        <v>0.11776082230220705</v>
      </c>
      <c r="BM187" s="8">
        <f t="shared" si="334"/>
        <v>0.49009885431902989</v>
      </c>
      <c r="BN187" s="8">
        <f t="shared" si="335"/>
        <v>0.50579377656995772</v>
      </c>
    </row>
    <row r="188" spans="1:66" x14ac:dyDescent="0.25">
      <c r="A188" t="s">
        <v>27</v>
      </c>
      <c r="B188" t="s">
        <v>297</v>
      </c>
      <c r="C188" t="s">
        <v>192</v>
      </c>
      <c r="D188" s="11">
        <v>44473</v>
      </c>
      <c r="E188">
        <f>VLOOKUP(A188,home!$A$2:$E$405,3,FALSE)</f>
        <v>1.27352941176471</v>
      </c>
      <c r="F188">
        <f>VLOOKUP(B188,home!$B$2:$E$405,3,FALSE)</f>
        <v>1.06</v>
      </c>
      <c r="G188">
        <f>VLOOKUP(C188,away!$B$2:$E$405,4,FALSE)</f>
        <v>0.88</v>
      </c>
      <c r="H188">
        <f>VLOOKUP(A188,away!$A$2:$E$405,3,FALSE)</f>
        <v>1.0794117647058801</v>
      </c>
      <c r="I188">
        <f>VLOOKUP(C188,away!$B$2:$E$405,3,FALSE)</f>
        <v>0.6</v>
      </c>
      <c r="J188">
        <f>VLOOKUP(B188,home!$B$2:$E$405,4,FALSE)</f>
        <v>1.1399999999999999</v>
      </c>
      <c r="K188" s="3">
        <f t="shared" si="280"/>
        <v>1.1879482352941215</v>
      </c>
      <c r="L188" s="3">
        <f t="shared" si="281"/>
        <v>0.73831764705882186</v>
      </c>
      <c r="M188" s="5">
        <f t="shared" si="282"/>
        <v>0.14569121214049408</v>
      </c>
      <c r="N188" s="5">
        <f t="shared" si="283"/>
        <v>0.17307361836016141</v>
      </c>
      <c r="O188" s="5">
        <f t="shared" si="284"/>
        <v>0.10756639294471723</v>
      </c>
      <c r="P188" s="5">
        <f t="shared" si="285"/>
        <v>0.12778330667563087</v>
      </c>
      <c r="Q188" s="5">
        <f t="shared" si="286"/>
        <v>0.10280124975346105</v>
      </c>
      <c r="R188" s="5">
        <f t="shared" si="287"/>
        <v>3.9709083070774136E-2</v>
      </c>
      <c r="S188" s="5">
        <f t="shared" si="288"/>
        <v>2.8019146153462293E-2</v>
      </c>
      <c r="T188" s="5">
        <f t="shared" si="289"/>
        <v>7.589997683268164E-2</v>
      </c>
      <c r="U188" s="5">
        <f t="shared" si="290"/>
        <v>4.7172335159073805E-2</v>
      </c>
      <c r="V188" s="5">
        <f t="shared" si="291"/>
        <v>2.7305689837768652E-3</v>
      </c>
      <c r="W188" s="5">
        <f t="shared" si="292"/>
        <v>4.0707521076884766E-2</v>
      </c>
      <c r="X188" s="5">
        <f t="shared" si="293"/>
        <v>3.0055081179082954E-2</v>
      </c>
      <c r="Y188" s="5">
        <f t="shared" si="294"/>
        <v>1.1095098409151202E-2</v>
      </c>
      <c r="Z188" s="5">
        <f t="shared" si="295"/>
        <v>9.7726389265590866E-3</v>
      </c>
      <c r="AA188" s="5">
        <f t="shared" si="296"/>
        <v>1.1609389166972505E-2</v>
      </c>
      <c r="AB188" s="5">
        <f t="shared" si="297"/>
        <v>6.8956766868738415E-3</v>
      </c>
      <c r="AC188" s="5">
        <f t="shared" si="298"/>
        <v>1.4968350215096128E-4</v>
      </c>
      <c r="AD188" s="5">
        <f t="shared" si="299"/>
        <v>1.2089606956620877E-2</v>
      </c>
      <c r="AE188" s="5">
        <f t="shared" si="300"/>
        <v>8.9259701620782884E-3</v>
      </c>
      <c r="AF188" s="5">
        <f t="shared" si="301"/>
        <v>3.2951006438914458E-3</v>
      </c>
      <c r="AG188" s="5">
        <f t="shared" si="302"/>
        <v>8.1094365140664721E-4</v>
      </c>
      <c r="AH188" s="5">
        <f t="shared" si="303"/>
        <v>1.8038279444531386E-3</v>
      </c>
      <c r="AI188" s="5">
        <f t="shared" si="304"/>
        <v>2.1428542233873286E-3</v>
      </c>
      <c r="AJ188" s="5">
        <f t="shared" si="305"/>
        <v>1.2727999465827664E-3</v>
      </c>
      <c r="AK188" s="5">
        <f t="shared" si="306"/>
        <v>5.0400681680848314E-4</v>
      </c>
      <c r="AL188" s="5">
        <f t="shared" si="307"/>
        <v>5.2513950782958665E-6</v>
      </c>
      <c r="AM188" s="5">
        <f t="shared" si="308"/>
        <v>2.87236544990346E-3</v>
      </c>
      <c r="AN188" s="5">
        <f t="shared" si="309"/>
        <v>2.1207181004657765E-3</v>
      </c>
      <c r="AO188" s="5">
        <f t="shared" si="310"/>
        <v>7.8288179900547303E-4</v>
      </c>
      <c r="AP188" s="5">
        <f t="shared" si="311"/>
        <v>1.926718159222995E-4</v>
      </c>
      <c r="AQ188" s="5">
        <f t="shared" si="312"/>
        <v>3.5563250446575647E-5</v>
      </c>
      <c r="AR188" s="5">
        <f t="shared" si="313"/>
        <v>2.6635960072951857E-4</v>
      </c>
      <c r="AS188" s="5">
        <f t="shared" si="314"/>
        <v>3.1642141764027837E-4</v>
      </c>
      <c r="AT188" s="5">
        <f t="shared" si="315"/>
        <v>1.879461323475165E-4</v>
      </c>
      <c r="AU188" s="5">
        <f t="shared" si="316"/>
        <v>7.4423425417529209E-5</v>
      </c>
      <c r="AV188" s="5">
        <f t="shared" si="317"/>
        <v>2.2102794222324371E-5</v>
      </c>
      <c r="AW188" s="5">
        <f t="shared" si="318"/>
        <v>1.2794194765800578E-7</v>
      </c>
      <c r="AX188" s="5">
        <f t="shared" si="319"/>
        <v>5.6870357788876944E-4</v>
      </c>
      <c r="AY188" s="5">
        <f t="shared" si="320"/>
        <v>4.1988388750076962E-4</v>
      </c>
      <c r="AZ188" s="5">
        <f t="shared" si="321"/>
        <v>1.5500384192873961E-4</v>
      </c>
      <c r="BA188" s="5">
        <f t="shared" si="322"/>
        <v>3.8147357285968205E-5</v>
      </c>
      <c r="BB188" s="5">
        <f t="shared" si="323"/>
        <v>7.0412167682220601E-6</v>
      </c>
      <c r="BC188" s="5">
        <f t="shared" si="324"/>
        <v>1.039730919348967E-6</v>
      </c>
      <c r="BD188" s="5">
        <f t="shared" si="325"/>
        <v>3.2776332280357552E-5</v>
      </c>
      <c r="BE188" s="5">
        <f t="shared" si="326"/>
        <v>3.8936586091864502E-5</v>
      </c>
      <c r="BF188" s="5">
        <f t="shared" si="327"/>
        <v>2.3127324368104043E-5</v>
      </c>
      <c r="BG188" s="5">
        <f t="shared" si="328"/>
        <v>9.1580213900546439E-6</v>
      </c>
      <c r="BH188" s="5">
        <f t="shared" si="329"/>
        <v>2.7198138372753076E-6</v>
      </c>
      <c r="BI188" s="5">
        <f t="shared" si="330"/>
        <v>6.4619960966394668E-7</v>
      </c>
      <c r="BJ188" s="8">
        <f t="shared" si="331"/>
        <v>0.46594818705345564</v>
      </c>
      <c r="BK188" s="8">
        <f t="shared" si="332"/>
        <v>0.3047990527380941</v>
      </c>
      <c r="BL188" s="8">
        <f t="shared" si="333"/>
        <v>0.21965098360757773</v>
      </c>
      <c r="BM188" s="8">
        <f t="shared" si="334"/>
        <v>0.30312624343489469</v>
      </c>
      <c r="BN188" s="8">
        <f t="shared" si="335"/>
        <v>0.69662486294523884</v>
      </c>
    </row>
    <row r="189" spans="1:66" s="10" customFormat="1" x14ac:dyDescent="0.25">
      <c r="A189" t="s">
        <v>27</v>
      </c>
      <c r="B189" t="s">
        <v>29</v>
      </c>
      <c r="C189" t="s">
        <v>299</v>
      </c>
      <c r="D189" s="11">
        <v>44473</v>
      </c>
      <c r="E189">
        <f>VLOOKUP(A189,home!$A$2:$E$405,3,FALSE)</f>
        <v>1.27352941176471</v>
      </c>
      <c r="F189">
        <f>VLOOKUP(B189,home!$B$2:$E$405,3,FALSE)</f>
        <v>0.69</v>
      </c>
      <c r="G189">
        <f>VLOOKUP(C189,away!$B$2:$E$405,4,FALSE)</f>
        <v>0.92</v>
      </c>
      <c r="H189">
        <f>VLOOKUP(A189,away!$A$2:$E$405,3,FALSE)</f>
        <v>1.0794117647058801</v>
      </c>
      <c r="I189">
        <f>VLOOKUP(C189,away!$B$2:$E$405,3,FALSE)</f>
        <v>0.69</v>
      </c>
      <c r="J189">
        <f>VLOOKUP(B189,home!$B$2:$E$405,4,FALSE)</f>
        <v>1.63</v>
      </c>
      <c r="K189" s="3">
        <f t="shared" si="280"/>
        <v>0.80843647058823787</v>
      </c>
      <c r="L189" s="3">
        <f t="shared" si="281"/>
        <v>1.2140144117647031</v>
      </c>
      <c r="M189" s="5">
        <f t="shared" si="282"/>
        <v>0.13233074023547839</v>
      </c>
      <c r="N189" s="5">
        <f t="shared" si="283"/>
        <v>0.10698099658629909</v>
      </c>
      <c r="O189" s="5">
        <f t="shared" si="284"/>
        <v>0.16065142576536201</v>
      </c>
      <c r="P189" s="5">
        <f t="shared" si="285"/>
        <v>0.12987647164071758</v>
      </c>
      <c r="Q189" s="5">
        <f t="shared" si="286"/>
        <v>4.3243669650119963E-2</v>
      </c>
      <c r="R189" s="5">
        <f t="shared" si="287"/>
        <v>9.7516573074848456E-2</v>
      </c>
      <c r="S189" s="5">
        <f t="shared" si="288"/>
        <v>3.1866930268481503E-2</v>
      </c>
      <c r="T189" s="5">
        <f t="shared" si="289"/>
        <v>5.2498438172837524E-2</v>
      </c>
      <c r="U189" s="5">
        <f t="shared" si="290"/>
        <v>7.8835954160490482E-2</v>
      </c>
      <c r="V189" s="5">
        <f t="shared" si="291"/>
        <v>3.4751012315609635E-3</v>
      </c>
      <c r="W189" s="5">
        <f t="shared" si="292"/>
        <v>1.1653253222408899E-2</v>
      </c>
      <c r="X189" s="5">
        <f t="shared" si="293"/>
        <v>1.4147217355947869E-2</v>
      </c>
      <c r="Y189" s="5">
        <f t="shared" si="294"/>
        <v>8.5874628782442279E-3</v>
      </c>
      <c r="Z189" s="5">
        <f t="shared" si="295"/>
        <v>3.9462175032923943E-2</v>
      </c>
      <c r="AA189" s="5">
        <f t="shared" si="296"/>
        <v>3.1902661505352314E-2</v>
      </c>
      <c r="AB189" s="5">
        <f t="shared" si="297"/>
        <v>1.2895637534879129E-2</v>
      </c>
      <c r="AC189" s="5">
        <f t="shared" si="298"/>
        <v>2.1316564737070717E-4</v>
      </c>
      <c r="AD189" s="5">
        <f t="shared" si="299"/>
        <v>2.3552287264988147E-3</v>
      </c>
      <c r="AE189" s="5">
        <f t="shared" si="300"/>
        <v>2.8592816169717887E-3</v>
      </c>
      <c r="AF189" s="5">
        <f t="shared" si="301"/>
        <v>1.7356045451488182E-3</v>
      </c>
      <c r="AG189" s="5">
        <f t="shared" si="302"/>
        <v>7.0234964364499582E-4</v>
      </c>
      <c r="AH189" s="5">
        <f t="shared" si="303"/>
        <v>1.197691230238773E-2</v>
      </c>
      <c r="AI189" s="5">
        <f t="shared" si="304"/>
        <v>9.6825727102871836E-3</v>
      </c>
      <c r="AJ189" s="5">
        <f t="shared" si="305"/>
        <v>3.9138724540592777E-3</v>
      </c>
      <c r="AK189" s="5">
        <f t="shared" si="306"/>
        <v>1.0547057443640697E-3</v>
      </c>
      <c r="AL189" s="5">
        <f t="shared" si="307"/>
        <v>8.3684870518375108E-6</v>
      </c>
      <c r="AM189" s="5">
        <f t="shared" si="308"/>
        <v>3.8081055981574647E-4</v>
      </c>
      <c r="AN189" s="5">
        <f t="shared" si="309"/>
        <v>4.6230950776850069E-4</v>
      </c>
      <c r="AO189" s="5">
        <f t="shared" si="310"/>
        <v>2.8062520256340301E-4</v>
      </c>
      <c r="AP189" s="5">
        <f t="shared" si="311"/>
        <v>1.1356101340545346E-4</v>
      </c>
      <c r="AQ189" s="5">
        <f t="shared" si="312"/>
        <v>3.4466176722206291E-5</v>
      </c>
      <c r="AR189" s="5">
        <f t="shared" si="313"/>
        <v>2.9080288287081338E-3</v>
      </c>
      <c r="AS189" s="5">
        <f t="shared" si="314"/>
        <v>2.3509565626496512E-3</v>
      </c>
      <c r="AT189" s="5">
        <f t="shared" si="315"/>
        <v>9.5029951300736948E-4</v>
      </c>
      <c r="AU189" s="5">
        <f t="shared" si="316"/>
        <v>2.5608559476579979E-4</v>
      </c>
      <c r="AV189" s="5">
        <f t="shared" si="317"/>
        <v>5.1757233600238219E-5</v>
      </c>
      <c r="AW189" s="5">
        <f t="shared" si="318"/>
        <v>2.2814669796502064E-7</v>
      </c>
      <c r="AX189" s="5">
        <f t="shared" si="319"/>
        <v>5.1310190823362159E-5</v>
      </c>
      <c r="AY189" s="5">
        <f t="shared" si="320"/>
        <v>6.2291311129958674E-5</v>
      </c>
      <c r="AZ189" s="5">
        <f t="shared" si="321"/>
        <v>3.7811274719744452E-5</v>
      </c>
      <c r="BA189" s="5">
        <f t="shared" si="322"/>
        <v>1.5301144145654717E-5</v>
      </c>
      <c r="BB189" s="5">
        <f t="shared" si="323"/>
        <v>4.6439523773284856E-6</v>
      </c>
      <c r="BC189" s="5">
        <f t="shared" si="324"/>
        <v>1.1275650227251468E-6</v>
      </c>
      <c r="BD189" s="5">
        <f t="shared" si="325"/>
        <v>5.8839815131315088E-4</v>
      </c>
      <c r="BE189" s="5">
        <f t="shared" si="326"/>
        <v>4.7568252474824768E-4</v>
      </c>
      <c r="BF189" s="5">
        <f t="shared" si="327"/>
        <v>1.9227955071398768E-4</v>
      </c>
      <c r="BG189" s="5">
        <f t="shared" si="328"/>
        <v>5.1815267115169452E-5</v>
      </c>
      <c r="BH189" s="5">
        <f t="shared" si="329"/>
        <v>1.0472337917293593E-5</v>
      </c>
      <c r="BI189" s="5">
        <f t="shared" si="330"/>
        <v>1.6932439809328425E-6</v>
      </c>
      <c r="BJ189" s="8">
        <f t="shared" si="331"/>
        <v>0.24620776029661606</v>
      </c>
      <c r="BK189" s="8">
        <f t="shared" si="332"/>
        <v>0.297833068821791</v>
      </c>
      <c r="BL189" s="8">
        <f t="shared" si="333"/>
        <v>0.41626778406055059</v>
      </c>
      <c r="BM189" s="8">
        <f t="shared" si="334"/>
        <v>0.3291088480946241</v>
      </c>
      <c r="BN189" s="8">
        <f t="shared" si="335"/>
        <v>0.67059987695282541</v>
      </c>
    </row>
    <row r="190" spans="1:66" x14ac:dyDescent="0.25">
      <c r="A190" t="s">
        <v>27</v>
      </c>
      <c r="B190" t="s">
        <v>195</v>
      </c>
      <c r="C190" t="s">
        <v>328</v>
      </c>
      <c r="D190" s="11">
        <v>44473</v>
      </c>
      <c r="E190">
        <f>VLOOKUP(A190,home!$A$2:$E$405,3,FALSE)</f>
        <v>1.27352941176471</v>
      </c>
      <c r="F190">
        <f>VLOOKUP(B190,home!$B$2:$E$405,3,FALSE)</f>
        <v>1.52</v>
      </c>
      <c r="G190">
        <f>VLOOKUP(C190,away!$B$2:$E$405,4,FALSE)</f>
        <v>0.88</v>
      </c>
      <c r="H190">
        <f>VLOOKUP(A190,away!$A$2:$E$405,3,FALSE)</f>
        <v>1.0794117647058801</v>
      </c>
      <c r="I190">
        <f>VLOOKUP(C190,away!$B$2:$E$405,3,FALSE)</f>
        <v>0.74</v>
      </c>
      <c r="J190">
        <f>VLOOKUP(B190,home!$B$2:$E$405,4,FALSE)</f>
        <v>1.25</v>
      </c>
      <c r="K190" s="3">
        <f t="shared" si="280"/>
        <v>1.7034729411764762</v>
      </c>
      <c r="L190" s="3">
        <f t="shared" si="281"/>
        <v>0.99845588235293903</v>
      </c>
      <c r="M190" s="5">
        <f t="shared" si="282"/>
        <v>6.7076010099490449E-2</v>
      </c>
      <c r="N190" s="5">
        <f t="shared" si="283"/>
        <v>0.114262168206562</v>
      </c>
      <c r="O190" s="5">
        <f t="shared" si="284"/>
        <v>6.6972436848601394E-2</v>
      </c>
      <c r="P190" s="5">
        <f t="shared" si="285"/>
        <v>0.1140857339762428</v>
      </c>
      <c r="Q190" s="5">
        <f t="shared" si="286"/>
        <v>9.7321255870016762E-2</v>
      </c>
      <c r="R190" s="5">
        <f t="shared" si="287"/>
        <v>3.343451176349839E-2</v>
      </c>
      <c r="S190" s="5">
        <f t="shared" si="288"/>
        <v>4.851046848788685E-2</v>
      </c>
      <c r="T190" s="5">
        <f t="shared" si="289"/>
        <v>9.7170980401393728E-2</v>
      </c>
      <c r="U190" s="5">
        <f t="shared" si="290"/>
        <v>5.6954786090566083E-2</v>
      </c>
      <c r="V190" s="5">
        <f t="shared" si="291"/>
        <v>9.1676300343829613E-3</v>
      </c>
      <c r="W190" s="5">
        <f t="shared" si="292"/>
        <v>5.5261375325295285E-2</v>
      </c>
      <c r="X190" s="5">
        <f t="shared" si="293"/>
        <v>5.5176045260454637E-2</v>
      </c>
      <c r="Y190" s="5">
        <f t="shared" si="294"/>
        <v>2.7545423477636465E-2</v>
      </c>
      <c r="Z190" s="5">
        <f t="shared" si="295"/>
        <v>1.1127628314621168E-2</v>
      </c>
      <c r="AA190" s="5">
        <f t="shared" si="296"/>
        <v>1.8955613733426354E-2</v>
      </c>
      <c r="AB190" s="5">
        <f t="shared" si="297"/>
        <v>1.6145187539142507E-2</v>
      </c>
      <c r="AC190" s="5">
        <f t="shared" si="298"/>
        <v>9.7454346917763817E-4</v>
      </c>
      <c r="AD190" s="5">
        <f t="shared" si="299"/>
        <v>2.3534064389709466E-2</v>
      </c>
      <c r="AE190" s="5">
        <f t="shared" si="300"/>
        <v>2.3497725025578245E-2</v>
      </c>
      <c r="AF190" s="5">
        <f t="shared" si="301"/>
        <v>1.173072088685023E-2</v>
      </c>
      <c r="AG190" s="5">
        <f t="shared" si="302"/>
        <v>3.9042024245720332E-3</v>
      </c>
      <c r="AH190" s="5">
        <f t="shared" si="303"/>
        <v>2.7776114868426562E-3</v>
      </c>
      <c r="AI190" s="5">
        <f t="shared" si="304"/>
        <v>4.731586008937424E-3</v>
      </c>
      <c r="AJ190" s="5">
        <f t="shared" si="305"/>
        <v>4.030064367537051E-3</v>
      </c>
      <c r="AK190" s="5">
        <f t="shared" si="306"/>
        <v>2.2883685337662853E-3</v>
      </c>
      <c r="AL190" s="5">
        <f t="shared" si="307"/>
        <v>6.6301801080878188E-5</v>
      </c>
      <c r="AM190" s="5">
        <f t="shared" si="308"/>
        <v>8.0179283767549871E-3</v>
      </c>
      <c r="AN190" s="5">
        <f t="shared" si="309"/>
        <v>8.0055477520555689E-3</v>
      </c>
      <c r="AO190" s="5">
        <f t="shared" si="310"/>
        <v>3.9965931222486146E-3</v>
      </c>
      <c r="AP190" s="5">
        <f t="shared" si="311"/>
        <v>1.3301406374268095E-3</v>
      </c>
      <c r="AQ190" s="5">
        <f t="shared" si="312"/>
        <v>3.3202168594887138E-4</v>
      </c>
      <c r="AR190" s="5">
        <f t="shared" si="313"/>
        <v>5.5466450558582891E-4</v>
      </c>
      <c r="AS190" s="5">
        <f t="shared" si="314"/>
        <v>9.4485597669648788E-4</v>
      </c>
      <c r="AT190" s="5">
        <f t="shared" si="315"/>
        <v>8.0476829480566954E-4</v>
      </c>
      <c r="AU190" s="5">
        <f t="shared" si="316"/>
        <v>4.5696700470606379E-4</v>
      </c>
      <c r="AV190" s="5">
        <f t="shared" si="317"/>
        <v>1.9460773188181068E-4</v>
      </c>
      <c r="AW190" s="5">
        <f t="shared" si="318"/>
        <v>3.1324701753525647E-6</v>
      </c>
      <c r="AX190" s="5">
        <f t="shared" si="319"/>
        <v>2.2763873390155274E-3</v>
      </c>
      <c r="AY190" s="5">
        <f t="shared" si="320"/>
        <v>2.2728723291538075E-3</v>
      </c>
      <c r="AZ190" s="5">
        <f t="shared" si="321"/>
        <v>1.134681373440422E-3</v>
      </c>
      <c r="BA190" s="5">
        <f t="shared" si="322"/>
        <v>3.7764309730263388E-4</v>
      </c>
      <c r="BB190" s="5">
        <f t="shared" si="323"/>
        <v>9.4264992982949505E-5</v>
      </c>
      <c r="BC190" s="5">
        <f t="shared" si="324"/>
        <v>1.8823887348756901E-5</v>
      </c>
      <c r="BD190" s="5">
        <f t="shared" si="325"/>
        <v>9.2301339722425873E-5</v>
      </c>
      <c r="BE190" s="5">
        <f t="shared" si="326"/>
        <v>1.5723283465148989E-4</v>
      </c>
      <c r="BF190" s="5">
        <f t="shared" si="327"/>
        <v>1.339209396466441E-4</v>
      </c>
      <c r="BG190" s="5">
        <f t="shared" si="328"/>
        <v>7.6043565648328731E-5</v>
      </c>
      <c r="BH190" s="5">
        <f t="shared" si="329"/>
        <v>3.238453910812623E-5</v>
      </c>
      <c r="BI190" s="5">
        <f t="shared" si="330"/>
        <v>1.1033237216632875E-5</v>
      </c>
      <c r="BJ190" s="8">
        <f t="shared" si="331"/>
        <v>0.53726086586174759</v>
      </c>
      <c r="BK190" s="8">
        <f t="shared" si="332"/>
        <v>0.24215356019741538</v>
      </c>
      <c r="BL190" s="8">
        <f t="shared" si="333"/>
        <v>0.20974894634198771</v>
      </c>
      <c r="BM190" s="8">
        <f t="shared" si="334"/>
        <v>0.50486914409238148</v>
      </c>
      <c r="BN190" s="8">
        <f t="shared" si="335"/>
        <v>0.49315211676441184</v>
      </c>
    </row>
    <row r="191" spans="1:66" x14ac:dyDescent="0.25">
      <c r="A191" t="s">
        <v>27</v>
      </c>
      <c r="B191" t="s">
        <v>31</v>
      </c>
      <c r="C191" t="s">
        <v>186</v>
      </c>
      <c r="D191" s="11">
        <v>44473</v>
      </c>
      <c r="E191">
        <f>VLOOKUP(A191,home!$A$2:$E$405,3,FALSE)</f>
        <v>1.27352941176471</v>
      </c>
      <c r="F191">
        <f>VLOOKUP(B191,home!$B$2:$E$405,3,FALSE)</f>
        <v>0.55000000000000004</v>
      </c>
      <c r="G191">
        <f>VLOOKUP(C191,away!$B$2:$E$405,4,FALSE)</f>
        <v>0.83</v>
      </c>
      <c r="H191">
        <f>VLOOKUP(A191,away!$A$2:$E$405,3,FALSE)</f>
        <v>1.0794117647058801</v>
      </c>
      <c r="I191">
        <f>VLOOKUP(C191,away!$B$2:$E$405,3,FALSE)</f>
        <v>0.92</v>
      </c>
      <c r="J191">
        <f>VLOOKUP(B191,home!$B$2:$E$405,4,FALSE)</f>
        <v>1.04</v>
      </c>
      <c r="K191" s="3">
        <f t="shared" si="280"/>
        <v>0.58136617647059019</v>
      </c>
      <c r="L191" s="3">
        <f t="shared" si="281"/>
        <v>1.0327811764705861</v>
      </c>
      <c r="M191" s="5">
        <f t="shared" si="282"/>
        <v>0.19906032630400641</v>
      </c>
      <c r="N191" s="5">
        <f t="shared" si="283"/>
        <v>0.11572694079034827</v>
      </c>
      <c r="O191" s="5">
        <f t="shared" si="284"/>
        <v>0.20558575798887049</v>
      </c>
      <c r="P191" s="5">
        <f t="shared" si="285"/>
        <v>0.11952060605879775</v>
      </c>
      <c r="Q191" s="5">
        <f t="shared" si="286"/>
        <v>3.3639864540961573E-2</v>
      </c>
      <c r="R191" s="5">
        <f t="shared" si="287"/>
        <v>0.10616255050067143</v>
      </c>
      <c r="S191" s="5">
        <f t="shared" si="288"/>
        <v>1.7940761398690126E-2</v>
      </c>
      <c r="T191" s="5">
        <f t="shared" si="289"/>
        <v>3.4742618876925445E-2</v>
      </c>
      <c r="U191" s="5">
        <f t="shared" si="290"/>
        <v>6.17193160689413E-2</v>
      </c>
      <c r="V191" s="5">
        <f t="shared" si="291"/>
        <v>1.1968960562197452E-3</v>
      </c>
      <c r="W191" s="5">
        <f t="shared" si="292"/>
        <v>6.5190264750558061E-3</v>
      </c>
      <c r="X191" s="5">
        <f t="shared" si="293"/>
        <v>6.7327278323510327E-3</v>
      </c>
      <c r="Y191" s="5">
        <f t="shared" si="294"/>
        <v>3.4767172857758794E-3</v>
      </c>
      <c r="Z191" s="5">
        <f t="shared" si="295"/>
        <v>3.654756126773382E-2</v>
      </c>
      <c r="AA191" s="5">
        <f t="shared" si="296"/>
        <v>2.1247515953547048E-2</v>
      </c>
      <c r="AB191" s="5">
        <f t="shared" si="297"/>
        <v>6.1762935547057555E-3</v>
      </c>
      <c r="AC191" s="5">
        <f t="shared" si="298"/>
        <v>4.4915323122416179E-5</v>
      </c>
      <c r="AD191" s="5">
        <f t="shared" si="299"/>
        <v>9.474853740284358E-4</v>
      </c>
      <c r="AE191" s="5">
        <f t="shared" si="300"/>
        <v>9.7854505927776124E-4</v>
      </c>
      <c r="AF191" s="5">
        <f t="shared" si="301"/>
        <v>5.0531145877518282E-4</v>
      </c>
      <c r="AG191" s="5">
        <f t="shared" si="302"/>
        <v>1.7395872095930047E-4</v>
      </c>
      <c r="AH191" s="5">
        <f t="shared" si="303"/>
        <v>9.4364083308052394E-3</v>
      </c>
      <c r="AI191" s="5">
        <f t="shared" si="304"/>
        <v>5.4860086308954666E-3</v>
      </c>
      <c r="AJ191" s="5">
        <f t="shared" si="305"/>
        <v>1.594689930914177E-3</v>
      </c>
      <c r="AK191" s="5">
        <f t="shared" si="306"/>
        <v>3.0903292926390827E-4</v>
      </c>
      <c r="AL191" s="5">
        <f t="shared" si="307"/>
        <v>1.0787295973220498E-6</v>
      </c>
      <c r="AM191" s="5">
        <f t="shared" si="308"/>
        <v>1.101671898321438E-4</v>
      </c>
      <c r="AN191" s="5">
        <f t="shared" si="309"/>
        <v>1.1377859992329986E-4</v>
      </c>
      <c r="AO191" s="5">
        <f t="shared" si="310"/>
        <v>5.8754198142980885E-5</v>
      </c>
      <c r="AP191" s="5">
        <f t="shared" si="311"/>
        <v>2.0226743293564575E-5</v>
      </c>
      <c r="AQ191" s="5">
        <f t="shared" si="312"/>
        <v>5.2224499337240395E-6</v>
      </c>
      <c r="AR191" s="5">
        <f t="shared" si="313"/>
        <v>1.9491489795091755E-3</v>
      </c>
      <c r="AS191" s="5">
        <f t="shared" si="314"/>
        <v>1.1331692895888022E-3</v>
      </c>
      <c r="AT191" s="5">
        <f t="shared" si="315"/>
        <v>3.2939314859106841E-4</v>
      </c>
      <c r="AU191" s="5">
        <f t="shared" si="316"/>
        <v>6.3832678450666139E-5</v>
      </c>
      <c r="AV191" s="5">
        <f t="shared" si="317"/>
        <v>9.2775400511851032E-6</v>
      </c>
      <c r="AW191" s="5">
        <f t="shared" si="318"/>
        <v>1.7991532968836824E-8</v>
      </c>
      <c r="AX191" s="5">
        <f t="shared" si="319"/>
        <v>1.0674579654203847E-5</v>
      </c>
      <c r="AY191" s="5">
        <f t="shared" si="320"/>
        <v>1.1024504933597631E-5</v>
      </c>
      <c r="AZ191" s="5">
        <f t="shared" si="321"/>
        <v>5.6929505876633708E-6</v>
      </c>
      <c r="BA191" s="5">
        <f t="shared" si="322"/>
        <v>1.9598574018386304E-6</v>
      </c>
      <c r="BB191" s="5">
        <f t="shared" si="323"/>
        <v>5.0602595829637168E-7</v>
      </c>
      <c r="BC191" s="5">
        <f t="shared" si="324"/>
        <v>1.0452281690679653E-7</v>
      </c>
      <c r="BD191" s="5">
        <f t="shared" si="325"/>
        <v>3.3550739602898795E-4</v>
      </c>
      <c r="BE191" s="5">
        <f t="shared" si="326"/>
        <v>1.9505265200697684E-4</v>
      </c>
      <c r="BF191" s="5">
        <f t="shared" si="327"/>
        <v>5.6698507253872348E-5</v>
      </c>
      <c r="BG191" s="5">
        <f t="shared" si="328"/>
        <v>1.0987531457924598E-5</v>
      </c>
      <c r="BH191" s="5">
        <f t="shared" si="329"/>
        <v>1.5969447881359881E-6</v>
      </c>
      <c r="BI191" s="5">
        <f t="shared" si="330"/>
        <v>1.8568193710265131E-7</v>
      </c>
      <c r="BJ191" s="8">
        <f t="shared" si="331"/>
        <v>0.20378130803693695</v>
      </c>
      <c r="BK191" s="8">
        <f t="shared" si="332"/>
        <v>0.33777560837536735</v>
      </c>
      <c r="BL191" s="8">
        <f t="shared" si="333"/>
        <v>0.42180242423827885</v>
      </c>
      <c r="BM191" s="8">
        <f t="shared" si="334"/>
        <v>0.22019984922126029</v>
      </c>
      <c r="BN191" s="8">
        <f t="shared" si="335"/>
        <v>0.77969604618365596</v>
      </c>
    </row>
    <row r="192" spans="1:66" x14ac:dyDescent="0.25">
      <c r="A192" t="s">
        <v>196</v>
      </c>
      <c r="B192" t="s">
        <v>202</v>
      </c>
      <c r="C192" t="s">
        <v>301</v>
      </c>
      <c r="D192" s="11">
        <v>44473</v>
      </c>
      <c r="E192">
        <f>VLOOKUP(A192,home!$A$2:$E$405,3,FALSE)</f>
        <v>1.5814814814814799</v>
      </c>
      <c r="F192">
        <f>VLOOKUP(B192,home!$B$2:$E$405,3,FALSE)</f>
        <v>1.01</v>
      </c>
      <c r="G192">
        <f>VLOOKUP(C192,away!$B$2:$E$405,4,FALSE)</f>
        <v>1.31</v>
      </c>
      <c r="H192">
        <f>VLOOKUP(A192,away!$A$2:$E$405,3,FALSE)</f>
        <v>1.3925925925925899</v>
      </c>
      <c r="I192">
        <f>VLOOKUP(C192,away!$B$2:$E$405,3,FALSE)</f>
        <v>0.51</v>
      </c>
      <c r="J192">
        <f>VLOOKUP(B192,home!$B$2:$E$405,4,FALSE)</f>
        <v>0.72</v>
      </c>
      <c r="K192" s="3">
        <f t="shared" si="280"/>
        <v>2.0924581481481459</v>
      </c>
      <c r="L192" s="3">
        <f t="shared" si="281"/>
        <v>0.51135999999999904</v>
      </c>
      <c r="M192" s="5">
        <f t="shared" si="282"/>
        <v>7.3990531390432643E-2</v>
      </c>
      <c r="N192" s="5">
        <f t="shared" si="283"/>
        <v>0.15482209029372193</v>
      </c>
      <c r="O192" s="5">
        <f t="shared" si="284"/>
        <v>3.7835798131811559E-2</v>
      </c>
      <c r="P192" s="5">
        <f t="shared" si="285"/>
        <v>7.9169824092597499E-2</v>
      </c>
      <c r="Q192" s="5">
        <f t="shared" si="286"/>
        <v>0.16197937217421324</v>
      </c>
      <c r="R192" s="5">
        <f t="shared" si="287"/>
        <v>9.6738568663415608E-3</v>
      </c>
      <c r="S192" s="5">
        <f t="shared" si="288"/>
        <v>2.1177916042319771E-2</v>
      </c>
      <c r="T192" s="5">
        <f t="shared" si="289"/>
        <v>8.2829771755005527E-2</v>
      </c>
      <c r="U192" s="5">
        <f t="shared" si="290"/>
        <v>2.0242140623995288E-2</v>
      </c>
      <c r="V192" s="5">
        <f t="shared" si="291"/>
        <v>2.5178174921853063E-3</v>
      </c>
      <c r="W192" s="5">
        <f t="shared" si="292"/>
        <v>0.11297835237928452</v>
      </c>
      <c r="X192" s="5">
        <f t="shared" si="293"/>
        <v>5.7772610272670818E-2</v>
      </c>
      <c r="Y192" s="5">
        <f t="shared" si="294"/>
        <v>1.4771300994516448E-2</v>
      </c>
      <c r="Z192" s="5">
        <f t="shared" si="295"/>
        <v>1.6489411490574711E-3</v>
      </c>
      <c r="AA192" s="5">
        <f t="shared" si="296"/>
        <v>3.4503403431620718E-3</v>
      </c>
      <c r="AB192" s="5">
        <f t="shared" si="297"/>
        <v>3.609846382466874E-3</v>
      </c>
      <c r="AC192" s="5">
        <f t="shared" si="298"/>
        <v>1.683789501572551E-4</v>
      </c>
      <c r="AD192" s="5">
        <f t="shared" si="299"/>
        <v>5.9100618500096597E-2</v>
      </c>
      <c r="AE192" s="5">
        <f t="shared" si="300"/>
        <v>3.0221692276209338E-2</v>
      </c>
      <c r="AF192" s="5">
        <f t="shared" si="301"/>
        <v>7.7270822811811883E-3</v>
      </c>
      <c r="AG192" s="5">
        <f t="shared" si="302"/>
        <v>1.3171069317682688E-3</v>
      </c>
      <c r="AH192" s="5">
        <f t="shared" si="303"/>
        <v>2.1080063649550664E-4</v>
      </c>
      <c r="AI192" s="5">
        <f t="shared" si="304"/>
        <v>4.4109150946983829E-4</v>
      </c>
      <c r="AJ192" s="5">
        <f t="shared" si="305"/>
        <v>4.6148276153456413E-4</v>
      </c>
      <c r="AK192" s="5">
        <f t="shared" si="306"/>
        <v>3.2187778820096883E-4</v>
      </c>
      <c r="AL192" s="5">
        <f t="shared" si="307"/>
        <v>7.2066150164559206E-6</v>
      </c>
      <c r="AM192" s="5">
        <f t="shared" si="308"/>
        <v>2.4733114148224419E-2</v>
      </c>
      <c r="AN192" s="5">
        <f t="shared" si="309"/>
        <v>1.2647525250836015E-2</v>
      </c>
      <c r="AO192" s="5">
        <f t="shared" si="310"/>
        <v>3.2337192561337461E-3</v>
      </c>
      <c r="AP192" s="5">
        <f t="shared" si="311"/>
        <v>5.5119822627218331E-4</v>
      </c>
      <c r="AQ192" s="5">
        <f t="shared" si="312"/>
        <v>7.0465181246635752E-5</v>
      </c>
      <c r="AR192" s="5">
        <f t="shared" si="313"/>
        <v>2.1559002695668421E-5</v>
      </c>
      <c r="AS192" s="5">
        <f t="shared" si="314"/>
        <v>4.5111310856499228E-5</v>
      </c>
      <c r="AT192" s="5">
        <f t="shared" si="315"/>
        <v>4.719676498766287E-5</v>
      </c>
      <c r="AU192" s="5">
        <f t="shared" si="316"/>
        <v>3.2919085154889434E-5</v>
      </c>
      <c r="AV192" s="5">
        <f t="shared" si="317"/>
        <v>1.7220451990482769E-5</v>
      </c>
      <c r="AW192" s="5">
        <f t="shared" si="318"/>
        <v>2.1419649260601259E-7</v>
      </c>
      <c r="AX192" s="5">
        <f t="shared" si="319"/>
        <v>8.625501038088396E-3</v>
      </c>
      <c r="AY192" s="5">
        <f t="shared" si="320"/>
        <v>4.4107362108368742E-3</v>
      </c>
      <c r="AZ192" s="5">
        <f t="shared" si="321"/>
        <v>1.1277370343867699E-3</v>
      </c>
      <c r="BA192" s="5">
        <f t="shared" si="322"/>
        <v>1.9222653663467258E-4</v>
      </c>
      <c r="BB192" s="5">
        <f t="shared" si="323"/>
        <v>2.4574240443376488E-5</v>
      </c>
      <c r="BC192" s="5">
        <f t="shared" si="324"/>
        <v>2.513256718624996E-6</v>
      </c>
      <c r="BD192" s="5">
        <f t="shared" si="325"/>
        <v>1.837401936409497E-6</v>
      </c>
      <c r="BE192" s="5">
        <f t="shared" si="326"/>
        <v>3.8446866532632337E-6</v>
      </c>
      <c r="BF192" s="5">
        <f t="shared" si="327"/>
        <v>4.0224229573485396E-6</v>
      </c>
      <c r="BG192" s="5">
        <f t="shared" si="328"/>
        <v>2.8055838974673714E-6</v>
      </c>
      <c r="BH192" s="5">
        <f t="shared" si="329"/>
        <v>1.4676417216422085E-6</v>
      </c>
      <c r="BI192" s="5">
        <f t="shared" si="330"/>
        <v>6.1419577580248209E-7</v>
      </c>
      <c r="BJ192" s="8">
        <f t="shared" si="331"/>
        <v>0.73913930823848928</v>
      </c>
      <c r="BK192" s="8">
        <f t="shared" si="332"/>
        <v>0.18144241079354581</v>
      </c>
      <c r="BL192" s="8">
        <f t="shared" si="333"/>
        <v>7.6425833592105377E-2</v>
      </c>
      <c r="BM192" s="8">
        <f t="shared" si="334"/>
        <v>0.47677449880973571</v>
      </c>
      <c r="BN192" s="8">
        <f t="shared" si="335"/>
        <v>0.51747147294911844</v>
      </c>
    </row>
    <row r="193" spans="1:66" x14ac:dyDescent="0.25">
      <c r="A193" t="s">
        <v>196</v>
      </c>
      <c r="B193" t="s">
        <v>205</v>
      </c>
      <c r="C193" t="s">
        <v>199</v>
      </c>
      <c r="D193" s="11">
        <v>44473</v>
      </c>
      <c r="E193">
        <f>VLOOKUP(A193,home!$A$2:$E$405,3,FALSE)</f>
        <v>1.5814814814814799</v>
      </c>
      <c r="F193">
        <f>VLOOKUP(B193,home!$B$2:$E$405,3,FALSE)</f>
        <v>1.39</v>
      </c>
      <c r="G193">
        <f>VLOOKUP(C193,away!$B$2:$E$405,4,FALSE)</f>
        <v>0.8</v>
      </c>
      <c r="H193">
        <f>VLOOKUP(A193,away!$A$2:$E$405,3,FALSE)</f>
        <v>1.3925925925925899</v>
      </c>
      <c r="I193">
        <f>VLOOKUP(C193,away!$B$2:$E$405,3,FALSE)</f>
        <v>0.63</v>
      </c>
      <c r="J193">
        <f>VLOOKUP(B193,home!$B$2:$E$405,4,FALSE)</f>
        <v>0.86</v>
      </c>
      <c r="K193" s="3">
        <f t="shared" si="280"/>
        <v>1.7586074074074056</v>
      </c>
      <c r="L193" s="3">
        <f t="shared" si="281"/>
        <v>0.75450666666666522</v>
      </c>
      <c r="M193" s="5">
        <f t="shared" si="282"/>
        <v>8.1015557562954824E-2</v>
      </c>
      <c r="N193" s="5">
        <f t="shared" si="283"/>
        <v>0.14247455964545339</v>
      </c>
      <c r="O193" s="5">
        <f t="shared" si="284"/>
        <v>6.112677828496639E-2</v>
      </c>
      <c r="P193" s="5">
        <f t="shared" si="285"/>
        <v>0.10749800508289203</v>
      </c>
      <c r="Q193" s="5">
        <f t="shared" si="286"/>
        <v>0.1252784079798013</v>
      </c>
      <c r="R193" s="5">
        <f t="shared" si="287"/>
        <v>2.3060280863931141E-2</v>
      </c>
      <c r="S193" s="5">
        <f t="shared" si="288"/>
        <v>3.5659265468307708E-2</v>
      </c>
      <c r="T193" s="5">
        <f t="shared" si="289"/>
        <v>9.452339401014645E-2</v>
      </c>
      <c r="U193" s="5">
        <f t="shared" si="290"/>
        <v>4.0553980744204542E-2</v>
      </c>
      <c r="V193" s="5">
        <f t="shared" si="291"/>
        <v>5.2572891428025259E-3</v>
      </c>
      <c r="W193" s="5">
        <f t="shared" si="292"/>
        <v>7.3438512087161886E-2</v>
      </c>
      <c r="X193" s="5">
        <f t="shared" si="293"/>
        <v>5.5409846959844127E-2</v>
      </c>
      <c r="Y193" s="5">
        <f t="shared" si="294"/>
        <v>2.0903549465091018E-2</v>
      </c>
      <c r="Z193" s="5">
        <f t="shared" si="295"/>
        <v>5.7997118823472577E-3</v>
      </c>
      <c r="AA193" s="5">
        <f t="shared" si="296"/>
        <v>1.0199416277124633E-2</v>
      </c>
      <c r="AB193" s="5">
        <f t="shared" si="297"/>
        <v>8.9683845080915231E-3</v>
      </c>
      <c r="AC193" s="5">
        <f t="shared" si="298"/>
        <v>4.3598732144444808E-4</v>
      </c>
      <c r="AD193" s="5">
        <f t="shared" si="299"/>
        <v>3.2287377836365289E-2</v>
      </c>
      <c r="AE193" s="5">
        <f t="shared" si="300"/>
        <v>2.4361041826723141E-2</v>
      </c>
      <c r="AF193" s="5">
        <f t="shared" si="301"/>
        <v>9.1902842326040419E-3</v>
      </c>
      <c r="AG193" s="5">
        <f t="shared" si="302"/>
        <v>2.3113769073537624E-3</v>
      </c>
      <c r="AH193" s="5">
        <f t="shared" si="303"/>
        <v>1.0939803199942195E-3</v>
      </c>
      <c r="AI193" s="5">
        <f t="shared" si="304"/>
        <v>1.9238818942997583E-3</v>
      </c>
      <c r="AJ193" s="5">
        <f t="shared" si="305"/>
        <v>1.6916764751462733E-3</v>
      </c>
      <c r="AK193" s="5">
        <f t="shared" si="306"/>
        <v>9.916649267096957E-4</v>
      </c>
      <c r="AL193" s="5">
        <f t="shared" si="307"/>
        <v>2.3140131948258071E-5</v>
      </c>
      <c r="AM193" s="5">
        <f t="shared" si="308"/>
        <v>1.1356164365758741E-2</v>
      </c>
      <c r="AN193" s="5">
        <f t="shared" si="309"/>
        <v>8.5683017217273935E-3</v>
      </c>
      <c r="AO193" s="5">
        <f t="shared" si="310"/>
        <v>3.2324203855273914E-3</v>
      </c>
      <c r="AP193" s="5">
        <f t="shared" si="311"/>
        <v>8.1296091011654977E-4</v>
      </c>
      <c r="AQ193" s="5">
        <f t="shared" si="312"/>
        <v>1.5334610660558407E-4</v>
      </c>
      <c r="AR193" s="5">
        <f t="shared" si="313"/>
        <v>1.6508308892755413E-4</v>
      </c>
      <c r="AS193" s="5">
        <f t="shared" si="314"/>
        <v>2.903163430256921E-4</v>
      </c>
      <c r="AT193" s="5">
        <f t="shared" si="315"/>
        <v>2.5527623566820579E-4</v>
      </c>
      <c r="AU193" s="5">
        <f t="shared" si="316"/>
        <v>1.496435596603951E-4</v>
      </c>
      <c r="AV193" s="5">
        <f t="shared" si="317"/>
        <v>6.5791068122395699E-5</v>
      </c>
      <c r="AW193" s="5">
        <f t="shared" si="318"/>
        <v>8.5289449219527291E-7</v>
      </c>
      <c r="AX193" s="5">
        <f t="shared" si="319"/>
        <v>3.3285057955598899E-3</v>
      </c>
      <c r="AY193" s="5">
        <f t="shared" si="320"/>
        <v>2.5113798127885693E-3</v>
      </c>
      <c r="AZ193" s="5">
        <f t="shared" si="321"/>
        <v>9.4742640564052856E-4</v>
      </c>
      <c r="BA193" s="5">
        <f t="shared" si="322"/>
        <v>2.3827984641060503E-4</v>
      </c>
      <c r="BB193" s="5">
        <f t="shared" si="323"/>
        <v>4.4945933162277624E-5</v>
      </c>
      <c r="BC193" s="5">
        <f t="shared" si="324"/>
        <v>6.7824012420985655E-6</v>
      </c>
      <c r="BD193" s="5">
        <f t="shared" si="325"/>
        <v>2.0759381858294251E-5</v>
      </c>
      <c r="BE193" s="5">
        <f t="shared" si="326"/>
        <v>3.6507602709195182E-5</v>
      </c>
      <c r="BF193" s="5">
        <f t="shared" si="327"/>
        <v>3.2101270275538661E-5</v>
      </c>
      <c r="BG193" s="5">
        <f t="shared" si="328"/>
        <v>1.8817843897916492E-5</v>
      </c>
      <c r="BH193" s="5">
        <f t="shared" si="329"/>
        <v>8.2732999175780437E-6</v>
      </c>
      <c r="BI193" s="5">
        <f t="shared" si="330"/>
        <v>2.9098973037511665E-6</v>
      </c>
      <c r="BJ193" s="8">
        <f t="shared" si="331"/>
        <v>0.61137886463508384</v>
      </c>
      <c r="BK193" s="8">
        <f t="shared" si="332"/>
        <v>0.23240062452313837</v>
      </c>
      <c r="BL193" s="8">
        <f t="shared" si="333"/>
        <v>0.15065552388583472</v>
      </c>
      <c r="BM193" s="8">
        <f t="shared" si="334"/>
        <v>0.45727060858810886</v>
      </c>
      <c r="BN193" s="8">
        <f t="shared" si="335"/>
        <v>0.5404535894199991</v>
      </c>
    </row>
    <row r="194" spans="1:66" x14ac:dyDescent="0.25">
      <c r="A194" t="s">
        <v>196</v>
      </c>
      <c r="B194" t="s">
        <v>204</v>
      </c>
      <c r="C194" t="s">
        <v>197</v>
      </c>
      <c r="D194" s="11">
        <v>44473</v>
      </c>
      <c r="E194">
        <f>VLOOKUP(A194,home!$A$2:$E$405,3,FALSE)</f>
        <v>1.5814814814814799</v>
      </c>
      <c r="F194">
        <f>VLOOKUP(B194,home!$B$2:$E$405,3,FALSE)</f>
        <v>0.89</v>
      </c>
      <c r="G194">
        <f>VLOOKUP(C194,away!$B$2:$E$405,4,FALSE)</f>
        <v>0.97</v>
      </c>
      <c r="H194">
        <f>VLOOKUP(A194,away!$A$2:$E$405,3,FALSE)</f>
        <v>1.3925925925925899</v>
      </c>
      <c r="I194">
        <f>VLOOKUP(C194,away!$B$2:$E$405,3,FALSE)</f>
        <v>0.42</v>
      </c>
      <c r="J194">
        <f>VLOOKUP(B194,home!$B$2:$E$405,4,FALSE)</f>
        <v>1.44</v>
      </c>
      <c r="K194" s="3">
        <f t="shared" si="280"/>
        <v>1.3652929629629615</v>
      </c>
      <c r="L194" s="3">
        <f t="shared" si="281"/>
        <v>0.84223999999999843</v>
      </c>
      <c r="M194" s="5">
        <f t="shared" si="282"/>
        <v>0.10997161818706137</v>
      </c>
      <c r="N194" s="5">
        <f t="shared" si="283"/>
        <v>0.15014347643644452</v>
      </c>
      <c r="O194" s="5">
        <f t="shared" si="284"/>
        <v>9.2622495701870408E-2</v>
      </c>
      <c r="P194" s="5">
        <f t="shared" si="285"/>
        <v>0.12645684159383083</v>
      </c>
      <c r="Q194" s="5">
        <f t="shared" si="286"/>
        <v>0.1024949159067365</v>
      </c>
      <c r="R194" s="5">
        <f t="shared" si="287"/>
        <v>3.9005185389971588E-2</v>
      </c>
      <c r="S194" s="5">
        <f t="shared" si="288"/>
        <v>3.6353317904911642E-2</v>
      </c>
      <c r="T194" s="5">
        <f t="shared" si="289"/>
        <v>8.63253179732896E-2</v>
      </c>
      <c r="U194" s="5">
        <f t="shared" si="290"/>
        <v>5.3253505131993922E-2</v>
      </c>
      <c r="V194" s="5">
        <f t="shared" si="291"/>
        <v>4.6447598020668765E-3</v>
      </c>
      <c r="W194" s="5">
        <f t="shared" si="292"/>
        <v>4.664519580898261E-2</v>
      </c>
      <c r="X194" s="5">
        <f t="shared" si="293"/>
        <v>3.9286449718157444E-2</v>
      </c>
      <c r="Y194" s="5">
        <f t="shared" si="294"/>
        <v>1.6544309705310428E-2</v>
      </c>
      <c r="Z194" s="5">
        <f t="shared" si="295"/>
        <v>1.095057578094987E-2</v>
      </c>
      <c r="AA194" s="5">
        <f t="shared" si="296"/>
        <v>1.4950744054123494E-2</v>
      </c>
      <c r="AB194" s="5">
        <f t="shared" si="297"/>
        <v>1.0206072824077575E-2</v>
      </c>
      <c r="AC194" s="5">
        <f t="shared" si="298"/>
        <v>3.3381434240393267E-4</v>
      </c>
      <c r="AD194" s="5">
        <f t="shared" si="299"/>
        <v>1.5921089398508351E-2</v>
      </c>
      <c r="AE194" s="5">
        <f t="shared" si="300"/>
        <v>1.3409378334999649E-2</v>
      </c>
      <c r="AF194" s="5">
        <f t="shared" si="301"/>
        <v>5.6469574044350403E-3</v>
      </c>
      <c r="AG194" s="5">
        <f t="shared" si="302"/>
        <v>1.5853644681037868E-3</v>
      </c>
      <c r="AH194" s="5">
        <f t="shared" si="303"/>
        <v>2.3057532364368001E-3</v>
      </c>
      <c r="AI194" s="5">
        <f t="shared" si="304"/>
        <v>3.1480286680362368E-3</v>
      </c>
      <c r="AJ194" s="5">
        <f t="shared" si="305"/>
        <v>2.1489906938377697E-3</v>
      </c>
      <c r="AK194" s="5">
        <f t="shared" si="306"/>
        <v>9.780006239231997E-4</v>
      </c>
      <c r="AL194" s="5">
        <f t="shared" si="307"/>
        <v>1.5354182511825388E-5</v>
      </c>
      <c r="AM194" s="5">
        <f t="shared" si="308"/>
        <v>4.3473902636975304E-3</v>
      </c>
      <c r="AN194" s="5">
        <f t="shared" si="309"/>
        <v>3.6615459756966016E-3</v>
      </c>
      <c r="AO194" s="5">
        <f t="shared" si="310"/>
        <v>1.5419502412853498E-3</v>
      </c>
      <c r="AP194" s="5">
        <f t="shared" si="311"/>
        <v>4.3289739040672356E-4</v>
      </c>
      <c r="AQ194" s="5">
        <f t="shared" si="312"/>
        <v>9.1150874524039522E-5</v>
      </c>
      <c r="AR194" s="5">
        <f t="shared" si="313"/>
        <v>3.8839952117130554E-4</v>
      </c>
      <c r="AS194" s="5">
        <f t="shared" si="314"/>
        <v>5.3027913307336725E-4</v>
      </c>
      <c r="AT194" s="5">
        <f t="shared" si="315"/>
        <v>3.619931843955841E-4</v>
      </c>
      <c r="AU194" s="5">
        <f t="shared" si="316"/>
        <v>1.6474224909861489E-4</v>
      </c>
      <c r="AV194" s="5">
        <f t="shared" si="317"/>
        <v>5.6230358349257564E-5</v>
      </c>
      <c r="AW194" s="5">
        <f t="shared" si="318"/>
        <v>4.9044003295012347E-7</v>
      </c>
      <c r="AX194" s="5">
        <f t="shared" si="319"/>
        <v>9.8924355571332139E-4</v>
      </c>
      <c r="AY194" s="5">
        <f t="shared" si="320"/>
        <v>8.3318049236398638E-4</v>
      </c>
      <c r="AZ194" s="5">
        <f t="shared" si="321"/>
        <v>3.5086896894432121E-4</v>
      </c>
      <c r="BA194" s="5">
        <f t="shared" si="322"/>
        <v>9.8505293467888181E-5</v>
      </c>
      <c r="BB194" s="5">
        <f t="shared" si="323"/>
        <v>2.0741274592598493E-5</v>
      </c>
      <c r="BC194" s="5">
        <f t="shared" si="324"/>
        <v>3.4938262225740261E-6</v>
      </c>
      <c r="BD194" s="5">
        <f t="shared" si="325"/>
        <v>5.4520935451886593E-5</v>
      </c>
      <c r="BE194" s="5">
        <f t="shared" si="326"/>
        <v>7.4437049506618618E-5</v>
      </c>
      <c r="BF194" s="5">
        <f t="shared" si="327"/>
        <v>5.0814189937556004E-5</v>
      </c>
      <c r="BG194" s="5">
        <f t="shared" si="328"/>
        <v>2.3125418646802846E-5</v>
      </c>
      <c r="BH194" s="5">
        <f t="shared" si="329"/>
        <v>7.8932428360130952E-6</v>
      </c>
      <c r="BI194" s="5">
        <f t="shared" si="330"/>
        <v>2.1553177797932973E-6</v>
      </c>
      <c r="BJ194" s="8">
        <f t="shared" si="331"/>
        <v>0.49037342331188294</v>
      </c>
      <c r="BK194" s="8">
        <f t="shared" si="332"/>
        <v>0.27860888650515042</v>
      </c>
      <c r="BL194" s="8">
        <f t="shared" si="333"/>
        <v>0.22033336692451785</v>
      </c>
      <c r="BM194" s="8">
        <f t="shared" si="334"/>
        <v>0.3787390292542549</v>
      </c>
      <c r="BN194" s="8">
        <f t="shared" si="335"/>
        <v>0.62069453321591528</v>
      </c>
    </row>
    <row r="195" spans="1:66" x14ac:dyDescent="0.25">
      <c r="A195" t="s">
        <v>196</v>
      </c>
      <c r="B195" t="s">
        <v>203</v>
      </c>
      <c r="C195" t="s">
        <v>303</v>
      </c>
      <c r="D195" s="11">
        <v>44473</v>
      </c>
      <c r="E195">
        <f>VLOOKUP(A195,home!$A$2:$E$405,3,FALSE)</f>
        <v>1.5814814814814799</v>
      </c>
      <c r="F195">
        <f>VLOOKUP(B195,home!$B$2:$E$405,3,FALSE)</f>
        <v>0.76</v>
      </c>
      <c r="G195">
        <f>VLOOKUP(C195,away!$B$2:$E$405,4,FALSE)</f>
        <v>0.84</v>
      </c>
      <c r="H195">
        <f>VLOOKUP(A195,away!$A$2:$E$405,3,FALSE)</f>
        <v>1.3925925925925899</v>
      </c>
      <c r="I195">
        <f>VLOOKUP(C195,away!$B$2:$E$405,3,FALSE)</f>
        <v>1.01</v>
      </c>
      <c r="J195">
        <f>VLOOKUP(B195,home!$B$2:$E$405,4,FALSE)</f>
        <v>0.81</v>
      </c>
      <c r="K195" s="3">
        <f t="shared" si="280"/>
        <v>1.0096177777777768</v>
      </c>
      <c r="L195" s="3">
        <f t="shared" si="281"/>
        <v>1.1392799999999978</v>
      </c>
      <c r="M195" s="5">
        <f t="shared" si="282"/>
        <v>0.11661261998467838</v>
      </c>
      <c r="N195" s="5">
        <f t="shared" si="283"/>
        <v>0.11773417424977536</v>
      </c>
      <c r="O195" s="5">
        <f t="shared" si="284"/>
        <v>0.13285442569614411</v>
      </c>
      <c r="P195" s="5">
        <f t="shared" si="285"/>
        <v>0.13413219003928381</v>
      </c>
      <c r="Q195" s="5">
        <f t="shared" si="286"/>
        <v>5.9433257687279875E-2</v>
      </c>
      <c r="R195" s="5">
        <f t="shared" si="287"/>
        <v>7.5679195053551418E-2</v>
      </c>
      <c r="S195" s="5">
        <f t="shared" si="288"/>
        <v>3.8570963432384996E-2</v>
      </c>
      <c r="T195" s="5">
        <f t="shared" si="289"/>
        <v>6.7711121817964084E-2</v>
      </c>
      <c r="U195" s="5">
        <f t="shared" si="290"/>
        <v>7.6407060733977503E-2</v>
      </c>
      <c r="V195" s="5">
        <f t="shared" si="291"/>
        <v>4.9295291613003092E-3</v>
      </c>
      <c r="W195" s="5">
        <f t="shared" si="292"/>
        <v>2.0001624517441828E-2</v>
      </c>
      <c r="X195" s="5">
        <f t="shared" si="293"/>
        <v>2.2787450780231078E-2</v>
      </c>
      <c r="Y195" s="5">
        <f t="shared" si="294"/>
        <v>1.2980643462450812E-2</v>
      </c>
      <c r="Z195" s="5">
        <f t="shared" si="295"/>
        <v>2.8739931113536624E-2</v>
      </c>
      <c r="AA195" s="5">
        <f t="shared" si="296"/>
        <v>2.9016345384335236E-2</v>
      </c>
      <c r="AB195" s="5">
        <f t="shared" si="297"/>
        <v>1.4647709073082495E-2</v>
      </c>
      <c r="AC195" s="5">
        <f t="shared" si="298"/>
        <v>3.5438303244676733E-4</v>
      </c>
      <c r="AD195" s="5">
        <f t="shared" si="299"/>
        <v>5.0484989243112779E-3</v>
      </c>
      <c r="AE195" s="5">
        <f t="shared" si="300"/>
        <v>5.7516538544893411E-3</v>
      </c>
      <c r="AF195" s="5">
        <f t="shared" si="301"/>
        <v>3.2763721016713029E-3</v>
      </c>
      <c r="AG195" s="5">
        <f t="shared" si="302"/>
        <v>1.2442350693306914E-3</v>
      </c>
      <c r="AH195" s="5">
        <f t="shared" si="303"/>
        <v>8.1857071797574975E-3</v>
      </c>
      <c r="AI195" s="5">
        <f t="shared" si="304"/>
        <v>8.2644354923663566E-3</v>
      </c>
      <c r="AJ195" s="5">
        <f t="shared" si="305"/>
        <v>4.1719604981953536E-3</v>
      </c>
      <c r="AK195" s="5">
        <f t="shared" si="306"/>
        <v>1.4040284957215533E-3</v>
      </c>
      <c r="AL195" s="5">
        <f t="shared" si="307"/>
        <v>1.6304983889768681E-5</v>
      </c>
      <c r="AM195" s="5">
        <f t="shared" si="308"/>
        <v>1.0194108530153301E-3</v>
      </c>
      <c r="AN195" s="5">
        <f t="shared" si="309"/>
        <v>1.161394396623303E-3</v>
      </c>
      <c r="AO195" s="5">
        <f t="shared" si="310"/>
        <v>6.6157670409249729E-4</v>
      </c>
      <c r="AP195" s="5">
        <f t="shared" si="311"/>
        <v>2.5124036914616623E-4</v>
      </c>
      <c r="AQ195" s="5">
        <f t="shared" si="312"/>
        <v>7.1558281940211027E-5</v>
      </c>
      <c r="AR195" s="5">
        <f t="shared" si="313"/>
        <v>1.8651624951508191E-3</v>
      </c>
      <c r="AS195" s="5">
        <f t="shared" si="314"/>
        <v>1.8831012135486235E-3</v>
      </c>
      <c r="AT195" s="5">
        <f t="shared" si="315"/>
        <v>9.5060623127679795E-4</v>
      </c>
      <c r="AU195" s="5">
        <f t="shared" si="316"/>
        <v>3.1991631692112943E-4</v>
      </c>
      <c r="AV195" s="5">
        <f t="shared" si="317"/>
        <v>8.0748300241190396E-5</v>
      </c>
      <c r="AW195" s="5">
        <f t="shared" si="318"/>
        <v>5.2096114801517402E-7</v>
      </c>
      <c r="AX195" s="5">
        <f t="shared" si="319"/>
        <v>1.7153588667731423E-4</v>
      </c>
      <c r="AY195" s="5">
        <f t="shared" si="320"/>
        <v>1.9542740497373014E-4</v>
      </c>
      <c r="AZ195" s="5">
        <f t="shared" si="321"/>
        <v>1.1132326696923546E-4</v>
      </c>
      <c r="BA195" s="5">
        <f t="shared" si="322"/>
        <v>4.2276123864236772E-5</v>
      </c>
      <c r="BB195" s="5">
        <f t="shared" si="323"/>
        <v>1.204108559901191E-5</v>
      </c>
      <c r="BC195" s="5">
        <f t="shared" si="324"/>
        <v>2.7436336002484502E-6</v>
      </c>
      <c r="BD195" s="5">
        <f t="shared" si="325"/>
        <v>3.5415705457923638E-4</v>
      </c>
      <c r="BE195" s="5">
        <f t="shared" si="326"/>
        <v>3.575632584286115E-4</v>
      </c>
      <c r="BF195" s="5">
        <f t="shared" si="327"/>
        <v>1.805011111948378E-4</v>
      </c>
      <c r="BG195" s="5">
        <f t="shared" si="328"/>
        <v>6.0745710256983851E-5</v>
      </c>
      <c r="BH195" s="5">
        <f t="shared" si="329"/>
        <v>1.5332487249797182E-5</v>
      </c>
      <c r="BI195" s="5">
        <f t="shared" si="330"/>
        <v>3.0959903409892669E-6</v>
      </c>
      <c r="BJ195" s="8">
        <f t="shared" si="331"/>
        <v>0.3196695604714469</v>
      </c>
      <c r="BK195" s="8">
        <f t="shared" si="332"/>
        <v>0.29481141803895777</v>
      </c>
      <c r="BL195" s="8">
        <f t="shared" si="333"/>
        <v>0.35670179777632055</v>
      </c>
      <c r="BM195" s="8">
        <f t="shared" si="334"/>
        <v>0.36328193824572313</v>
      </c>
      <c r="BN195" s="8">
        <f t="shared" si="335"/>
        <v>0.63644586271071302</v>
      </c>
    </row>
    <row r="196" spans="1:66" x14ac:dyDescent="0.25">
      <c r="A196" t="s">
        <v>32</v>
      </c>
      <c r="B196" t="s">
        <v>313</v>
      </c>
      <c r="C196" t="s">
        <v>210</v>
      </c>
      <c r="D196" s="11">
        <v>44473</v>
      </c>
      <c r="E196">
        <f>VLOOKUP(A196,home!$A$2:$E$405,3,FALSE)</f>
        <v>1.2328244274809199</v>
      </c>
      <c r="F196">
        <f>VLOOKUP(B196,home!$B$2:$E$405,3,FALSE)</f>
        <v>0.54</v>
      </c>
      <c r="G196">
        <f>VLOOKUP(C196,away!$B$2:$E$405,4,FALSE)</f>
        <v>1.1000000000000001</v>
      </c>
      <c r="H196">
        <f>VLOOKUP(A196,away!$A$2:$E$405,3,FALSE)</f>
        <v>1.1412213740457999</v>
      </c>
      <c r="I196">
        <f>VLOOKUP(C196,away!$B$2:$E$405,3,FALSE)</f>
        <v>0.64</v>
      </c>
      <c r="J196">
        <f>VLOOKUP(B196,home!$B$2:$E$405,4,FALSE)</f>
        <v>1.17</v>
      </c>
      <c r="K196" s="3">
        <f t="shared" si="280"/>
        <v>0.73229770992366661</v>
      </c>
      <c r="L196" s="3">
        <f t="shared" si="281"/>
        <v>0.85454656488549496</v>
      </c>
      <c r="M196" s="5">
        <f t="shared" si="282"/>
        <v>0.20457016140012796</v>
      </c>
      <c r="N196" s="5">
        <f t="shared" si="283"/>
        <v>0.14980626071202854</v>
      </c>
      <c r="O196" s="5">
        <f t="shared" si="284"/>
        <v>0.17481472870255063</v>
      </c>
      <c r="P196" s="5">
        <f t="shared" si="285"/>
        <v>0.12801642548980488</v>
      </c>
      <c r="Q196" s="5">
        <f t="shared" si="286"/>
        <v>5.4851390825823132E-2</v>
      </c>
      <c r="R196" s="5">
        <f t="shared" si="287"/>
        <v>7.4693662952077189E-2</v>
      </c>
      <c r="S196" s="5">
        <f t="shared" si="288"/>
        <v>2.00276094556287E-2</v>
      </c>
      <c r="T196" s="5">
        <f t="shared" si="289"/>
        <v>4.6873067609398911E-2</v>
      </c>
      <c r="U196" s="5">
        <f t="shared" si="290"/>
        <v>5.4697998325616344E-2</v>
      </c>
      <c r="V196" s="5">
        <f t="shared" si="291"/>
        <v>1.3925474848594742E-3</v>
      </c>
      <c r="W196" s="5">
        <f t="shared" si="292"/>
        <v>1.3389182629292765E-2</v>
      </c>
      <c r="X196" s="5">
        <f t="shared" si="293"/>
        <v>1.1441680022486671E-2</v>
      </c>
      <c r="Y196" s="5">
        <f t="shared" si="294"/>
        <v>4.8887241798674895E-3</v>
      </c>
      <c r="Z196" s="5">
        <f t="shared" si="295"/>
        <v>2.1276404364804179E-2</v>
      </c>
      <c r="AA196" s="5">
        <f t="shared" si="296"/>
        <v>1.5580662191756004E-2</v>
      </c>
      <c r="AB196" s="5">
        <f t="shared" si="297"/>
        <v>5.7048416210585887E-3</v>
      </c>
      <c r="AC196" s="5">
        <f t="shared" si="298"/>
        <v>5.4464489749021772E-5</v>
      </c>
      <c r="AD196" s="5">
        <f t="shared" si="299"/>
        <v>2.4512169442952067E-3</v>
      </c>
      <c r="AE196" s="5">
        <f t="shared" si="300"/>
        <v>2.0946790195365884E-3</v>
      </c>
      <c r="AF196" s="5">
        <f t="shared" si="301"/>
        <v>8.9500038034135419E-4</v>
      </c>
      <c r="AG196" s="5">
        <f t="shared" si="302"/>
        <v>2.5493983353063859E-4</v>
      </c>
      <c r="AH196" s="5">
        <f t="shared" si="303"/>
        <v>4.5454195657645387E-3</v>
      </c>
      <c r="AI196" s="5">
        <f t="shared" si="304"/>
        <v>3.3286003386515991E-3</v>
      </c>
      <c r="AJ196" s="5">
        <f t="shared" si="305"/>
        <v>1.2187632026228535E-3</v>
      </c>
      <c r="AK196" s="5">
        <f t="shared" si="306"/>
        <v>2.974991674066498E-4</v>
      </c>
      <c r="AL196" s="5">
        <f t="shared" si="307"/>
        <v>1.3633169658909073E-6</v>
      </c>
      <c r="AM196" s="5">
        <f t="shared" si="308"/>
        <v>3.5900411096669363E-4</v>
      </c>
      <c r="AN196" s="5">
        <f t="shared" si="309"/>
        <v>3.0678572980635907E-4</v>
      </c>
      <c r="AO196" s="5">
        <f t="shared" si="310"/>
        <v>1.3108134578095689E-4</v>
      </c>
      <c r="AP196" s="5">
        <f t="shared" si="311"/>
        <v>3.7338371252561497E-5</v>
      </c>
      <c r="AQ196" s="5">
        <f t="shared" si="312"/>
        <v>7.9768442230739346E-6</v>
      </c>
      <c r="AR196" s="5">
        <f t="shared" si="313"/>
        <v>7.7685453517748122E-4</v>
      </c>
      <c r="AS196" s="5">
        <f t="shared" si="314"/>
        <v>5.6888879705428393E-4</v>
      </c>
      <c r="AT196" s="5">
        <f t="shared" si="315"/>
        <v>2.0829798164204085E-4</v>
      </c>
      <c r="AU196" s="5">
        <f t="shared" si="316"/>
        <v>5.084537831272949E-5</v>
      </c>
      <c r="AV196" s="5">
        <f t="shared" si="317"/>
        <v>9.308488524653564E-6</v>
      </c>
      <c r="AW196" s="5">
        <f t="shared" si="318"/>
        <v>2.3698330249096055E-8</v>
      </c>
      <c r="AX196" s="5">
        <f t="shared" si="319"/>
        <v>4.3816314719015268E-5</v>
      </c>
      <c r="AY196" s="5">
        <f t="shared" si="320"/>
        <v>3.7443081229076248E-5</v>
      </c>
      <c r="AZ196" s="5">
        <f t="shared" si="321"/>
        <v>1.5998428221517831E-5</v>
      </c>
      <c r="BA196" s="5">
        <f t="shared" si="322"/>
        <v>4.5571339600884085E-6</v>
      </c>
      <c r="BB196" s="5">
        <f t="shared" si="323"/>
        <v>9.7357079282914511E-7</v>
      </c>
      <c r="BC196" s="5">
        <f t="shared" si="324"/>
        <v>1.6639231533699881E-7</v>
      </c>
      <c r="BD196" s="5">
        <f t="shared" si="325"/>
        <v>1.106430624086057E-4</v>
      </c>
      <c r="BE196" s="5">
        <f t="shared" si="326"/>
        <v>8.1023661220763269E-5</v>
      </c>
      <c r="BF196" s="5">
        <f t="shared" si="327"/>
        <v>2.9666720780797969E-5</v>
      </c>
      <c r="BG196" s="5">
        <f t="shared" si="328"/>
        <v>7.2416238962410678E-6</v>
      </c>
      <c r="BH196" s="5">
        <f t="shared" si="329"/>
        <v>1.325756148836458E-6</v>
      </c>
      <c r="BI196" s="5">
        <f t="shared" si="330"/>
        <v>1.9416963834203165E-7</v>
      </c>
      <c r="BJ196" s="8">
        <f t="shared" si="331"/>
        <v>0.28789128347986875</v>
      </c>
      <c r="BK196" s="8">
        <f t="shared" si="332"/>
        <v>0.35410001471836489</v>
      </c>
      <c r="BL196" s="8">
        <f t="shared" si="333"/>
        <v>0.33672646624230934</v>
      </c>
      <c r="BM196" s="8">
        <f t="shared" si="334"/>
        <v>0.21320411934003594</v>
      </c>
      <c r="BN196" s="8">
        <f t="shared" si="335"/>
        <v>0.78675263008241236</v>
      </c>
    </row>
    <row r="197" spans="1:66" x14ac:dyDescent="0.25">
      <c r="A197" t="s">
        <v>32</v>
      </c>
      <c r="B197" t="s">
        <v>212</v>
      </c>
      <c r="C197" t="s">
        <v>34</v>
      </c>
      <c r="D197" s="11">
        <v>44473</v>
      </c>
      <c r="E197">
        <f>VLOOKUP(A197,home!$A$2:$E$405,3,FALSE)</f>
        <v>1.2328244274809199</v>
      </c>
      <c r="F197">
        <f>VLOOKUP(B197,home!$B$2:$E$405,3,FALSE)</f>
        <v>0.81</v>
      </c>
      <c r="G197">
        <f>VLOOKUP(C197,away!$B$2:$E$405,4,FALSE)</f>
        <v>1.1599999999999999</v>
      </c>
      <c r="H197">
        <f>VLOOKUP(A197,away!$A$2:$E$405,3,FALSE)</f>
        <v>1.1412213740457999</v>
      </c>
      <c r="I197">
        <f>VLOOKUP(C197,away!$B$2:$E$405,3,FALSE)</f>
        <v>0.64</v>
      </c>
      <c r="J197">
        <f>VLOOKUP(B197,home!$B$2:$E$405,4,FALSE)</f>
        <v>1.23</v>
      </c>
      <c r="K197" s="3">
        <f t="shared" si="280"/>
        <v>1.1583618320610725</v>
      </c>
      <c r="L197" s="3">
        <f t="shared" si="281"/>
        <v>0.89836946564885367</v>
      </c>
      <c r="M197" s="5">
        <f t="shared" si="282"/>
        <v>0.12787126060610457</v>
      </c>
      <c r="N197" s="5">
        <f t="shared" si="283"/>
        <v>0.14812118770364616</v>
      </c>
      <c r="O197" s="5">
        <f t="shared" si="284"/>
        <v>0.11487563606255148</v>
      </c>
      <c r="P197" s="5">
        <f t="shared" si="285"/>
        <v>0.13306755224859815</v>
      </c>
      <c r="Q197" s="5">
        <f t="shared" si="286"/>
        <v>8.5788965177728785E-2</v>
      </c>
      <c r="R197" s="5">
        <f t="shared" si="287"/>
        <v>5.1600381892793271E-2</v>
      </c>
      <c r="S197" s="5">
        <f t="shared" si="288"/>
        <v>3.4618751268860298E-2</v>
      </c>
      <c r="T197" s="5">
        <f t="shared" si="289"/>
        <v>7.7070186805284324E-2</v>
      </c>
      <c r="U197" s="5">
        <f t="shared" si="290"/>
        <v>5.9771912904387006E-2</v>
      </c>
      <c r="V197" s="5">
        <f t="shared" si="291"/>
        <v>4.0028388895162895E-3</v>
      </c>
      <c r="W197" s="5">
        <f t="shared" si="292"/>
        <v>3.3124887624632476E-2</v>
      </c>
      <c r="X197" s="5">
        <f t="shared" si="293"/>
        <v>2.9758387595019403E-2</v>
      </c>
      <c r="Y197" s="5">
        <f t="shared" si="294"/>
        <v>1.3367013381154527E-2</v>
      </c>
      <c r="Z197" s="5">
        <f t="shared" si="295"/>
        <v>1.5452069169435159E-2</v>
      </c>
      <c r="AA197" s="5">
        <f t="shared" si="296"/>
        <v>1.7899087152241328E-2</v>
      </c>
      <c r="AB197" s="5">
        <f t="shared" si="297"/>
        <v>1.0366809692945534E-2</v>
      </c>
      <c r="AC197" s="5">
        <f t="shared" si="298"/>
        <v>2.603438658483049E-4</v>
      </c>
      <c r="AD197" s="5">
        <f t="shared" si="299"/>
        <v>9.5926513789216031E-3</v>
      </c>
      <c r="AE197" s="5">
        <f t="shared" si="300"/>
        <v>8.6177450934375403E-3</v>
      </c>
      <c r="AF197" s="5">
        <f t="shared" si="301"/>
        <v>3.8709595273447557E-3</v>
      </c>
      <c r="AG197" s="5">
        <f t="shared" si="302"/>
        <v>1.1591839473763493E-3</v>
      </c>
      <c r="AH197" s="5">
        <f t="shared" si="303"/>
        <v>3.4704167807286471E-3</v>
      </c>
      <c r="AI197" s="5">
        <f t="shared" si="304"/>
        <v>4.0199983401403251E-3</v>
      </c>
      <c r="AJ197" s="5">
        <f t="shared" si="305"/>
        <v>2.3283063210837087E-3</v>
      </c>
      <c r="AK197" s="5">
        <f t="shared" si="306"/>
        <v>8.9900705856329989E-4</v>
      </c>
      <c r="AL197" s="5">
        <f t="shared" si="307"/>
        <v>1.0836937340623184E-5</v>
      </c>
      <c r="AM197" s="5">
        <f t="shared" si="308"/>
        <v>2.2223522451221586E-3</v>
      </c>
      <c r="AN197" s="5">
        <f t="shared" si="309"/>
        <v>1.9964933989339243E-3</v>
      </c>
      <c r="AO197" s="5">
        <f t="shared" si="310"/>
        <v>8.9679435398586636E-4</v>
      </c>
      <c r="AP197" s="5">
        <f t="shared" si="311"/>
        <v>2.6855088819573061E-4</v>
      </c>
      <c r="AQ197" s="5">
        <f t="shared" si="312"/>
        <v>6.0314479481980872E-5</v>
      </c>
      <c r="AR197" s="5">
        <f t="shared" si="313"/>
        <v>6.2354329377640213E-4</v>
      </c>
      <c r="AS197" s="5">
        <f t="shared" si="314"/>
        <v>7.2228875214822876E-4</v>
      </c>
      <c r="AT197" s="5">
        <f t="shared" si="315"/>
        <v>4.1833586110776407E-4</v>
      </c>
      <c r="AU197" s="5">
        <f t="shared" si="316"/>
        <v>1.6152809816321194E-4</v>
      </c>
      <c r="AV197" s="5">
        <f t="shared" si="317"/>
        <v>4.6776995929419718E-5</v>
      </c>
      <c r="AW197" s="5">
        <f t="shared" si="318"/>
        <v>3.1325880224135122E-7</v>
      </c>
      <c r="AX197" s="5">
        <f t="shared" si="319"/>
        <v>4.2904800302412377E-4</v>
      </c>
      <c r="AY197" s="5">
        <f t="shared" si="320"/>
        <v>3.8544362521448984E-4</v>
      </c>
      <c r="AZ197" s="5">
        <f t="shared" si="321"/>
        <v>1.7313539181084911E-4</v>
      </c>
      <c r="BA197" s="5">
        <f t="shared" si="322"/>
        <v>5.1846516475339145E-5</v>
      </c>
      <c r="BB197" s="5">
        <f t="shared" si="323"/>
        <v>1.1644331825426227E-5</v>
      </c>
      <c r="BC197" s="5">
        <f t="shared" si="324"/>
        <v>2.0921824319692208E-6</v>
      </c>
      <c r="BD197" s="5">
        <f t="shared" si="325"/>
        <v>9.3362042606472053E-5</v>
      </c>
      <c r="BE197" s="5">
        <f t="shared" si="326"/>
        <v>1.0814702671859689E-4</v>
      </c>
      <c r="BF197" s="5">
        <f t="shared" si="327"/>
        <v>6.2636694000855822E-5</v>
      </c>
      <c r="BG197" s="5">
        <f t="shared" si="328"/>
        <v>2.4185318539026705E-5</v>
      </c>
      <c r="BH197" s="5">
        <f t="shared" si="329"/>
        <v>7.0038374729618967E-6</v>
      </c>
      <c r="BI197" s="5">
        <f t="shared" si="330"/>
        <v>1.622595601327626E-6</v>
      </c>
      <c r="BJ197" s="8">
        <f t="shared" si="331"/>
        <v>0.41696888365104784</v>
      </c>
      <c r="BK197" s="8">
        <f t="shared" si="332"/>
        <v>0.30021702744148271</v>
      </c>
      <c r="BL197" s="8">
        <f t="shared" si="333"/>
        <v>0.26750098672149891</v>
      </c>
      <c r="BM197" s="8">
        <f t="shared" si="334"/>
        <v>0.3384288529256298</v>
      </c>
      <c r="BN197" s="8">
        <f t="shared" si="335"/>
        <v>0.66132498369142245</v>
      </c>
    </row>
    <row r="198" spans="1:66" x14ac:dyDescent="0.25">
      <c r="A198" t="s">
        <v>32</v>
      </c>
      <c r="B198" t="s">
        <v>211</v>
      </c>
      <c r="C198" t="s">
        <v>35</v>
      </c>
      <c r="D198" s="11">
        <v>44473</v>
      </c>
      <c r="E198">
        <f>VLOOKUP(A198,home!$A$2:$E$405,3,FALSE)</f>
        <v>1.2328244274809199</v>
      </c>
      <c r="F198">
        <f>VLOOKUP(B198,home!$B$2:$E$405,3,FALSE)</f>
        <v>0.87</v>
      </c>
      <c r="G198">
        <f>VLOOKUP(C198,away!$B$2:$E$405,4,FALSE)</f>
        <v>0.7</v>
      </c>
      <c r="H198">
        <f>VLOOKUP(A198,away!$A$2:$E$405,3,FALSE)</f>
        <v>1.1412213740457999</v>
      </c>
      <c r="I198">
        <f>VLOOKUP(C198,away!$B$2:$E$405,3,FALSE)</f>
        <v>1.62</v>
      </c>
      <c r="J198">
        <f>VLOOKUP(B198,home!$B$2:$E$405,4,FALSE)</f>
        <v>0.81</v>
      </c>
      <c r="K198" s="3">
        <f t="shared" si="280"/>
        <v>0.75079007633588024</v>
      </c>
      <c r="L198" s="3">
        <f t="shared" si="281"/>
        <v>1.4975106870228989</v>
      </c>
      <c r="M198" s="5">
        <f t="shared" si="282"/>
        <v>0.10557847503755353</v>
      </c>
      <c r="N198" s="5">
        <f t="shared" si="283"/>
        <v>7.9267271332870634E-2</v>
      </c>
      <c r="O198" s="5">
        <f t="shared" si="284"/>
        <v>0.15810489468831673</v>
      </c>
      <c r="P198" s="5">
        <f t="shared" si="285"/>
        <v>0.11870358595211762</v>
      </c>
      <c r="Q198" s="5">
        <f t="shared" si="286"/>
        <v>2.9756540347471439E-2</v>
      </c>
      <c r="R198" s="5">
        <f t="shared" si="287"/>
        <v>0.11838188473319218</v>
      </c>
      <c r="S198" s="5">
        <f t="shared" si="288"/>
        <v>3.3365090073710281E-2</v>
      </c>
      <c r="T198" s="5">
        <f t="shared" si="289"/>
        <v>4.4560737179166553E-2</v>
      </c>
      <c r="U198" s="5">
        <f t="shared" si="290"/>
        <v>8.8879944275618725E-2</v>
      </c>
      <c r="V198" s="5">
        <f t="shared" si="291"/>
        <v>4.1681011167349685E-3</v>
      </c>
      <c r="W198" s="5">
        <f t="shared" si="292"/>
        <v>7.4469717329899258E-3</v>
      </c>
      <c r="X198" s="5">
        <f t="shared" si="293"/>
        <v>1.115191975610985E-2</v>
      </c>
      <c r="Y198" s="5">
        <f t="shared" si="294"/>
        <v>8.3500595077981524E-3</v>
      </c>
      <c r="Z198" s="5">
        <f t="shared" si="295"/>
        <v>5.9092712512622762E-2</v>
      </c>
      <c r="AA198" s="5">
        <f t="shared" si="296"/>
        <v>4.4366222138246265E-2</v>
      </c>
      <c r="AB198" s="5">
        <f t="shared" si="297"/>
        <v>1.6654859652954268E-2</v>
      </c>
      <c r="AC198" s="5">
        <f t="shared" si="298"/>
        <v>2.9289146591639589E-4</v>
      </c>
      <c r="AD198" s="5">
        <f t="shared" si="299"/>
        <v>1.3977781189706618E-3</v>
      </c>
      <c r="AE198" s="5">
        <f t="shared" si="300"/>
        <v>2.0931876712453308E-3</v>
      </c>
      <c r="AF198" s="5">
        <f t="shared" si="301"/>
        <v>1.5672854538172291E-3</v>
      </c>
      <c r="AG198" s="5">
        <f t="shared" si="302"/>
        <v>7.8234223890227838E-4</v>
      </c>
      <c r="AH198" s="5">
        <f t="shared" si="303"/>
        <v>2.2122992128206086E-2</v>
      </c>
      <c r="AI198" s="5">
        <f t="shared" si="304"/>
        <v>1.6609722948713924E-2</v>
      </c>
      <c r="AJ198" s="5">
        <f t="shared" si="305"/>
        <v>6.2352075802913744E-3</v>
      </c>
      <c r="AK198" s="5">
        <f t="shared" si="306"/>
        <v>1.5604439917256731E-3</v>
      </c>
      <c r="AL198" s="5">
        <f t="shared" si="307"/>
        <v>1.3172104365660577E-5</v>
      </c>
      <c r="AM198" s="5">
        <f t="shared" si="308"/>
        <v>2.0988758812852135E-4</v>
      </c>
      <c r="AN198" s="5">
        <f t="shared" si="309"/>
        <v>3.1430890629592119E-4</v>
      </c>
      <c r="AO198" s="5">
        <f t="shared" si="310"/>
        <v>2.3534047310231054E-4</v>
      </c>
      <c r="AP198" s="5">
        <f t="shared" si="311"/>
        <v>1.1747495785324505E-4</v>
      </c>
      <c r="AQ198" s="5">
        <f t="shared" si="312"/>
        <v>4.3980001210699763E-5</v>
      </c>
      <c r="AR198" s="5">
        <f t="shared" si="313"/>
        <v>6.6258834281824122E-3</v>
      </c>
      <c r="AS198" s="5">
        <f t="shared" si="314"/>
        <v>4.9746475248377163E-3</v>
      </c>
      <c r="AT198" s="5">
        <f t="shared" si="315"/>
        <v>1.8674579974585035E-3</v>
      </c>
      <c r="AU198" s="5">
        <f t="shared" si="316"/>
        <v>4.6735631082197324E-4</v>
      </c>
      <c r="AV198" s="5">
        <f t="shared" si="317"/>
        <v>8.7721620069521142E-5</v>
      </c>
      <c r="AW198" s="5">
        <f t="shared" si="318"/>
        <v>4.1137805109298542E-7</v>
      </c>
      <c r="AX198" s="5">
        <f t="shared" si="319"/>
        <v>2.6263586385494376E-5</v>
      </c>
      <c r="AY198" s="5">
        <f t="shared" si="320"/>
        <v>3.9330001291826927E-5</v>
      </c>
      <c r="AZ198" s="5">
        <f t="shared" si="321"/>
        <v>2.9448548627567635E-5</v>
      </c>
      <c r="BA198" s="5">
        <f t="shared" si="322"/>
        <v>1.4699838762365355E-5</v>
      </c>
      <c r="BB198" s="5">
        <f t="shared" si="323"/>
        <v>5.5032914110388938E-6</v>
      </c>
      <c r="BC198" s="5">
        <f t="shared" si="324"/>
        <v>1.6482475403664136E-6</v>
      </c>
      <c r="BD198" s="5">
        <f t="shared" si="325"/>
        <v>1.6537218741118481E-3</v>
      </c>
      <c r="BE198" s="5">
        <f t="shared" si="326"/>
        <v>1.2415979721027493E-3</v>
      </c>
      <c r="BF198" s="5">
        <f t="shared" si="327"/>
        <v>4.6608971812674859E-4</v>
      </c>
      <c r="BG198" s="5">
        <f t="shared" si="328"/>
        <v>1.1664517835058348E-4</v>
      </c>
      <c r="BH198" s="5">
        <f t="shared" si="329"/>
        <v>2.1894010589511731E-5</v>
      </c>
      <c r="BI198" s="5">
        <f t="shared" si="330"/>
        <v>3.2875611763596174E-6</v>
      </c>
      <c r="BJ198" s="8">
        <f t="shared" si="331"/>
        <v>0.18741197877995142</v>
      </c>
      <c r="BK198" s="8">
        <f t="shared" si="332"/>
        <v>0.26216064575169024</v>
      </c>
      <c r="BL198" s="8">
        <f t="shared" si="333"/>
        <v>0.49044247533309315</v>
      </c>
      <c r="BM198" s="8">
        <f t="shared" si="334"/>
        <v>0.38927624166259461</v>
      </c>
      <c r="BN198" s="8">
        <f t="shared" si="335"/>
        <v>0.60979265209152211</v>
      </c>
    </row>
    <row r="199" spans="1:66" x14ac:dyDescent="0.25">
      <c r="A199" t="s">
        <v>32</v>
      </c>
      <c r="B199" t="s">
        <v>207</v>
      </c>
      <c r="C199" t="s">
        <v>36</v>
      </c>
      <c r="D199" s="11">
        <v>44473</v>
      </c>
      <c r="E199">
        <f>VLOOKUP(A199,home!$A$2:$E$405,3,FALSE)</f>
        <v>1.2328244274809199</v>
      </c>
      <c r="F199">
        <f>VLOOKUP(B199,home!$B$2:$E$405,3,FALSE)</f>
        <v>1.22</v>
      </c>
      <c r="G199">
        <f>VLOOKUP(C199,away!$B$2:$E$405,4,FALSE)</f>
        <v>0.57999999999999996</v>
      </c>
      <c r="H199">
        <f>VLOOKUP(A199,away!$A$2:$E$405,3,FALSE)</f>
        <v>1.1412213740457999</v>
      </c>
      <c r="I199">
        <f>VLOOKUP(C199,away!$B$2:$E$405,3,FALSE)</f>
        <v>1.74</v>
      </c>
      <c r="J199">
        <f>VLOOKUP(B199,home!$B$2:$E$405,4,FALSE)</f>
        <v>1</v>
      </c>
      <c r="K199" s="3">
        <f t="shared" si="280"/>
        <v>0.87234656488549878</v>
      </c>
      <c r="L199" s="3">
        <f t="shared" si="281"/>
        <v>1.9857251908396918</v>
      </c>
      <c r="M199" s="5">
        <f t="shared" si="282"/>
        <v>5.7379294959271437E-2</v>
      </c>
      <c r="N199" s="5">
        <f t="shared" si="283"/>
        <v>5.0054630853272247E-2</v>
      </c>
      <c r="O199" s="5">
        <f t="shared" si="284"/>
        <v>0.11393951143324624</v>
      </c>
      <c r="P199" s="5">
        <f t="shared" si="285"/>
        <v>9.9394741403524348E-2</v>
      </c>
      <c r="Q199" s="5">
        <f t="shared" si="286"/>
        <v>2.1832492640731872E-2</v>
      </c>
      <c r="R199" s="5">
        <f t="shared" si="287"/>
        <v>0.11312627904248208</v>
      </c>
      <c r="S199" s="5">
        <f t="shared" si="288"/>
        <v>4.3043900355023298E-2</v>
      </c>
      <c r="T199" s="5">
        <f t="shared" si="289"/>
        <v>4.3353330615523461E-2</v>
      </c>
      <c r="U199" s="5">
        <f t="shared" si="290"/>
        <v>9.8685320920987626E-2</v>
      </c>
      <c r="V199" s="5">
        <f t="shared" si="291"/>
        <v>8.2847099537355015E-3</v>
      </c>
      <c r="W199" s="5">
        <f t="shared" si="292"/>
        <v>6.3484999860101282E-3</v>
      </c>
      <c r="X199" s="5">
        <f t="shared" si="293"/>
        <v>1.2606376346265743E-2</v>
      </c>
      <c r="Y199" s="5">
        <f t="shared" si="294"/>
        <v>1.2516399537992761E-2</v>
      </c>
      <c r="Z199" s="5">
        <f t="shared" si="295"/>
        <v>7.4879234013538978E-2</v>
      </c>
      <c r="AA199" s="5">
        <f t="shared" si="296"/>
        <v>6.5320642572968116E-2</v>
      </c>
      <c r="AB199" s="5">
        <f t="shared" si="297"/>
        <v>2.84911190823211E-2</v>
      </c>
      <c r="AC199" s="5">
        <f t="shared" si="298"/>
        <v>8.9694440742872053E-4</v>
      </c>
      <c r="AD199" s="5">
        <f t="shared" si="299"/>
        <v>1.3845230387428925E-3</v>
      </c>
      <c r="AE199" s="5">
        <f t="shared" si="300"/>
        <v>2.7492822753296805E-3</v>
      </c>
      <c r="AF199" s="5">
        <f t="shared" si="301"/>
        <v>2.7296595354256059E-3</v>
      </c>
      <c r="AG199" s="5">
        <f t="shared" si="302"/>
        <v>1.8067845673034654E-3</v>
      </c>
      <c r="AH199" s="5">
        <f t="shared" si="303"/>
        <v>3.7172395312866147E-2</v>
      </c>
      <c r="AI199" s="5">
        <f t="shared" si="304"/>
        <v>3.2427211359744593E-2</v>
      </c>
      <c r="AJ199" s="5">
        <f t="shared" si="305"/>
        <v>1.4143883219244608E-2</v>
      </c>
      <c r="AK199" s="5">
        <f t="shared" si="306"/>
        <v>4.1127893134832293E-3</v>
      </c>
      <c r="AL199" s="5">
        <f t="shared" si="307"/>
        <v>6.2148938911149812E-5</v>
      </c>
      <c r="AM199" s="5">
        <f t="shared" si="308"/>
        <v>2.4155678337043905E-4</v>
      </c>
      <c r="AN199" s="5">
        <f t="shared" si="309"/>
        <v>4.7966538975688719E-4</v>
      </c>
      <c r="AO199" s="5">
        <f t="shared" si="310"/>
        <v>4.7624182380709505E-4</v>
      </c>
      <c r="AP199" s="5">
        <f t="shared" si="311"/>
        <v>3.1522846215506224E-4</v>
      </c>
      <c r="AQ199" s="5">
        <f t="shared" si="312"/>
        <v>1.5648927454274081E-4</v>
      </c>
      <c r="AR199" s="5">
        <f t="shared" si="313"/>
        <v>1.4762832355321926E-2</v>
      </c>
      <c r="AS199" s="5">
        <f t="shared" si="314"/>
        <v>1.2878306093145577E-2</v>
      </c>
      <c r="AT199" s="5">
        <f t="shared" si="315"/>
        <v>5.6171730409497658E-3</v>
      </c>
      <c r="AU199" s="5">
        <f t="shared" si="316"/>
        <v>1.6333738688799869E-3</v>
      </c>
      <c r="AV199" s="5">
        <f t="shared" si="317"/>
        <v>3.5621702092279825E-4</v>
      </c>
      <c r="AW199" s="5">
        <f t="shared" si="318"/>
        <v>2.9904697794841799E-6</v>
      </c>
      <c r="AX199" s="5">
        <f t="shared" si="319"/>
        <v>3.5120205032998835E-5</v>
      </c>
      <c r="AY199" s="5">
        <f t="shared" si="320"/>
        <v>6.973907584148071E-5</v>
      </c>
      <c r="AZ199" s="5">
        <f t="shared" si="321"/>
        <v>6.924131984215402E-5</v>
      </c>
      <c r="BA199" s="5">
        <f t="shared" si="322"/>
        <v>4.5831411019184476E-5</v>
      </c>
      <c r="BB199" s="5">
        <f t="shared" si="323"/>
        <v>2.2752146848130601E-5</v>
      </c>
      <c r="BC199" s="5">
        <f t="shared" si="324"/>
        <v>9.0359022284033708E-6</v>
      </c>
      <c r="BD199" s="5">
        <f t="shared" si="325"/>
        <v>4.8858213493510006E-3</v>
      </c>
      <c r="BE199" s="5">
        <f t="shared" si="326"/>
        <v>4.2621294707505773E-3</v>
      </c>
      <c r="BF199" s="5">
        <f t="shared" si="327"/>
        <v>1.8590270014532573E-3</v>
      </c>
      <c r="BG199" s="5">
        <f t="shared" si="328"/>
        <v>5.4057193958237956E-4</v>
      </c>
      <c r="BH199" s="5">
        <f t="shared" si="329"/>
        <v>1.17891518642045E-4</v>
      </c>
      <c r="BI199" s="5">
        <f t="shared" si="330"/>
        <v>2.0568452263304549E-5</v>
      </c>
      <c r="BJ199" s="8">
        <f t="shared" si="331"/>
        <v>0.15730288119104241</v>
      </c>
      <c r="BK199" s="8">
        <f t="shared" si="332"/>
        <v>0.20913147909373597</v>
      </c>
      <c r="BL199" s="8">
        <f t="shared" si="333"/>
        <v>0.55435306436860632</v>
      </c>
      <c r="BM199" s="8">
        <f t="shared" si="334"/>
        <v>0.5398729597283336</v>
      </c>
      <c r="BN199" s="8">
        <f t="shared" si="335"/>
        <v>0.45572695033252825</v>
      </c>
    </row>
    <row r="200" spans="1:66" x14ac:dyDescent="0.25">
      <c r="A200" t="s">
        <v>213</v>
      </c>
      <c r="B200" t="s">
        <v>214</v>
      </c>
      <c r="C200" t="s">
        <v>215</v>
      </c>
      <c r="D200" s="11">
        <v>44473</v>
      </c>
      <c r="E200">
        <f>VLOOKUP(A200,home!$A$2:$E$405,3,FALSE)</f>
        <v>1.2619047619047601</v>
      </c>
      <c r="F200">
        <f>VLOOKUP(B200,home!$B$2:$E$405,3,FALSE)</f>
        <v>1.63</v>
      </c>
      <c r="G200">
        <f>VLOOKUP(C200,away!$B$2:$E$405,4,FALSE)</f>
        <v>1.28</v>
      </c>
      <c r="H200">
        <f>VLOOKUP(A200,away!$A$2:$E$405,3,FALSE)</f>
        <v>1.14761904761905</v>
      </c>
      <c r="I200">
        <f>VLOOKUP(C200,away!$B$2:$E$405,3,FALSE)</f>
        <v>0.97</v>
      </c>
      <c r="J200">
        <f>VLOOKUP(B200,home!$B$2:$E$405,4,FALSE)</f>
        <v>0.53</v>
      </c>
      <c r="K200" s="3">
        <f t="shared" si="280"/>
        <v>2.6328380952380912</v>
      </c>
      <c r="L200" s="3">
        <f t="shared" si="281"/>
        <v>0.58999095238095367</v>
      </c>
      <c r="M200" s="5">
        <f t="shared" si="282"/>
        <v>3.9842183237903006E-2</v>
      </c>
      <c r="N200" s="5">
        <f t="shared" si="283"/>
        <v>0.10489801782620756</v>
      </c>
      <c r="O200" s="5">
        <f t="shared" si="284"/>
        <v>2.3506527633466865E-2</v>
      </c>
      <c r="P200" s="5">
        <f t="shared" si="285"/>
        <v>6.1888881440158451E-2</v>
      </c>
      <c r="Q200" s="5">
        <f t="shared" si="286"/>
        <v>0.13808974872390187</v>
      </c>
      <c r="R200" s="5">
        <f t="shared" si="287"/>
        <v>6.934319312819159E-3</v>
      </c>
      <c r="S200" s="5">
        <f t="shared" si="288"/>
        <v>2.4033783634817101E-2</v>
      </c>
      <c r="T200" s="5">
        <f t="shared" si="289"/>
        <v>8.1471702363661441E-2</v>
      </c>
      <c r="U200" s="5">
        <f t="shared" si="290"/>
        <v>1.8256940051335505E-2</v>
      </c>
      <c r="V200" s="5">
        <f t="shared" si="291"/>
        <v>4.1480992842073058E-3</v>
      </c>
      <c r="W200" s="5">
        <f t="shared" si="292"/>
        <v>0.12118931700071479</v>
      </c>
      <c r="X200" s="5">
        <f t="shared" si="293"/>
        <v>7.150060055564901E-2</v>
      </c>
      <c r="Y200" s="5">
        <f t="shared" si="294"/>
        <v>2.1092353708818751E-2</v>
      </c>
      <c r="Z200" s="5">
        <f t="shared" si="295"/>
        <v>1.3637285518279388E-3</v>
      </c>
      <c r="AA200" s="5">
        <f t="shared" si="296"/>
        <v>3.5904764828164713E-3</v>
      </c>
      <c r="AB200" s="5">
        <f t="shared" si="297"/>
        <v>4.7265716320078408E-3</v>
      </c>
      <c r="AC200" s="5">
        <f t="shared" si="298"/>
        <v>4.0271579632916211E-4</v>
      </c>
      <c r="AD200" s="5">
        <f t="shared" si="299"/>
        <v>7.976796263384181E-2</v>
      </c>
      <c r="AE200" s="5">
        <f t="shared" si="300"/>
        <v>4.7062376243828655E-2</v>
      </c>
      <c r="AF200" s="5">
        <f t="shared" si="301"/>
        <v>1.3883188090703616E-2</v>
      </c>
      <c r="AG200" s="5">
        <f t="shared" si="302"/>
        <v>2.7303184545727143E-3</v>
      </c>
      <c r="AH200" s="5">
        <f t="shared" si="303"/>
        <v>2.0114687677051603E-4</v>
      </c>
      <c r="AI200" s="5">
        <f t="shared" si="304"/>
        <v>5.2958715989957642E-4</v>
      </c>
      <c r="AJ200" s="5">
        <f t="shared" si="305"/>
        <v>6.9715862466627587E-4</v>
      </c>
      <c r="AK200" s="5">
        <f t="shared" si="306"/>
        <v>6.1183526181505491E-4</v>
      </c>
      <c r="AL200" s="5">
        <f t="shared" si="307"/>
        <v>2.5022353844689889E-5</v>
      </c>
      <c r="AM200" s="5">
        <f t="shared" si="308"/>
        <v>4.200322616038147E-2</v>
      </c>
      <c r="AN200" s="5">
        <f t="shared" si="309"/>
        <v>2.4781523405436049E-2</v>
      </c>
      <c r="AO200" s="5">
        <f t="shared" si="310"/>
        <v>7.3104372977120533E-3</v>
      </c>
      <c r="AP200" s="5">
        <f t="shared" si="311"/>
        <v>1.4376972878661269E-3</v>
      </c>
      <c r="AQ200" s="5">
        <f t="shared" si="312"/>
        <v>2.1205709802591248E-4</v>
      </c>
      <c r="AR200" s="5">
        <f t="shared" si="313"/>
        <v>2.373496747885823E-5</v>
      </c>
      <c r="AS200" s="5">
        <f t="shared" si="314"/>
        <v>6.2490326567575139E-5</v>
      </c>
      <c r="AT200" s="5">
        <f t="shared" si="315"/>
        <v>8.2263456185490433E-5</v>
      </c>
      <c r="AU200" s="5">
        <f t="shared" si="316"/>
        <v>7.2195453763702918E-5</v>
      </c>
      <c r="AV200" s="5">
        <f t="shared" si="317"/>
        <v>4.7519735243019337E-5</v>
      </c>
      <c r="AW200" s="5">
        <f t="shared" si="318"/>
        <v>1.0796802705876757E-6</v>
      </c>
      <c r="AX200" s="5">
        <f t="shared" si="319"/>
        <v>1.8431282326325578E-2</v>
      </c>
      <c r="AY200" s="5">
        <f t="shared" si="320"/>
        <v>1.0874289813311067E-2</v>
      </c>
      <c r="AZ200" s="5">
        <f t="shared" si="321"/>
        <v>3.2078663017109489E-3</v>
      </c>
      <c r="BA200" s="5">
        <f t="shared" si="322"/>
        <v>6.3087069815240357E-4</v>
      </c>
      <c r="BB200" s="5">
        <f t="shared" si="323"/>
        <v>9.3052001008043397E-5</v>
      </c>
      <c r="BC200" s="5">
        <f t="shared" si="324"/>
        <v>1.0979967739137804E-5</v>
      </c>
      <c r="BD200" s="5">
        <f t="shared" si="325"/>
        <v>2.33390267793042E-6</v>
      </c>
      <c r="BE200" s="5">
        <f t="shared" si="326"/>
        <v>6.1447878810334066E-6</v>
      </c>
      <c r="BF200" s="5">
        <f t="shared" si="327"/>
        <v>8.0891158101710538E-6</v>
      </c>
      <c r="BG200" s="5">
        <f t="shared" si="328"/>
        <v>7.0991107539370267E-6</v>
      </c>
      <c r="BH200" s="5">
        <f t="shared" si="329"/>
        <v>4.6727023088199546E-6</v>
      </c>
      <c r="BI200" s="5">
        <f t="shared" si="330"/>
        <v>2.4604937292736323E-6</v>
      </c>
      <c r="BJ200" s="8">
        <f t="shared" si="331"/>
        <v>0.79067886795956921</v>
      </c>
      <c r="BK200" s="8">
        <f t="shared" si="332"/>
        <v>0.14121497556057078</v>
      </c>
      <c r="BL200" s="8">
        <f t="shared" si="333"/>
        <v>5.9373567087997077E-2</v>
      </c>
      <c r="BM200" s="8">
        <f t="shared" si="334"/>
        <v>0.60659825085246766</v>
      </c>
      <c r="BN200" s="8">
        <f t="shared" si="335"/>
        <v>0.37515967817445695</v>
      </c>
    </row>
    <row r="201" spans="1:66" x14ac:dyDescent="0.25">
      <c r="A201" t="s">
        <v>213</v>
      </c>
      <c r="B201" t="s">
        <v>216</v>
      </c>
      <c r="C201" t="s">
        <v>217</v>
      </c>
      <c r="D201" s="11">
        <v>44473</v>
      </c>
      <c r="E201">
        <f>VLOOKUP(A201,home!$A$2:$E$405,3,FALSE)</f>
        <v>1.2619047619047601</v>
      </c>
      <c r="F201">
        <f>VLOOKUP(B201,home!$B$2:$E$405,3,FALSE)</f>
        <v>0.56999999999999995</v>
      </c>
      <c r="G201">
        <f>VLOOKUP(C201,away!$B$2:$E$405,4,FALSE)</f>
        <v>1.1399999999999999</v>
      </c>
      <c r="H201">
        <f>VLOOKUP(A201,away!$A$2:$E$405,3,FALSE)</f>
        <v>1.14761904761905</v>
      </c>
      <c r="I201">
        <f>VLOOKUP(C201,away!$B$2:$E$405,3,FALSE)</f>
        <v>0.48</v>
      </c>
      <c r="J201">
        <f>VLOOKUP(B201,home!$B$2:$E$405,4,FALSE)</f>
        <v>1.31</v>
      </c>
      <c r="K201" s="3">
        <f t="shared" si="280"/>
        <v>0.81998571428571299</v>
      </c>
      <c r="L201" s="3">
        <f t="shared" si="281"/>
        <v>0.72162285714285856</v>
      </c>
      <c r="M201" s="5">
        <f t="shared" si="282"/>
        <v>0.21403653131950984</v>
      </c>
      <c r="N201" s="5">
        <f t="shared" si="283"/>
        <v>0.17550689801726463</v>
      </c>
      <c r="O201" s="5">
        <f t="shared" si="284"/>
        <v>0.15445365326373159</v>
      </c>
      <c r="P201" s="5">
        <f t="shared" si="285"/>
        <v>0.1266497891954988</v>
      </c>
      <c r="Q201" s="5">
        <f t="shared" si="286"/>
        <v>7.1956574566378245E-2</v>
      </c>
      <c r="R201" s="5">
        <f t="shared" si="287"/>
        <v>5.5728643282163197E-2</v>
      </c>
      <c r="S201" s="5">
        <f t="shared" si="288"/>
        <v>1.8735317055899921E-2</v>
      </c>
      <c r="T201" s="5">
        <f t="shared" si="289"/>
        <v>5.1925508928803016E-2</v>
      </c>
      <c r="U201" s="5">
        <f t="shared" si="290"/>
        <v>4.5696691367898286E-2</v>
      </c>
      <c r="V201" s="5">
        <f t="shared" si="291"/>
        <v>1.2317855487422231E-3</v>
      </c>
      <c r="W201" s="5">
        <f t="shared" si="292"/>
        <v>1.9667787731121617E-2</v>
      </c>
      <c r="X201" s="5">
        <f t="shared" si="293"/>
        <v>1.419272517621124E-2</v>
      </c>
      <c r="Y201" s="5">
        <f t="shared" si="294"/>
        <v>5.1208974461504683E-3</v>
      </c>
      <c r="Z201" s="5">
        <f t="shared" si="295"/>
        <v>1.3405020929989929E-2</v>
      </c>
      <c r="AA201" s="5">
        <f t="shared" si="296"/>
        <v>1.0991925662292724E-2</v>
      </c>
      <c r="AB201" s="5">
        <f t="shared" si="297"/>
        <v>4.5066110077852774E-3</v>
      </c>
      <c r="AC201" s="5">
        <f t="shared" si="298"/>
        <v>4.5554542465399963E-5</v>
      </c>
      <c r="AD201" s="5">
        <f t="shared" si="299"/>
        <v>4.0318262427808853E-3</v>
      </c>
      <c r="AE201" s="5">
        <f t="shared" si="300"/>
        <v>2.9094579728190986E-3</v>
      </c>
      <c r="AF201" s="5">
        <f t="shared" si="301"/>
        <v>1.0497656875413936E-3</v>
      </c>
      <c r="AG201" s="5">
        <f t="shared" si="302"/>
        <v>2.5251163825805266E-4</v>
      </c>
      <c r="AH201" s="5">
        <f t="shared" si="303"/>
        <v>2.4183423758897872E-3</v>
      </c>
      <c r="AI201" s="5">
        <f t="shared" si="304"/>
        <v>1.9830062004813952E-3</v>
      </c>
      <c r="AJ201" s="5">
        <f t="shared" si="305"/>
        <v>8.1301837786736716E-4</v>
      </c>
      <c r="AK201" s="5">
        <f t="shared" si="306"/>
        <v>2.2222115176766166E-4</v>
      </c>
      <c r="AL201" s="5">
        <f t="shared" si="307"/>
        <v>1.0782221454575421E-6</v>
      </c>
      <c r="AM201" s="5">
        <f t="shared" si="308"/>
        <v>6.6120798431251347E-4</v>
      </c>
      <c r="AN201" s="5">
        <f t="shared" si="309"/>
        <v>4.7714279480526631E-4</v>
      </c>
      <c r="AO201" s="5">
        <f t="shared" si="310"/>
        <v>1.7215857342625247E-4</v>
      </c>
      <c r="AP201" s="5">
        <f t="shared" si="311"/>
        <v>4.1411187212496977E-5</v>
      </c>
      <c r="AQ201" s="5">
        <f t="shared" si="312"/>
        <v>7.4708148084899679E-6</v>
      </c>
      <c r="AR201" s="5">
        <f t="shared" si="313"/>
        <v>3.4902622696784757E-4</v>
      </c>
      <c r="AS201" s="5">
        <f t="shared" si="314"/>
        <v>2.8619652002467784E-4</v>
      </c>
      <c r="AT201" s="5">
        <f t="shared" si="315"/>
        <v>1.1733852894926038E-4</v>
      </c>
      <c r="AU201" s="5">
        <f t="shared" si="316"/>
        <v>3.2071972491231375E-5</v>
      </c>
      <c r="AV201" s="5">
        <f t="shared" si="317"/>
        <v>6.5746398179435232E-6</v>
      </c>
      <c r="AW201" s="5">
        <f t="shared" si="318"/>
        <v>1.7722390994848296E-8</v>
      </c>
      <c r="AX201" s="5">
        <f t="shared" si="319"/>
        <v>9.0363516884652134E-5</v>
      </c>
      <c r="AY201" s="5">
        <f t="shared" si="320"/>
        <v>6.520837923577961E-5</v>
      </c>
      <c r="AZ201" s="5">
        <f t="shared" si="321"/>
        <v>2.3527928466889164E-5</v>
      </c>
      <c r="BA201" s="5">
        <f t="shared" si="322"/>
        <v>5.6594303209764531E-6</v>
      </c>
      <c r="BB201" s="5">
        <f t="shared" si="323"/>
        <v>1.020993569505988E-6</v>
      </c>
      <c r="BC201" s="5">
        <f t="shared" si="324"/>
        <v>1.4735445935027942E-7</v>
      </c>
      <c r="BD201" s="5">
        <f t="shared" si="325"/>
        <v>4.1977550520388304E-5</v>
      </c>
      <c r="BE201" s="5">
        <f t="shared" si="326"/>
        <v>3.4420991747425203E-5</v>
      </c>
      <c r="BF201" s="5">
        <f t="shared" si="327"/>
        <v>1.4112360752217541E-5</v>
      </c>
      <c r="BG201" s="5">
        <f t="shared" si="328"/>
        <v>3.8573114038882549E-6</v>
      </c>
      <c r="BH201" s="5">
        <f t="shared" si="329"/>
        <v>7.9073506168493427E-7</v>
      </c>
      <c r="BI201" s="5">
        <f t="shared" si="330"/>
        <v>1.2967829087329565E-7</v>
      </c>
      <c r="BJ201" s="8">
        <f t="shared" si="331"/>
        <v>0.3481592723648308</v>
      </c>
      <c r="BK201" s="8">
        <f t="shared" si="332"/>
        <v>0.36076526426349742</v>
      </c>
      <c r="BL201" s="8">
        <f t="shared" si="333"/>
        <v>0.27770060920590478</v>
      </c>
      <c r="BM201" s="8">
        <f t="shared" si="334"/>
        <v>0.20163288646283173</v>
      </c>
      <c r="BN201" s="8">
        <f t="shared" si="335"/>
        <v>0.79833208964454627</v>
      </c>
    </row>
    <row r="202" spans="1:66" x14ac:dyDescent="0.25">
      <c r="A202" t="s">
        <v>213</v>
      </c>
      <c r="B202" t="s">
        <v>219</v>
      </c>
      <c r="C202" t="s">
        <v>220</v>
      </c>
      <c r="D202" s="11">
        <v>44473</v>
      </c>
      <c r="E202">
        <f>VLOOKUP(A202,home!$A$2:$E$405,3,FALSE)</f>
        <v>1.2619047619047601</v>
      </c>
      <c r="F202">
        <f>VLOOKUP(B202,home!$B$2:$E$405,3,FALSE)</f>
        <v>1.19</v>
      </c>
      <c r="G202">
        <f>VLOOKUP(C202,away!$B$2:$E$405,4,FALSE)</f>
        <v>1.4</v>
      </c>
      <c r="H202">
        <f>VLOOKUP(A202,away!$A$2:$E$405,3,FALSE)</f>
        <v>1.14761904761905</v>
      </c>
      <c r="I202">
        <f>VLOOKUP(C202,away!$B$2:$E$405,3,FALSE)</f>
        <v>0.56000000000000005</v>
      </c>
      <c r="J202">
        <f>VLOOKUP(B202,home!$B$2:$E$405,4,FALSE)</f>
        <v>1.1599999999999999</v>
      </c>
      <c r="K202" s="3">
        <f t="shared" si="280"/>
        <v>2.1023333333333301</v>
      </c>
      <c r="L202" s="3">
        <f t="shared" si="281"/>
        <v>0.7454933333333349</v>
      </c>
      <c r="M202" s="5">
        <f t="shared" si="282"/>
        <v>5.7970172574850133E-2</v>
      </c>
      <c r="N202" s="5">
        <f t="shared" si="283"/>
        <v>0.12187262614319307</v>
      </c>
      <c r="O202" s="5">
        <f t="shared" si="284"/>
        <v>4.3216377186733691E-2</v>
      </c>
      <c r="P202" s="5">
        <f t="shared" si="285"/>
        <v>9.0855230305576323E-2</v>
      </c>
      <c r="Q202" s="5">
        <f t="shared" si="286"/>
        <v>0.12810844218085293</v>
      </c>
      <c r="R202" s="5">
        <f t="shared" si="287"/>
        <v>1.6108760541764397E-2</v>
      </c>
      <c r="S202" s="5">
        <f t="shared" si="288"/>
        <v>3.5598793772870951E-2</v>
      </c>
      <c r="T202" s="5">
        <f t="shared" si="289"/>
        <v>9.5503989589544841E-2</v>
      </c>
      <c r="U202" s="5">
        <f t="shared" si="290"/>
        <v>3.3865984245635958E-2</v>
      </c>
      <c r="V202" s="5">
        <f t="shared" si="291"/>
        <v>6.1992351951126942E-3</v>
      </c>
      <c r="W202" s="5">
        <f t="shared" si="292"/>
        <v>8.9775549426070925E-2</v>
      </c>
      <c r="X202" s="5">
        <f t="shared" si="293"/>
        <v>6.6927073593473163E-2</v>
      </c>
      <c r="Y202" s="5">
        <f t="shared" si="294"/>
        <v>2.4946843591721866E-2</v>
      </c>
      <c r="Z202" s="5">
        <f t="shared" si="295"/>
        <v>4.0029911973828132E-3</v>
      </c>
      <c r="AA202" s="5">
        <f t="shared" si="296"/>
        <v>8.4156218272977874E-3</v>
      </c>
      <c r="AB202" s="5">
        <f t="shared" si="297"/>
        <v>8.8462211441278447E-3</v>
      </c>
      <c r="AC202" s="5">
        <f t="shared" si="298"/>
        <v>6.0724433397533128E-4</v>
      </c>
      <c r="AD202" s="5">
        <f t="shared" si="299"/>
        <v>4.718453251918571E-2</v>
      </c>
      <c r="AE202" s="5">
        <f t="shared" si="300"/>
        <v>3.5175754429502888E-2</v>
      </c>
      <c r="AF202" s="5">
        <f t="shared" si="301"/>
        <v>1.3111645211082464E-2</v>
      </c>
      <c r="AG202" s="5">
        <f t="shared" si="302"/>
        <v>3.258214697964642E-3</v>
      </c>
      <c r="AH202" s="5">
        <f t="shared" si="303"/>
        <v>7.4605081276022756E-4</v>
      </c>
      <c r="AI202" s="5">
        <f t="shared" si="304"/>
        <v>1.5684474920262493E-3</v>
      </c>
      <c r="AJ202" s="5">
        <f t="shared" si="305"/>
        <v>1.6486997220349234E-3</v>
      </c>
      <c r="AK202" s="5">
        <f t="shared" si="306"/>
        <v>1.155372127430472E-3</v>
      </c>
      <c r="AL202" s="5">
        <f t="shared" si="307"/>
        <v>3.8068766308293251E-5</v>
      </c>
      <c r="AM202" s="5">
        <f t="shared" si="308"/>
        <v>1.9839523106566899E-2</v>
      </c>
      <c r="AN202" s="5">
        <f t="shared" si="309"/>
        <v>1.4790232212458275E-2</v>
      </c>
      <c r="AO202" s="5">
        <f t="shared" si="310"/>
        <v>5.5130097564197924E-3</v>
      </c>
      <c r="AP202" s="5">
        <f t="shared" si="311"/>
        <v>1.3699706733375295E-3</v>
      </c>
      <c r="AQ202" s="5">
        <f t="shared" si="312"/>
        <v>2.5532600095882699E-4</v>
      </c>
      <c r="AR202" s="5">
        <f t="shared" si="313"/>
        <v>1.1123518144813319E-4</v>
      </c>
      <c r="AS202" s="5">
        <f t="shared" si="314"/>
        <v>2.3385342979779161E-4</v>
      </c>
      <c r="AT202" s="5">
        <f t="shared" si="315"/>
        <v>2.4581893028911161E-4</v>
      </c>
      <c r="AU202" s="5">
        <f t="shared" si="316"/>
        <v>1.7226444370371387E-4</v>
      </c>
      <c r="AV202" s="5">
        <f t="shared" si="317"/>
        <v>9.0539320536610148E-5</v>
      </c>
      <c r="AW202" s="5">
        <f t="shared" si="318"/>
        <v>1.6573401155009066E-6</v>
      </c>
      <c r="AX202" s="5">
        <f t="shared" si="319"/>
        <v>6.9515484573953994E-3</v>
      </c>
      <c r="AY202" s="5">
        <f t="shared" si="320"/>
        <v>5.1823330313318979E-3</v>
      </c>
      <c r="AZ202" s="5">
        <f t="shared" si="321"/>
        <v>1.9316973629855312E-3</v>
      </c>
      <c r="BA202" s="5">
        <f t="shared" si="322"/>
        <v>4.8002250204109899E-4</v>
      </c>
      <c r="BB202" s="5">
        <f t="shared" si="323"/>
        <v>8.9463393780406591E-5</v>
      </c>
      <c r="BC202" s="5">
        <f t="shared" si="324"/>
        <v>1.3338872728133613E-5</v>
      </c>
      <c r="BD202" s="5">
        <f t="shared" si="325"/>
        <v>1.382084770028452E-5</v>
      </c>
      <c r="BE202" s="5">
        <f t="shared" si="326"/>
        <v>2.9056028815231442E-5</v>
      </c>
      <c r="BF202" s="5">
        <f t="shared" si="327"/>
        <v>3.0542728956277407E-5</v>
      </c>
      <c r="BG202" s="5">
        <f t="shared" si="328"/>
        <v>2.1403665725249038E-5</v>
      </c>
      <c r="BH202" s="5">
        <f t="shared" si="329"/>
        <v>1.124940997742879E-5</v>
      </c>
      <c r="BI202" s="5">
        <f t="shared" si="330"/>
        <v>4.7300019151762132E-6</v>
      </c>
      <c r="BJ202" s="8">
        <f t="shared" si="331"/>
        <v>0.68228113675259605</v>
      </c>
      <c r="BK202" s="8">
        <f t="shared" si="332"/>
        <v>0.19645107798002562</v>
      </c>
      <c r="BL202" s="8">
        <f t="shared" si="333"/>
        <v>0.11653604908867657</v>
      </c>
      <c r="BM202" s="8">
        <f t="shared" si="334"/>
        <v>0.53595897039449403</v>
      </c>
      <c r="BN202" s="8">
        <f t="shared" si="335"/>
        <v>0.45813160893297056</v>
      </c>
    </row>
    <row r="203" spans="1:66" x14ac:dyDescent="0.25">
      <c r="A203" t="s">
        <v>213</v>
      </c>
      <c r="B203" t="s">
        <v>314</v>
      </c>
      <c r="C203" t="s">
        <v>223</v>
      </c>
      <c r="D203" s="11">
        <v>44473</v>
      </c>
      <c r="E203">
        <f>VLOOKUP(A203,home!$A$2:$E$405,3,FALSE)</f>
        <v>1.2619047619047601</v>
      </c>
      <c r="F203">
        <f>VLOOKUP(B203,home!$B$2:$E$405,3,FALSE)</f>
        <v>0.79</v>
      </c>
      <c r="G203">
        <f>VLOOKUP(C203,away!$B$2:$E$405,4,FALSE)</f>
        <v>0.84</v>
      </c>
      <c r="H203">
        <f>VLOOKUP(A203,away!$A$2:$E$405,3,FALSE)</f>
        <v>1.14761904761905</v>
      </c>
      <c r="I203">
        <f>VLOOKUP(C203,away!$B$2:$E$405,3,FALSE)</f>
        <v>0.84</v>
      </c>
      <c r="J203">
        <f>VLOOKUP(B203,home!$B$2:$E$405,4,FALSE)</f>
        <v>1.49</v>
      </c>
      <c r="K203" s="3">
        <f t="shared" si="280"/>
        <v>0.83739999999999881</v>
      </c>
      <c r="L203" s="3">
        <f t="shared" si="281"/>
        <v>1.436360000000003</v>
      </c>
      <c r="M203" s="5">
        <f t="shared" si="282"/>
        <v>0.10292445566468514</v>
      </c>
      <c r="N203" s="5">
        <f t="shared" si="283"/>
        <v>8.618893917360719E-2</v>
      </c>
      <c r="O203" s="5">
        <f t="shared" si="284"/>
        <v>0.14783657113852744</v>
      </c>
      <c r="P203" s="5">
        <f t="shared" si="285"/>
        <v>0.12379834467140269</v>
      </c>
      <c r="Q203" s="5">
        <f t="shared" si="286"/>
        <v>3.6087308831989282E-2</v>
      </c>
      <c r="R203" s="5">
        <f t="shared" si="287"/>
        <v>0.10617326866026788</v>
      </c>
      <c r="S203" s="5">
        <f t="shared" si="288"/>
        <v>3.722640563023645E-2</v>
      </c>
      <c r="T203" s="5">
        <f t="shared" si="289"/>
        <v>5.1834366913916241E-2</v>
      </c>
      <c r="U203" s="5">
        <f t="shared" si="290"/>
        <v>8.8909495176108189E-2</v>
      </c>
      <c r="V203" s="5">
        <f t="shared" si="291"/>
        <v>4.9751348267224769E-3</v>
      </c>
      <c r="W203" s="5">
        <f t="shared" si="292"/>
        <v>1.0073170805302595E-2</v>
      </c>
      <c r="X203" s="5">
        <f t="shared" si="293"/>
        <v>1.4468699617904465E-2</v>
      </c>
      <c r="Y203" s="5">
        <f t="shared" si="294"/>
        <v>1.0391130691586653E-2</v>
      </c>
      <c r="Z203" s="5">
        <f t="shared" si="295"/>
        <v>5.0834345390954223E-2</v>
      </c>
      <c r="AA203" s="5">
        <f t="shared" si="296"/>
        <v>4.2568680830384995E-2</v>
      </c>
      <c r="AB203" s="5">
        <f t="shared" si="297"/>
        <v>1.7823506663682175E-2</v>
      </c>
      <c r="AC203" s="5">
        <f t="shared" si="298"/>
        <v>3.7400820587762983E-4</v>
      </c>
      <c r="AD203" s="5">
        <f t="shared" si="299"/>
        <v>2.1088183080900948E-3</v>
      </c>
      <c r="AE203" s="5">
        <f t="shared" si="300"/>
        <v>3.029022265008295E-3</v>
      </c>
      <c r="AF203" s="5">
        <f t="shared" si="301"/>
        <v>2.1753832102836624E-3</v>
      </c>
      <c r="AG203" s="5">
        <f t="shared" si="302"/>
        <v>1.0415444759743491E-3</v>
      </c>
      <c r="AH203" s="5">
        <f t="shared" si="303"/>
        <v>1.8254105086437791E-2</v>
      </c>
      <c r="AI203" s="5">
        <f t="shared" si="304"/>
        <v>1.5285987599382982E-2</v>
      </c>
      <c r="AJ203" s="5">
        <f t="shared" si="305"/>
        <v>6.4002430078616461E-3</v>
      </c>
      <c r="AK203" s="5">
        <f t="shared" si="306"/>
        <v>1.7865211649277784E-3</v>
      </c>
      <c r="AL203" s="5">
        <f t="shared" si="307"/>
        <v>1.7994400449205782E-5</v>
      </c>
      <c r="AM203" s="5">
        <f t="shared" si="308"/>
        <v>3.5318489023892868E-4</v>
      </c>
      <c r="AN203" s="5">
        <f t="shared" si="309"/>
        <v>5.0730064894358867E-4</v>
      </c>
      <c r="AO203" s="5">
        <f t="shared" si="310"/>
        <v>3.6433318005830729E-4</v>
      </c>
      <c r="AP203" s="5">
        <f t="shared" si="311"/>
        <v>1.7443786883618377E-4</v>
      </c>
      <c r="AQ203" s="5">
        <f t="shared" si="312"/>
        <v>6.2638894320385372E-5</v>
      </c>
      <c r="AR203" s="5">
        <f t="shared" si="313"/>
        <v>5.2438932763911681E-3</v>
      </c>
      <c r="AS203" s="5">
        <f t="shared" si="314"/>
        <v>4.3912362296499568E-3</v>
      </c>
      <c r="AT203" s="5">
        <f t="shared" si="315"/>
        <v>1.8386106093544346E-3</v>
      </c>
      <c r="AU203" s="5">
        <f t="shared" si="316"/>
        <v>5.1321750809113378E-4</v>
      </c>
      <c r="AV203" s="5">
        <f t="shared" si="317"/>
        <v>1.074420853188787E-4</v>
      </c>
      <c r="AW203" s="5">
        <f t="shared" si="318"/>
        <v>6.0121684356305114E-7</v>
      </c>
      <c r="AX203" s="5">
        <f t="shared" si="319"/>
        <v>4.9292837847679726E-5</v>
      </c>
      <c r="AY203" s="5">
        <f t="shared" si="320"/>
        <v>7.0802260570893398E-5</v>
      </c>
      <c r="AZ203" s="5">
        <f t="shared" si="321"/>
        <v>5.0848767496804336E-5</v>
      </c>
      <c r="BA203" s="5">
        <f t="shared" si="322"/>
        <v>2.4345711893903339E-5</v>
      </c>
      <c r="BB203" s="5">
        <f t="shared" si="323"/>
        <v>8.7423016839817684E-6</v>
      </c>
      <c r="BC203" s="5">
        <f t="shared" si="324"/>
        <v>2.511418489360816E-6</v>
      </c>
      <c r="BD203" s="5">
        <f t="shared" si="325"/>
        <v>1.2553530910795381E-3</v>
      </c>
      <c r="BE203" s="5">
        <f t="shared" si="326"/>
        <v>1.0512326784700035E-3</v>
      </c>
      <c r="BF203" s="5">
        <f t="shared" si="327"/>
        <v>4.4015112247538992E-4</v>
      </c>
      <c r="BG203" s="5">
        <f t="shared" si="328"/>
        <v>1.2286084998696365E-4</v>
      </c>
      <c r="BH203" s="5">
        <f t="shared" si="329"/>
        <v>2.5720918944770804E-5</v>
      </c>
      <c r="BI203" s="5">
        <f t="shared" si="330"/>
        <v>4.307739504870209E-6</v>
      </c>
      <c r="BJ203" s="8">
        <f t="shared" si="331"/>
        <v>0.21906682307404285</v>
      </c>
      <c r="BK203" s="8">
        <f t="shared" si="332"/>
        <v>0.26938714565994443</v>
      </c>
      <c r="BL203" s="8">
        <f t="shared" si="333"/>
        <v>0.46003240543684792</v>
      </c>
      <c r="BM203" s="8">
        <f t="shared" si="334"/>
        <v>0.39624163037758253</v>
      </c>
      <c r="BN203" s="8">
        <f t="shared" si="335"/>
        <v>0.60300888814047959</v>
      </c>
    </row>
    <row r="204" spans="1:66" x14ac:dyDescent="0.25">
      <c r="A204" t="s">
        <v>213</v>
      </c>
      <c r="B204" t="s">
        <v>222</v>
      </c>
      <c r="C204" t="s">
        <v>221</v>
      </c>
      <c r="D204" s="11">
        <v>44473</v>
      </c>
      <c r="E204">
        <f>VLOOKUP(A204,home!$A$2:$E$405,3,FALSE)</f>
        <v>1.2619047619047601</v>
      </c>
      <c r="F204">
        <f>VLOOKUP(B204,home!$B$2:$E$405,3,FALSE)</f>
        <v>0.4</v>
      </c>
      <c r="G204">
        <f>VLOOKUP(C204,away!$B$2:$E$405,4,FALSE)</f>
        <v>0.7</v>
      </c>
      <c r="H204">
        <f>VLOOKUP(A204,away!$A$2:$E$405,3,FALSE)</f>
        <v>1.14761904761905</v>
      </c>
      <c r="I204">
        <f>VLOOKUP(C204,away!$B$2:$E$405,3,FALSE)</f>
        <v>0.51</v>
      </c>
      <c r="J204">
        <f>VLOOKUP(B204,home!$B$2:$E$405,4,FALSE)</f>
        <v>0.73</v>
      </c>
      <c r="K204" s="3">
        <f t="shared" si="280"/>
        <v>0.35333333333333283</v>
      </c>
      <c r="L204" s="3">
        <f t="shared" si="281"/>
        <v>0.42725857142857232</v>
      </c>
      <c r="M204" s="5">
        <f t="shared" si="282"/>
        <v>0.45813475888996363</v>
      </c>
      <c r="N204" s="5">
        <f t="shared" si="283"/>
        <v>0.1618742814744536</v>
      </c>
      <c r="O204" s="5">
        <f t="shared" si="284"/>
        <v>0.1957420026050993</v>
      </c>
      <c r="P204" s="5">
        <f t="shared" si="285"/>
        <v>6.9162174253801667E-2</v>
      </c>
      <c r="Q204" s="5">
        <f t="shared" si="286"/>
        <v>2.859778972715343E-2</v>
      </c>
      <c r="R204" s="5">
        <f t="shared" si="287"/>
        <v>4.1816224200811297E-2</v>
      </c>
      <c r="S204" s="5">
        <f t="shared" si="288"/>
        <v>2.6102616395573025E-3</v>
      </c>
      <c r="T204" s="5">
        <f t="shared" si="289"/>
        <v>1.2218650784838275E-2</v>
      </c>
      <c r="U204" s="5">
        <f t="shared" si="290"/>
        <v>1.4775065884286639E-2</v>
      </c>
      <c r="V204" s="5">
        <f t="shared" si="291"/>
        <v>4.3784150323051031E-5</v>
      </c>
      <c r="W204" s="5">
        <f t="shared" si="292"/>
        <v>3.3681841234202881E-3</v>
      </c>
      <c r="X204" s="5">
        <f t="shared" si="293"/>
        <v>1.4390855368809504E-3</v>
      </c>
      <c r="Y204" s="5">
        <f t="shared" si="294"/>
        <v>3.0743081532563738E-4</v>
      </c>
      <c r="Z204" s="5">
        <f t="shared" si="295"/>
        <v>5.9554467381918441E-3</v>
      </c>
      <c r="AA204" s="5">
        <f t="shared" si="296"/>
        <v>2.1042578474944488E-3</v>
      </c>
      <c r="AB204" s="5">
        <f t="shared" si="297"/>
        <v>3.7175221972401875E-4</v>
      </c>
      <c r="AC204" s="5">
        <f t="shared" si="298"/>
        <v>4.1311630686114693E-7</v>
      </c>
      <c r="AD204" s="5">
        <f t="shared" si="299"/>
        <v>2.9752293090212501E-4</v>
      </c>
      <c r="AE204" s="5">
        <f t="shared" si="300"/>
        <v>1.2711922242448378E-4</v>
      </c>
      <c r="AF204" s="5">
        <f t="shared" si="301"/>
        <v>2.7156388687097931E-5</v>
      </c>
      <c r="AG204" s="5">
        <f t="shared" si="302"/>
        <v>3.8675999452028357E-6</v>
      </c>
      <c r="AH204" s="5">
        <f t="shared" si="303"/>
        <v>6.361289163946994E-4</v>
      </c>
      <c r="AI204" s="5">
        <f t="shared" si="304"/>
        <v>2.2476555045946014E-4</v>
      </c>
      <c r="AJ204" s="5">
        <f t="shared" si="305"/>
        <v>3.9708580581171233E-5</v>
      </c>
      <c r="AK204" s="5">
        <f t="shared" si="306"/>
        <v>4.6767883795601608E-6</v>
      </c>
      <c r="AL204" s="5">
        <f t="shared" si="307"/>
        <v>2.4946390945272247E-9</v>
      </c>
      <c r="AM204" s="5">
        <f t="shared" si="308"/>
        <v>2.1024953783750151E-5</v>
      </c>
      <c r="AN204" s="5">
        <f t="shared" si="309"/>
        <v>8.9830917179968468E-6</v>
      </c>
      <c r="AO204" s="5">
        <f t="shared" si="310"/>
        <v>1.9190514672215857E-6</v>
      </c>
      <c r="AP204" s="5">
        <f t="shared" si="311"/>
        <v>2.7331039612766688E-7</v>
      </c>
      <c r="AQ204" s="5">
        <f t="shared" si="312"/>
        <v>2.9193552351521032E-8</v>
      </c>
      <c r="AR204" s="5">
        <f t="shared" si="313"/>
        <v>5.4358306412641039E-5</v>
      </c>
      <c r="AS204" s="5">
        <f t="shared" si="314"/>
        <v>1.9206601599133139E-5</v>
      </c>
      <c r="AT204" s="5">
        <f t="shared" si="315"/>
        <v>3.3931662825135165E-6</v>
      </c>
      <c r="AU204" s="5">
        <f t="shared" si="316"/>
        <v>3.9963958438492472E-7</v>
      </c>
      <c r="AV204" s="5">
        <f t="shared" si="317"/>
        <v>3.5301496620668295E-8</v>
      </c>
      <c r="AW204" s="5">
        <f t="shared" si="318"/>
        <v>1.0461178628731668E-11</v>
      </c>
      <c r="AX204" s="5">
        <f t="shared" si="319"/>
        <v>1.2381361672652838E-6</v>
      </c>
      <c r="AY204" s="5">
        <f t="shared" si="320"/>
        <v>5.2900429005981306E-7</v>
      </c>
      <c r="AZ204" s="5">
        <f t="shared" si="321"/>
        <v>1.130108086252709E-7</v>
      </c>
      <c r="BA204" s="5">
        <f t="shared" si="322"/>
        <v>1.6094945549740346E-8</v>
      </c>
      <c r="BB204" s="5">
        <f t="shared" si="323"/>
        <v>1.7191758607006789E-9</v>
      </c>
      <c r="BC204" s="5">
        <f t="shared" si="324"/>
        <v>1.4690652445549178E-10</v>
      </c>
      <c r="BD204" s="5">
        <f t="shared" si="325"/>
        <v>3.8708420571902663E-6</v>
      </c>
      <c r="BE204" s="5">
        <f t="shared" si="326"/>
        <v>1.3676975268738923E-6</v>
      </c>
      <c r="BF204" s="5">
        <f t="shared" si="327"/>
        <v>2.4162656308105396E-7</v>
      </c>
      <c r="BG204" s="5">
        <f t="shared" si="328"/>
        <v>2.8458239651768539E-8</v>
      </c>
      <c r="BH204" s="5">
        <f t="shared" si="329"/>
        <v>2.5138111692395506E-9</v>
      </c>
      <c r="BI204" s="5">
        <f t="shared" si="330"/>
        <v>1.7764265595959479E-10</v>
      </c>
      <c r="BJ204" s="8">
        <f t="shared" si="331"/>
        <v>0.2082952163172424</v>
      </c>
      <c r="BK204" s="8">
        <f t="shared" si="332"/>
        <v>0.52995192354888165</v>
      </c>
      <c r="BL204" s="8">
        <f t="shared" si="333"/>
        <v>0.25579748692444654</v>
      </c>
      <c r="BM204" s="8">
        <f t="shared" si="334"/>
        <v>4.4672313383650637E-2</v>
      </c>
      <c r="BN204" s="8">
        <f t="shared" si="335"/>
        <v>0.95532723115128293</v>
      </c>
    </row>
    <row r="205" spans="1:66" x14ac:dyDescent="0.25">
      <c r="A205" t="s">
        <v>37</v>
      </c>
      <c r="B205" t="s">
        <v>227</v>
      </c>
      <c r="C205" t="s">
        <v>39</v>
      </c>
      <c r="D205" s="11">
        <v>44473</v>
      </c>
      <c r="E205">
        <f>VLOOKUP(A205,home!$A$2:$E$405,3,FALSE)</f>
        <v>1.5846153846153801</v>
      </c>
      <c r="F205">
        <f>VLOOKUP(B205,home!$B$2:$E$405,3,FALSE)</f>
        <v>0.53</v>
      </c>
      <c r="G205">
        <f>VLOOKUP(C205,away!$B$2:$E$405,4,FALSE)</f>
        <v>1.05</v>
      </c>
      <c r="H205">
        <f>VLOOKUP(A205,away!$A$2:$E$405,3,FALSE)</f>
        <v>1.2538461538461501</v>
      </c>
      <c r="I205">
        <f>VLOOKUP(C205,away!$B$2:$E$405,3,FALSE)</f>
        <v>0.74</v>
      </c>
      <c r="J205">
        <f>VLOOKUP(B205,home!$B$2:$E$405,4,FALSE)</f>
        <v>0.74</v>
      </c>
      <c r="K205" s="3">
        <f t="shared" si="280"/>
        <v>0.88183846153845913</v>
      </c>
      <c r="L205" s="3">
        <f t="shared" si="281"/>
        <v>0.68660615384615176</v>
      </c>
      <c r="M205" s="5">
        <f t="shared" si="282"/>
        <v>0.20836902441715635</v>
      </c>
      <c r="N205" s="5">
        <f t="shared" si="283"/>
        <v>0.18374781992429476</v>
      </c>
      <c r="O205" s="5">
        <f t="shared" si="284"/>
        <v>0.14306745443573862</v>
      </c>
      <c r="P205" s="5">
        <f t="shared" si="285"/>
        <v>0.12616238391583531</v>
      </c>
      <c r="Q205" s="5">
        <f t="shared" si="286"/>
        <v>8.1017947416542946E-2</v>
      </c>
      <c r="R205" s="5">
        <f t="shared" si="287"/>
        <v>4.9115497315341018E-2</v>
      </c>
      <c r="S205" s="5">
        <f t="shared" si="288"/>
        <v>1.9097064882663141E-2</v>
      </c>
      <c r="T205" s="5">
        <f t="shared" si="289"/>
        <v>5.5627421268182327E-2</v>
      </c>
      <c r="U205" s="5">
        <f t="shared" si="290"/>
        <v>4.3311934590256639E-2</v>
      </c>
      <c r="V205" s="5">
        <f t="shared" si="291"/>
        <v>1.2847565558436393E-3</v>
      </c>
      <c r="W205" s="5">
        <f t="shared" si="292"/>
        <v>2.3814914035602673E-2</v>
      </c>
      <c r="X205" s="5">
        <f t="shared" si="293"/>
        <v>1.6351466530161889E-2</v>
      </c>
      <c r="Y205" s="5">
        <f t="shared" si="294"/>
        <v>5.613508772009267E-3</v>
      </c>
      <c r="Z205" s="5">
        <f t="shared" si="295"/>
        <v>1.1241000901975764E-2</v>
      </c>
      <c r="AA205" s="5">
        <f t="shared" si="296"/>
        <v>9.9127469415507385E-3</v>
      </c>
      <c r="AB205" s="5">
        <f t="shared" si="297"/>
        <v>4.3707207562785838E-3</v>
      </c>
      <c r="AC205" s="5">
        <f t="shared" si="298"/>
        <v>4.8618055841708923E-5</v>
      </c>
      <c r="AD205" s="5">
        <f t="shared" si="299"/>
        <v>5.2502267887066289E-3</v>
      </c>
      <c r="AE205" s="5">
        <f t="shared" si="300"/>
        <v>3.6048380222138913E-3</v>
      </c>
      <c r="AF205" s="5">
        <f t="shared" si="301"/>
        <v>1.2375519848353241E-3</v>
      </c>
      <c r="AG205" s="5">
        <f t="shared" si="302"/>
        <v>2.8323693616415105E-4</v>
      </c>
      <c r="AH205" s="5">
        <f t="shared" si="303"/>
        <v>1.929535098671675E-3</v>
      </c>
      <c r="AI205" s="5">
        <f t="shared" si="304"/>
        <v>1.7015382628970887E-3</v>
      </c>
      <c r="AJ205" s="5">
        <f t="shared" si="305"/>
        <v>7.5024094200099533E-4</v>
      </c>
      <c r="AK205" s="5">
        <f t="shared" si="306"/>
        <v>2.205304393591074E-4</v>
      </c>
      <c r="AL205" s="5">
        <f t="shared" si="307"/>
        <v>1.1774820837214945E-6</v>
      </c>
      <c r="AM205" s="5">
        <f t="shared" si="308"/>
        <v>9.2597038281621192E-4</v>
      </c>
      <c r="AN205" s="5">
        <f t="shared" si="309"/>
        <v>6.3577696312088806E-4</v>
      </c>
      <c r="AO205" s="5">
        <f t="shared" si="310"/>
        <v>2.1826418767620977E-4</v>
      </c>
      <c r="AP205" s="5">
        <f t="shared" si="311"/>
        <v>4.9953844807572355E-5</v>
      </c>
      <c r="AQ205" s="5">
        <f t="shared" si="312"/>
        <v>8.5746543132887002E-6</v>
      </c>
      <c r="AR205" s="5">
        <f t="shared" si="313"/>
        <v>2.6496613456202287E-4</v>
      </c>
      <c r="AS205" s="5">
        <f t="shared" si="314"/>
        <v>2.3365732846196654E-4</v>
      </c>
      <c r="AT205" s="5">
        <f t="shared" si="315"/>
        <v>1.0302400952904348E-4</v>
      </c>
      <c r="AU205" s="5">
        <f t="shared" si="316"/>
        <v>3.0283511354871757E-5</v>
      </c>
      <c r="AV205" s="5">
        <f t="shared" si="317"/>
        <v>6.6762912657906408E-6</v>
      </c>
      <c r="AW205" s="5">
        <f t="shared" si="318"/>
        <v>1.980380016175889E-8</v>
      </c>
      <c r="AX205" s="5">
        <f t="shared" si="319"/>
        <v>1.3609271630213765E-4</v>
      </c>
      <c r="AY205" s="5">
        <f t="shared" si="320"/>
        <v>9.3442096506686219E-5</v>
      </c>
      <c r="AZ205" s="5">
        <f t="shared" si="321"/>
        <v>3.2078959244888376E-5</v>
      </c>
      <c r="BA205" s="5">
        <f t="shared" si="322"/>
        <v>7.3418702755067542E-6</v>
      </c>
      <c r="BB205" s="5">
        <f t="shared" si="323"/>
        <v>1.2602433279757694E-6</v>
      </c>
      <c r="BC205" s="5">
        <f t="shared" si="324"/>
        <v>1.7305816486634355E-7</v>
      </c>
      <c r="BD205" s="5">
        <f t="shared" si="325"/>
        <v>3.0321229758518729E-5</v>
      </c>
      <c r="BE205" s="5">
        <f t="shared" si="326"/>
        <v>2.6738426602206296E-5</v>
      </c>
      <c r="BF205" s="5">
        <f t="shared" si="327"/>
        <v>1.1789486489424303E-5</v>
      </c>
      <c r="BG205" s="5">
        <f t="shared" si="328"/>
        <v>3.4654742093874596E-6</v>
      </c>
      <c r="BH205" s="5">
        <f t="shared" si="329"/>
        <v>7.6399711132686124E-7</v>
      </c>
      <c r="BI205" s="5">
        <f t="shared" si="330"/>
        <v>1.3474440745446126E-7</v>
      </c>
      <c r="BJ205" s="8">
        <f t="shared" si="331"/>
        <v>0.37865786065527013</v>
      </c>
      <c r="BK205" s="8">
        <f t="shared" si="332"/>
        <v>0.35505646740593061</v>
      </c>
      <c r="BL205" s="8">
        <f t="shared" si="333"/>
        <v>0.25509201941584653</v>
      </c>
      <c r="BM205" s="8">
        <f t="shared" si="334"/>
        <v>0.20847379866140736</v>
      </c>
      <c r="BN205" s="8">
        <f t="shared" si="335"/>
        <v>0.79148012742490914</v>
      </c>
    </row>
    <row r="206" spans="1:66" x14ac:dyDescent="0.25">
      <c r="A206" t="s">
        <v>37</v>
      </c>
      <c r="B206" t="s">
        <v>226</v>
      </c>
      <c r="C206" t="s">
        <v>38</v>
      </c>
      <c r="D206" s="11">
        <v>44473</v>
      </c>
      <c r="E206">
        <f>VLOOKUP(A206,home!$A$2:$E$405,3,FALSE)</f>
        <v>1.5846153846153801</v>
      </c>
      <c r="F206">
        <f>VLOOKUP(B206,home!$B$2:$E$405,3,FALSE)</f>
        <v>1.21</v>
      </c>
      <c r="G206">
        <f>VLOOKUP(C206,away!$B$2:$E$405,4,FALSE)</f>
        <v>0.79</v>
      </c>
      <c r="H206">
        <f>VLOOKUP(A206,away!$A$2:$E$405,3,FALSE)</f>
        <v>1.2538461538461501</v>
      </c>
      <c r="I206">
        <f>VLOOKUP(C206,away!$B$2:$E$405,3,FALSE)</f>
        <v>0.42</v>
      </c>
      <c r="J206">
        <f>VLOOKUP(B206,home!$B$2:$E$405,4,FALSE)</f>
        <v>1.04</v>
      </c>
      <c r="K206" s="3">
        <f t="shared" si="280"/>
        <v>1.514733846153842</v>
      </c>
      <c r="L206" s="3">
        <f t="shared" si="281"/>
        <v>0.54767999999999839</v>
      </c>
      <c r="M206" s="5">
        <f t="shared" si="282"/>
        <v>0.12714668663625708</v>
      </c>
      <c r="N206" s="5">
        <f t="shared" si="283"/>
        <v>0.19259338967425499</v>
      </c>
      <c r="O206" s="5">
        <f t="shared" si="284"/>
        <v>6.9635697336945079E-2</v>
      </c>
      <c r="P206" s="5">
        <f t="shared" si="285"/>
        <v>0.10547954765679568</v>
      </c>
      <c r="Q206" s="5">
        <f t="shared" si="286"/>
        <v>0.14586386294254497</v>
      </c>
      <c r="R206" s="5">
        <f t="shared" si="287"/>
        <v>1.9069039358748981E-2</v>
      </c>
      <c r="S206" s="5">
        <f t="shared" si="288"/>
        <v>2.1876179529773061E-2</v>
      </c>
      <c r="T206" s="5">
        <f t="shared" si="289"/>
        <v>7.9886720456372809E-2</v>
      </c>
      <c r="U206" s="5">
        <f t="shared" si="290"/>
        <v>2.8884519330336839E-2</v>
      </c>
      <c r="V206" s="5">
        <f t="shared" si="291"/>
        <v>2.0164719299201701E-3</v>
      </c>
      <c r="W206" s="5">
        <f t="shared" si="292"/>
        <v>7.3648310043272672E-2</v>
      </c>
      <c r="X206" s="5">
        <f t="shared" si="293"/>
        <v>4.0335706444499464E-2</v>
      </c>
      <c r="Y206" s="5">
        <f t="shared" si="294"/>
        <v>1.1045529852761698E-2</v>
      </c>
      <c r="Z206" s="5">
        <f t="shared" si="295"/>
        <v>3.4812438253332043E-3</v>
      </c>
      <c r="AA206" s="5">
        <f t="shared" si="296"/>
        <v>5.2731578489462784E-3</v>
      </c>
      <c r="AB206" s="5">
        <f t="shared" si="297"/>
        <v>3.9937153349553587E-3</v>
      </c>
      <c r="AC206" s="5">
        <f t="shared" si="298"/>
        <v>1.0455273779522975E-4</v>
      </c>
      <c r="AD206" s="5">
        <f t="shared" si="299"/>
        <v>2.788939698364426E-2</v>
      </c>
      <c r="AE206" s="5">
        <f t="shared" si="300"/>
        <v>1.5274464940002244E-2</v>
      </c>
      <c r="AF206" s="5">
        <f t="shared" si="301"/>
        <v>4.1827594791702021E-3</v>
      </c>
      <c r="AG206" s="5">
        <f t="shared" si="302"/>
        <v>7.636045705173098E-4</v>
      </c>
      <c r="AH206" s="5">
        <f t="shared" si="303"/>
        <v>4.7665190456462088E-4</v>
      </c>
      <c r="AI206" s="5">
        <f t="shared" si="304"/>
        <v>7.2200077267772225E-4</v>
      </c>
      <c r="AJ206" s="5">
        <f t="shared" si="305"/>
        <v>5.4681950366208614E-4</v>
      </c>
      <c r="AK206" s="5">
        <f t="shared" si="306"/>
        <v>2.7609533664466887E-4</v>
      </c>
      <c r="AL206" s="5">
        <f t="shared" si="307"/>
        <v>3.4694338580666111E-6</v>
      </c>
      <c r="AM206" s="5">
        <f t="shared" si="308"/>
        <v>8.4490027119893622E-3</v>
      </c>
      <c r="AN206" s="5">
        <f t="shared" si="309"/>
        <v>4.6273498053023207E-3</v>
      </c>
      <c r="AO206" s="5">
        <f t="shared" si="310"/>
        <v>1.2671534706839836E-3</v>
      </c>
      <c r="AP206" s="5">
        <f t="shared" si="311"/>
        <v>2.3133153760806737E-4</v>
      </c>
      <c r="AQ206" s="5">
        <f t="shared" si="312"/>
        <v>3.1673914129296489E-5</v>
      </c>
      <c r="AR206" s="5">
        <f t="shared" si="313"/>
        <v>5.2210543018390171E-5</v>
      </c>
      <c r="AS206" s="5">
        <f t="shared" si="314"/>
        <v>7.9085076636026768E-5</v>
      </c>
      <c r="AT206" s="5">
        <f t="shared" si="315"/>
        <v>5.9896421153130101E-5</v>
      </c>
      <c r="AU206" s="5">
        <f t="shared" si="316"/>
        <v>3.0242378794710367E-5</v>
      </c>
      <c r="AV206" s="5">
        <f t="shared" si="317"/>
        <v>1.1452288687138256E-5</v>
      </c>
      <c r="AW206" s="5">
        <f t="shared" si="318"/>
        <v>7.9950157407335681E-8</v>
      </c>
      <c r="AX206" s="5">
        <f t="shared" si="319"/>
        <v>2.1329983956826504E-3</v>
      </c>
      <c r="AY206" s="5">
        <f t="shared" si="320"/>
        <v>1.1682005613474706E-3</v>
      </c>
      <c r="AZ206" s="5">
        <f t="shared" si="321"/>
        <v>3.1990004171939034E-4</v>
      </c>
      <c r="BA206" s="5">
        <f t="shared" si="322"/>
        <v>5.8400951616291731E-5</v>
      </c>
      <c r="BB206" s="5">
        <f t="shared" si="323"/>
        <v>7.9962582953026398E-6</v>
      </c>
      <c r="BC206" s="5">
        <f t="shared" si="324"/>
        <v>8.7587814863426768E-7</v>
      </c>
      <c r="BD206" s="5">
        <f t="shared" si="325"/>
        <v>4.7657783667186387E-6</v>
      </c>
      <c r="BE206" s="5">
        <f t="shared" si="326"/>
        <v>7.2188857953364998E-6</v>
      </c>
      <c r="BF206" s="5">
        <f t="shared" si="327"/>
        <v>5.4673453228576971E-6</v>
      </c>
      <c r="BG206" s="5">
        <f t="shared" si="328"/>
        <v>2.7605243363811528E-6</v>
      </c>
      <c r="BH206" s="5">
        <f t="shared" si="329"/>
        <v>1.0453649113619764E-6</v>
      </c>
      <c r="BI206" s="5">
        <f t="shared" si="330"/>
        <v>3.1668992256431918E-7</v>
      </c>
      <c r="BJ206" s="8">
        <f t="shared" si="331"/>
        <v>0.60977862891356338</v>
      </c>
      <c r="BK206" s="8">
        <f t="shared" si="332"/>
        <v>0.25779510848574683</v>
      </c>
      <c r="BL206" s="8">
        <f t="shared" si="333"/>
        <v>0.12913215802442621</v>
      </c>
      <c r="BM206" s="8">
        <f t="shared" si="334"/>
        <v>0.33923079503233272</v>
      </c>
      <c r="BN206" s="8">
        <f t="shared" si="335"/>
        <v>0.65978822360554668</v>
      </c>
    </row>
    <row r="207" spans="1:66" x14ac:dyDescent="0.25">
      <c r="A207" t="s">
        <v>37</v>
      </c>
      <c r="B207" t="s">
        <v>228</v>
      </c>
      <c r="C207" t="s">
        <v>231</v>
      </c>
      <c r="D207" s="11">
        <v>44473</v>
      </c>
      <c r="E207">
        <f>VLOOKUP(A207,home!$A$2:$E$405,3,FALSE)</f>
        <v>1.5846153846153801</v>
      </c>
      <c r="F207">
        <f>VLOOKUP(B207,home!$B$2:$E$405,3,FALSE)</f>
        <v>0.89</v>
      </c>
      <c r="G207">
        <f>VLOOKUP(C207,away!$B$2:$E$405,4,FALSE)</f>
        <v>0.81</v>
      </c>
      <c r="H207">
        <f>VLOOKUP(A207,away!$A$2:$E$405,3,FALSE)</f>
        <v>1.2538461538461501</v>
      </c>
      <c r="I207">
        <f>VLOOKUP(C207,away!$B$2:$E$405,3,FALSE)</f>
        <v>0.9</v>
      </c>
      <c r="J207">
        <f>VLOOKUP(B207,home!$B$2:$E$405,4,FALSE)</f>
        <v>1.46</v>
      </c>
      <c r="K207" s="3">
        <f t="shared" si="280"/>
        <v>1.1423492307692276</v>
      </c>
      <c r="L207" s="3">
        <f t="shared" si="281"/>
        <v>1.6475538461538413</v>
      </c>
      <c r="M207" s="5">
        <f t="shared" si="282"/>
        <v>6.1427167336548925E-2</v>
      </c>
      <c r="N207" s="5">
        <f t="shared" si="283"/>
        <v>7.01712773552393E-2</v>
      </c>
      <c r="O207" s="5">
        <f t="shared" si="284"/>
        <v>0.1012045658036668</v>
      </c>
      <c r="P207" s="5">
        <f t="shared" si="285"/>
        <v>0.11561095789615244</v>
      </c>
      <c r="Q207" s="5">
        <f t="shared" si="286"/>
        <v>4.0080052354425875E-2</v>
      </c>
      <c r="R207" s="5">
        <f t="shared" si="287"/>
        <v>8.3369985819080381E-2</v>
      </c>
      <c r="S207" s="5">
        <f t="shared" si="288"/>
        <v>5.4397321922873706E-2</v>
      </c>
      <c r="T207" s="5">
        <f t="shared" si="289"/>
        <v>6.6034044410581666E-2</v>
      </c>
      <c r="U207" s="5">
        <f t="shared" si="290"/>
        <v>9.523763916966789E-2</v>
      </c>
      <c r="V207" s="5">
        <f t="shared" si="291"/>
        <v>1.1375579255841584E-2</v>
      </c>
      <c r="W207" s="5">
        <f t="shared" si="292"/>
        <v>1.5261805658756258E-2</v>
      </c>
      <c r="X207" s="5">
        <f t="shared" si="293"/>
        <v>2.5144646612336331E-2</v>
      </c>
      <c r="Y207" s="5">
        <f t="shared" si="294"/>
        <v>2.0713579618166941E-2</v>
      </c>
      <c r="Z207" s="5">
        <f t="shared" si="295"/>
        <v>4.578551359667235E-2</v>
      </c>
      <c r="AA207" s="5">
        <f t="shared" si="296"/>
        <v>5.230304623753268E-2</v>
      </c>
      <c r="AB207" s="5">
        <f t="shared" si="297"/>
        <v>2.9874172318166407E-2</v>
      </c>
      <c r="AC207" s="5">
        <f t="shared" si="298"/>
        <v>1.3381107165356607E-3</v>
      </c>
      <c r="AD207" s="5">
        <f t="shared" si="299"/>
        <v>4.3585779886074144E-3</v>
      </c>
      <c r="AE207" s="5">
        <f t="shared" si="300"/>
        <v>7.1809919288916184E-3</v>
      </c>
      <c r="AF207" s="5">
        <f t="shared" si="301"/>
        <v>5.9155354358225391E-3</v>
      </c>
      <c r="AG207" s="5">
        <f t="shared" si="302"/>
        <v>3.2487210531162544E-3</v>
      </c>
      <c r="AH207" s="5">
        <f t="shared" si="303"/>
        <v>1.8858524756081633E-2</v>
      </c>
      <c r="AI207" s="5">
        <f t="shared" si="304"/>
        <v>2.1543021248552292E-2</v>
      </c>
      <c r="AJ207" s="5">
        <f t="shared" si="305"/>
        <v>1.2304826875864421E-2</v>
      </c>
      <c r="AK207" s="5">
        <f t="shared" si="306"/>
        <v>4.6854698387974137E-3</v>
      </c>
      <c r="AL207" s="5">
        <f t="shared" si="307"/>
        <v>1.0073735672180239E-4</v>
      </c>
      <c r="AM207" s="5">
        <f t="shared" si="308"/>
        <v>9.9580364250667218E-4</v>
      </c>
      <c r="AN207" s="5">
        <f t="shared" si="309"/>
        <v>1.6406401212258723E-3</v>
      </c>
      <c r="AO207" s="5">
        <f t="shared" si="310"/>
        <v>1.3515214709399954E-3</v>
      </c>
      <c r="AP207" s="5">
        <f t="shared" si="311"/>
        <v>7.4223479920222863E-4</v>
      </c>
      <c r="AQ207" s="5">
        <f t="shared" si="312"/>
        <v>3.05717949543714E-4</v>
      </c>
      <c r="AR207" s="5">
        <f t="shared" si="313"/>
        <v>6.2140869989339457E-3</v>
      </c>
      <c r="AS207" s="5">
        <f t="shared" si="314"/>
        <v>7.0986575031652512E-3</v>
      </c>
      <c r="AT207" s="5">
        <f t="shared" si="315"/>
        <v>4.0545729691175165E-3</v>
      </c>
      <c r="AU207" s="5">
        <f t="shared" si="316"/>
        <v>1.5439127707896994E-3</v>
      </c>
      <c r="AV207" s="5">
        <f t="shared" si="317"/>
        <v>4.4092189152160002E-4</v>
      </c>
      <c r="AW207" s="5">
        <f t="shared" si="318"/>
        <v>5.2665542388171673E-6</v>
      </c>
      <c r="AX207" s="5">
        <f t="shared" si="319"/>
        <v>1.8959258750244883E-4</v>
      </c>
      <c r="AY207" s="5">
        <f t="shared" si="320"/>
        <v>3.1236399674191824E-4</v>
      </c>
      <c r="AZ207" s="5">
        <f t="shared" si="321"/>
        <v>2.5731825211606672E-4</v>
      </c>
      <c r="BA207" s="5">
        <f t="shared" si="322"/>
        <v>1.4131522531980314E-4</v>
      </c>
      <c r="BB207" s="5">
        <f t="shared" si="323"/>
        <v>5.8206110748934598E-5</v>
      </c>
      <c r="BC207" s="5">
        <f t="shared" si="324"/>
        <v>1.9179540326812729E-5</v>
      </c>
      <c r="BD207" s="5">
        <f t="shared" si="325"/>
        <v>1.7063404892380335E-3</v>
      </c>
      <c r="BE207" s="5">
        <f t="shared" si="326"/>
        <v>1.9492367453114552E-3</v>
      </c>
      <c r="BF207" s="5">
        <f t="shared" si="327"/>
        <v>1.1133545482968272E-3</v>
      </c>
      <c r="BG207" s="5">
        <f t="shared" si="328"/>
        <v>4.2394657060676715E-4</v>
      </c>
      <c r="BH207" s="5">
        <f t="shared" si="329"/>
        <v>1.2107375970497312E-4</v>
      </c>
      <c r="BI207" s="5">
        <f t="shared" si="330"/>
        <v>2.7661703253062834E-5</v>
      </c>
      <c r="BJ207" s="8">
        <f t="shared" si="331"/>
        <v>0.26412312611211858</v>
      </c>
      <c r="BK207" s="8">
        <f t="shared" si="332"/>
        <v>0.24456223848141606</v>
      </c>
      <c r="BL207" s="8">
        <f t="shared" si="333"/>
        <v>0.44407501801734905</v>
      </c>
      <c r="BM207" s="8">
        <f t="shared" si="334"/>
        <v>0.5263747921999391</v>
      </c>
      <c r="BN207" s="8">
        <f t="shared" si="335"/>
        <v>0.47186400656511368</v>
      </c>
    </row>
    <row r="208" spans="1:66" x14ac:dyDescent="0.25">
      <c r="A208" t="s">
        <v>37</v>
      </c>
      <c r="B208" t="s">
        <v>230</v>
      </c>
      <c r="C208" t="s">
        <v>229</v>
      </c>
      <c r="D208" s="11">
        <v>44473</v>
      </c>
      <c r="E208">
        <f>VLOOKUP(A208,home!$A$2:$E$405,3,FALSE)</f>
        <v>1.5846153846153801</v>
      </c>
      <c r="F208">
        <f>VLOOKUP(B208,home!$B$2:$E$405,3,FALSE)</f>
        <v>1.26</v>
      </c>
      <c r="G208">
        <f>VLOOKUP(C208,away!$B$2:$E$405,4,FALSE)</f>
        <v>1.1200000000000001</v>
      </c>
      <c r="H208">
        <f>VLOOKUP(A208,away!$A$2:$E$405,3,FALSE)</f>
        <v>1.2538461538461501</v>
      </c>
      <c r="I208">
        <f>VLOOKUP(C208,away!$B$2:$E$405,3,FALSE)</f>
        <v>0.57999999999999996</v>
      </c>
      <c r="J208">
        <f>VLOOKUP(B208,home!$B$2:$E$405,4,FALSE)</f>
        <v>0.93</v>
      </c>
      <c r="K208" s="3">
        <f t="shared" si="280"/>
        <v>2.2362092307692247</v>
      </c>
      <c r="L208" s="3">
        <f t="shared" si="281"/>
        <v>0.67632461538461341</v>
      </c>
      <c r="M208" s="5">
        <f t="shared" si="282"/>
        <v>5.4337871480316061E-2</v>
      </c>
      <c r="N208" s="5">
        <f t="shared" si="283"/>
        <v>0.12151084978463457</v>
      </c>
      <c r="O208" s="5">
        <f t="shared" si="284"/>
        <v>3.675004002974331E-2</v>
      </c>
      <c r="P208" s="5">
        <f t="shared" si="285"/>
        <v>8.218077874565051E-2</v>
      </c>
      <c r="Q208" s="5">
        <f t="shared" si="286"/>
        <v>0.13586184196350626</v>
      </c>
      <c r="R208" s="5">
        <f t="shared" si="287"/>
        <v>1.2427478344242645E-2</v>
      </c>
      <c r="S208" s="5">
        <f t="shared" si="288"/>
        <v>3.1072621227388759E-2</v>
      </c>
      <c r="T208" s="5">
        <f t="shared" si="289"/>
        <v>9.1886708011413507E-2</v>
      </c>
      <c r="U208" s="5">
        <f t="shared" si="290"/>
        <v>2.7790441788580044E-2</v>
      </c>
      <c r="V208" s="5">
        <f t="shared" si="291"/>
        <v>5.2215929303264276E-3</v>
      </c>
      <c r="W208" s="5">
        <f t="shared" si="292"/>
        <v>0.10127183503603411</v>
      </c>
      <c r="X208" s="5">
        <f t="shared" si="293"/>
        <v>6.8492634880039788E-2</v>
      </c>
      <c r="Y208" s="5">
        <f t="shared" si="294"/>
        <v>2.316162747096083E-2</v>
      </c>
      <c r="Z208" s="5">
        <f t="shared" si="295"/>
        <v>2.8016698371235069E-3</v>
      </c>
      <c r="AA208" s="5">
        <f t="shared" si="296"/>
        <v>6.2651199513432962E-3</v>
      </c>
      <c r="AB208" s="5">
        <f t="shared" si="297"/>
        <v>7.0050595335351589E-3</v>
      </c>
      <c r="AC208" s="5">
        <f t="shared" si="298"/>
        <v>4.9357216433116094E-4</v>
      </c>
      <c r="AD208" s="5">
        <f t="shared" si="299"/>
        <v>5.6616253081129414E-2</v>
      </c>
      <c r="AE208" s="5">
        <f t="shared" si="300"/>
        <v>3.8290965589612785E-2</v>
      </c>
      <c r="AF208" s="5">
        <f t="shared" si="301"/>
        <v>1.2948561287550167E-2</v>
      </c>
      <c r="AG208" s="5">
        <f t="shared" si="302"/>
        <v>2.9191435775288207E-3</v>
      </c>
      <c r="AH208" s="5">
        <f t="shared" si="303"/>
        <v>4.7370956875680695E-4</v>
      </c>
      <c r="AI208" s="5">
        <f t="shared" si="304"/>
        <v>1.0593137103576805E-3</v>
      </c>
      <c r="AJ208" s="5">
        <f t="shared" si="305"/>
        <v>1.1844235486911212E-3</v>
      </c>
      <c r="AK208" s="5">
        <f t="shared" si="306"/>
        <v>8.828729575745092E-4</v>
      </c>
      <c r="AL208" s="5">
        <f t="shared" si="307"/>
        <v>2.9859207750973227E-5</v>
      </c>
      <c r="AM208" s="5">
        <f t="shared" si="308"/>
        <v>2.5321157550317639E-2</v>
      </c>
      <c r="AN208" s="5">
        <f t="shared" si="309"/>
        <v>1.7125322141311777E-2</v>
      </c>
      <c r="AO208" s="5">
        <f t="shared" si="310"/>
        <v>5.7911384552801455E-3</v>
      </c>
      <c r="AP208" s="5">
        <f t="shared" si="311"/>
        <v>1.3055631628021297E-3</v>
      </c>
      <c r="AQ208" s="5">
        <f t="shared" si="312"/>
        <v>2.2074612598561741E-4</v>
      </c>
      <c r="AR208" s="5">
        <f t="shared" si="313"/>
        <v>6.4076288378691723E-5</v>
      </c>
      <c r="AS208" s="5">
        <f t="shared" si="314"/>
        <v>1.4328798754586125E-4</v>
      </c>
      <c r="AT208" s="5">
        <f t="shared" si="315"/>
        <v>1.6021096020420034E-4</v>
      </c>
      <c r="AU208" s="5">
        <f t="shared" si="316"/>
        <v>1.1942174269301124E-4</v>
      </c>
      <c r="AV208" s="5">
        <f t="shared" si="317"/>
        <v>6.6763000841164741E-5</v>
      </c>
      <c r="AW208" s="5">
        <f t="shared" si="318"/>
        <v>1.2544212713554533E-6</v>
      </c>
      <c r="AX208" s="5">
        <f t="shared" si="319"/>
        <v>9.4372343746303589E-3</v>
      </c>
      <c r="AY208" s="5">
        <f t="shared" si="320"/>
        <v>6.38263390871633E-3</v>
      </c>
      <c r="AZ208" s="5">
        <f t="shared" si="321"/>
        <v>2.1583662117266819E-3</v>
      </c>
      <c r="BA208" s="5">
        <f t="shared" si="322"/>
        <v>4.8658539933506441E-4</v>
      </c>
      <c r="BB208" s="5">
        <f t="shared" si="323"/>
        <v>8.2272420764263981E-5</v>
      </c>
      <c r="BC208" s="5">
        <f t="shared" si="324"/>
        <v>1.1128572666030386E-5</v>
      </c>
      <c r="BD208" s="5">
        <f t="shared" si="325"/>
        <v>7.2227285154987073E-6</v>
      </c>
      <c r="BE208" s="5">
        <f t="shared" si="326"/>
        <v>1.6151532177698307E-5</v>
      </c>
      <c r="BF208" s="5">
        <f t="shared" si="327"/>
        <v>1.8059102673417563E-5</v>
      </c>
      <c r="BG208" s="5">
        <f t="shared" si="328"/>
        <v>1.3461310699235178E-5</v>
      </c>
      <c r="BH208" s="5">
        <f t="shared" si="329"/>
        <v>7.5255768109705582E-6</v>
      </c>
      <c r="BI208" s="5">
        <f t="shared" si="330"/>
        <v>3.3657528663110385E-6</v>
      </c>
      <c r="BJ208" s="8">
        <f t="shared" si="331"/>
        <v>0.72128256900594645</v>
      </c>
      <c r="BK208" s="8">
        <f t="shared" si="332"/>
        <v>0.17971892966448022</v>
      </c>
      <c r="BL208" s="8">
        <f t="shared" si="333"/>
        <v>9.4458005416230631E-2</v>
      </c>
      <c r="BM208" s="8">
        <f t="shared" si="334"/>
        <v>0.54881093408824222</v>
      </c>
      <c r="BN208" s="8">
        <f t="shared" si="335"/>
        <v>0.44306886034809334</v>
      </c>
    </row>
    <row r="209" spans="1:66" x14ac:dyDescent="0.25">
      <c r="A209" t="s">
        <v>337</v>
      </c>
      <c r="B209" t="s">
        <v>368</v>
      </c>
      <c r="C209" t="s">
        <v>373</v>
      </c>
      <c r="D209" s="11">
        <v>44473</v>
      </c>
      <c r="E209">
        <f>VLOOKUP(A209,home!$A$2:$E$405,3,FALSE)</f>
        <v>1.3762376237623799</v>
      </c>
      <c r="F209">
        <f>VLOOKUP(B209,home!$B$2:$E$405,3,FALSE)</f>
        <v>1.31</v>
      </c>
      <c r="G209">
        <f>VLOOKUP(C209,away!$B$2:$E$405,4,FALSE)</f>
        <v>0.8</v>
      </c>
      <c r="H209">
        <f>VLOOKUP(A209,away!$A$2:$E$405,3,FALSE)</f>
        <v>1.0792079207920799</v>
      </c>
      <c r="I209">
        <f>VLOOKUP(C209,away!$B$2:$E$405,3,FALSE)</f>
        <v>0.44</v>
      </c>
      <c r="J209">
        <f>VLOOKUP(B209,home!$B$2:$E$405,4,FALSE)</f>
        <v>0.74</v>
      </c>
      <c r="K209" s="3">
        <f t="shared" si="280"/>
        <v>1.4422970297029742</v>
      </c>
      <c r="L209" s="3">
        <f t="shared" si="281"/>
        <v>0.3513900990099012</v>
      </c>
      <c r="M209" s="5">
        <f t="shared" si="282"/>
        <v>0.16634569954291284</v>
      </c>
      <c r="N209" s="5">
        <f t="shared" si="283"/>
        <v>0.23991990835460658</v>
      </c>
      <c r="O209" s="5">
        <f t="shared" si="284"/>
        <v>5.8452231832255411E-2</v>
      </c>
      <c r="P209" s="5">
        <f t="shared" si="285"/>
        <v>8.4305480351171622E-2</v>
      </c>
      <c r="Q209" s="5">
        <f t="shared" si="286"/>
        <v>0.17301788559322945</v>
      </c>
      <c r="R209" s="5">
        <f t="shared" si="287"/>
        <v>1.0269767765442962E-2</v>
      </c>
      <c r="S209" s="5">
        <f t="shared" si="288"/>
        <v>1.068169185733632E-2</v>
      </c>
      <c r="T209" s="5">
        <f t="shared" si="289"/>
        <v>6.0796771949088647E-2</v>
      </c>
      <c r="U209" s="5">
        <f t="shared" si="290"/>
        <v>1.4812055543837736E-2</v>
      </c>
      <c r="V209" s="5">
        <f t="shared" si="291"/>
        <v>6.0150849537400012E-4</v>
      </c>
      <c r="W209" s="5">
        <f t="shared" si="292"/>
        <v>8.3181060825534572E-2</v>
      </c>
      <c r="X209" s="5">
        <f t="shared" si="293"/>
        <v>2.9229001199233204E-2</v>
      </c>
      <c r="Y209" s="5">
        <f t="shared" si="294"/>
        <v>5.1353908126795375E-3</v>
      </c>
      <c r="Z209" s="5">
        <f t="shared" si="295"/>
        <v>1.2028982373025652E-3</v>
      </c>
      <c r="AA209" s="5">
        <f t="shared" si="296"/>
        <v>1.7349365546964332E-3</v>
      </c>
      <c r="AB209" s="5">
        <f t="shared" si="297"/>
        <v>1.2511469197808887E-3</v>
      </c>
      <c r="AC209" s="5">
        <f t="shared" si="298"/>
        <v>1.9053116032289437E-5</v>
      </c>
      <c r="AD209" s="5">
        <f t="shared" si="299"/>
        <v>2.9992949239052762E-2</v>
      </c>
      <c r="AE209" s="5">
        <f t="shared" si="300"/>
        <v>1.053922540270969E-2</v>
      </c>
      <c r="AF209" s="5">
        <f t="shared" si="301"/>
        <v>1.8516897288729114E-3</v>
      </c>
      <c r="AG209" s="5">
        <f t="shared" si="302"/>
        <v>2.1688847905475654E-4</v>
      </c>
      <c r="AH209" s="5">
        <f t="shared" si="303"/>
        <v>1.0567163267614594E-4</v>
      </c>
      <c r="AI209" s="5">
        <f t="shared" si="304"/>
        <v>1.5240988193266906E-4</v>
      </c>
      <c r="AJ209" s="5">
        <f t="shared" si="305"/>
        <v>1.099101600044348E-4</v>
      </c>
      <c r="AK209" s="5">
        <f t="shared" si="306"/>
        <v>5.2841032436191622E-5</v>
      </c>
      <c r="AL209" s="5">
        <f t="shared" si="307"/>
        <v>3.8625154811997783E-7</v>
      </c>
      <c r="AM209" s="5">
        <f t="shared" si="308"/>
        <v>8.6517483199035697E-3</v>
      </c>
      <c r="AN209" s="5">
        <f t="shared" si="309"/>
        <v>3.0401386987396611E-3</v>
      </c>
      <c r="AO209" s="5">
        <f t="shared" si="310"/>
        <v>5.3413731917698081E-4</v>
      </c>
      <c r="AP209" s="5">
        <f t="shared" si="311"/>
        <v>6.2563521823494182E-5</v>
      </c>
      <c r="AQ209" s="5">
        <f t="shared" si="312"/>
        <v>5.4960505319914309E-6</v>
      </c>
      <c r="AR209" s="5">
        <f t="shared" si="313"/>
        <v>7.4263930937217669E-6</v>
      </c>
      <c r="AS209" s="5">
        <f t="shared" si="314"/>
        <v>1.0711064700481587E-5</v>
      </c>
      <c r="AT209" s="5">
        <f t="shared" si="315"/>
        <v>7.7242684012304852E-6</v>
      </c>
      <c r="AU209" s="5">
        <f t="shared" si="316"/>
        <v>3.7135631239077551E-6</v>
      </c>
      <c r="AV209" s="5">
        <f t="shared" si="317"/>
        <v>1.3390152658066642E-6</v>
      </c>
      <c r="AW209" s="5">
        <f t="shared" si="318"/>
        <v>5.4376589085453763E-9</v>
      </c>
      <c r="AX209" s="5">
        <f t="shared" si="319"/>
        <v>2.0797318172557666E-3</v>
      </c>
      <c r="AY209" s="5">
        <f t="shared" si="320"/>
        <v>7.3079716917954542E-4</v>
      </c>
      <c r="AZ209" s="5">
        <f t="shared" si="321"/>
        <v>1.2839744481707796E-4</v>
      </c>
      <c r="BA209" s="5">
        <f t="shared" si="322"/>
        <v>1.5039196948963788E-5</v>
      </c>
      <c r="BB209" s="5">
        <f t="shared" si="323"/>
        <v>1.3211562262314469E-6</v>
      </c>
      <c r="BC209" s="5">
        <f t="shared" si="324"/>
        <v>9.2848243428603112E-8</v>
      </c>
      <c r="BD209" s="5">
        <f t="shared" si="325"/>
        <v>4.349268340815564E-7</v>
      </c>
      <c r="BE209" s="5">
        <f t="shared" si="326"/>
        <v>6.2729368093394717E-7</v>
      </c>
      <c r="BF209" s="5">
        <f t="shared" si="327"/>
        <v>4.5237190638123862E-7</v>
      </c>
      <c r="BG209" s="5">
        <f t="shared" si="328"/>
        <v>2.1748488563157736E-7</v>
      </c>
      <c r="BH209" s="5">
        <f t="shared" si="329"/>
        <v>7.8419451137928837E-8</v>
      </c>
      <c r="BI209" s="5">
        <f t="shared" si="330"/>
        <v>2.262082828943444E-8</v>
      </c>
      <c r="BJ209" s="8">
        <f t="shared" si="331"/>
        <v>0.64913023512690893</v>
      </c>
      <c r="BK209" s="8">
        <f t="shared" si="332"/>
        <v>0.26268461678355476</v>
      </c>
      <c r="BL209" s="8">
        <f t="shared" si="333"/>
        <v>8.6973718745234463E-2</v>
      </c>
      <c r="BM209" s="8">
        <f t="shared" si="334"/>
        <v>0.26694970372186128</v>
      </c>
      <c r="BN209" s="8">
        <f t="shared" si="335"/>
        <v>0.73231097343961882</v>
      </c>
    </row>
    <row r="210" spans="1:66" x14ac:dyDescent="0.25">
      <c r="A210" t="s">
        <v>337</v>
      </c>
      <c r="B210" t="s">
        <v>382</v>
      </c>
      <c r="C210" t="s">
        <v>367</v>
      </c>
      <c r="D210" s="11">
        <v>44473</v>
      </c>
      <c r="E210">
        <f>VLOOKUP(A210,home!$A$2:$E$405,3,FALSE)</f>
        <v>1.3762376237623799</v>
      </c>
      <c r="F210">
        <f>VLOOKUP(B210,home!$B$2:$E$405,3,FALSE)</f>
        <v>0.94</v>
      </c>
      <c r="G210">
        <f>VLOOKUP(C210,away!$B$2:$E$405,4,FALSE)</f>
        <v>1.39</v>
      </c>
      <c r="H210">
        <f>VLOOKUP(A210,away!$A$2:$E$405,3,FALSE)</f>
        <v>1.0792079207920799</v>
      </c>
      <c r="I210">
        <f>VLOOKUP(C210,away!$B$2:$E$405,3,FALSE)</f>
        <v>0.79</v>
      </c>
      <c r="J210">
        <f>VLOOKUP(B210,home!$B$2:$E$405,4,FALSE)</f>
        <v>0.65</v>
      </c>
      <c r="K210" s="3">
        <f t="shared" si="280"/>
        <v>1.7981920792079253</v>
      </c>
      <c r="L210" s="3">
        <f t="shared" si="281"/>
        <v>0.55417326732673311</v>
      </c>
      <c r="M210" s="5">
        <f t="shared" si="282"/>
        <v>9.5143847676721932E-2</v>
      </c>
      <c r="N210" s="5">
        <f t="shared" si="283"/>
        <v>0.17108691327764675</v>
      </c>
      <c r="O210" s="5">
        <f t="shared" si="284"/>
        <v>5.2726176933045994E-2</v>
      </c>
      <c r="P210" s="5">
        <f t="shared" si="285"/>
        <v>9.4811793727918939E-2</v>
      </c>
      <c r="Q210" s="5">
        <f t="shared" si="286"/>
        <v>0.15382356615599885</v>
      </c>
      <c r="R210" s="5">
        <f t="shared" si="287"/>
        <v>1.4609718872316763E-2</v>
      </c>
      <c r="S210" s="5">
        <f t="shared" si="288"/>
        <v>2.3620224663524887E-2</v>
      </c>
      <c r="T210" s="5">
        <f t="shared" si="289"/>
        <v>8.5244908248519755E-2</v>
      </c>
      <c r="U210" s="5">
        <f t="shared" si="290"/>
        <v>2.6271080755654548E-2</v>
      </c>
      <c r="V210" s="5">
        <f t="shared" si="291"/>
        <v>2.6153099558546304E-3</v>
      </c>
      <c r="W210" s="5">
        <f t="shared" si="292"/>
        <v>9.2201439419077824E-2</v>
      </c>
      <c r="X210" s="5">
        <f t="shared" si="293"/>
        <v>5.1095572935098199E-2</v>
      </c>
      <c r="Y210" s="5">
        <f t="shared" si="294"/>
        <v>1.4157900299687382E-2</v>
      </c>
      <c r="Z210" s="5">
        <f t="shared" si="295"/>
        <v>2.6987718807322723E-3</v>
      </c>
      <c r="AA210" s="5">
        <f t="shared" si="296"/>
        <v>4.852910219521848E-3</v>
      </c>
      <c r="AB210" s="5">
        <f t="shared" si="297"/>
        <v>4.3632323589256911E-3</v>
      </c>
      <c r="AC210" s="5">
        <f t="shared" si="298"/>
        <v>1.6288640445753224E-4</v>
      </c>
      <c r="AD210" s="5">
        <f t="shared" si="299"/>
        <v>4.1448974513738766E-2</v>
      </c>
      <c r="AE210" s="5">
        <f t="shared" si="300"/>
        <v>2.2969913633621102E-2</v>
      </c>
      <c r="AF210" s="5">
        <f t="shared" si="301"/>
        <v>6.3646560442783386E-3</v>
      </c>
      <c r="AG210" s="5">
        <f t="shared" si="302"/>
        <v>1.175707411822856E-3</v>
      </c>
      <c r="AH210" s="5">
        <f t="shared" si="303"/>
        <v>3.7389680772872887E-4</v>
      </c>
      <c r="AI210" s="5">
        <f t="shared" si="304"/>
        <v>6.7233827809892884E-4</v>
      </c>
      <c r="AJ210" s="5">
        <f t="shared" si="305"/>
        <v>6.0449668311289475E-4</v>
      </c>
      <c r="AK210" s="5">
        <f t="shared" si="306"/>
        <v>3.6233371582702358E-4</v>
      </c>
      <c r="AL210" s="5">
        <f t="shared" si="307"/>
        <v>6.4927171047291513E-6</v>
      </c>
      <c r="AM210" s="5">
        <f t="shared" si="308"/>
        <v>1.4906643532379251E-2</v>
      </c>
      <c r="AN210" s="5">
        <f t="shared" si="309"/>
        <v>8.2608633512135238E-3</v>
      </c>
      <c r="AO210" s="5">
        <f t="shared" si="310"/>
        <v>2.288974817140832E-3</v>
      </c>
      <c r="AP210" s="5">
        <f t="shared" si="311"/>
        <v>4.2282955108118215E-4</v>
      </c>
      <c r="AQ210" s="5">
        <f t="shared" si="312"/>
        <v>5.8580208461238619E-5</v>
      </c>
      <c r="AR210" s="5">
        <f t="shared" si="313"/>
        <v>4.1440723116413017E-5</v>
      </c>
      <c r="AS210" s="5">
        <f t="shared" si="314"/>
        <v>7.4518380064582664E-5</v>
      </c>
      <c r="AT210" s="5">
        <f t="shared" si="315"/>
        <v>6.6999180393769164E-5</v>
      </c>
      <c r="AU210" s="5">
        <f t="shared" si="316"/>
        <v>4.0159131832499554E-5</v>
      </c>
      <c r="AV210" s="5">
        <f t="shared" si="317"/>
        <v>1.8053458192266885E-5</v>
      </c>
      <c r="AW210" s="5">
        <f t="shared" si="318"/>
        <v>1.7972381641618728E-7</v>
      </c>
      <c r="AX210" s="5">
        <f t="shared" si="319"/>
        <v>4.4675013879167357E-3</v>
      </c>
      <c r="AY210" s="5">
        <f t="shared" si="320"/>
        <v>2.4757698409285322E-3</v>
      </c>
      <c r="AZ210" s="5">
        <f t="shared" si="321"/>
        <v>6.8600273094817537E-4</v>
      </c>
      <c r="BA210" s="5">
        <f t="shared" si="322"/>
        <v>1.2672145826820406E-4</v>
      </c>
      <c r="BB210" s="5">
        <f t="shared" si="323"/>
        <v>1.7556411142224726E-5</v>
      </c>
      <c r="BC210" s="5">
        <f t="shared" si="324"/>
        <v>1.9458587450436286E-6</v>
      </c>
      <c r="BD210" s="5">
        <f t="shared" si="325"/>
        <v>3.8275568216341782E-6</v>
      </c>
      <c r="BE210" s="5">
        <f t="shared" si="326"/>
        <v>6.8826823593808407E-6</v>
      </c>
      <c r="BF210" s="5">
        <f t="shared" si="327"/>
        <v>6.1881924511713727E-6</v>
      </c>
      <c r="BG210" s="5">
        <f t="shared" si="328"/>
        <v>3.7091862167702138E-6</v>
      </c>
      <c r="BH210" s="5">
        <f t="shared" si="329"/>
        <v>1.6674573188258517E-6</v>
      </c>
      <c r="BI210" s="5">
        <f t="shared" si="330"/>
        <v>5.9968170862598645E-7</v>
      </c>
      <c r="BJ210" s="8">
        <f t="shared" si="331"/>
        <v>0.67328294108771491</v>
      </c>
      <c r="BK210" s="8">
        <f t="shared" si="332"/>
        <v>0.2188363249865112</v>
      </c>
      <c r="BL210" s="8">
        <f t="shared" si="333"/>
        <v>0.10510023025470835</v>
      </c>
      <c r="BM210" s="8">
        <f t="shared" si="334"/>
        <v>0.41524066144890515</v>
      </c>
      <c r="BN210" s="8">
        <f t="shared" si="335"/>
        <v>0.58220201664364923</v>
      </c>
    </row>
    <row r="211" spans="1:66" x14ac:dyDescent="0.25">
      <c r="A211" t="s">
        <v>337</v>
      </c>
      <c r="B211" t="s">
        <v>383</v>
      </c>
      <c r="C211" t="s">
        <v>374</v>
      </c>
      <c r="D211" s="11">
        <v>44473</v>
      </c>
      <c r="E211">
        <f>VLOOKUP(A211,home!$A$2:$E$405,3,FALSE)</f>
        <v>1.3762376237623799</v>
      </c>
      <c r="F211">
        <f>VLOOKUP(B211,home!$B$2:$E$405,3,FALSE)</f>
        <v>0.57999999999999996</v>
      </c>
      <c r="G211">
        <f>VLOOKUP(C211,away!$B$2:$E$405,4,FALSE)</f>
        <v>1.45</v>
      </c>
      <c r="H211">
        <f>VLOOKUP(A211,away!$A$2:$E$405,3,FALSE)</f>
        <v>1.0792079207920799</v>
      </c>
      <c r="I211">
        <f>VLOOKUP(C211,away!$B$2:$E$405,3,FALSE)</f>
        <v>0.65</v>
      </c>
      <c r="J211">
        <f>VLOOKUP(B211,home!$B$2:$E$405,4,FALSE)</f>
        <v>1.67</v>
      </c>
      <c r="K211" s="3">
        <f t="shared" si="280"/>
        <v>1.1574158415841613</v>
      </c>
      <c r="L211" s="3">
        <f t="shared" si="281"/>
        <v>1.1714801980198029</v>
      </c>
      <c r="M211" s="5">
        <f t="shared" si="282"/>
        <v>9.7403217051398427E-2</v>
      </c>
      <c r="N211" s="5">
        <f t="shared" si="283"/>
        <v>0.11273602643654904</v>
      </c>
      <c r="O211" s="5">
        <f t="shared" si="284"/>
        <v>0.11410593999913807</v>
      </c>
      <c r="P211" s="5">
        <f t="shared" si="285"/>
        <v>0.13206802257385419</v>
      </c>
      <c r="Q211" s="5">
        <f t="shared" si="286"/>
        <v>6.5241231457456361E-2</v>
      </c>
      <c r="R211" s="5">
        <f t="shared" si="287"/>
        <v>6.6836424592713009E-2</v>
      </c>
      <c r="S211" s="5">
        <f t="shared" si="288"/>
        <v>4.4767419174061192E-2</v>
      </c>
      <c r="T211" s="5">
        <f t="shared" si="289"/>
        <v>7.6428810746836759E-2</v>
      </c>
      <c r="U211" s="5">
        <f t="shared" si="290"/>
        <v>7.7357536618451267E-2</v>
      </c>
      <c r="V211" s="5">
        <f t="shared" si="291"/>
        <v>6.7444093680684479E-3</v>
      </c>
      <c r="W211" s="5">
        <f t="shared" si="292"/>
        <v>2.5170411604439624E-2</v>
      </c>
      <c r="X211" s="5">
        <f t="shared" si="293"/>
        <v>2.9486638770608874E-2</v>
      </c>
      <c r="Y211" s="5">
        <f t="shared" si="294"/>
        <v>1.7271506712965644E-2</v>
      </c>
      <c r="Z211" s="5">
        <f t="shared" si="295"/>
        <v>2.6099182638935684E-2</v>
      </c>
      <c r="AA211" s="5">
        <f t="shared" si="296"/>
        <v>3.0207607438702478E-2</v>
      </c>
      <c r="AB211" s="5">
        <f t="shared" si="297"/>
        <v>1.7481381692954906E-2</v>
      </c>
      <c r="AC211" s="5">
        <f t="shared" si="298"/>
        <v>5.7154221623357453E-4</v>
      </c>
      <c r="AD211" s="5">
        <f t="shared" si="299"/>
        <v>7.283158282543065E-3</v>
      </c>
      <c r="AE211" s="5">
        <f t="shared" si="300"/>
        <v>8.5320757070431168E-3</v>
      </c>
      <c r="AF211" s="5">
        <f t="shared" si="301"/>
        <v>4.9975788694034112E-3</v>
      </c>
      <c r="AG211" s="5">
        <f t="shared" si="302"/>
        <v>1.9515215611827631E-3</v>
      </c>
      <c r="AH211" s="5">
        <f t="shared" si="303"/>
        <v>7.6436689115038439E-3</v>
      </c>
      <c r="AI211" s="5">
        <f t="shared" si="304"/>
        <v>8.8469034859989127E-3</v>
      </c>
      <c r="AJ211" s="5">
        <f t="shared" si="305"/>
        <v>5.1197731218306421E-3</v>
      </c>
      <c r="AK211" s="5">
        <f t="shared" si="306"/>
        <v>1.9752355055078596E-3</v>
      </c>
      <c r="AL211" s="5">
        <f t="shared" si="307"/>
        <v>3.0997929062492928E-5</v>
      </c>
      <c r="AM211" s="5">
        <f t="shared" si="308"/>
        <v>1.6859285545960455E-3</v>
      </c>
      <c r="AN211" s="5">
        <f t="shared" si="309"/>
        <v>1.975031916985415E-3</v>
      </c>
      <c r="AO211" s="5">
        <f t="shared" si="310"/>
        <v>1.1568553906027529E-3</v>
      </c>
      <c r="AP211" s="5">
        <f t="shared" si="311"/>
        <v>4.5174439402119633E-4</v>
      </c>
      <c r="AQ211" s="5">
        <f t="shared" si="312"/>
        <v>1.3230240304057172E-4</v>
      </c>
      <c r="AR211" s="5">
        <f t="shared" si="313"/>
        <v>1.7908813540092655E-3</v>
      </c>
      <c r="AS211" s="5">
        <f t="shared" si="314"/>
        <v>2.0727944495280166E-3</v>
      </c>
      <c r="AT211" s="5">
        <f t="shared" si="315"/>
        <v>1.199542566115724E-3</v>
      </c>
      <c r="AU211" s="5">
        <f t="shared" si="316"/>
        <v>4.627898562256182E-4</v>
      </c>
      <c r="AV211" s="5">
        <f t="shared" si="317"/>
        <v>1.3391007772999689E-4</v>
      </c>
      <c r="AW211" s="5">
        <f t="shared" si="318"/>
        <v>1.1674937209744948E-6</v>
      </c>
      <c r="AX211" s="5">
        <f t="shared" si="319"/>
        <v>3.2522006947809188E-4</v>
      </c>
      <c r="AY211" s="5">
        <f t="shared" si="320"/>
        <v>3.8098887139220911E-4</v>
      </c>
      <c r="AZ211" s="5">
        <f t="shared" si="321"/>
        <v>2.2316045925094323E-4</v>
      </c>
      <c r="BA211" s="5">
        <f t="shared" si="322"/>
        <v>8.714268633116169E-5</v>
      </c>
      <c r="BB211" s="5">
        <f t="shared" si="323"/>
        <v>2.5521482859801715E-5</v>
      </c>
      <c r="BC211" s="5">
        <f t="shared" si="324"/>
        <v>5.9795823588718993E-6</v>
      </c>
      <c r="BD211" s="5">
        <f t="shared" si="325"/>
        <v>3.4966367387079093E-4</v>
      </c>
      <c r="BE211" s="5">
        <f t="shared" si="326"/>
        <v>4.0470627536457122E-4</v>
      </c>
      <c r="BF211" s="5">
        <f t="shared" si="327"/>
        <v>2.3420672714773836E-4</v>
      </c>
      <c r="BG211" s="5">
        <f t="shared" si="328"/>
        <v>9.035819206879051E-5</v>
      </c>
      <c r="BH211" s="5">
        <f t="shared" si="329"/>
        <v>2.614550072933064E-5</v>
      </c>
      <c r="BI211" s="5">
        <f t="shared" si="330"/>
        <v>6.052243346055499E-6</v>
      </c>
      <c r="BJ211" s="8">
        <f t="shared" si="331"/>
        <v>0.35554883595994557</v>
      </c>
      <c r="BK211" s="8">
        <f t="shared" si="332"/>
        <v>0.28196659718407052</v>
      </c>
      <c r="BL211" s="8">
        <f t="shared" si="333"/>
        <v>0.33634552228293702</v>
      </c>
      <c r="BM211" s="8">
        <f t="shared" si="334"/>
        <v>0.41118945457710843</v>
      </c>
      <c r="BN211" s="8">
        <f t="shared" si="335"/>
        <v>0.58839086211110903</v>
      </c>
    </row>
    <row r="212" spans="1:66" x14ac:dyDescent="0.25">
      <c r="A212" t="s">
        <v>337</v>
      </c>
      <c r="B212" t="s">
        <v>403</v>
      </c>
      <c r="C212" t="s">
        <v>338</v>
      </c>
      <c r="D212" s="11">
        <v>44473</v>
      </c>
      <c r="E212">
        <f>VLOOKUP(A212,home!$A$2:$E$405,3,FALSE)</f>
        <v>1.3762376237623799</v>
      </c>
      <c r="F212">
        <f>VLOOKUP(B212,home!$B$2:$E$405,3,FALSE)</f>
        <v>1.1599999999999999</v>
      </c>
      <c r="G212">
        <f>VLOOKUP(C212,away!$B$2:$E$405,4,FALSE)</f>
        <v>0.94</v>
      </c>
      <c r="H212">
        <f>VLOOKUP(A212,away!$A$2:$E$405,3,FALSE)</f>
        <v>1.0792079207920799</v>
      </c>
      <c r="I212">
        <f>VLOOKUP(C212,away!$B$2:$E$405,3,FALSE)</f>
        <v>0.87</v>
      </c>
      <c r="J212">
        <f>VLOOKUP(B212,home!$B$2:$E$405,4,FALSE)</f>
        <v>1.1100000000000001</v>
      </c>
      <c r="K212" s="3">
        <f t="shared" si="280"/>
        <v>1.5006495049504989</v>
      </c>
      <c r="L212" s="3">
        <f t="shared" si="281"/>
        <v>1.0421910891089117</v>
      </c>
      <c r="M212" s="5">
        <f t="shared" si="282"/>
        <v>7.864269024836644E-2</v>
      </c>
      <c r="N212" s="5">
        <f t="shared" si="283"/>
        <v>0.11801511418918653</v>
      </c>
      <c r="O212" s="5">
        <f t="shared" si="284"/>
        <v>8.1960711000399811E-2</v>
      </c>
      <c r="P212" s="5">
        <f t="shared" si="285"/>
        <v>0.12299430038814087</v>
      </c>
      <c r="Q212" s="5">
        <f t="shared" si="286"/>
        <v>8.8549661342339686E-2</v>
      </c>
      <c r="R212" s="5">
        <f t="shared" si="287"/>
        <v>4.2709361330823717E-2</v>
      </c>
      <c r="S212" s="5">
        <f t="shared" si="288"/>
        <v>4.808965041821691E-2</v>
      </c>
      <c r="T212" s="5">
        <f t="shared" si="289"/>
        <v>9.2285667994598281E-2</v>
      </c>
      <c r="U212" s="5">
        <f t="shared" si="290"/>
        <v>6.4091781937852588E-2</v>
      </c>
      <c r="V212" s="5">
        <f t="shared" si="291"/>
        <v>8.3567177776106387E-3</v>
      </c>
      <c r="W212" s="5">
        <f t="shared" si="292"/>
        <v>4.4294001818972133E-2</v>
      </c>
      <c r="X212" s="5">
        <f t="shared" si="293"/>
        <v>4.6162813996706679E-2</v>
      </c>
      <c r="Y212" s="5">
        <f t="shared" si="294"/>
        <v>2.4055236697779921E-2</v>
      </c>
      <c r="Z212" s="5">
        <f t="shared" si="295"/>
        <v>1.4837105266839068E-2</v>
      </c>
      <c r="AA212" s="5">
        <f t="shared" si="296"/>
        <v>2.2265294673580485E-2</v>
      </c>
      <c r="AB212" s="5">
        <f t="shared" si="297"/>
        <v>1.6706201714742769E-2</v>
      </c>
      <c r="AC212" s="5">
        <f t="shared" si="298"/>
        <v>8.1685012090150218E-4</v>
      </c>
      <c r="AD212" s="5">
        <f t="shared" si="299"/>
        <v>1.6617442975479259E-2</v>
      </c>
      <c r="AE212" s="5">
        <f t="shared" si="300"/>
        <v>1.731855099281996E-2</v>
      </c>
      <c r="AF212" s="5">
        <f t="shared" si="301"/>
        <v>9.0246197604976295E-3</v>
      </c>
      <c r="AG212" s="5">
        <f t="shared" si="302"/>
        <v>3.1351260989956097E-3</v>
      </c>
      <c r="AH212" s="5">
        <f t="shared" si="303"/>
        <v>3.8657747243176447E-3</v>
      </c>
      <c r="AI212" s="5">
        <f t="shared" si="304"/>
        <v>5.8011729262974245E-3</v>
      </c>
      <c r="AJ212" s="5">
        <f t="shared" si="305"/>
        <v>4.3527636399902344E-3</v>
      </c>
      <c r="AK212" s="5">
        <f t="shared" si="306"/>
        <v>2.1773242005059591E-3</v>
      </c>
      <c r="AL212" s="5">
        <f t="shared" si="307"/>
        <v>5.1100952332609421E-5</v>
      </c>
      <c r="AM212" s="5">
        <f t="shared" si="308"/>
        <v>4.987391514939217E-3</v>
      </c>
      <c r="AN212" s="5">
        <f t="shared" si="309"/>
        <v>5.1978149947670476E-3</v>
      </c>
      <c r="AO212" s="5">
        <f t="shared" si="310"/>
        <v>2.7085582351914503E-3</v>
      </c>
      <c r="AP212" s="5">
        <f t="shared" si="311"/>
        <v>9.4094508568302979E-4</v>
      </c>
      <c r="AQ212" s="5">
        <f t="shared" si="312"/>
        <v>2.4516114590991878E-4</v>
      </c>
      <c r="AR212" s="5">
        <f t="shared" si="313"/>
        <v>8.0577519403726195E-4</v>
      </c>
      <c r="AS212" s="5">
        <f t="shared" si="314"/>
        <v>1.2091861460334092E-3</v>
      </c>
      <c r="AT212" s="5">
        <f t="shared" si="315"/>
        <v>9.0728229571901864E-4</v>
      </c>
      <c r="AU212" s="5">
        <f t="shared" si="316"/>
        <v>4.5383757597369925E-4</v>
      </c>
      <c r="AV212" s="5">
        <f t="shared" si="317"/>
        <v>1.7026278342821658E-4</v>
      </c>
      <c r="AW212" s="5">
        <f t="shared" si="318"/>
        <v>2.2200007335101429E-6</v>
      </c>
      <c r="AX212" s="5">
        <f t="shared" si="319"/>
        <v>1.2473877679813115E-3</v>
      </c>
      <c r="AY212" s="5">
        <f t="shared" si="320"/>
        <v>1.3000164164535773E-3</v>
      </c>
      <c r="AZ212" s="5">
        <f t="shared" si="321"/>
        <v>6.774327624616091E-4</v>
      </c>
      <c r="BA212" s="5">
        <f t="shared" si="322"/>
        <v>2.3533812950264101E-4</v>
      </c>
      <c r="BB212" s="5">
        <f t="shared" si="323"/>
        <v>6.1316825373802894E-5</v>
      </c>
      <c r="BC212" s="5">
        <f t="shared" si="324"/>
        <v>1.2780769803404919E-5</v>
      </c>
      <c r="BD212" s="5">
        <f t="shared" si="325"/>
        <v>1.3996195450843971E-4</v>
      </c>
      <c r="BE212" s="5">
        <f t="shared" si="326"/>
        <v>2.1003383774499427E-4</v>
      </c>
      <c r="BF212" s="5">
        <f t="shared" si="327"/>
        <v>1.5759358731743956E-4</v>
      </c>
      <c r="BG212" s="5">
        <f t="shared" si="328"/>
        <v>7.8830912930429633E-5</v>
      </c>
      <c r="BH212" s="5">
        <f t="shared" si="329"/>
        <v>2.9574392615961283E-5</v>
      </c>
      <c r="BI212" s="5">
        <f t="shared" si="330"/>
        <v>8.8761595276707934E-6</v>
      </c>
      <c r="BJ212" s="8">
        <f t="shared" si="331"/>
        <v>0.47707237951544279</v>
      </c>
      <c r="BK212" s="8">
        <f t="shared" si="332"/>
        <v>0.26025132632202252</v>
      </c>
      <c r="BL212" s="8">
        <f t="shared" si="333"/>
        <v>0.24810160098834713</v>
      </c>
      <c r="BM212" s="8">
        <f t="shared" si="334"/>
        <v>0.46609277717767444</v>
      </c>
      <c r="BN212" s="8">
        <f t="shared" si="335"/>
        <v>0.53287183849925701</v>
      </c>
    </row>
    <row r="213" spans="1:66" x14ac:dyDescent="0.25">
      <c r="A213" t="s">
        <v>337</v>
      </c>
      <c r="B213" t="s">
        <v>408</v>
      </c>
      <c r="C213" t="s">
        <v>407</v>
      </c>
      <c r="D213" s="11">
        <v>44473</v>
      </c>
      <c r="E213">
        <f>VLOOKUP(A213,home!$A$2:$E$405,3,FALSE)</f>
        <v>1.3762376237623799</v>
      </c>
      <c r="F213">
        <f>VLOOKUP(B213,home!$B$2:$E$405,3,FALSE)</f>
        <v>0.65</v>
      </c>
      <c r="G213">
        <f>VLOOKUP(C213,away!$B$2:$E$405,4,FALSE)</f>
        <v>0.57999999999999996</v>
      </c>
      <c r="H213">
        <f>VLOOKUP(A213,away!$A$2:$E$405,3,FALSE)</f>
        <v>1.0792079207920799</v>
      </c>
      <c r="I213">
        <f>VLOOKUP(C213,away!$B$2:$E$405,3,FALSE)</f>
        <v>1.1599999999999999</v>
      </c>
      <c r="J213">
        <f>VLOOKUP(B213,home!$B$2:$E$405,4,FALSE)</f>
        <v>0.93</v>
      </c>
      <c r="K213" s="3">
        <f t="shared" si="280"/>
        <v>0.51884158415841719</v>
      </c>
      <c r="L213" s="3">
        <f t="shared" si="281"/>
        <v>1.1642495049504957</v>
      </c>
      <c r="M213" s="5">
        <f t="shared" si="282"/>
        <v>0.18579876694118128</v>
      </c>
      <c r="N213" s="5">
        <f t="shared" si="283"/>
        <v>9.6400126574443051E-2</v>
      </c>
      <c r="O213" s="5">
        <f t="shared" si="284"/>
        <v>0.21631612243168288</v>
      </c>
      <c r="P213" s="5">
        <f t="shared" si="285"/>
        <v>0.11223379964146046</v>
      </c>
      <c r="Q213" s="5">
        <f t="shared" si="286"/>
        <v>2.5008197192477984E-2</v>
      </c>
      <c r="R213" s="5">
        <f t="shared" si="287"/>
        <v>0.12592296922694884</v>
      </c>
      <c r="S213" s="5">
        <f t="shared" si="288"/>
        <v>1.694901692478289E-2</v>
      </c>
      <c r="T213" s="5">
        <f t="shared" si="289"/>
        <v>2.911578120104687E-2</v>
      </c>
      <c r="U213" s="5">
        <f t="shared" si="290"/>
        <v>6.5334072835641757E-2</v>
      </c>
      <c r="V213" s="5">
        <f t="shared" si="291"/>
        <v>1.1375823430267106E-3</v>
      </c>
      <c r="W213" s="5">
        <f t="shared" si="292"/>
        <v>4.3250975494304534E-3</v>
      </c>
      <c r="X213" s="5">
        <f t="shared" si="293"/>
        <v>5.0354926807870083E-3</v>
      </c>
      <c r="Y213" s="5">
        <f t="shared" si="294"/>
        <v>2.9312849303940601E-3</v>
      </c>
      <c r="Z213" s="5">
        <f t="shared" si="295"/>
        <v>4.8868584861457218E-2</v>
      </c>
      <c r="AA213" s="5">
        <f t="shared" si="296"/>
        <v>2.5355053985098509E-2</v>
      </c>
      <c r="AB213" s="5">
        <f t="shared" si="297"/>
        <v>6.5776281880253491E-3</v>
      </c>
      <c r="AC213" s="5">
        <f t="shared" si="298"/>
        <v>4.2948074570424037E-5</v>
      </c>
      <c r="AD213" s="5">
        <f t="shared" si="299"/>
        <v>5.6101011604654599E-4</v>
      </c>
      <c r="AE213" s="5">
        <f t="shared" si="300"/>
        <v>6.5315574987941138E-4</v>
      </c>
      <c r="AF213" s="5">
        <f t="shared" si="301"/>
        <v>3.8021812922633735E-4</v>
      </c>
      <c r="AG213" s="5">
        <f t="shared" si="302"/>
        <v>1.475562562416556E-4</v>
      </c>
      <c r="AH213" s="5">
        <f t="shared" si="303"/>
        <v>1.4223806433145726E-2</v>
      </c>
      <c r="AI213" s="5">
        <f t="shared" si="304"/>
        <v>7.3799022625360144E-3</v>
      </c>
      <c r="AJ213" s="5">
        <f t="shared" si="305"/>
        <v>1.9145000904142364E-3</v>
      </c>
      <c r="AK213" s="5">
        <f t="shared" si="306"/>
        <v>3.3110741992731848E-4</v>
      </c>
      <c r="AL213" s="5">
        <f t="shared" si="307"/>
        <v>1.0377303737111278E-6</v>
      </c>
      <c r="AM213" s="5">
        <f t="shared" si="308"/>
        <v>5.8215075467697491E-5</v>
      </c>
      <c r="AN213" s="5">
        <f t="shared" si="309"/>
        <v>6.7776872793922553E-5</v>
      </c>
      <c r="AO213" s="5">
        <f t="shared" si="310"/>
        <v>3.945459529870854E-5</v>
      </c>
      <c r="AP213" s="5">
        <f t="shared" si="311"/>
        <v>1.531166434818119E-5</v>
      </c>
      <c r="AQ213" s="5">
        <f t="shared" si="312"/>
        <v>4.4566494093345295E-6</v>
      </c>
      <c r="AR213" s="5">
        <f t="shared" si="313"/>
        <v>3.3120119196603133E-3</v>
      </c>
      <c r="AS213" s="5">
        <f t="shared" si="314"/>
        <v>1.7184095111481173E-3</v>
      </c>
      <c r="AT213" s="5">
        <f t="shared" si="315"/>
        <v>4.4579115649849023E-4</v>
      </c>
      <c r="AU213" s="5">
        <f t="shared" si="316"/>
        <v>7.7098329947163191E-5</v>
      </c>
      <c r="AV213" s="5">
        <f t="shared" si="317"/>
        <v>1.000045491143862E-5</v>
      </c>
      <c r="AW213" s="5">
        <f t="shared" si="318"/>
        <v>1.7412569637448316E-8</v>
      </c>
      <c r="AX213" s="5">
        <f t="shared" si="319"/>
        <v>5.0340669962603296E-6</v>
      </c>
      <c r="AY213" s="5">
        <f t="shared" si="320"/>
        <v>5.8609100082837179E-6</v>
      </c>
      <c r="AZ213" s="5">
        <f t="shared" si="321"/>
        <v>3.4117807878518631E-6</v>
      </c>
      <c r="BA213" s="5">
        <f t="shared" si="322"/>
        <v>1.3240546977520478E-6</v>
      </c>
      <c r="BB213" s="5">
        <f t="shared" si="323"/>
        <v>3.8538250659630025E-7</v>
      </c>
      <c r="BC213" s="5">
        <f t="shared" si="324"/>
        <v>8.9736278504264634E-8</v>
      </c>
      <c r="BD213" s="5">
        <f t="shared" si="325"/>
        <v>6.426680396424434E-4</v>
      </c>
      <c r="BE213" s="5">
        <f t="shared" si="326"/>
        <v>3.3344290377606981E-4</v>
      </c>
      <c r="BF213" s="5">
        <f t="shared" si="327"/>
        <v>8.6502022210779365E-5</v>
      </c>
      <c r="BG213" s="5">
        <f t="shared" si="328"/>
        <v>1.4960282078915787E-5</v>
      </c>
      <c r="BH213" s="5">
        <f t="shared" si="329"/>
        <v>1.9405041133203609E-6</v>
      </c>
      <c r="BI213" s="5">
        <f t="shared" si="330"/>
        <v>2.013628456442122E-7</v>
      </c>
      <c r="BJ213" s="8">
        <f t="shared" si="331"/>
        <v>0.16475924116856649</v>
      </c>
      <c r="BK213" s="8">
        <f t="shared" si="332"/>
        <v>0.31616901256540375</v>
      </c>
      <c r="BL213" s="8">
        <f t="shared" si="333"/>
        <v>0.46999818936025345</v>
      </c>
      <c r="BM213" s="8">
        <f t="shared" si="334"/>
        <v>0.23810920245004769</v>
      </c>
      <c r="BN213" s="8">
        <f t="shared" si="335"/>
        <v>0.76167998200819453</v>
      </c>
    </row>
    <row r="214" spans="1:66" x14ac:dyDescent="0.25">
      <c r="A214" t="s">
        <v>344</v>
      </c>
      <c r="B214" t="s">
        <v>350</v>
      </c>
      <c r="C214" t="s">
        <v>422</v>
      </c>
      <c r="D214" s="11">
        <v>44473</v>
      </c>
      <c r="E214">
        <f>VLOOKUP(A214,home!$A$2:$E$405,3,FALSE)</f>
        <v>1.2843137254902</v>
      </c>
      <c r="F214">
        <f>VLOOKUP(B214,home!$B$2:$E$405,3,FALSE)</f>
        <v>1.0900000000000001</v>
      </c>
      <c r="G214">
        <f>VLOOKUP(C214,away!$B$2:$E$405,4,FALSE)</f>
        <v>0.92</v>
      </c>
      <c r="H214">
        <f>VLOOKUP(A214,away!$A$2:$E$405,3,FALSE)</f>
        <v>1.3823529411764699</v>
      </c>
      <c r="I214">
        <f>VLOOKUP(C214,away!$B$2:$E$405,3,FALSE)</f>
        <v>1.63</v>
      </c>
      <c r="J214">
        <f>VLOOKUP(B214,home!$B$2:$E$405,4,FALSE)</f>
        <v>1.23</v>
      </c>
      <c r="K214" s="3">
        <f t="shared" si="280"/>
        <v>1.2879098039215726</v>
      </c>
      <c r="L214" s="3">
        <f t="shared" si="281"/>
        <v>2.7714794117647044</v>
      </c>
      <c r="M214" s="5">
        <f t="shared" si="282"/>
        <v>1.7259557763741971E-2</v>
      </c>
      <c r="N214" s="5">
        <f t="shared" si="283"/>
        <v>2.2228753655273981E-2</v>
      </c>
      <c r="O214" s="5">
        <f t="shared" si="284"/>
        <v>4.7834508998374534E-2</v>
      </c>
      <c r="P214" s="5">
        <f t="shared" si="285"/>
        <v>6.1606533104781251E-2</v>
      </c>
      <c r="Q214" s="5">
        <f t="shared" si="286"/>
        <v>1.4314314880792428E-2</v>
      </c>
      <c r="R214" s="5">
        <f t="shared" si="287"/>
        <v>6.6286178430434259E-2</v>
      </c>
      <c r="S214" s="5">
        <f t="shared" si="288"/>
        <v>5.497482863036654E-2</v>
      </c>
      <c r="T214" s="5">
        <f t="shared" si="289"/>
        <v>3.9671828985633352E-2</v>
      </c>
      <c r="U214" s="5">
        <f t="shared" si="290"/>
        <v>8.5370619065050973E-2</v>
      </c>
      <c r="V214" s="5">
        <f t="shared" si="291"/>
        <v>2.1803111748972141E-2</v>
      </c>
      <c r="W214" s="5">
        <f t="shared" si="292"/>
        <v>6.1451821571310112E-3</v>
      </c>
      <c r="X214" s="5">
        <f t="shared" si="293"/>
        <v>1.7031245830032411E-2</v>
      </c>
      <c r="Y214" s="5">
        <f t="shared" si="294"/>
        <v>2.3600873587319153E-2</v>
      </c>
      <c r="Z214" s="5">
        <f t="shared" si="295"/>
        <v>6.123692626817006E-2</v>
      </c>
      <c r="AA214" s="5">
        <f t="shared" si="296"/>
        <v>7.8867637702798699E-2</v>
      </c>
      <c r="AB214" s="5">
        <f t="shared" si="297"/>
        <v>5.0787201904784557E-2</v>
      </c>
      <c r="AC214" s="5">
        <f t="shared" si="298"/>
        <v>4.864022821937734E-3</v>
      </c>
      <c r="AD214" s="5">
        <f t="shared" si="299"/>
        <v>1.9786100867632359E-3</v>
      </c>
      <c r="AE214" s="5">
        <f t="shared" si="300"/>
        <v>5.4836771193742841E-3</v>
      </c>
      <c r="AF214" s="5">
        <f t="shared" si="301"/>
        <v>7.5989491185555055E-3</v>
      </c>
      <c r="AG214" s="5">
        <f t="shared" si="302"/>
        <v>7.0201103443747097E-3</v>
      </c>
      <c r="AH214" s="5">
        <f t="shared" si="303"/>
        <v>4.2429220097996628E-2</v>
      </c>
      <c r="AI214" s="5">
        <f t="shared" si="304"/>
        <v>5.4645008536956086E-2</v>
      </c>
      <c r="AJ214" s="5">
        <f t="shared" si="305"/>
        <v>3.5188921115061896E-2</v>
      </c>
      <c r="AK214" s="5">
        <f t="shared" si="306"/>
        <v>1.5106718831170355E-2</v>
      </c>
      <c r="AL214" s="5">
        <f t="shared" si="307"/>
        <v>6.9446873924341275E-4</v>
      </c>
      <c r="AM214" s="5">
        <f t="shared" si="308"/>
        <v>5.09654265776097E-4</v>
      </c>
      <c r="AN214" s="5">
        <f t="shared" si="309"/>
        <v>1.4124963047165095E-3</v>
      </c>
      <c r="AO214" s="5">
        <f t="shared" si="310"/>
        <v>1.9573522138577656E-3</v>
      </c>
      <c r="AP214" s="5">
        <f t="shared" si="311"/>
        <v>1.8082537874262871E-3</v>
      </c>
      <c r="AQ214" s="5">
        <f t="shared" si="312"/>
        <v>1.2528845357743762E-3</v>
      </c>
      <c r="AR214" s="5">
        <f t="shared" si="313"/>
        <v>2.3518341991766178E-2</v>
      </c>
      <c r="AS214" s="5">
        <f t="shared" si="314"/>
        <v>3.0289503223176067E-2</v>
      </c>
      <c r="AT214" s="5">
        <f t="shared" si="315"/>
        <v>1.950507407852127E-2</v>
      </c>
      <c r="AU214" s="5">
        <f t="shared" si="316"/>
        <v>8.3735920439813611E-3</v>
      </c>
      <c r="AV214" s="5">
        <f t="shared" si="317"/>
        <v>2.696107821870818E-3</v>
      </c>
      <c r="AW214" s="5">
        <f t="shared" si="318"/>
        <v>6.8856874614831127E-5</v>
      </c>
      <c r="AX214" s="5">
        <f t="shared" si="319"/>
        <v>1.0939812091724765E-4</v>
      </c>
      <c r="AY214" s="5">
        <f t="shared" si="320"/>
        <v>3.0319463980789748E-4</v>
      </c>
      <c r="AZ214" s="5">
        <f t="shared" si="321"/>
        <v>4.2014885099250164E-4</v>
      </c>
      <c r="BA214" s="5">
        <f t="shared" si="322"/>
        <v>3.8814463013410488E-4</v>
      </c>
      <c r="BB214" s="5">
        <f t="shared" si="323"/>
        <v>2.6893371280092441E-4</v>
      </c>
      <c r="BC214" s="5">
        <f t="shared" si="324"/>
        <v>1.4906884963144083E-4</v>
      </c>
      <c r="BD214" s="5">
        <f t="shared" si="325"/>
        <v>1.0863433438170211E-2</v>
      </c>
      <c r="BE214" s="5">
        <f t="shared" si="326"/>
        <v>1.3991122429268851E-2</v>
      </c>
      <c r="BF214" s="5">
        <f t="shared" si="327"/>
        <v>9.0096518722611839E-3</v>
      </c>
      <c r="BG214" s="5">
        <f t="shared" si="328"/>
        <v>3.8678729920685116E-3</v>
      </c>
      <c r="BH214" s="5">
        <f t="shared" si="329"/>
        <v>1.2453678867021254E-3</v>
      </c>
      <c r="BI214" s="5">
        <f t="shared" si="330"/>
        <v>3.207843021545515E-4</v>
      </c>
      <c r="BJ214" s="8">
        <f t="shared" si="331"/>
        <v>0.15365307567708533</v>
      </c>
      <c r="BK214" s="8">
        <f t="shared" si="332"/>
        <v>0.16150571744885098</v>
      </c>
      <c r="BL214" s="8">
        <f t="shared" si="333"/>
        <v>0.60019686676256911</v>
      </c>
      <c r="BM214" s="8">
        <f t="shared" si="334"/>
        <v>0.74682840155808372</v>
      </c>
      <c r="BN214" s="8">
        <f t="shared" si="335"/>
        <v>0.22952984683339844</v>
      </c>
    </row>
    <row r="215" spans="1:66" x14ac:dyDescent="0.25">
      <c r="A215" t="s">
        <v>344</v>
      </c>
      <c r="B215" t="s">
        <v>358</v>
      </c>
      <c r="C215" t="s">
        <v>345</v>
      </c>
      <c r="D215" s="11">
        <v>44473</v>
      </c>
      <c r="E215">
        <f>VLOOKUP(A215,home!$A$2:$E$405,3,FALSE)</f>
        <v>1.2843137254902</v>
      </c>
      <c r="F215">
        <f>VLOOKUP(B215,home!$B$2:$E$405,3,FALSE)</f>
        <v>0.47</v>
      </c>
      <c r="G215">
        <f>VLOOKUP(C215,away!$B$2:$E$405,4,FALSE)</f>
        <v>1.56</v>
      </c>
      <c r="H215">
        <f>VLOOKUP(A215,away!$A$2:$E$405,3,FALSE)</f>
        <v>1.3823529411764699</v>
      </c>
      <c r="I215">
        <f>VLOOKUP(C215,away!$B$2:$E$405,3,FALSE)</f>
        <v>1.32</v>
      </c>
      <c r="J215">
        <f>VLOOKUP(B215,home!$B$2:$E$405,4,FALSE)</f>
        <v>1.88</v>
      </c>
      <c r="K215" s="3">
        <f t="shared" si="280"/>
        <v>0.94165882352941455</v>
      </c>
      <c r="L215" s="3">
        <f t="shared" si="281"/>
        <v>3.4304470588235274</v>
      </c>
      <c r="M215" s="5">
        <f t="shared" si="282"/>
        <v>1.2624626576553303E-2</v>
      </c>
      <c r="N215" s="5">
        <f t="shared" si="283"/>
        <v>1.1888091009575365E-2</v>
      </c>
      <c r="O215" s="5">
        <f t="shared" si="284"/>
        <v>4.3308113108282614E-2</v>
      </c>
      <c r="P215" s="5">
        <f t="shared" si="285"/>
        <v>4.0781466838824221E-2</v>
      </c>
      <c r="Q215" s="5">
        <f t="shared" si="286"/>
        <v>5.5972628970436733E-3</v>
      </c>
      <c r="R215" s="5">
        <f t="shared" si="287"/>
        <v>7.4283094617752385E-2</v>
      </c>
      <c r="S215" s="5">
        <f t="shared" si="288"/>
        <v>3.2934202596829935E-2</v>
      </c>
      <c r="T215" s="5">
        <f t="shared" si="289"/>
        <v>1.9201114042625523E-2</v>
      </c>
      <c r="U215" s="5">
        <f t="shared" si="290"/>
        <v>6.9949331485876912E-2</v>
      </c>
      <c r="V215" s="5">
        <f t="shared" si="291"/>
        <v>1.1820856490477457E-2</v>
      </c>
      <c r="W215" s="5">
        <f t="shared" si="292"/>
        <v>1.7569039982049961E-3</v>
      </c>
      <c r="X215" s="5">
        <f t="shared" si="293"/>
        <v>6.026966153277624E-3</v>
      </c>
      <c r="Y215" s="5">
        <f t="shared" si="294"/>
        <v>1.0337594157070092E-2</v>
      </c>
      <c r="Z215" s="5">
        <f t="shared" si="295"/>
        <v>8.4941407817259479E-2</v>
      </c>
      <c r="AA215" s="5">
        <f t="shared" si="296"/>
        <v>7.9985826154132786E-2</v>
      </c>
      <c r="AB215" s="5">
        <f t="shared" si="297"/>
        <v>3.7659679477664472E-2</v>
      </c>
      <c r="AC215" s="5">
        <f t="shared" si="298"/>
        <v>2.3865649810002076E-3</v>
      </c>
      <c r="AD215" s="5">
        <f t="shared" si="299"/>
        <v>4.1360103800096027E-4</v>
      </c>
      <c r="AE215" s="5">
        <f t="shared" si="300"/>
        <v>1.4188364643367519E-3</v>
      </c>
      <c r="AF215" s="5">
        <f t="shared" si="301"/>
        <v>2.4336216880177924E-3</v>
      </c>
      <c r="AG215" s="5">
        <f t="shared" si="302"/>
        <v>2.7828034539832606E-3</v>
      </c>
      <c r="AH215" s="5">
        <f t="shared" si="303"/>
        <v>7.2846750654761885E-2</v>
      </c>
      <c r="AI215" s="5">
        <f t="shared" si="304"/>
        <v>6.8596785519503697E-2</v>
      </c>
      <c r="AJ215" s="5">
        <f t="shared" si="305"/>
        <v>3.2297384175097713E-2</v>
      </c>
      <c r="AK215" s="5">
        <f t="shared" si="306"/>
        <v>1.0137705595133347E-2</v>
      </c>
      <c r="AL215" s="5">
        <f t="shared" si="307"/>
        <v>3.0837385974526291E-4</v>
      </c>
      <c r="AM215" s="5">
        <f t="shared" si="308"/>
        <v>7.7894213370905806E-5</v>
      </c>
      <c r="AN215" s="5">
        <f t="shared" si="309"/>
        <v>2.6721197515759611E-4</v>
      </c>
      <c r="AO215" s="5">
        <f t="shared" si="310"/>
        <v>4.5832826713090066E-4</v>
      </c>
      <c r="AP215" s="5">
        <f t="shared" si="311"/>
        <v>5.240902853182939E-4</v>
      </c>
      <c r="AQ215" s="5">
        <f t="shared" si="312"/>
        <v>4.4946599445703117E-4</v>
      </c>
      <c r="AR215" s="5">
        <f t="shared" si="313"/>
        <v>4.9979384305695755E-2</v>
      </c>
      <c r="AS215" s="5">
        <f t="shared" si="314"/>
        <v>4.7063528226025955E-2</v>
      </c>
      <c r="AT215" s="5">
        <f t="shared" si="315"/>
        <v>2.2158893310231496E-2</v>
      </c>
      <c r="AU215" s="5">
        <f t="shared" si="316"/>
        <v>6.9553724684088027E-3</v>
      </c>
      <c r="AV215" s="5">
        <f t="shared" si="317"/>
        <v>1.6373969639526778E-3</v>
      </c>
      <c r="AW215" s="5">
        <f t="shared" si="318"/>
        <v>2.7670649765589306E-5</v>
      </c>
      <c r="AX215" s="5">
        <f t="shared" si="319"/>
        <v>1.222496222043272E-5</v>
      </c>
      <c r="AY215" s="5">
        <f t="shared" si="320"/>
        <v>4.1937085693312162E-5</v>
      </c>
      <c r="AZ215" s="5">
        <f t="shared" si="321"/>
        <v>7.1931476136126484E-5</v>
      </c>
      <c r="BA215" s="5">
        <f t="shared" si="322"/>
        <v>8.2252373582669938E-5</v>
      </c>
      <c r="BB215" s="5">
        <f t="shared" si="323"/>
        <v>7.0540603259481023E-5</v>
      </c>
      <c r="BC215" s="5">
        <f t="shared" si="324"/>
        <v>4.8397160995824796E-5</v>
      </c>
      <c r="BD215" s="5">
        <f t="shared" si="325"/>
        <v>2.8575271982214115E-2</v>
      </c>
      <c r="BE215" s="5">
        <f t="shared" si="326"/>
        <v>2.6908156996804787E-2</v>
      </c>
      <c r="BF215" s="5">
        <f t="shared" si="327"/>
        <v>1.2669151730477989E-2</v>
      </c>
      <c r="BG215" s="5">
        <f t="shared" si="328"/>
        <v>3.9766728378791841E-3</v>
      </c>
      <c r="BH215" s="5">
        <f t="shared" si="329"/>
        <v>9.3616726651967244E-4</v>
      </c>
      <c r="BI215" s="5">
        <f t="shared" si="330"/>
        <v>1.7631003336353258E-4</v>
      </c>
      <c r="BJ215" s="8">
        <f t="shared" si="331"/>
        <v>6.3961069299458578E-2</v>
      </c>
      <c r="BK215" s="8">
        <f t="shared" si="332"/>
        <v>0.1008980284291237</v>
      </c>
      <c r="BL215" s="8">
        <f t="shared" si="333"/>
        <v>0.69010097690977978</v>
      </c>
      <c r="BM215" s="8">
        <f t="shared" si="334"/>
        <v>0.75140456097166242</v>
      </c>
      <c r="BN215" s="8">
        <f t="shared" si="335"/>
        <v>0.18848265504803155</v>
      </c>
    </row>
    <row r="216" spans="1:66" x14ac:dyDescent="0.25">
      <c r="A216" t="s">
        <v>344</v>
      </c>
      <c r="B216" t="s">
        <v>370</v>
      </c>
      <c r="C216" t="s">
        <v>379</v>
      </c>
      <c r="D216" s="11">
        <v>44473</v>
      </c>
      <c r="E216">
        <f>VLOOKUP(A216,home!$A$2:$E$405,3,FALSE)</f>
        <v>1.2843137254902</v>
      </c>
      <c r="F216">
        <f>VLOOKUP(B216,home!$B$2:$E$405,3,FALSE)</f>
        <v>0.55000000000000004</v>
      </c>
      <c r="G216">
        <f>VLOOKUP(C216,away!$B$2:$E$405,4,FALSE)</f>
        <v>0.86</v>
      </c>
      <c r="H216">
        <f>VLOOKUP(A216,away!$A$2:$E$405,3,FALSE)</f>
        <v>1.3823529411764699</v>
      </c>
      <c r="I216">
        <f>VLOOKUP(C216,away!$B$2:$E$405,3,FALSE)</f>
        <v>1.25</v>
      </c>
      <c r="J216">
        <f>VLOOKUP(B216,home!$B$2:$E$405,4,FALSE)</f>
        <v>1.37</v>
      </c>
      <c r="K216" s="3">
        <f t="shared" si="280"/>
        <v>0.60748039215686456</v>
      </c>
      <c r="L216" s="3">
        <f t="shared" si="281"/>
        <v>2.3672794117647049</v>
      </c>
      <c r="M216" s="5">
        <f t="shared" si="282"/>
        <v>5.1059696870303359E-2</v>
      </c>
      <c r="N216" s="5">
        <f t="shared" si="283"/>
        <v>3.1017764678182513E-2</v>
      </c>
      <c r="O216" s="5">
        <f t="shared" si="284"/>
        <v>0.12087256917201589</v>
      </c>
      <c r="P216" s="5">
        <f t="shared" si="285"/>
        <v>7.3427715721623946E-2</v>
      </c>
      <c r="Q216" s="5">
        <f t="shared" si="286"/>
        <v>9.4213419252658255E-3</v>
      </c>
      <c r="R216" s="5">
        <f t="shared" si="287"/>
        <v>0.14306957222400923</v>
      </c>
      <c r="S216" s="5">
        <f t="shared" si="288"/>
        <v>2.6398655723470551E-2</v>
      </c>
      <c r="T216" s="5">
        <f t="shared" si="289"/>
        <v>2.2302948770877438E-2</v>
      </c>
      <c r="U216" s="5">
        <f t="shared" si="290"/>
        <v>8.6911959840355976E-2</v>
      </c>
      <c r="V216" s="5">
        <f t="shared" si="291"/>
        <v>4.2181409576753197E-3</v>
      </c>
      <c r="W216" s="5">
        <f t="shared" si="292"/>
        <v>1.9077601624681313E-3</v>
      </c>
      <c r="X216" s="5">
        <f t="shared" si="293"/>
        <v>4.5162013551956958E-3</v>
      </c>
      <c r="Y216" s="5">
        <f t="shared" si="294"/>
        <v>5.3455552437693165E-3</v>
      </c>
      <c r="Z216" s="5">
        <f t="shared" si="295"/>
        <v>0.11289521759196015</v>
      </c>
      <c r="AA216" s="5">
        <f t="shared" si="296"/>
        <v>6.8581631055398495E-2</v>
      </c>
      <c r="AB216" s="5">
        <f t="shared" si="297"/>
        <v>2.0830998064145439E-2</v>
      </c>
      <c r="AC216" s="5">
        <f t="shared" si="298"/>
        <v>3.7912540871112919E-4</v>
      </c>
      <c r="AD216" s="5">
        <f t="shared" si="299"/>
        <v>2.8973172290934599E-4</v>
      </c>
      <c r="AE216" s="5">
        <f t="shared" si="300"/>
        <v>6.8587594257841101E-4</v>
      </c>
      <c r="AF216" s="5">
        <f t="shared" si="301"/>
        <v>8.1182999894529196E-4</v>
      </c>
      <c r="AG216" s="5">
        <f t="shared" si="302"/>
        <v>6.4060948078538372E-4</v>
      </c>
      <c r="AH216" s="5">
        <f t="shared" si="303"/>
        <v>6.6813631073035964E-2</v>
      </c>
      <c r="AI216" s="5">
        <f t="shared" si="304"/>
        <v>4.0587970805671954E-2</v>
      </c>
      <c r="AJ216" s="5">
        <f t="shared" si="305"/>
        <v>1.2328198210940484E-2</v>
      </c>
      <c r="AK216" s="5">
        <f t="shared" si="306"/>
        <v>2.4963795612565607E-3</v>
      </c>
      <c r="AL216" s="5">
        <f t="shared" si="307"/>
        <v>2.1808443402550803E-5</v>
      </c>
      <c r="AM216" s="5">
        <f t="shared" si="308"/>
        <v>3.5201268130650702E-5</v>
      </c>
      <c r="AN216" s="5">
        <f t="shared" si="309"/>
        <v>8.3331237313698456E-5</v>
      </c>
      <c r="AO216" s="5">
        <f t="shared" si="310"/>
        <v>9.8634161224798585E-5</v>
      </c>
      <c r="AP216" s="5">
        <f t="shared" si="311"/>
        <v>7.7831539721382069E-5</v>
      </c>
      <c r="AQ216" s="5">
        <f t="shared" si="312"/>
        <v>4.6062250392093663E-5</v>
      </c>
      <c r="AR216" s="5">
        <f t="shared" si="313"/>
        <v>3.1633306652888112E-2</v>
      </c>
      <c r="AS216" s="5">
        <f t="shared" si="314"/>
        <v>1.921661353071482E-2</v>
      </c>
      <c r="AT216" s="5">
        <f t="shared" si="315"/>
        <v>5.8368579617827741E-3</v>
      </c>
      <c r="AU216" s="5">
        <f t="shared" si="316"/>
        <v>1.1819255878625723E-3</v>
      </c>
      <c r="AV216" s="5">
        <f t="shared" si="317"/>
        <v>1.7949915490374701E-4</v>
      </c>
      <c r="AW216" s="5">
        <f t="shared" si="318"/>
        <v>8.711720901914719E-7</v>
      </c>
      <c r="AX216" s="5">
        <f t="shared" si="319"/>
        <v>3.5640133614044372E-6</v>
      </c>
      <c r="AY216" s="5">
        <f t="shared" si="320"/>
        <v>8.4370154537070454E-6</v>
      </c>
      <c r="AZ216" s="5">
        <f t="shared" si="321"/>
        <v>9.9863864901506716E-6</v>
      </c>
      <c r="BA216" s="5">
        <f t="shared" si="322"/>
        <v>7.8801890453529573E-6</v>
      </c>
      <c r="BB216" s="5">
        <f t="shared" si="323"/>
        <v>4.6636523219694564E-6</v>
      </c>
      <c r="BC216" s="5">
        <f t="shared" si="324"/>
        <v>2.2080336250853908E-6</v>
      </c>
      <c r="BD216" s="5">
        <f t="shared" si="325"/>
        <v>1.2480812594236912E-2</v>
      </c>
      <c r="BE216" s="5">
        <f t="shared" si="326"/>
        <v>7.5818489291833739E-3</v>
      </c>
      <c r="BF216" s="5">
        <f t="shared" si="327"/>
        <v>2.3029122803872094E-3</v>
      </c>
      <c r="BG216" s="5">
        <f t="shared" si="328"/>
        <v>4.6632468506416046E-4</v>
      </c>
      <c r="BH216" s="5">
        <f t="shared" si="329"/>
        <v>7.0820775638800627E-5</v>
      </c>
      <c r="BI216" s="5">
        <f t="shared" si="330"/>
        <v>8.6044465115823851E-6</v>
      </c>
      <c r="BJ216" s="8">
        <f t="shared" si="331"/>
        <v>7.7317419028057624E-2</v>
      </c>
      <c r="BK216" s="8">
        <f t="shared" si="332"/>
        <v>0.15551358014064054</v>
      </c>
      <c r="BL216" s="8">
        <f t="shared" si="333"/>
        <v>0.64345243660600426</v>
      </c>
      <c r="BM216" s="8">
        <f t="shared" si="334"/>
        <v>0.56030242693189847</v>
      </c>
      <c r="BN216" s="8">
        <f t="shared" si="335"/>
        <v>0.42886866059140077</v>
      </c>
    </row>
    <row r="217" spans="1:66" x14ac:dyDescent="0.25">
      <c r="A217" t="s">
        <v>344</v>
      </c>
      <c r="B217" t="s">
        <v>421</v>
      </c>
      <c r="C217" t="s">
        <v>411</v>
      </c>
      <c r="D217" s="11">
        <v>44473</v>
      </c>
      <c r="E217">
        <f>VLOOKUP(A217,home!$A$2:$E$405,3,FALSE)</f>
        <v>1.2843137254902</v>
      </c>
      <c r="F217">
        <f>VLOOKUP(B217,home!$B$2:$E$405,3,FALSE)</f>
        <v>1.06</v>
      </c>
      <c r="G217">
        <f>VLOOKUP(C217,away!$B$2:$E$405,4,FALSE)</f>
        <v>0.39</v>
      </c>
      <c r="H217">
        <f>VLOOKUP(A217,away!$A$2:$E$405,3,FALSE)</f>
        <v>1.3823529411764699</v>
      </c>
      <c r="I217">
        <f>VLOOKUP(C217,away!$B$2:$E$405,3,FALSE)</f>
        <v>1.56</v>
      </c>
      <c r="J217">
        <f>VLOOKUP(B217,home!$B$2:$E$405,4,FALSE)</f>
        <v>0.85</v>
      </c>
      <c r="K217" s="3">
        <f t="shared" si="280"/>
        <v>0.53093529411764873</v>
      </c>
      <c r="L217" s="3">
        <f t="shared" si="281"/>
        <v>1.8329999999999991</v>
      </c>
      <c r="M217" s="5">
        <f t="shared" si="282"/>
        <v>9.4049382010526525E-2</v>
      </c>
      <c r="N217" s="5">
        <f t="shared" si="283"/>
        <v>4.9934136299342007E-2</v>
      </c>
      <c r="O217" s="5">
        <f t="shared" si="284"/>
        <v>0.17239251722529506</v>
      </c>
      <c r="P217" s="5">
        <f t="shared" si="285"/>
        <v>9.1529271836693862E-2</v>
      </c>
      <c r="Q217" s="5">
        <f t="shared" si="286"/>
        <v>1.3255897671300951E-2</v>
      </c>
      <c r="R217" s="5">
        <f t="shared" si="287"/>
        <v>0.15799774203698286</v>
      </c>
      <c r="S217" s="5">
        <f t="shared" si="288"/>
        <v>2.2269172385464824E-2</v>
      </c>
      <c r="T217" s="5">
        <f t="shared" si="289"/>
        <v>2.4298060431494635E-2</v>
      </c>
      <c r="U217" s="5">
        <f t="shared" si="290"/>
        <v>8.3886577638329879E-2</v>
      </c>
      <c r="V217" s="5">
        <f t="shared" si="291"/>
        <v>2.4080507132108646E-3</v>
      </c>
      <c r="W217" s="5">
        <f t="shared" si="292"/>
        <v>2.3460079763018751E-3</v>
      </c>
      <c r="X217" s="5">
        <f t="shared" si="293"/>
        <v>4.3002326205613351E-3</v>
      </c>
      <c r="Y217" s="5">
        <f t="shared" si="294"/>
        <v>3.941163196744462E-3</v>
      </c>
      <c r="Z217" s="5">
        <f t="shared" si="295"/>
        <v>9.6536620384596455E-2</v>
      </c>
      <c r="AA217" s="5">
        <f t="shared" si="296"/>
        <v>5.1254698937019526E-2</v>
      </c>
      <c r="AB217" s="5">
        <f t="shared" si="297"/>
        <v>1.3606464327518998E-2</v>
      </c>
      <c r="AC217" s="5">
        <f t="shared" si="298"/>
        <v>1.4647034595968459E-4</v>
      </c>
      <c r="AD217" s="5">
        <f t="shared" si="299"/>
        <v>3.1139460872504644E-4</v>
      </c>
      <c r="AE217" s="5">
        <f t="shared" si="300"/>
        <v>5.7078631779300989E-4</v>
      </c>
      <c r="AF217" s="5">
        <f t="shared" si="301"/>
        <v>5.2312566025729344E-4</v>
      </c>
      <c r="AG217" s="5">
        <f t="shared" si="302"/>
        <v>3.1962977841720606E-4</v>
      </c>
      <c r="AH217" s="5">
        <f t="shared" si="303"/>
        <v>4.4237906291241302E-2</v>
      </c>
      <c r="AI217" s="5">
        <f t="shared" si="304"/>
        <v>2.3487465787889183E-2</v>
      </c>
      <c r="AJ217" s="5">
        <f t="shared" si="305"/>
        <v>6.235162278085577E-3</v>
      </c>
      <c r="AK217" s="5">
        <f t="shared" si="306"/>
        <v>1.1034892393288781E-3</v>
      </c>
      <c r="AL217" s="5">
        <f t="shared" si="307"/>
        <v>5.7018233718358906E-6</v>
      </c>
      <c r="AM217" s="5">
        <f t="shared" si="308"/>
        <v>3.306607763401655E-5</v>
      </c>
      <c r="AN217" s="5">
        <f t="shared" si="309"/>
        <v>6.0610120303152305E-5</v>
      </c>
      <c r="AO217" s="5">
        <f t="shared" si="310"/>
        <v>5.554917525783907E-5</v>
      </c>
      <c r="AP217" s="5">
        <f t="shared" si="311"/>
        <v>3.3940546082539651E-5</v>
      </c>
      <c r="AQ217" s="5">
        <f t="shared" si="312"/>
        <v>1.5553255242323786E-5</v>
      </c>
      <c r="AR217" s="5">
        <f t="shared" si="313"/>
        <v>1.6217616446369036E-2</v>
      </c>
      <c r="AS217" s="5">
        <f t="shared" si="314"/>
        <v>8.6105049578401611E-3</v>
      </c>
      <c r="AT217" s="5">
        <f t="shared" si="315"/>
        <v>2.285810491146169E-3</v>
      </c>
      <c r="AU217" s="5">
        <f t="shared" si="316"/>
        <v>4.045391551379661E-4</v>
      </c>
      <c r="AV217" s="5">
        <f t="shared" si="317"/>
        <v>5.3696028828820288E-5</v>
      </c>
      <c r="AW217" s="5">
        <f t="shared" si="318"/>
        <v>1.5413998777648348E-7</v>
      </c>
      <c r="AX217" s="5">
        <f t="shared" si="319"/>
        <v>2.9259912756555953E-6</v>
      </c>
      <c r="AY217" s="5">
        <f t="shared" si="320"/>
        <v>5.3633420082767035E-6</v>
      </c>
      <c r="AZ217" s="5">
        <f t="shared" si="321"/>
        <v>4.9155029505855968E-6</v>
      </c>
      <c r="BA217" s="5">
        <f t="shared" si="322"/>
        <v>3.003372302807798E-6</v>
      </c>
      <c r="BB217" s="5">
        <f t="shared" si="323"/>
        <v>1.3762953577616724E-6</v>
      </c>
      <c r="BC217" s="5">
        <f t="shared" si="324"/>
        <v>5.0454987815542841E-7</v>
      </c>
      <c r="BD217" s="5">
        <f t="shared" si="325"/>
        <v>4.9544818243657442E-3</v>
      </c>
      <c r="BE217" s="5">
        <f t="shared" si="326"/>
        <v>2.6305092646201713E-3</v>
      </c>
      <c r="BF217" s="5">
        <f t="shared" si="327"/>
        <v>6.9831510504515522E-4</v>
      </c>
      <c r="BG217" s="5">
        <f t="shared" si="328"/>
        <v>1.2358671189464872E-4</v>
      </c>
      <c r="BH217" s="5">
        <f t="shared" si="329"/>
        <v>1.6404136807204611E-5</v>
      </c>
      <c r="BI217" s="5">
        <f t="shared" si="330"/>
        <v>1.7419070400958658E-6</v>
      </c>
      <c r="BJ217" s="8">
        <f t="shared" si="331"/>
        <v>0.10001724278923095</v>
      </c>
      <c r="BK217" s="8">
        <f t="shared" si="332"/>
        <v>0.21041341245723588</v>
      </c>
      <c r="BL217" s="8">
        <f t="shared" si="333"/>
        <v>0.59019922979078654</v>
      </c>
      <c r="BM217" s="8">
        <f t="shared" si="334"/>
        <v>0.41800234913968792</v>
      </c>
      <c r="BN217" s="8">
        <f t="shared" si="335"/>
        <v>0.57915894708014126</v>
      </c>
    </row>
    <row r="218" spans="1:66" x14ac:dyDescent="0.25">
      <c r="A218" t="s">
        <v>344</v>
      </c>
      <c r="B218" t="s">
        <v>424</v>
      </c>
      <c r="C218" t="s">
        <v>376</v>
      </c>
      <c r="D218" s="11">
        <v>44473</v>
      </c>
      <c r="E218">
        <f>VLOOKUP(A218,home!$A$2:$E$405,3,FALSE)</f>
        <v>1.2843137254902</v>
      </c>
      <c r="F218">
        <f>VLOOKUP(B218,home!$B$2:$E$405,3,FALSE)</f>
        <v>1.4</v>
      </c>
      <c r="G218">
        <f>VLOOKUP(C218,away!$B$2:$E$405,4,FALSE)</f>
        <v>0.86</v>
      </c>
      <c r="H218">
        <f>VLOOKUP(A218,away!$A$2:$E$405,3,FALSE)</f>
        <v>1.3823529411764699</v>
      </c>
      <c r="I218">
        <f>VLOOKUP(C218,away!$B$2:$E$405,3,FALSE)</f>
        <v>1.64</v>
      </c>
      <c r="J218">
        <f>VLOOKUP(B218,home!$B$2:$E$405,4,FALSE)</f>
        <v>0.87</v>
      </c>
      <c r="K218" s="3">
        <f t="shared" si="280"/>
        <v>1.5463137254902006</v>
      </c>
      <c r="L218" s="3">
        <f t="shared" si="281"/>
        <v>1.9723411764705872</v>
      </c>
      <c r="M218" s="5">
        <f t="shared" si="282"/>
        <v>2.9639276099070348E-2</v>
      </c>
      <c r="N218" s="5">
        <f t="shared" si="283"/>
        <v>4.5831619445586134E-2</v>
      </c>
      <c r="O218" s="5">
        <f t="shared" si="284"/>
        <v>5.845876469097696E-2</v>
      </c>
      <c r="P218" s="5">
        <f t="shared" si="285"/>
        <v>9.0395590216859584E-2</v>
      </c>
      <c r="Q218" s="5">
        <f t="shared" si="286"/>
        <v>3.5435031105076724E-2</v>
      </c>
      <c r="R218" s="5">
        <f t="shared" si="287"/>
        <v>5.7650314362809367E-2</v>
      </c>
      <c r="S218" s="5">
        <f t="shared" si="288"/>
        <v>6.8923433751733085E-2</v>
      </c>
      <c r="T218" s="5">
        <f t="shared" si="289"/>
        <v>6.9889970938058862E-2</v>
      </c>
      <c r="U218" s="5">
        <f t="shared" si="290"/>
        <v>8.914547237803698E-2</v>
      </c>
      <c r="V218" s="5">
        <f t="shared" si="291"/>
        <v>2.335630020463118E-2</v>
      </c>
      <c r="W218" s="5">
        <f t="shared" si="292"/>
        <v>1.8264558320317436E-2</v>
      </c>
      <c r="X218" s="5">
        <f t="shared" si="293"/>
        <v>3.6023940445210539E-2</v>
      </c>
      <c r="Y218" s="5">
        <f t="shared" si="294"/>
        <v>3.5525750539406466E-2</v>
      </c>
      <c r="Z218" s="5">
        <f t="shared" si="295"/>
        <v>3.7902029618080868E-2</v>
      </c>
      <c r="AA218" s="5">
        <f t="shared" si="296"/>
        <v>5.8608428622374559E-2</v>
      </c>
      <c r="AB218" s="5">
        <f t="shared" si="297"/>
        <v>4.5313508804095265E-2</v>
      </c>
      <c r="AC218" s="5">
        <f t="shared" si="298"/>
        <v>4.4520877787776331E-3</v>
      </c>
      <c r="AD218" s="5">
        <f t="shared" si="299"/>
        <v>7.0606843051807732E-3</v>
      </c>
      <c r="AE218" s="5">
        <f t="shared" si="300"/>
        <v>1.3926078389167654E-2</v>
      </c>
      <c r="AF218" s="5">
        <f t="shared" si="301"/>
        <v>1.3733488916856279E-2</v>
      </c>
      <c r="AG218" s="5">
        <f t="shared" si="302"/>
        <v>9.0290418957726919E-3</v>
      </c>
      <c r="AH218" s="5">
        <f t="shared" si="303"/>
        <v>1.8688933421887165E-2</v>
      </c>
      <c r="AI218" s="5">
        <f t="shared" si="304"/>
        <v>2.8898954265036667E-2</v>
      </c>
      <c r="AJ218" s="5">
        <f t="shared" si="305"/>
        <v>2.2343424816169893E-2</v>
      </c>
      <c r="AK218" s="5">
        <f t="shared" si="306"/>
        <v>1.1516648155900618E-2</v>
      </c>
      <c r="AL218" s="5">
        <f t="shared" si="307"/>
        <v>5.4312946256132664E-4</v>
      </c>
      <c r="AM218" s="5">
        <f t="shared" si="308"/>
        <v>2.1836066104908521E-3</v>
      </c>
      <c r="AN218" s="5">
        <f t="shared" si="309"/>
        <v>4.3068172310844772E-3</v>
      </c>
      <c r="AO218" s="5">
        <f t="shared" si="310"/>
        <v>4.2472564822004788E-3</v>
      </c>
      <c r="AP218" s="5">
        <f t="shared" si="311"/>
        <v>2.7923462822918728E-3</v>
      </c>
      <c r="AQ218" s="5">
        <f t="shared" si="312"/>
        <v>1.3768648878822055E-3</v>
      </c>
      <c r="AR218" s="5">
        <f t="shared" si="313"/>
        <v>7.3721905864610835E-3</v>
      </c>
      <c r="AS218" s="5">
        <f t="shared" si="314"/>
        <v>1.1399719490774427E-2</v>
      </c>
      <c r="AT218" s="5">
        <f t="shared" si="315"/>
        <v>8.8137713576613309E-3</v>
      </c>
      <c r="AU218" s="5">
        <f t="shared" si="316"/>
        <v>4.5429518745613703E-3</v>
      </c>
      <c r="AV218" s="5">
        <f t="shared" si="317"/>
        <v>1.7562072094689206E-3</v>
      </c>
      <c r="AW218" s="5">
        <f t="shared" si="318"/>
        <v>4.6012996186668271E-5</v>
      </c>
      <c r="AX218" s="5">
        <f t="shared" si="319"/>
        <v>5.6275681214552268E-4</v>
      </c>
      <c r="AY218" s="5">
        <f t="shared" si="320"/>
        <v>1.1099484329339371E-3</v>
      </c>
      <c r="AZ218" s="5">
        <f t="shared" si="321"/>
        <v>1.0945984990173034E-3</v>
      </c>
      <c r="BA218" s="5">
        <f t="shared" si="322"/>
        <v>7.1964056377157555E-4</v>
      </c>
      <c r="BB218" s="5">
        <f t="shared" si="323"/>
        <v>3.5484417904629644E-4</v>
      </c>
      <c r="BC218" s="5">
        <f t="shared" si="324"/>
        <v>1.3997475711278245E-4</v>
      </c>
      <c r="BD218" s="5">
        <f t="shared" si="325"/>
        <v>2.42341250907767E-3</v>
      </c>
      <c r="BE218" s="5">
        <f t="shared" si="326"/>
        <v>3.7473560253114468E-3</v>
      </c>
      <c r="BF218" s="5">
        <f t="shared" si="327"/>
        <v>2.8972940281187477E-3</v>
      </c>
      <c r="BG218" s="5">
        <f t="shared" si="328"/>
        <v>1.4933751741536031E-3</v>
      </c>
      <c r="BH218" s="5">
        <f t="shared" si="329"/>
        <v>5.7730663227500869E-4</v>
      </c>
      <c r="BI218" s="5">
        <f t="shared" si="330"/>
        <v>1.7853943386067386E-4</v>
      </c>
      <c r="BJ218" s="8">
        <f t="shared" si="331"/>
        <v>0.30360881903861087</v>
      </c>
      <c r="BK218" s="8">
        <f t="shared" si="332"/>
        <v>0.21841976594656706</v>
      </c>
      <c r="BL218" s="8">
        <f t="shared" si="333"/>
        <v>0.43582657383901174</v>
      </c>
      <c r="BM218" s="8">
        <f t="shared" si="334"/>
        <v>0.67728265708514424</v>
      </c>
      <c r="BN218" s="8">
        <f t="shared" si="335"/>
        <v>0.31741059592037912</v>
      </c>
    </row>
    <row r="219" spans="1:66" x14ac:dyDescent="0.25">
      <c r="A219" t="s">
        <v>340</v>
      </c>
      <c r="B219" t="s">
        <v>385</v>
      </c>
      <c r="C219" t="s">
        <v>361</v>
      </c>
      <c r="D219" s="11">
        <v>44473</v>
      </c>
      <c r="E219">
        <f>VLOOKUP(A219,home!$A$2:$E$405,3,FALSE)</f>
        <v>1.34848484848485</v>
      </c>
      <c r="F219">
        <f>VLOOKUP(B219,home!$B$2:$E$405,3,FALSE)</f>
        <v>0.56999999999999995</v>
      </c>
      <c r="G219">
        <f>VLOOKUP(C219,away!$B$2:$E$405,4,FALSE)</f>
        <v>1.07</v>
      </c>
      <c r="H219">
        <f>VLOOKUP(A219,away!$A$2:$E$405,3,FALSE)</f>
        <v>1.1393939393939401</v>
      </c>
      <c r="I219">
        <f>VLOOKUP(C219,away!$B$2:$E$405,3,FALSE)</f>
        <v>0.65</v>
      </c>
      <c r="J219">
        <f>VLOOKUP(B219,home!$B$2:$E$405,4,FALSE)</f>
        <v>0.56999999999999995</v>
      </c>
      <c r="K219" s="3">
        <f t="shared" si="280"/>
        <v>0.82244090909091006</v>
      </c>
      <c r="L219" s="3">
        <f t="shared" si="281"/>
        <v>0.42214545454545477</v>
      </c>
      <c r="M219" s="5">
        <f t="shared" si="282"/>
        <v>0.28806003559697874</v>
      </c>
      <c r="N219" s="5">
        <f t="shared" si="283"/>
        <v>0.23691235754913909</v>
      </c>
      <c r="O219" s="5">
        <f t="shared" si="284"/>
        <v>0.12160323466346649</v>
      </c>
      <c r="P219" s="5">
        <f t="shared" si="285"/>
        <v>0.10001147486501663</v>
      </c>
      <c r="Q219" s="5">
        <f t="shared" si="286"/>
        <v>9.7423207358792327E-2</v>
      </c>
      <c r="R219" s="5">
        <f t="shared" si="287"/>
        <v>2.5667126385603325E-2</v>
      </c>
      <c r="S219" s="5">
        <f t="shared" si="288"/>
        <v>8.680738273834988E-3</v>
      </c>
      <c r="T219" s="5">
        <f t="shared" si="289"/>
        <v>4.1126764153753492E-2</v>
      </c>
      <c r="U219" s="5">
        <f t="shared" si="290"/>
        <v>2.1109694758326882E-2</v>
      </c>
      <c r="V219" s="5">
        <f t="shared" si="291"/>
        <v>3.348736491622209E-4</v>
      </c>
      <c r="W219" s="5">
        <f t="shared" si="292"/>
        <v>2.6708277075572467E-2</v>
      </c>
      <c r="X219" s="5">
        <f t="shared" si="293"/>
        <v>1.127477776619349E-2</v>
      </c>
      <c r="Y219" s="5">
        <f t="shared" si="294"/>
        <v>2.3797980925043686E-3</v>
      </c>
      <c r="Z219" s="5">
        <f t="shared" si="295"/>
        <v>3.6117535783087166E-3</v>
      </c>
      <c r="AA219" s="5">
        <f t="shared" si="296"/>
        <v>2.970453896356568E-3</v>
      </c>
      <c r="AB219" s="5">
        <f t="shared" si="297"/>
        <v>1.2215114014660657E-3</v>
      </c>
      <c r="AC219" s="5">
        <f t="shared" si="298"/>
        <v>7.2665424320177542E-6</v>
      </c>
      <c r="AD219" s="5">
        <f t="shared" si="299"/>
        <v>5.4914949195714333E-3</v>
      </c>
      <c r="AE219" s="5">
        <f t="shared" si="300"/>
        <v>2.3182096189565387E-3</v>
      </c>
      <c r="AF219" s="5">
        <f t="shared" si="301"/>
        <v>4.8931082666302662E-4</v>
      </c>
      <c r="AG219" s="5">
        <f t="shared" si="302"/>
        <v>6.8853447111891862E-5</v>
      </c>
      <c r="AH219" s="5">
        <f t="shared" si="303"/>
        <v>3.811713390053265E-4</v>
      </c>
      <c r="AI219" s="5">
        <f t="shared" si="304"/>
        <v>3.1349090257094017E-4</v>
      </c>
      <c r="AJ219" s="5">
        <f t="shared" si="305"/>
        <v>1.2891387145108697E-4</v>
      </c>
      <c r="AK219" s="5">
        <f t="shared" si="306"/>
        <v>3.5341347210220223E-5</v>
      </c>
      <c r="AL219" s="5">
        <f t="shared" si="307"/>
        <v>1.0091474498213154E-7</v>
      </c>
      <c r="AM219" s="5">
        <f t="shared" si="308"/>
        <v>9.032860147840891E-4</v>
      </c>
      <c r="AN219" s="5">
        <f t="shared" si="309"/>
        <v>3.813180852955817E-4</v>
      </c>
      <c r="AO219" s="5">
        <f t="shared" si="310"/>
        <v>8.0485848221752899E-5</v>
      </c>
      <c r="AP219" s="5">
        <f t="shared" si="311"/>
        <v>1.1325578327349452E-5</v>
      </c>
      <c r="AQ219" s="5">
        <f t="shared" si="312"/>
        <v>1.1952603527472715E-6</v>
      </c>
      <c r="AR219" s="5">
        <f t="shared" si="313"/>
        <v>3.2181949632820651E-5</v>
      </c>
      <c r="AS219" s="5">
        <f t="shared" si="314"/>
        <v>2.6467751912334892E-5</v>
      </c>
      <c r="AT219" s="5">
        <f t="shared" si="315"/>
        <v>1.088408097218669E-5</v>
      </c>
      <c r="AU219" s="5">
        <f t="shared" si="316"/>
        <v>2.9838378164614327E-6</v>
      </c>
      <c r="AV219" s="5">
        <f t="shared" si="317"/>
        <v>6.1350757158759414E-7</v>
      </c>
      <c r="AW219" s="5">
        <f t="shared" si="318"/>
        <v>9.7323775468212097E-10</v>
      </c>
      <c r="AX219" s="5">
        <f t="shared" si="319"/>
        <v>1.2381656186135517E-4</v>
      </c>
      <c r="AY219" s="5">
        <f t="shared" si="320"/>
        <v>5.2268598787217206E-5</v>
      </c>
      <c r="AZ219" s="5">
        <f t="shared" si="321"/>
        <v>1.1032475696741904E-5</v>
      </c>
      <c r="BA219" s="5">
        <f t="shared" si="322"/>
        <v>1.5524364892542643E-6</v>
      </c>
      <c r="BB219" s="5">
        <f t="shared" si="323"/>
        <v>1.6383850185229787E-7</v>
      </c>
      <c r="BC219" s="5">
        <f t="shared" si="324"/>
        <v>1.3832735767296929E-8</v>
      </c>
      <c r="BD219" s="5">
        <f t="shared" si="325"/>
        <v>2.2642439593176651E-6</v>
      </c>
      <c r="BE219" s="5">
        <f t="shared" si="326"/>
        <v>1.862206860304822E-6</v>
      </c>
      <c r="BF219" s="5">
        <f t="shared" si="327"/>
        <v>7.6577755155221352E-7</v>
      </c>
      <c r="BG219" s="5">
        <f t="shared" si="328"/>
        <v>2.0993559522000457E-7</v>
      </c>
      <c r="BH219" s="5">
        <f t="shared" si="329"/>
        <v>4.3164905445820462E-8</v>
      </c>
      <c r="BI219" s="5">
        <f t="shared" si="330"/>
        <v>7.1001168151367549E-9</v>
      </c>
      <c r="BJ219" s="8">
        <f t="shared" si="331"/>
        <v>0.42575950933931184</v>
      </c>
      <c r="BK219" s="8">
        <f t="shared" si="332"/>
        <v>0.39714675844095682</v>
      </c>
      <c r="BL219" s="8">
        <f t="shared" si="333"/>
        <v>0.17350922212235098</v>
      </c>
      <c r="BM219" s="8">
        <f t="shared" si="334"/>
        <v>0.13029753943638228</v>
      </c>
      <c r="BN219" s="8">
        <f t="shared" si="335"/>
        <v>0.86967743641899653</v>
      </c>
    </row>
    <row r="220" spans="1:66" x14ac:dyDescent="0.25">
      <c r="A220" t="s">
        <v>340</v>
      </c>
      <c r="B220" t="s">
        <v>352</v>
      </c>
      <c r="C220" t="s">
        <v>341</v>
      </c>
      <c r="D220" s="11">
        <v>44473</v>
      </c>
      <c r="E220">
        <f>VLOOKUP(A220,home!$A$2:$E$405,3,FALSE)</f>
        <v>1.34848484848485</v>
      </c>
      <c r="F220">
        <f>VLOOKUP(B220,home!$B$2:$E$405,3,FALSE)</f>
        <v>1.18</v>
      </c>
      <c r="G220">
        <f>VLOOKUP(C220,away!$B$2:$E$405,4,FALSE)</f>
        <v>1.3</v>
      </c>
      <c r="H220">
        <f>VLOOKUP(A220,away!$A$2:$E$405,3,FALSE)</f>
        <v>1.1393939393939401</v>
      </c>
      <c r="I220">
        <f>VLOOKUP(C220,away!$B$2:$E$405,3,FALSE)</f>
        <v>0.6</v>
      </c>
      <c r="J220">
        <f>VLOOKUP(B220,home!$B$2:$E$405,4,FALSE)</f>
        <v>0.83</v>
      </c>
      <c r="K220" s="3">
        <f t="shared" si="280"/>
        <v>2.06857575757576</v>
      </c>
      <c r="L220" s="3">
        <f t="shared" si="281"/>
        <v>0.56741818181818215</v>
      </c>
      <c r="M220" s="5">
        <f t="shared" si="282"/>
        <v>7.1647720514009874E-2</v>
      </c>
      <c r="N220" s="5">
        <f t="shared" si="283"/>
        <v>0.14820873774084428</v>
      </c>
      <c r="O220" s="5">
        <f t="shared" si="284"/>
        <v>4.0654219305476753E-2</v>
      </c>
      <c r="P220" s="5">
        <f t="shared" si="285"/>
        <v>8.4096332498477658E-2</v>
      </c>
      <c r="Q220" s="5">
        <f t="shared" si="286"/>
        <v>0.15329050097580707</v>
      </c>
      <c r="R220" s="5">
        <f t="shared" si="287"/>
        <v>1.1533971600775628E-2</v>
      </c>
      <c r="S220" s="5">
        <f t="shared" si="288"/>
        <v>2.4676964908854373E-2</v>
      </c>
      <c r="T220" s="5">
        <f t="shared" si="289"/>
        <v>8.6979817353690717E-2</v>
      </c>
      <c r="U220" s="5">
        <f t="shared" si="290"/>
        <v>2.3858894041931745E-2</v>
      </c>
      <c r="V220" s="5">
        <f t="shared" si="291"/>
        <v>3.2182806393098386E-3</v>
      </c>
      <c r="W220" s="5">
        <f t="shared" si="292"/>
        <v>0.10569767139506593</v>
      </c>
      <c r="X220" s="5">
        <f t="shared" si="293"/>
        <v>5.9974780525403996E-2</v>
      </c>
      <c r="Y220" s="5">
        <f t="shared" si="294"/>
        <v>1.7015390460334623E-2</v>
      </c>
      <c r="Z220" s="5">
        <f t="shared" si="295"/>
        <v>2.1815283982848854E-3</v>
      </c>
      <c r="AA220" s="5">
        <f t="shared" si="296"/>
        <v>4.5126567591551904E-3</v>
      </c>
      <c r="AB220" s="5">
        <f t="shared" si="297"/>
        <v>4.6673861871244123E-3</v>
      </c>
      <c r="AC220" s="5">
        <f t="shared" si="298"/>
        <v>2.3609055247603077E-4</v>
      </c>
      <c r="AD220" s="5">
        <f t="shared" si="299"/>
        <v>5.4660910170010575E-2</v>
      </c>
      <c r="AE220" s="5">
        <f t="shared" si="300"/>
        <v>3.1015594265194381E-2</v>
      </c>
      <c r="AF220" s="5">
        <f t="shared" si="301"/>
        <v>8.7994060529835143E-3</v>
      </c>
      <c r="AG220" s="5">
        <f t="shared" si="302"/>
        <v>1.664314327887938E-3</v>
      </c>
      <c r="AH220" s="5">
        <f t="shared" si="303"/>
        <v>3.09459719334885E-4</v>
      </c>
      <c r="AI220" s="5">
        <f t="shared" si="304"/>
        <v>6.4014087336234174E-4</v>
      </c>
      <c r="AJ220" s="5">
        <f t="shared" si="305"/>
        <v>6.6208994603535751E-4</v>
      </c>
      <c r="AK220" s="5">
        <f t="shared" si="306"/>
        <v>4.5652773723446112E-4</v>
      </c>
      <c r="AL220" s="5">
        <f t="shared" si="307"/>
        <v>1.1084427785468095E-5</v>
      </c>
      <c r="AM220" s="5">
        <f t="shared" si="308"/>
        <v>2.2614046732942046E-2</v>
      </c>
      <c r="AN220" s="5">
        <f t="shared" si="309"/>
        <v>1.2831621280757377E-2</v>
      </c>
      <c r="AO220" s="5">
        <f t="shared" si="310"/>
        <v>3.640447608453422E-3</v>
      </c>
      <c r="AP220" s="5">
        <f t="shared" si="311"/>
        <v>6.8855205433099689E-4</v>
      </c>
      <c r="AQ220" s="5">
        <f t="shared" si="312"/>
        <v>9.7674238688917047E-5</v>
      </c>
      <c r="AR220" s="5">
        <f t="shared" si="313"/>
        <v>3.5118614258193096E-5</v>
      </c>
      <c r="AS220" s="5">
        <f t="shared" si="314"/>
        <v>7.2645514094152658E-5</v>
      </c>
      <c r="AT220" s="5">
        <f t="shared" si="315"/>
        <v>7.5136374675896205E-5</v>
      </c>
      <c r="AU220" s="5">
        <f t="shared" si="316"/>
        <v>5.1808427722229369E-5</v>
      </c>
      <c r="AV220" s="5">
        <f t="shared" si="317"/>
        <v>2.679241440607991E-5</v>
      </c>
      <c r="AW220" s="5">
        <f t="shared" si="318"/>
        <v>3.6139775972814416E-7</v>
      </c>
      <c r="AX220" s="5">
        <f t="shared" si="319"/>
        <v>7.7964781420748717E-3</v>
      </c>
      <c r="AY220" s="5">
        <f t="shared" si="320"/>
        <v>4.4238634519613226E-3</v>
      </c>
      <c r="AZ220" s="5">
        <f t="shared" si="321"/>
        <v>1.2550902782619E-3</v>
      </c>
      <c r="BA220" s="5">
        <f t="shared" si="322"/>
        <v>2.3738701456968127E-4</v>
      </c>
      <c r="BB220" s="5">
        <f t="shared" si="323"/>
        <v>3.3674427048593695E-5</v>
      </c>
      <c r="BC220" s="5">
        <f t="shared" si="324"/>
        <v>3.8214964339364117E-6</v>
      </c>
      <c r="BD220" s="5">
        <f t="shared" si="325"/>
        <v>3.3211567083930014E-6</v>
      </c>
      <c r="BE220" s="5">
        <f t="shared" si="326"/>
        <v>6.8700642540918698E-6</v>
      </c>
      <c r="BF220" s="5">
        <f t="shared" si="327"/>
        <v>7.1056241845011198E-6</v>
      </c>
      <c r="BG220" s="5">
        <f t="shared" si="328"/>
        <v>4.8995073101676811E-6</v>
      </c>
      <c r="BH220" s="5">
        <f t="shared" si="329"/>
        <v>2.5337505114695217E-6</v>
      </c>
      <c r="BI220" s="5">
        <f t="shared" si="330"/>
        <v>1.0482509767542075E-6</v>
      </c>
      <c r="BJ220" s="8">
        <f t="shared" si="331"/>
        <v>0.72092977999274599</v>
      </c>
      <c r="BK220" s="8">
        <f t="shared" si="332"/>
        <v>0.18831033699287458</v>
      </c>
      <c r="BL220" s="8">
        <f t="shared" si="333"/>
        <v>8.7582625869532693E-2</v>
      </c>
      <c r="BM220" s="8">
        <f t="shared" si="334"/>
        <v>0.48514928656384526</v>
      </c>
      <c r="BN220" s="8">
        <f t="shared" si="335"/>
        <v>0.50943148263539129</v>
      </c>
    </row>
    <row r="221" spans="1:66" x14ac:dyDescent="0.25">
      <c r="A221" t="s">
        <v>340</v>
      </c>
      <c r="B221" t="s">
        <v>377</v>
      </c>
      <c r="C221" t="s">
        <v>394</v>
      </c>
      <c r="D221" s="11">
        <v>44473</v>
      </c>
      <c r="E221">
        <f>VLOOKUP(A221,home!$A$2:$E$405,3,FALSE)</f>
        <v>1.34848484848485</v>
      </c>
      <c r="F221">
        <f>VLOOKUP(B221,home!$B$2:$E$405,3,FALSE)</f>
        <v>0.37</v>
      </c>
      <c r="G221">
        <f>VLOOKUP(C221,away!$B$2:$E$405,4,FALSE)</f>
        <v>0.97</v>
      </c>
      <c r="H221">
        <f>VLOOKUP(A221,away!$A$2:$E$405,3,FALSE)</f>
        <v>1.1393939393939401</v>
      </c>
      <c r="I221">
        <f>VLOOKUP(C221,away!$B$2:$E$405,3,FALSE)</f>
        <v>0.74</v>
      </c>
      <c r="J221">
        <f>VLOOKUP(B221,home!$B$2:$E$405,4,FALSE)</f>
        <v>1.04</v>
      </c>
      <c r="K221" s="3">
        <f t="shared" si="280"/>
        <v>0.48397121212121264</v>
      </c>
      <c r="L221" s="3">
        <f t="shared" si="281"/>
        <v>0.8768775757575763</v>
      </c>
      <c r="M221" s="5">
        <f t="shared" si="282"/>
        <v>0.25644301882542048</v>
      </c>
      <c r="N221" s="5">
        <f t="shared" si="283"/>
        <v>0.12411103866096171</v>
      </c>
      <c r="O221" s="5">
        <f t="shared" si="284"/>
        <v>0.22486913266758918</v>
      </c>
      <c r="P221" s="5">
        <f t="shared" si="285"/>
        <v>0.1088301867057789</v>
      </c>
      <c r="Q221" s="5">
        <f t="shared" si="286"/>
        <v>3.0033084909184157E-2</v>
      </c>
      <c r="R221" s="5">
        <f t="shared" si="287"/>
        <v>9.8591349958132207E-2</v>
      </c>
      <c r="S221" s="5">
        <f t="shared" si="288"/>
        <v>1.1546433972606776E-2</v>
      </c>
      <c r="T221" s="5">
        <f t="shared" si="289"/>
        <v>2.6335338687686848E-2</v>
      </c>
      <c r="U221" s="5">
        <f t="shared" si="290"/>
        <v>4.7715375143903907E-2</v>
      </c>
      <c r="V221" s="5">
        <f t="shared" si="291"/>
        <v>5.4445734433426133E-4</v>
      </c>
      <c r="W221" s="5">
        <f t="shared" si="292"/>
        <v>4.8450495024123866E-3</v>
      </c>
      <c r="X221" s="5">
        <f t="shared" si="293"/>
        <v>4.2485152621008241E-3</v>
      </c>
      <c r="Y221" s="5">
        <f t="shared" si="294"/>
        <v>1.8627138818000173E-3</v>
      </c>
      <c r="Z221" s="5">
        <f t="shared" si="295"/>
        <v>2.8817514647317934E-2</v>
      </c>
      <c r="AA221" s="5">
        <f t="shared" si="296"/>
        <v>1.394684749418326E-2</v>
      </c>
      <c r="AB221" s="5">
        <f t="shared" si="297"/>
        <v>3.3749363435147841E-3</v>
      </c>
      <c r="AC221" s="5">
        <f t="shared" si="298"/>
        <v>1.4441169696446368E-5</v>
      </c>
      <c r="AD221" s="5">
        <f t="shared" si="299"/>
        <v>5.8621612011745003E-4</v>
      </c>
      <c r="AE221" s="5">
        <f t="shared" si="300"/>
        <v>5.1403977027860163E-4</v>
      </c>
      <c r="AF221" s="5">
        <f t="shared" si="301"/>
        <v>2.2537497380244084E-4</v>
      </c>
      <c r="AG221" s="5">
        <f t="shared" si="302"/>
        <v>6.5875420221437199E-5</v>
      </c>
      <c r="AH221" s="5">
        <f t="shared" si="303"/>
        <v>6.317358095824648E-3</v>
      </c>
      <c r="AI221" s="5">
        <f t="shared" si="304"/>
        <v>3.0574194550400109E-3</v>
      </c>
      <c r="AJ221" s="5">
        <f t="shared" si="305"/>
        <v>7.3985149980934563E-4</v>
      </c>
      <c r="AK221" s="5">
        <f t="shared" si="306"/>
        <v>1.1935560905080874E-4</v>
      </c>
      <c r="AL221" s="5">
        <f t="shared" si="307"/>
        <v>2.4514376745565025E-7</v>
      </c>
      <c r="AM221" s="5">
        <f t="shared" si="308"/>
        <v>5.6742345243647344E-5</v>
      </c>
      <c r="AN221" s="5">
        <f t="shared" si="309"/>
        <v>4.9756090140048911E-5</v>
      </c>
      <c r="AO221" s="5">
        <f t="shared" si="310"/>
        <v>2.1814999850590768E-5</v>
      </c>
      <c r="AP221" s="5">
        <f t="shared" si="311"/>
        <v>6.3763613947126418E-6</v>
      </c>
      <c r="AQ221" s="5">
        <f t="shared" si="312"/>
        <v>1.3978220804874548E-6</v>
      </c>
      <c r="AR221" s="5">
        <f t="shared" si="313"/>
        <v>1.1079099304518434E-3</v>
      </c>
      <c r="AS221" s="5">
        <f t="shared" si="314"/>
        <v>5.3619651196190707E-4</v>
      </c>
      <c r="AT221" s="5">
        <f t="shared" si="315"/>
        <v>1.2975183791468523E-4</v>
      </c>
      <c r="AU221" s="5">
        <f t="shared" si="316"/>
        <v>2.0932051423508445E-5</v>
      </c>
      <c r="AV221" s="5">
        <f t="shared" si="317"/>
        <v>2.5326275749047337E-6</v>
      </c>
      <c r="AW221" s="5">
        <f t="shared" si="318"/>
        <v>2.8898603007138241E-9</v>
      </c>
      <c r="AX221" s="5">
        <f t="shared" si="319"/>
        <v>4.5769436010280557E-6</v>
      </c>
      <c r="AY221" s="5">
        <f t="shared" si="320"/>
        <v>4.0134192092486322E-6</v>
      </c>
      <c r="AZ221" s="5">
        <f t="shared" si="321"/>
        <v>1.7596386533524148E-6</v>
      </c>
      <c r="BA221" s="5">
        <f t="shared" si="322"/>
        <v>5.1432922552033056E-7</v>
      </c>
      <c r="BB221" s="5">
        <f t="shared" si="323"/>
        <v>1.1275094110388481E-7</v>
      </c>
      <c r="BC221" s="5">
        <f t="shared" si="324"/>
        <v>1.9773754379911959E-8</v>
      </c>
      <c r="BD221" s="5">
        <f t="shared" si="325"/>
        <v>1.6191689566205948E-4</v>
      </c>
      <c r="BE221" s="5">
        <f t="shared" si="326"/>
        <v>7.8363116256470835E-5</v>
      </c>
      <c r="BF221" s="5">
        <f t="shared" si="327"/>
        <v>1.8962746180119845E-5</v>
      </c>
      <c r="BG221" s="5">
        <f t="shared" si="328"/>
        <v>3.0591410846464996E-6</v>
      </c>
      <c r="BH221" s="5">
        <f t="shared" si="329"/>
        <v>3.701340546965418E-7</v>
      </c>
      <c r="BI221" s="5">
        <f t="shared" si="330"/>
        <v>3.5826845419764912E-8</v>
      </c>
      <c r="BJ221" s="8">
        <f t="shared" si="331"/>
        <v>0.19297433166265998</v>
      </c>
      <c r="BK221" s="8">
        <f t="shared" si="332"/>
        <v>0.37738279658081358</v>
      </c>
      <c r="BL221" s="8">
        <f t="shared" si="333"/>
        <v>0.40079165708645831</v>
      </c>
      <c r="BM221" s="8">
        <f t="shared" si="334"/>
        <v>0.15708447772083434</v>
      </c>
      <c r="BN221" s="8">
        <f t="shared" si="335"/>
        <v>0.84287781172706655</v>
      </c>
    </row>
    <row r="222" spans="1:66" x14ac:dyDescent="0.25">
      <c r="A222" t="s">
        <v>340</v>
      </c>
      <c r="B222" t="s">
        <v>413</v>
      </c>
      <c r="C222" t="s">
        <v>354</v>
      </c>
      <c r="D222" s="11">
        <v>44473</v>
      </c>
      <c r="E222">
        <f>VLOOKUP(A222,home!$A$2:$E$405,3,FALSE)</f>
        <v>1.34848484848485</v>
      </c>
      <c r="F222">
        <f>VLOOKUP(B222,home!$B$2:$E$405,3,FALSE)</f>
        <v>1.25</v>
      </c>
      <c r="G222">
        <f>VLOOKUP(C222,away!$B$2:$E$405,4,FALSE)</f>
        <v>0.6</v>
      </c>
      <c r="H222">
        <f>VLOOKUP(A222,away!$A$2:$E$405,3,FALSE)</f>
        <v>1.1393939393939401</v>
      </c>
      <c r="I222">
        <f>VLOOKUP(C222,away!$B$2:$E$405,3,FALSE)</f>
        <v>1.58</v>
      </c>
      <c r="J222">
        <f>VLOOKUP(B222,home!$B$2:$E$405,4,FALSE)</f>
        <v>0.55000000000000004</v>
      </c>
      <c r="K222" s="3">
        <f t="shared" si="280"/>
        <v>1.0113636363636374</v>
      </c>
      <c r="L222" s="3">
        <f t="shared" si="281"/>
        <v>0.99013333333333398</v>
      </c>
      <c r="M222" s="5">
        <f t="shared" si="282"/>
        <v>0.13513284198069372</v>
      </c>
      <c r="N222" s="5">
        <f t="shared" si="283"/>
        <v>0.1366684424577472</v>
      </c>
      <c r="O222" s="5">
        <f t="shared" si="284"/>
        <v>0.13379953127315097</v>
      </c>
      <c r="P222" s="5">
        <f t="shared" si="285"/>
        <v>0.13531998049216418</v>
      </c>
      <c r="Q222" s="5">
        <f t="shared" si="286"/>
        <v>6.9110746470110854E-2</v>
      </c>
      <c r="R222" s="5">
        <f t="shared" si="287"/>
        <v>6.6239687948961304E-2</v>
      </c>
      <c r="S222" s="5">
        <f t="shared" si="288"/>
        <v>3.3876844540529666E-2</v>
      </c>
      <c r="T222" s="5">
        <f t="shared" si="289"/>
        <v>6.8428853771605805E-2</v>
      </c>
      <c r="U222" s="5">
        <f t="shared" si="290"/>
        <v>6.6992411675654118E-2</v>
      </c>
      <c r="V222" s="5">
        <f t="shared" si="291"/>
        <v>3.7693065374847928E-3</v>
      </c>
      <c r="W222" s="5">
        <f t="shared" si="292"/>
        <v>2.3298698620605584E-2</v>
      </c>
      <c r="X222" s="5">
        <f t="shared" si="293"/>
        <v>2.3068818127548955E-2</v>
      </c>
      <c r="Y222" s="5">
        <f t="shared" si="294"/>
        <v>1.1420602894345242E-2</v>
      </c>
      <c r="Z222" s="5">
        <f t="shared" si="295"/>
        <v>2.1862041009288315E-2</v>
      </c>
      <c r="AA222" s="5">
        <f t="shared" si="296"/>
        <v>2.2110473293484794E-2</v>
      </c>
      <c r="AB222" s="5">
        <f t="shared" si="297"/>
        <v>1.1180864335909934E-2</v>
      </c>
      <c r="AC222" s="5">
        <f t="shared" si="298"/>
        <v>2.3590790349576016E-4</v>
      </c>
      <c r="AD222" s="5">
        <f t="shared" si="299"/>
        <v>5.8908641398690287E-3</v>
      </c>
      <c r="AE222" s="5">
        <f t="shared" si="300"/>
        <v>5.8327409470223246E-3</v>
      </c>
      <c r="AF222" s="5">
        <f t="shared" si="301"/>
        <v>2.8875956181725203E-3</v>
      </c>
      <c r="AG222" s="5">
        <f t="shared" si="302"/>
        <v>9.5303489157996248E-4</v>
      </c>
      <c r="AH222" s="5">
        <f t="shared" si="303"/>
        <v>5.4115838844991703E-3</v>
      </c>
      <c r="AI222" s="5">
        <f t="shared" si="304"/>
        <v>5.4730791559139394E-3</v>
      </c>
      <c r="AJ222" s="5">
        <f t="shared" si="305"/>
        <v>2.7676366186155737E-3</v>
      </c>
      <c r="AK222" s="5">
        <f t="shared" si="306"/>
        <v>9.3302901157873617E-4</v>
      </c>
      <c r="AL222" s="5">
        <f t="shared" si="307"/>
        <v>9.4493840079392238E-6</v>
      </c>
      <c r="AM222" s="5">
        <f t="shared" si="308"/>
        <v>1.1915611555644188E-3</v>
      </c>
      <c r="AN222" s="5">
        <f t="shared" si="309"/>
        <v>1.1798044188295173E-3</v>
      </c>
      <c r="AO222" s="5">
        <f t="shared" si="310"/>
        <v>5.8408184094853332E-4</v>
      </c>
      <c r="AP222" s="5">
        <f t="shared" si="311"/>
        <v>1.9277296670594722E-4</v>
      </c>
      <c r="AQ222" s="5">
        <f t="shared" si="312"/>
        <v>4.7717735025278825E-5</v>
      </c>
      <c r="AR222" s="5">
        <f t="shared" si="313"/>
        <v>1.0716379180344235E-3</v>
      </c>
      <c r="AS222" s="5">
        <f t="shared" si="314"/>
        <v>1.083815621648452E-3</v>
      </c>
      <c r="AT222" s="5">
        <f t="shared" si="315"/>
        <v>5.4806585412904725E-4</v>
      </c>
      <c r="AU222" s="5">
        <f t="shared" si="316"/>
        <v>1.8476462506623206E-4</v>
      </c>
      <c r="AV222" s="5">
        <f t="shared" si="317"/>
        <v>4.6716055769587114E-5</v>
      </c>
      <c r="AW222" s="5">
        <f t="shared" si="318"/>
        <v>2.6284638814070496E-7</v>
      </c>
      <c r="AX222" s="5">
        <f t="shared" si="319"/>
        <v>2.0085027054021466E-4</v>
      </c>
      <c r="AY222" s="5">
        <f t="shared" si="320"/>
        <v>1.9886854787088467E-4</v>
      </c>
      <c r="AZ222" s="5">
        <f t="shared" si="321"/>
        <v>9.8453189099279354E-5</v>
      </c>
      <c r="BA222" s="5">
        <f t="shared" si="322"/>
        <v>3.2493928100055517E-5</v>
      </c>
      <c r="BB222" s="5">
        <f t="shared" si="323"/>
        <v>8.0433303357004126E-6</v>
      </c>
      <c r="BC222" s="5">
        <f t="shared" si="324"/>
        <v>1.5927938952776354E-6</v>
      </c>
      <c r="BD222" s="5">
        <f t="shared" si="325"/>
        <v>1.7684407065163621E-4</v>
      </c>
      <c r="BE222" s="5">
        <f t="shared" si="326"/>
        <v>1.7885366236358681E-4</v>
      </c>
      <c r="BF222" s="5">
        <f t="shared" si="327"/>
        <v>9.0443045172495682E-5</v>
      </c>
      <c r="BG222" s="5">
        <f t="shared" si="328"/>
        <v>3.0490269016485321E-5</v>
      </c>
      <c r="BH222" s="5">
        <f t="shared" si="329"/>
        <v>7.7091873365545318E-6</v>
      </c>
      <c r="BI222" s="5">
        <f t="shared" si="330"/>
        <v>1.55935834762126E-6</v>
      </c>
      <c r="BJ222" s="8">
        <f t="shared" si="331"/>
        <v>0.35129663811552264</v>
      </c>
      <c r="BK222" s="8">
        <f t="shared" si="332"/>
        <v>0.30854319938624697</v>
      </c>
      <c r="BL222" s="8">
        <f t="shared" si="333"/>
        <v>0.31832919686530464</v>
      </c>
      <c r="BM222" s="8">
        <f t="shared" si="334"/>
        <v>0.32356123905205164</v>
      </c>
      <c r="BN222" s="8">
        <f t="shared" si="335"/>
        <v>0.67627123062282823</v>
      </c>
    </row>
    <row r="223" spans="1:66" x14ac:dyDescent="0.25">
      <c r="A223" t="s">
        <v>342</v>
      </c>
      <c r="B223" t="s">
        <v>409</v>
      </c>
      <c r="C223" t="s">
        <v>384</v>
      </c>
      <c r="D223" s="11">
        <v>44473</v>
      </c>
      <c r="E223">
        <f>VLOOKUP(A223,home!$A$2:$E$405,3,FALSE)</f>
        <v>1.1717171717171699</v>
      </c>
      <c r="F223">
        <f>VLOOKUP(B223,home!$B$2:$E$405,3,FALSE)</f>
        <v>1.1399999999999999</v>
      </c>
      <c r="G223">
        <f>VLOOKUP(C223,away!$B$2:$E$405,4,FALSE)</f>
        <v>1.04</v>
      </c>
      <c r="H223">
        <f>VLOOKUP(A223,away!$A$2:$E$405,3,FALSE)</f>
        <v>0.85606060606060597</v>
      </c>
      <c r="I223">
        <f>VLOOKUP(C223,away!$B$2:$E$405,3,FALSE)</f>
        <v>1</v>
      </c>
      <c r="J223">
        <f>VLOOKUP(B223,home!$B$2:$E$405,4,FALSE)</f>
        <v>1.1000000000000001</v>
      </c>
      <c r="K223" s="3">
        <f t="shared" si="280"/>
        <v>1.3891878787878766</v>
      </c>
      <c r="L223" s="3">
        <f t="shared" si="281"/>
        <v>0.94166666666666665</v>
      </c>
      <c r="M223" s="5">
        <f t="shared" si="282"/>
        <v>9.7212638966003073E-2</v>
      </c>
      <c r="N223" s="5">
        <f t="shared" si="283"/>
        <v>0.13504661971655349</v>
      </c>
      <c r="O223" s="5">
        <f t="shared" si="284"/>
        <v>9.1541901692986233E-2</v>
      </c>
      <c r="P223" s="5">
        <f t="shared" si="285"/>
        <v>0.12716890023308788</v>
      </c>
      <c r="Q223" s="5">
        <f t="shared" si="286"/>
        <v>9.3802563590756019E-2</v>
      </c>
      <c r="R223" s="5">
        <f t="shared" si="287"/>
        <v>4.3100978713781012E-2</v>
      </c>
      <c r="S223" s="5">
        <f t="shared" si="288"/>
        <v>4.1589060225359839E-2</v>
      </c>
      <c r="T223" s="5">
        <f t="shared" si="289"/>
        <v>8.8330747381295247E-2</v>
      </c>
      <c r="U223" s="5">
        <f t="shared" si="290"/>
        <v>5.9875357193078869E-2</v>
      </c>
      <c r="V223" s="5">
        <f t="shared" si="291"/>
        <v>6.0449787723547439E-3</v>
      </c>
      <c r="W223" s="5">
        <f t="shared" si="292"/>
        <v>4.3436461446502407E-2</v>
      </c>
      <c r="X223" s="5">
        <f t="shared" si="293"/>
        <v>4.0902667862123106E-2</v>
      </c>
      <c r="Y223" s="5">
        <f t="shared" si="294"/>
        <v>1.9258339451749627E-2</v>
      </c>
      <c r="Z223" s="5">
        <f t="shared" si="295"/>
        <v>1.3528918318492374E-2</v>
      </c>
      <c r="AA223" s="5">
        <f t="shared" si="296"/>
        <v>1.879420934116087E-2</v>
      </c>
      <c r="AB223" s="5">
        <f t="shared" si="297"/>
        <v>1.3054343904071284E-2</v>
      </c>
      <c r="AC223" s="5">
        <f t="shared" si="298"/>
        <v>4.9423441140814071E-4</v>
      </c>
      <c r="AD223" s="5">
        <f t="shared" si="299"/>
        <v>1.5085351434729508E-2</v>
      </c>
      <c r="AE223" s="5">
        <f t="shared" si="300"/>
        <v>1.4205372601036954E-2</v>
      </c>
      <c r="AF223" s="5">
        <f t="shared" si="301"/>
        <v>6.6883629329882316E-3</v>
      </c>
      <c r="AG223" s="5">
        <f t="shared" si="302"/>
        <v>2.0994028095213061E-3</v>
      </c>
      <c r="AH223" s="5">
        <f t="shared" si="303"/>
        <v>3.1849328541450794E-3</v>
      </c>
      <c r="AI223" s="5">
        <f t="shared" si="304"/>
        <v>4.4244701157316203E-3</v>
      </c>
      <c r="AJ223" s="5">
        <f t="shared" si="305"/>
        <v>3.0732101274167809E-3</v>
      </c>
      <c r="AK223" s="5">
        <f t="shared" si="306"/>
        <v>1.4230887526585124E-3</v>
      </c>
      <c r="AL223" s="5">
        <f t="shared" si="307"/>
        <v>2.5861347752569913E-5</v>
      </c>
      <c r="AM223" s="5">
        <f t="shared" si="308"/>
        <v>4.1912774720763131E-3</v>
      </c>
      <c r="AN223" s="5">
        <f t="shared" si="309"/>
        <v>3.9467862862051948E-3</v>
      </c>
      <c r="AO223" s="5">
        <f t="shared" si="310"/>
        <v>1.8582785430882789E-3</v>
      </c>
      <c r="AP223" s="5">
        <f t="shared" si="311"/>
        <v>5.8329298713604317E-4</v>
      </c>
      <c r="AQ223" s="5">
        <f t="shared" si="312"/>
        <v>1.3731689072161014E-4</v>
      </c>
      <c r="AR223" s="5">
        <f t="shared" si="313"/>
        <v>5.9982902086398997E-4</v>
      </c>
      <c r="AS223" s="5">
        <f t="shared" si="314"/>
        <v>8.3327520512945538E-4</v>
      </c>
      <c r="AT223" s="5">
        <f t="shared" si="315"/>
        <v>5.7878790733016054E-4</v>
      </c>
      <c r="AU223" s="5">
        <f t="shared" si="316"/>
        <v>2.6801504841735322E-4</v>
      </c>
      <c r="AV223" s="5">
        <f t="shared" si="317"/>
        <v>9.3080814148533187E-5</v>
      </c>
      <c r="AW223" s="5">
        <f t="shared" si="318"/>
        <v>9.3973810265038474E-7</v>
      </c>
      <c r="AX223" s="5">
        <f t="shared" si="319"/>
        <v>9.7041197680751651E-4</v>
      </c>
      <c r="AY223" s="5">
        <f t="shared" si="320"/>
        <v>9.1380461149374479E-4</v>
      </c>
      <c r="AZ223" s="5">
        <f t="shared" si="321"/>
        <v>4.3024967124497145E-4</v>
      </c>
      <c r="BA223" s="5">
        <f t="shared" si="322"/>
        <v>1.3505059125189383E-4</v>
      </c>
      <c r="BB223" s="5">
        <f t="shared" si="323"/>
        <v>3.179316002388333E-5</v>
      </c>
      <c r="BC223" s="5">
        <f t="shared" si="324"/>
        <v>5.9877118044980286E-6</v>
      </c>
      <c r="BD223" s="5">
        <f t="shared" si="325"/>
        <v>9.413983244115396E-5</v>
      </c>
      <c r="BE223" s="5">
        <f t="shared" si="326"/>
        <v>1.307779141383728E-4</v>
      </c>
      <c r="BF223" s="5">
        <f t="shared" si="327"/>
        <v>9.0837546567094601E-5</v>
      </c>
      <c r="BG223" s="5">
        <f t="shared" si="328"/>
        <v>4.2063472876612366E-5</v>
      </c>
      <c r="BH223" s="5">
        <f t="shared" si="329"/>
        <v>1.4608516664978119E-5</v>
      </c>
      <c r="BI223" s="5">
        <f t="shared" si="330"/>
        <v>4.058794855611665E-6</v>
      </c>
      <c r="BJ223" s="8">
        <f t="shared" si="331"/>
        <v>0.47206013912910999</v>
      </c>
      <c r="BK223" s="8">
        <f t="shared" si="332"/>
        <v>0.27344947856746005</v>
      </c>
      <c r="BL223" s="8">
        <f t="shared" si="333"/>
        <v>0.24122196676846364</v>
      </c>
      <c r="BM223" s="8">
        <f t="shared" si="334"/>
        <v>0.41147403499696705</v>
      </c>
      <c r="BN223" s="8">
        <f t="shared" si="335"/>
        <v>0.5878736029131677</v>
      </c>
    </row>
    <row r="224" spans="1:66" x14ac:dyDescent="0.25">
      <c r="A224" t="s">
        <v>342</v>
      </c>
      <c r="B224" t="s">
        <v>406</v>
      </c>
      <c r="C224" t="s">
        <v>392</v>
      </c>
      <c r="D224" s="11">
        <v>44473</v>
      </c>
      <c r="E224">
        <f>VLOOKUP(A224,home!$A$2:$E$405,3,FALSE)</f>
        <v>1.1717171717171699</v>
      </c>
      <c r="F224">
        <f>VLOOKUP(B224,home!$B$2:$E$405,3,FALSE)</f>
        <v>1.04</v>
      </c>
      <c r="G224">
        <f>VLOOKUP(C224,away!$B$2:$E$405,4,FALSE)</f>
        <v>1.37</v>
      </c>
      <c r="H224">
        <f>VLOOKUP(A224,away!$A$2:$E$405,3,FALSE)</f>
        <v>0.85606060606060597</v>
      </c>
      <c r="I224">
        <f>VLOOKUP(C224,away!$B$2:$E$405,3,FALSE)</f>
        <v>0.52</v>
      </c>
      <c r="J224">
        <f>VLOOKUP(B224,home!$B$2:$E$405,4,FALSE)</f>
        <v>1.3</v>
      </c>
      <c r="K224" s="3">
        <f t="shared" si="280"/>
        <v>1.669462626262624</v>
      </c>
      <c r="L224" s="3">
        <f t="shared" si="281"/>
        <v>0.57869696969696971</v>
      </c>
      <c r="M224" s="5">
        <f t="shared" si="282"/>
        <v>0.10559338032833035</v>
      </c>
      <c r="N224" s="5">
        <f t="shared" si="283"/>
        <v>0.17628420203888248</v>
      </c>
      <c r="O224" s="5">
        <f t="shared" si="284"/>
        <v>6.1106569216064395E-2</v>
      </c>
      <c r="P224" s="5">
        <f t="shared" si="285"/>
        <v>0.10201513352534967</v>
      </c>
      <c r="Q224" s="5">
        <f t="shared" si="286"/>
        <v>0.1471499434522219</v>
      </c>
      <c r="R224" s="5">
        <f t="shared" si="287"/>
        <v>1.7681093216957298E-2</v>
      </c>
      <c r="S224" s="5">
        <f t="shared" si="288"/>
        <v>2.463953572618684E-2</v>
      </c>
      <c r="T224" s="5">
        <f t="shared" si="289"/>
        <v>8.5155226366881276E-2</v>
      </c>
      <c r="U224" s="5">
        <f t="shared" si="290"/>
        <v>2.9517924317175794E-2</v>
      </c>
      <c r="V224" s="5">
        <f t="shared" si="291"/>
        <v>2.6449527626045926E-3</v>
      </c>
      <c r="W224" s="5">
        <f t="shared" si="292"/>
        <v>8.1887110350047629E-2</v>
      </c>
      <c r="X224" s="5">
        <f t="shared" si="293"/>
        <v>4.7387822616813936E-2</v>
      </c>
      <c r="Y224" s="5">
        <f t="shared" si="294"/>
        <v>1.3711594674443873E-2</v>
      </c>
      <c r="Z224" s="5">
        <f t="shared" si="295"/>
        <v>3.4106650218609447E-3</v>
      </c>
      <c r="AA224" s="5">
        <f t="shared" si="296"/>
        <v>5.693977784698042E-3</v>
      </c>
      <c r="AB224" s="5">
        <f t="shared" si="297"/>
        <v>4.7529415531615167E-3</v>
      </c>
      <c r="AC224" s="5">
        <f t="shared" si="298"/>
        <v>1.597076968783222E-4</v>
      </c>
      <c r="AD224" s="5">
        <f t="shared" si="299"/>
        <v>3.4176867575511957E-2</v>
      </c>
      <c r="AE224" s="5">
        <f t="shared" si="300"/>
        <v>1.977804969968339E-2</v>
      </c>
      <c r="AF224" s="5">
        <f t="shared" si="301"/>
        <v>5.7227487138614194E-3</v>
      </c>
      <c r="AG224" s="5">
        <f t="shared" si="302"/>
        <v>1.1039124463496114E-3</v>
      </c>
      <c r="AH224" s="5">
        <f t="shared" si="303"/>
        <v>4.9343537820059451E-4</v>
      </c>
      <c r="AI224" s="5">
        <f t="shared" si="304"/>
        <v>8.2377192238165548E-4</v>
      </c>
      <c r="AJ224" s="5">
        <f t="shared" si="305"/>
        <v>6.8762821849034466E-4</v>
      </c>
      <c r="AK224" s="5">
        <f t="shared" si="306"/>
        <v>3.8265653717772661E-4</v>
      </c>
      <c r="AL224" s="5">
        <f t="shared" si="307"/>
        <v>6.1718270487821009E-6</v>
      </c>
      <c r="AM224" s="5">
        <f t="shared" si="308"/>
        <v>1.1411400620008829E-2</v>
      </c>
      <c r="AN224" s="5">
        <f t="shared" si="309"/>
        <v>6.6037429587972318E-3</v>
      </c>
      <c r="AO224" s="5">
        <f t="shared" si="310"/>
        <v>1.910783019456829E-3</v>
      </c>
      <c r="AP224" s="5">
        <f t="shared" si="311"/>
        <v>3.6858811436936434E-4</v>
      </c>
      <c r="AQ224" s="5">
        <f t="shared" si="312"/>
        <v>5.3325206212967812E-5</v>
      </c>
      <c r="AR224" s="5">
        <f t="shared" si="313"/>
        <v>5.7109911621192453E-5</v>
      </c>
      <c r="AS224" s="5">
        <f t="shared" si="314"/>
        <v>9.5342863040742302E-5</v>
      </c>
      <c r="AT224" s="5">
        <f t="shared" si="315"/>
        <v>7.9585673263697673E-5</v>
      </c>
      <c r="AU224" s="5">
        <f t="shared" si="316"/>
        <v>4.4288435699897249E-5</v>
      </c>
      <c r="AV224" s="5">
        <f t="shared" si="317"/>
        <v>1.8484472044153455E-5</v>
      </c>
      <c r="AW224" s="5">
        <f t="shared" si="318"/>
        <v>1.6563005878439346E-7</v>
      </c>
      <c r="AX224" s="5">
        <f t="shared" si="319"/>
        <v>3.175151141402478E-3</v>
      </c>
      <c r="AY224" s="5">
        <f t="shared" si="320"/>
        <v>1.8374503438594889E-3</v>
      </c>
      <c r="AZ224" s="5">
        <f t="shared" si="321"/>
        <v>5.3166347298007051E-4</v>
      </c>
      <c r="BA224" s="5">
        <f t="shared" si="322"/>
        <v>1.0255734690404453E-4</v>
      </c>
      <c r="BB224" s="5">
        <f t="shared" si="323"/>
        <v>1.4837406468382868E-5</v>
      </c>
      <c r="BC224" s="5">
        <f t="shared" si="324"/>
        <v>1.7172724322830769E-6</v>
      </c>
      <c r="BD224" s="5">
        <f t="shared" si="325"/>
        <v>5.5082221324743023E-6</v>
      </c>
      <c r="BE224" s="5">
        <f t="shared" si="326"/>
        <v>9.1957709873184598E-6</v>
      </c>
      <c r="BF224" s="5">
        <f t="shared" si="327"/>
        <v>7.6759979914991606E-6</v>
      </c>
      <c r="BG224" s="5">
        <f t="shared" si="328"/>
        <v>4.2715972553582702E-6</v>
      </c>
      <c r="BH224" s="5">
        <f t="shared" si="329"/>
        <v>1.7828179930666586E-6</v>
      </c>
      <c r="BI224" s="5">
        <f t="shared" si="330"/>
        <v>5.952696017706653E-7</v>
      </c>
      <c r="BJ224" s="8">
        <f t="shared" si="331"/>
        <v>0.6383686948375894</v>
      </c>
      <c r="BK224" s="8">
        <f t="shared" si="332"/>
        <v>0.23689633221025805</v>
      </c>
      <c r="BL224" s="8">
        <f t="shared" si="333"/>
        <v>0.12146383917593857</v>
      </c>
      <c r="BM224" s="8">
        <f t="shared" si="334"/>
        <v>0.38847192475404024</v>
      </c>
      <c r="BN224" s="8">
        <f t="shared" si="335"/>
        <v>0.60983032177780616</v>
      </c>
    </row>
    <row r="225" spans="1:66" x14ac:dyDescent="0.25">
      <c r="A225" t="s">
        <v>342</v>
      </c>
      <c r="B225" t="s">
        <v>430</v>
      </c>
      <c r="C225" t="s">
        <v>386</v>
      </c>
      <c r="D225" s="11">
        <v>44473</v>
      </c>
      <c r="E225">
        <f>VLOOKUP(A225,home!$A$2:$E$405,3,FALSE)</f>
        <v>1.1717171717171699</v>
      </c>
      <c r="F225">
        <f>VLOOKUP(B225,home!$B$2:$E$405,3,FALSE)</f>
        <v>1.23</v>
      </c>
      <c r="G225">
        <f>VLOOKUP(C225,away!$B$2:$E$405,4,FALSE)</f>
        <v>1.04</v>
      </c>
      <c r="H225">
        <f>VLOOKUP(A225,away!$A$2:$E$405,3,FALSE)</f>
        <v>0.85606060606060597</v>
      </c>
      <c r="I225">
        <f>VLOOKUP(C225,away!$B$2:$E$405,3,FALSE)</f>
        <v>0.9</v>
      </c>
      <c r="J225">
        <f>VLOOKUP(B225,home!$B$2:$E$405,4,FALSE)</f>
        <v>1.1000000000000001</v>
      </c>
      <c r="K225" s="3">
        <f t="shared" si="280"/>
        <v>1.4988606060606038</v>
      </c>
      <c r="L225" s="3">
        <f t="shared" si="281"/>
        <v>0.84750000000000003</v>
      </c>
      <c r="M225" s="5">
        <f t="shared" si="282"/>
        <v>9.5716880524676154E-2</v>
      </c>
      <c r="N225" s="5">
        <f t="shared" si="283"/>
        <v>0.14346626155344649</v>
      </c>
      <c r="O225" s="5">
        <f t="shared" si="284"/>
        <v>8.1120056244663036E-2</v>
      </c>
      <c r="P225" s="5">
        <f t="shared" si="285"/>
        <v>0.1215876566665459</v>
      </c>
      <c r="Q225" s="5">
        <f t="shared" si="286"/>
        <v>0.10751796387062398</v>
      </c>
      <c r="R225" s="5">
        <f t="shared" si="287"/>
        <v>3.4374623833675955E-2</v>
      </c>
      <c r="S225" s="5">
        <f t="shared" si="288"/>
        <v>3.8612724768674923E-2</v>
      </c>
      <c r="T225" s="5">
        <f t="shared" si="289"/>
        <v>9.1121474380353826E-2</v>
      </c>
      <c r="U225" s="5">
        <f t="shared" si="290"/>
        <v>5.1522769512448822E-2</v>
      </c>
      <c r="V225" s="5">
        <f t="shared" si="291"/>
        <v>5.4499045012269169E-3</v>
      </c>
      <c r="W225" s="5">
        <f t="shared" si="292"/>
        <v>5.3718146829841891E-2</v>
      </c>
      <c r="X225" s="5">
        <f t="shared" si="293"/>
        <v>4.5526129438290999E-2</v>
      </c>
      <c r="Y225" s="5">
        <f t="shared" si="294"/>
        <v>1.9291697349475806E-2</v>
      </c>
      <c r="Z225" s="5">
        <f t="shared" si="295"/>
        <v>9.7108312330134589E-3</v>
      </c>
      <c r="AA225" s="5">
        <f t="shared" si="296"/>
        <v>1.4555182387266795E-2</v>
      </c>
      <c r="AB225" s="5">
        <f t="shared" si="297"/>
        <v>1.0908094747150668E-2</v>
      </c>
      <c r="AC225" s="5">
        <f t="shared" si="298"/>
        <v>4.3268302945124809E-4</v>
      </c>
      <c r="AD225" s="5">
        <f t="shared" si="299"/>
        <v>2.0129003528457309E-2</v>
      </c>
      <c r="AE225" s="5">
        <f t="shared" si="300"/>
        <v>1.7059330490367567E-2</v>
      </c>
      <c r="AF225" s="5">
        <f t="shared" si="301"/>
        <v>7.2288912952932554E-3</v>
      </c>
      <c r="AG225" s="5">
        <f t="shared" si="302"/>
        <v>2.0421617909203451E-3</v>
      </c>
      <c r="AH225" s="5">
        <f t="shared" si="303"/>
        <v>2.0574823674947267E-3</v>
      </c>
      <c r="AI225" s="5">
        <f t="shared" si="304"/>
        <v>3.0838792683021516E-3</v>
      </c>
      <c r="AJ225" s="5">
        <f t="shared" si="305"/>
        <v>2.3111525745525478E-3</v>
      </c>
      <c r="AK225" s="5">
        <f t="shared" si="306"/>
        <v>1.1546985161974528E-3</v>
      </c>
      <c r="AL225" s="5">
        <f t="shared" si="307"/>
        <v>2.1985219468909284E-5</v>
      </c>
      <c r="AM225" s="5">
        <f t="shared" si="308"/>
        <v>6.0341140856119118E-3</v>
      </c>
      <c r="AN225" s="5">
        <f t="shared" si="309"/>
        <v>5.113911687556095E-3</v>
      </c>
      <c r="AO225" s="5">
        <f t="shared" si="310"/>
        <v>2.1670200776018949E-3</v>
      </c>
      <c r="AP225" s="5">
        <f t="shared" si="311"/>
        <v>6.1218317192253543E-4</v>
      </c>
      <c r="AQ225" s="5">
        <f t="shared" si="312"/>
        <v>1.2970630955108718E-4</v>
      </c>
      <c r="AR225" s="5">
        <f t="shared" si="313"/>
        <v>3.4874326129035626E-4</v>
      </c>
      <c r="AS225" s="5">
        <f t="shared" si="314"/>
        <v>5.2271753597721488E-4</v>
      </c>
      <c r="AT225" s="5">
        <f t="shared" si="315"/>
        <v>3.9174036138665694E-4</v>
      </c>
      <c r="AU225" s="5">
        <f t="shared" si="316"/>
        <v>1.957213984954683E-4</v>
      </c>
      <c r="AV225" s="5">
        <f t="shared" si="317"/>
        <v>7.3339773491986577E-5</v>
      </c>
      <c r="AW225" s="5">
        <f t="shared" si="318"/>
        <v>7.7576334784636673E-7</v>
      </c>
      <c r="AX225" s="5">
        <f t="shared" si="319"/>
        <v>1.5073826492331844E-3</v>
      </c>
      <c r="AY225" s="5">
        <f t="shared" si="320"/>
        <v>1.2775067952251237E-3</v>
      </c>
      <c r="AZ225" s="5">
        <f t="shared" si="321"/>
        <v>5.4134350447664612E-4</v>
      </c>
      <c r="BA225" s="5">
        <f t="shared" si="322"/>
        <v>1.5292954001465254E-4</v>
      </c>
      <c r="BB225" s="5">
        <f t="shared" si="323"/>
        <v>3.2401946290604507E-5</v>
      </c>
      <c r="BC225" s="5">
        <f t="shared" si="324"/>
        <v>5.4921298962574653E-6</v>
      </c>
      <c r="BD225" s="5">
        <f t="shared" si="325"/>
        <v>4.9259985657262803E-5</v>
      </c>
      <c r="BE225" s="5">
        <f t="shared" si="326"/>
        <v>7.383385195678158E-5</v>
      </c>
      <c r="BF225" s="5">
        <f t="shared" si="327"/>
        <v>5.5333326045865274E-5</v>
      </c>
      <c r="BG225" s="5">
        <f t="shared" si="328"/>
        <v>2.7645647537484889E-5</v>
      </c>
      <c r="BH225" s="5">
        <f t="shared" si="329"/>
        <v>1.03592430057431E-5</v>
      </c>
      <c r="BI225" s="5">
        <f t="shared" si="330"/>
        <v>3.1054122499834351E-6</v>
      </c>
      <c r="BJ225" s="8">
        <f t="shared" si="331"/>
        <v>0.52467505242445178</v>
      </c>
      <c r="BK225" s="8">
        <f t="shared" si="332"/>
        <v>0.2630993415052692</v>
      </c>
      <c r="BL225" s="8">
        <f t="shared" si="333"/>
        <v>0.20283973924884699</v>
      </c>
      <c r="BM225" s="8">
        <f t="shared" si="334"/>
        <v>0.41526479068607225</v>
      </c>
      <c r="BN225" s="8">
        <f t="shared" si="335"/>
        <v>0.58378344269363147</v>
      </c>
    </row>
    <row r="226" spans="1:66" x14ac:dyDescent="0.25">
      <c r="A226" t="s">
        <v>40</v>
      </c>
      <c r="B226" t="s">
        <v>317</v>
      </c>
      <c r="C226" t="s">
        <v>233</v>
      </c>
      <c r="D226" s="11">
        <v>44473</v>
      </c>
      <c r="E226">
        <f>VLOOKUP(A226,home!$A$2:$E$405,3,FALSE)</f>
        <v>1.4842105263157901</v>
      </c>
      <c r="F226">
        <f>VLOOKUP(B226,home!$B$2:$E$405,3,FALSE)</f>
        <v>1.27</v>
      </c>
      <c r="G226">
        <f>VLOOKUP(C226,away!$B$2:$E$405,4,FALSE)</f>
        <v>0.94</v>
      </c>
      <c r="H226">
        <f>VLOOKUP(A226,away!$A$2:$E$405,3,FALSE)</f>
        <v>1.1789473684210501</v>
      </c>
      <c r="I226">
        <f>VLOOKUP(C226,away!$B$2:$E$405,3,FALSE)</f>
        <v>0.67</v>
      </c>
      <c r="J226">
        <f>VLOOKUP(B226,home!$B$2:$E$405,4,FALSE)</f>
        <v>1.04</v>
      </c>
      <c r="K226" s="3">
        <f t="shared" si="280"/>
        <v>1.77185052631579</v>
      </c>
      <c r="L226" s="3">
        <f t="shared" si="281"/>
        <v>0.82149052631578778</v>
      </c>
      <c r="M226" s="5">
        <f t="shared" si="282"/>
        <v>7.4769812427632504E-2</v>
      </c>
      <c r="N226" s="5">
        <f t="shared" si="283"/>
        <v>0.13248093150243356</v>
      </c>
      <c r="O226" s="5">
        <f t="shared" si="284"/>
        <v>6.142269256370856E-2</v>
      </c>
      <c r="P226" s="5">
        <f t="shared" si="285"/>
        <v>0.10883183014673997</v>
      </c>
      <c r="Q226" s="5">
        <f t="shared" si="286"/>
        <v>0.11736820410469653</v>
      </c>
      <c r="R226" s="5">
        <f t="shared" si="287"/>
        <v>2.5229080020946881E-2</v>
      </c>
      <c r="S226" s="5">
        <f t="shared" si="288"/>
        <v>3.9602771722052503E-2</v>
      </c>
      <c r="T226" s="5">
        <f t="shared" si="289"/>
        <v>9.6416867762705957E-2</v>
      </c>
      <c r="U226" s="5">
        <f t="shared" si="290"/>
        <v>4.4702158713577911E-2</v>
      </c>
      <c r="V226" s="5">
        <f t="shared" si="291"/>
        <v>6.4049053212723852E-3</v>
      </c>
      <c r="W226" s="5">
        <f t="shared" si="292"/>
        <v>6.9319638071881851E-2</v>
      </c>
      <c r="X226" s="5">
        <f t="shared" si="293"/>
        <v>5.6945425963690142E-2</v>
      </c>
      <c r="Y226" s="5">
        <f t="shared" si="294"/>
        <v>2.3390063973094267E-2</v>
      </c>
      <c r="Z226" s="5">
        <f t="shared" si="295"/>
        <v>6.9084834082902601E-3</v>
      </c>
      <c r="AA226" s="5">
        <f t="shared" si="296"/>
        <v>1.2240799963022998E-2</v>
      </c>
      <c r="AB226" s="5">
        <f t="shared" si="297"/>
        <v>1.0844433928504304E-2</v>
      </c>
      <c r="AC226" s="5">
        <f t="shared" si="298"/>
        <v>5.8266961742191152E-4</v>
      </c>
      <c r="AD226" s="5">
        <f t="shared" si="299"/>
        <v>3.0706009300420996E-2</v>
      </c>
      <c r="AE226" s="5">
        <f t="shared" si="300"/>
        <v>2.5224695741260319E-2</v>
      </c>
      <c r="AF226" s="5">
        <f t="shared" si="301"/>
        <v>1.0360924290321772E-2</v>
      </c>
      <c r="AG226" s="5">
        <f t="shared" si="302"/>
        <v>2.8371337161248213E-3</v>
      </c>
      <c r="AH226" s="5">
        <f t="shared" si="303"/>
        <v>1.4188134177800633E-3</v>
      </c>
      <c r="AI226" s="5">
        <f t="shared" si="304"/>
        <v>2.5139253010375098E-3</v>
      </c>
      <c r="AJ226" s="5">
        <f t="shared" si="305"/>
        <v>2.2271499338809464E-3</v>
      </c>
      <c r="AK226" s="5">
        <f t="shared" si="306"/>
        <v>1.3153922608437104E-3</v>
      </c>
      <c r="AL226" s="5">
        <f t="shared" si="307"/>
        <v>3.3924386741669596E-5</v>
      </c>
      <c r="AM226" s="5">
        <f t="shared" si="308"/>
        <v>1.0881291748001698E-2</v>
      </c>
      <c r="AN226" s="5">
        <f t="shared" si="309"/>
        <v>8.9388780850615523E-3</v>
      </c>
      <c r="AO226" s="5">
        <f t="shared" si="310"/>
        <v>3.6716018313849375E-3</v>
      </c>
      <c r="AP226" s="5">
        <f t="shared" si="311"/>
        <v>1.0053953736288077E-3</v>
      </c>
      <c r="AQ226" s="5">
        <f t="shared" si="312"/>
        <v>2.0648069365944682E-4</v>
      </c>
      <c r="AR226" s="5">
        <f t="shared" si="313"/>
        <v>2.3310835626320925E-4</v>
      </c>
      <c r="AS226" s="5">
        <f t="shared" si="314"/>
        <v>4.1303316373357595E-4</v>
      </c>
      <c r="AT226" s="5">
        <f t="shared" si="315"/>
        <v>3.6591651427360627E-4</v>
      </c>
      <c r="AU226" s="5">
        <f t="shared" si="316"/>
        <v>2.161164561344428E-4</v>
      </c>
      <c r="AV226" s="5">
        <f t="shared" si="317"/>
        <v>9.5731514136828999E-5</v>
      </c>
      <c r="AW226" s="5">
        <f t="shared" si="318"/>
        <v>1.3716368559225723E-6</v>
      </c>
      <c r="AX226" s="5">
        <f t="shared" si="319"/>
        <v>3.2133370851154114E-3</v>
      </c>
      <c r="AY226" s="5">
        <f t="shared" si="320"/>
        <v>2.6397259732814987E-3</v>
      </c>
      <c r="AZ226" s="5">
        <f t="shared" si="321"/>
        <v>1.0842549395602365E-3</v>
      </c>
      <c r="BA226" s="5">
        <f t="shared" si="322"/>
        <v>2.969017203199438E-4</v>
      </c>
      <c r="BB226" s="5">
        <f t="shared" si="323"/>
        <v>6.0975487622423368E-5</v>
      </c>
      <c r="BC226" s="5">
        <f t="shared" si="324"/>
        <v>1.0018157083861279E-5</v>
      </c>
      <c r="BD226" s="5">
        <f t="shared" si="325"/>
        <v>3.1916051045878635E-5</v>
      </c>
      <c r="BE226" s="5">
        <f t="shared" si="326"/>
        <v>5.6550471843561678E-5</v>
      </c>
      <c r="BF226" s="5">
        <f t="shared" si="327"/>
        <v>5.0099491649710516E-5</v>
      </c>
      <c r="BG226" s="5">
        <f t="shared" si="328"/>
        <v>2.958960354923103E-5</v>
      </c>
      <c r="BH226" s="5">
        <f t="shared" si="329"/>
        <v>1.3107088655545148E-5</v>
      </c>
      <c r="BI226" s="5">
        <f t="shared" si="330"/>
        <v>4.6447603865590782E-6</v>
      </c>
      <c r="BJ226" s="8">
        <f t="shared" si="331"/>
        <v>0.5970587555213499</v>
      </c>
      <c r="BK226" s="8">
        <f t="shared" si="332"/>
        <v>0.23286563959514242</v>
      </c>
      <c r="BL226" s="8">
        <f t="shared" si="333"/>
        <v>0.16342425957497508</v>
      </c>
      <c r="BM226" s="8">
        <f t="shared" si="334"/>
        <v>0.47751623299717405</v>
      </c>
      <c r="BN226" s="8">
        <f t="shared" si="335"/>
        <v>0.52010255076615808</v>
      </c>
    </row>
    <row r="227" spans="1:66" x14ac:dyDescent="0.25">
      <c r="A227" t="s">
        <v>40</v>
      </c>
      <c r="B227" t="s">
        <v>319</v>
      </c>
      <c r="C227" t="s">
        <v>239</v>
      </c>
      <c r="D227" s="11">
        <v>44473</v>
      </c>
      <c r="E227">
        <f>VLOOKUP(A227,home!$A$2:$E$405,3,FALSE)</f>
        <v>1.4842105263157901</v>
      </c>
      <c r="F227">
        <f>VLOOKUP(B227,home!$B$2:$E$405,3,FALSE)</f>
        <v>1.01</v>
      </c>
      <c r="G227">
        <f>VLOOKUP(C227,away!$B$2:$E$405,4,FALSE)</f>
        <v>0.43</v>
      </c>
      <c r="H227">
        <f>VLOOKUP(A227,away!$A$2:$E$405,3,FALSE)</f>
        <v>1.1789473684210501</v>
      </c>
      <c r="I227">
        <f>VLOOKUP(C227,away!$B$2:$E$405,3,FALSE)</f>
        <v>0.67</v>
      </c>
      <c r="J227">
        <f>VLOOKUP(B227,home!$B$2:$E$405,4,FALSE)</f>
        <v>1.1299999999999999</v>
      </c>
      <c r="K227" s="3">
        <f t="shared" si="280"/>
        <v>0.64459263157894764</v>
      </c>
      <c r="L227" s="3">
        <f t="shared" si="281"/>
        <v>0.89258105263157705</v>
      </c>
      <c r="M227" s="5">
        <f t="shared" si="282"/>
        <v>0.21498786717080048</v>
      </c>
      <c r="N227" s="5">
        <f t="shared" si="283"/>
        <v>0.13857959505717155</v>
      </c>
      <c r="O227" s="5">
        <f t="shared" si="284"/>
        <v>0.19189409678233077</v>
      </c>
      <c r="P227" s="5">
        <f t="shared" si="285"/>
        <v>0.12369352082938787</v>
      </c>
      <c r="Q227" s="5">
        <f t="shared" si="286"/>
        <v>4.4663692930523566E-2</v>
      </c>
      <c r="R227" s="5">
        <f t="shared" si="287"/>
        <v>8.5640517449879258E-2</v>
      </c>
      <c r="S227" s="5">
        <f t="shared" si="288"/>
        <v>1.7791802970693708E-2</v>
      </c>
      <c r="T227" s="5">
        <f t="shared" si="289"/>
        <v>3.9865966050340249E-2</v>
      </c>
      <c r="U227" s="5">
        <f t="shared" si="290"/>
        <v>5.5203246512800466E-2</v>
      </c>
      <c r="V227" s="5">
        <f t="shared" si="291"/>
        <v>1.1373927387464365E-3</v>
      </c>
      <c r="W227" s="5">
        <f t="shared" si="292"/>
        <v>9.5966291207067421E-3</v>
      </c>
      <c r="X227" s="5">
        <f t="shared" si="293"/>
        <v>8.5657693222752681E-3</v>
      </c>
      <c r="Y227" s="5">
        <f t="shared" si="294"/>
        <v>3.8228216991378649E-3</v>
      </c>
      <c r="Z227" s="5">
        <f t="shared" si="295"/>
        <v>2.548036773777539E-2</v>
      </c>
      <c r="AA227" s="5">
        <f t="shared" si="296"/>
        <v>1.6424457293691956E-2</v>
      </c>
      <c r="AB227" s="5">
        <f t="shared" si="297"/>
        <v>5.2935420745984698E-3</v>
      </c>
      <c r="AC227" s="5">
        <f t="shared" si="298"/>
        <v>4.0900015159214471E-5</v>
      </c>
      <c r="AD227" s="5">
        <f t="shared" si="299"/>
        <v>1.5464791048008801E-3</v>
      </c>
      <c r="AE227" s="5">
        <f t="shared" si="300"/>
        <v>1.3803579472359084E-3</v>
      </c>
      <c r="AF227" s="5">
        <f t="shared" si="301"/>
        <v>6.1604067477609502E-4</v>
      </c>
      <c r="AG227" s="5">
        <f t="shared" si="302"/>
        <v>1.8328874465183798E-4</v>
      </c>
      <c r="AH227" s="5">
        <f t="shared" si="303"/>
        <v>5.6858233642058083E-3</v>
      </c>
      <c r="AI227" s="5">
        <f t="shared" si="304"/>
        <v>3.6650398450264877E-3</v>
      </c>
      <c r="AJ227" s="5">
        <f t="shared" si="305"/>
        <v>1.1812288392736609E-3</v>
      </c>
      <c r="AK227" s="5">
        <f t="shared" si="306"/>
        <v>2.5380380200145167E-4</v>
      </c>
      <c r="AL227" s="5">
        <f t="shared" si="307"/>
        <v>9.4127486236222291E-7</v>
      </c>
      <c r="AM227" s="5">
        <f t="shared" si="308"/>
        <v>1.9936980716909097E-4</v>
      </c>
      <c r="AN227" s="5">
        <f t="shared" si="309"/>
        <v>1.7795371234594174E-4</v>
      </c>
      <c r="AO227" s="5">
        <f t="shared" si="310"/>
        <v>7.941905594271878E-5</v>
      </c>
      <c r="AP227" s="5">
        <f t="shared" si="311"/>
        <v>2.3629314850786011E-5</v>
      </c>
      <c r="AQ227" s="5">
        <f t="shared" si="312"/>
        <v>5.2727696806193834E-6</v>
      </c>
      <c r="AR227" s="5">
        <f t="shared" si="313"/>
        <v>1.0150116407000073E-3</v>
      </c>
      <c r="AS227" s="5">
        <f t="shared" si="314"/>
        <v>6.5426902456208302E-4</v>
      </c>
      <c r="AT227" s="5">
        <f t="shared" si="315"/>
        <v>2.1086849615153212E-4</v>
      </c>
      <c r="AU227" s="5">
        <f t="shared" si="316"/>
        <v>4.5308092950470428E-5</v>
      </c>
      <c r="AV227" s="5">
        <f t="shared" si="317"/>
        <v>7.301315716691824E-6</v>
      </c>
      <c r="AW227" s="5">
        <f t="shared" si="318"/>
        <v>1.5043433138547168E-8</v>
      </c>
      <c r="AX227" s="5">
        <f t="shared" si="319"/>
        <v>2.1418718110085272E-5</v>
      </c>
      <c r="AY227" s="5">
        <f t="shared" si="320"/>
        <v>1.9117941956718934E-5</v>
      </c>
      <c r="AZ227" s="5">
        <f t="shared" si="321"/>
        <v>8.5321563779387885E-6</v>
      </c>
      <c r="BA227" s="5">
        <f t="shared" si="322"/>
        <v>2.5385470403459425E-6</v>
      </c>
      <c r="BB227" s="5">
        <f t="shared" si="323"/>
        <v>5.6646474735668898E-7</v>
      </c>
      <c r="BC227" s="5">
        <f t="shared" si="324"/>
        <v>1.011231400948628E-7</v>
      </c>
      <c r="BD227" s="5">
        <f t="shared" si="325"/>
        <v>1.5099669311488602E-4</v>
      </c>
      <c r="BE227" s="5">
        <f t="shared" si="326"/>
        <v>9.7331355774643152E-5</v>
      </c>
      <c r="BF227" s="5">
        <f t="shared" si="327"/>
        <v>3.1369537376962011E-5</v>
      </c>
      <c r="BG227" s="5">
        <f t="shared" si="328"/>
        <v>6.7401908830767009E-6</v>
      </c>
      <c r="BH227" s="5">
        <f t="shared" si="329"/>
        <v>1.0861693446667103E-6</v>
      </c>
      <c r="BI227" s="5">
        <f t="shared" si="330"/>
        <v>1.4002735124381922E-7</v>
      </c>
      <c r="BJ227" s="8">
        <f t="shared" si="331"/>
        <v>0.2493585602629817</v>
      </c>
      <c r="BK227" s="8">
        <f t="shared" si="332"/>
        <v>0.35767154294160675</v>
      </c>
      <c r="BL227" s="8">
        <f t="shared" si="333"/>
        <v>0.36746217850773472</v>
      </c>
      <c r="BM227" s="8">
        <f t="shared" si="334"/>
        <v>0.20049425633148138</v>
      </c>
      <c r="BN227" s="8">
        <f t="shared" si="335"/>
        <v>0.79945929022009343</v>
      </c>
    </row>
    <row r="228" spans="1:66" x14ac:dyDescent="0.25">
      <c r="A228" t="s">
        <v>40</v>
      </c>
      <c r="B228" t="s">
        <v>321</v>
      </c>
      <c r="C228" t="s">
        <v>42</v>
      </c>
      <c r="D228" s="11">
        <v>44473</v>
      </c>
      <c r="E228">
        <f>VLOOKUP(A228,home!$A$2:$E$405,3,FALSE)</f>
        <v>1.4842105263157901</v>
      </c>
      <c r="F228">
        <f>VLOOKUP(B228,home!$B$2:$E$405,3,FALSE)</f>
        <v>1.46</v>
      </c>
      <c r="G228">
        <f>VLOOKUP(C228,away!$B$2:$E$405,4,FALSE)</f>
        <v>0.97</v>
      </c>
      <c r="H228">
        <f>VLOOKUP(A228,away!$A$2:$E$405,3,FALSE)</f>
        <v>1.1789473684210501</v>
      </c>
      <c r="I228">
        <f>VLOOKUP(C228,away!$B$2:$E$405,3,FALSE)</f>
        <v>0.71</v>
      </c>
      <c r="J228">
        <f>VLOOKUP(B228,home!$B$2:$E$405,4,FALSE)</f>
        <v>0.71</v>
      </c>
      <c r="K228" s="3">
        <f t="shared" si="280"/>
        <v>2.101938947368422</v>
      </c>
      <c r="L228" s="3">
        <f t="shared" si="281"/>
        <v>0.59430736842105125</v>
      </c>
      <c r="M228" s="5">
        <f t="shared" si="282"/>
        <v>6.745825507246854E-2</v>
      </c>
      <c r="N228" s="5">
        <f t="shared" si="283"/>
        <v>0.14179313365833501</v>
      </c>
      <c r="O228" s="5">
        <f t="shared" si="284"/>
        <v>4.0090938050394806E-2</v>
      </c>
      <c r="P228" s="5">
        <f t="shared" si="285"/>
        <v>8.4268704124659463E-2</v>
      </c>
      <c r="Q228" s="5">
        <f t="shared" si="286"/>
        <v>0.1490202550529354</v>
      </c>
      <c r="R228" s="5">
        <f t="shared" si="287"/>
        <v>1.1913169945130763E-2</v>
      </c>
      <c r="S228" s="5">
        <f t="shared" si="288"/>
        <v>2.6317070042876013E-2</v>
      </c>
      <c r="T228" s="5">
        <f t="shared" si="289"/>
        <v>8.8563835621943893E-2</v>
      </c>
      <c r="U228" s="5">
        <f t="shared" si="290"/>
        <v>2.5040755894289272E-2</v>
      </c>
      <c r="V228" s="5">
        <f t="shared" si="291"/>
        <v>3.652802901733062E-3</v>
      </c>
      <c r="W228" s="5">
        <f t="shared" si="292"/>
        <v>0.10441049268084694</v>
      </c>
      <c r="X228" s="5">
        <f t="shared" si="293"/>
        <v>6.2051925140699578E-2</v>
      </c>
      <c r="Y228" s="5">
        <f t="shared" si="294"/>
        <v>1.8438958167914615E-2</v>
      </c>
      <c r="Z228" s="5">
        <f t="shared" si="295"/>
        <v>2.3600282265478084E-3</v>
      </c>
      <c r="AA228" s="5">
        <f t="shared" si="296"/>
        <v>4.9606352462696632E-3</v>
      </c>
      <c r="AB228" s="5">
        <f t="shared" si="297"/>
        <v>5.2134762139113763E-3</v>
      </c>
      <c r="AC228" s="5">
        <f t="shared" si="298"/>
        <v>2.8519208529515915E-4</v>
      </c>
      <c r="AD228" s="5">
        <f t="shared" si="299"/>
        <v>5.4866120269949421E-2</v>
      </c>
      <c r="AE228" s="5">
        <f t="shared" si="300"/>
        <v>3.2607339553106539E-2</v>
      </c>
      <c r="AF228" s="5">
        <f t="shared" si="301"/>
        <v>9.6893910805092003E-3</v>
      </c>
      <c r="AG228" s="5">
        <f t="shared" si="302"/>
        <v>1.9194921715532771E-3</v>
      </c>
      <c r="AH228" s="5">
        <f t="shared" si="303"/>
        <v>3.50645541179757E-4</v>
      </c>
      <c r="AI228" s="5">
        <f t="shared" si="304"/>
        <v>7.3703551972680893E-4</v>
      </c>
      <c r="AJ228" s="5">
        <f t="shared" si="305"/>
        <v>7.746018322538537E-4</v>
      </c>
      <c r="AK228" s="5">
        <f t="shared" si="306"/>
        <v>5.4272191997243875E-4</v>
      </c>
      <c r="AL228" s="5">
        <f t="shared" si="307"/>
        <v>1.4250453071230319E-5</v>
      </c>
      <c r="AM228" s="5">
        <f t="shared" si="308"/>
        <v>2.3065047017281359E-2</v>
      </c>
      <c r="AN228" s="5">
        <f t="shared" si="309"/>
        <v>1.3707727395348302E-2</v>
      </c>
      <c r="AO228" s="5">
        <f t="shared" si="310"/>
        <v>4.0733016976812995E-3</v>
      </c>
      <c r="AP228" s="5">
        <f t="shared" si="311"/>
        <v>8.0693107091132476E-4</v>
      </c>
      <c r="AQ228" s="5">
        <f t="shared" si="312"/>
        <v>1.1989127031262249E-4</v>
      </c>
      <c r="AR228" s="5">
        <f t="shared" si="313"/>
        <v>4.1678245765423356E-5</v>
      </c>
      <c r="AS228" s="5">
        <f t="shared" si="314"/>
        <v>8.7605128032336346E-5</v>
      </c>
      <c r="AT228" s="5">
        <f t="shared" si="315"/>
        <v>9.2070315300182492E-5</v>
      </c>
      <c r="AU228" s="5">
        <f t="shared" si="316"/>
        <v>6.4508727208648117E-5</v>
      </c>
      <c r="AV228" s="5">
        <f t="shared" si="317"/>
        <v>3.3898351541255612E-5</v>
      </c>
      <c r="AW228" s="5">
        <f t="shared" si="318"/>
        <v>4.9448985244932125E-7</v>
      </c>
      <c r="AX228" s="5">
        <f t="shared" si="319"/>
        <v>8.0802201080845803E-3</v>
      </c>
      <c r="AY228" s="5">
        <f t="shared" si="320"/>
        <v>4.8021343486986086E-3</v>
      </c>
      <c r="AZ228" s="5">
        <f t="shared" si="321"/>
        <v>1.4269719137897045E-3</v>
      </c>
      <c r="BA228" s="5">
        <f t="shared" si="322"/>
        <v>2.8268664096503689E-4</v>
      </c>
      <c r="BB228" s="5">
        <f t="shared" si="323"/>
        <v>4.200068841992939E-5</v>
      </c>
      <c r="BC228" s="5">
        <f t="shared" si="324"/>
        <v>4.9922637213441525E-6</v>
      </c>
      <c r="BD228" s="5">
        <f t="shared" si="325"/>
        <v>4.1282814268757627E-6</v>
      </c>
      <c r="BE228" s="5">
        <f t="shared" si="326"/>
        <v>8.6773955168478465E-6</v>
      </c>
      <c r="BF228" s="5">
        <f t="shared" si="327"/>
        <v>9.1196777992913181E-6</v>
      </c>
      <c r="BG228" s="5">
        <f t="shared" si="328"/>
        <v>6.3896686512605201E-6</v>
      </c>
      <c r="BH228" s="5">
        <f t="shared" si="329"/>
        <v>3.357673349715885E-6</v>
      </c>
      <c r="BI228" s="5">
        <f t="shared" si="330"/>
        <v>1.4115248772617629E-6</v>
      </c>
      <c r="BJ228" s="8">
        <f t="shared" si="331"/>
        <v>0.71977284781300821</v>
      </c>
      <c r="BK228" s="8">
        <f t="shared" si="332"/>
        <v>0.18679840902880207</v>
      </c>
      <c r="BL228" s="8">
        <f t="shared" si="333"/>
        <v>8.9976825152597861E-2</v>
      </c>
      <c r="BM228" s="8">
        <f t="shared" si="334"/>
        <v>0.49956201445818554</v>
      </c>
      <c r="BN228" s="8">
        <f t="shared" si="335"/>
        <v>0.49454445590392399</v>
      </c>
    </row>
    <row r="229" spans="1:66" x14ac:dyDescent="0.25">
      <c r="A229" t="s">
        <v>10</v>
      </c>
      <c r="B229" t="s">
        <v>46</v>
      </c>
      <c r="C229" t="s">
        <v>246</v>
      </c>
      <c r="D229" s="11">
        <v>44504</v>
      </c>
      <c r="E229">
        <f>VLOOKUP(A229,home!$A$2:$E$405,3,FALSE)</f>
        <v>1.5424836601307199</v>
      </c>
      <c r="F229">
        <f>VLOOKUP(B229,home!$B$2:$E$405,3,FALSE)</f>
        <v>1.45</v>
      </c>
      <c r="G229">
        <f>VLOOKUP(C229,away!$B$2:$E$405,4,FALSE)</f>
        <v>1.22</v>
      </c>
      <c r="H229">
        <f>VLOOKUP(A229,away!$A$2:$E$405,3,FALSE)</f>
        <v>1.44444444444444</v>
      </c>
      <c r="I229">
        <f>VLOOKUP(C229,away!$B$2:$E$405,3,FALSE)</f>
        <v>0.8</v>
      </c>
      <c r="J229">
        <f>VLOOKUP(B229,home!$B$2:$E$405,4,FALSE)</f>
        <v>0.81</v>
      </c>
      <c r="K229" s="3">
        <f t="shared" ref="K229:K292" si="336">E229*F229*G229</f>
        <v>2.7286535947712434</v>
      </c>
      <c r="L229" s="3">
        <f t="shared" ref="L229:L292" si="337">H229*I229*J229</f>
        <v>0.93599999999999728</v>
      </c>
      <c r="M229" s="5">
        <f t="shared" ref="M229:M292" si="338">_xlfn.POISSON.DIST(0,K229,FALSE) * _xlfn.POISSON.DIST(0,L229,FALSE)</f>
        <v>2.561304223890731E-2</v>
      </c>
      <c r="N229" s="5">
        <f t="shared" ref="N229:N292" si="339">_xlfn.POISSON.DIST(1,K229,FALSE) * _xlfn.POISSON.DIST(0,L229,FALSE)</f>
        <v>6.9889119778222139E-2</v>
      </c>
      <c r="O229" s="5">
        <f t="shared" ref="O229:O292" si="340">_xlfn.POISSON.DIST(0,K229,FALSE) * _xlfn.POISSON.DIST(1,L229,FALSE)</f>
        <v>2.3973807535617172E-2</v>
      </c>
      <c r="P229" s="5">
        <f t="shared" ref="P229:P292" si="341">_xlfn.POISSON.DIST(1,K229,FALSE) * _xlfn.POISSON.DIST(1,L229,FALSE)</f>
        <v>6.5416216112415729E-2</v>
      </c>
      <c r="Q229" s="5">
        <f t="shared" ref="Q229:Q292" si="342">_xlfn.POISSON.DIST(2,K229,FALSE) * _xlfn.POISSON.DIST(0,L229,FALSE)</f>
        <v>9.5351598959121917E-2</v>
      </c>
      <c r="R229" s="5">
        <f t="shared" ref="R229:R292" si="343">_xlfn.POISSON.DIST(0,K229,FALSE) * _xlfn.POISSON.DIST(2,L229,FALSE)</f>
        <v>1.1219741926668803E-2</v>
      </c>
      <c r="S229" s="5">
        <f t="shared" ref="S229:S292" si="344">_xlfn.POISSON.DIST(2,K229,FALSE) * _xlfn.POISSON.DIST(2,L229,FALSE)</f>
        <v>4.1768577220845191E-2</v>
      </c>
      <c r="T229" s="5">
        <f t="shared" ref="T229:T292" si="345">_xlfn.POISSON.DIST(2,K229,FALSE) * _xlfn.POISSON.DIST(1,L229,FALSE)</f>
        <v>8.9249096625737864E-2</v>
      </c>
      <c r="U229" s="5">
        <f t="shared" ref="U229:U292" si="346">_xlfn.POISSON.DIST(1,K229,FALSE) * _xlfn.POISSON.DIST(2,L229,FALSE)</f>
        <v>3.0614789140610468E-2</v>
      </c>
      <c r="V229" s="5">
        <f t="shared" ref="V229:V292" si="347">_xlfn.POISSON.DIST(3,K229,FALSE) * _xlfn.POISSON.DIST(3,L229,FALSE)</f>
        <v>1.1853085751742475E-2</v>
      </c>
      <c r="W229" s="5">
        <f t="shared" ref="W229:W292" si="348">_xlfn.POISSON.DIST(3,K229,FALSE) * _xlfn.POISSON.DIST(0,L229,FALSE)</f>
        <v>8.6727161088997987E-2</v>
      </c>
      <c r="X229" s="5">
        <f t="shared" ref="X229:X292" si="349">_xlfn.POISSON.DIST(3,K229,FALSE) * _xlfn.POISSON.DIST(1,L229,FALSE)</f>
        <v>8.1176622779301891E-2</v>
      </c>
      <c r="Y229" s="5">
        <f t="shared" ref="Y229:Y292" si="350">_xlfn.POISSON.DIST(3,K229,FALSE) * _xlfn.POISSON.DIST(2,L229,FALSE)</f>
        <v>3.7990659460713165E-2</v>
      </c>
      <c r="Z229" s="5">
        <f t="shared" ref="Z229:Z292" si="351">_xlfn.POISSON.DIST(0,K229,FALSE) * _xlfn.POISSON.DIST(3,L229,FALSE)</f>
        <v>3.5005594811206566E-3</v>
      </c>
      <c r="AA229" s="5">
        <f t="shared" ref="AA229:AA292" si="352">_xlfn.POISSON.DIST(1,K229,FALSE) * _xlfn.POISSON.DIST(3,L229,FALSE)</f>
        <v>9.5518142118704401E-3</v>
      </c>
      <c r="AB229" s="5">
        <f t="shared" ref="AB229:AB292" si="353">_xlfn.POISSON.DIST(2,K229,FALSE) * _xlfn.POISSON.DIST(3,L229,FALSE)</f>
        <v>1.3031796092903664E-2</v>
      </c>
      <c r="AC229" s="5">
        <f t="shared" ref="AC229:AC292" si="354">_xlfn.POISSON.DIST(4,K229,FALSE) * _xlfn.POISSON.DIST(4,L229,FALSE)</f>
        <v>1.892063455168993E-3</v>
      </c>
      <c r="AD229" s="5">
        <f t="shared" ref="AD229:AD292" si="355">_xlfn.POISSON.DIST(4,K229,FALSE) * _xlfn.POISSON.DIST(0,L229,FALSE)</f>
        <v>5.9162094967449765E-2</v>
      </c>
      <c r="AE229" s="5">
        <f t="shared" ref="AE229:AE292" si="356">_xlfn.POISSON.DIST(4,K229,FALSE) * _xlfn.POISSON.DIST(1,L229,FALSE)</f>
        <v>5.5375720889532826E-2</v>
      </c>
      <c r="AF229" s="5">
        <f t="shared" ref="AF229:AF292" si="357">_xlfn.POISSON.DIST(4,K229,FALSE) * _xlfn.POISSON.DIST(2,L229,FALSE)</f>
        <v>2.5915837376301279E-2</v>
      </c>
      <c r="AG229" s="5">
        <f t="shared" ref="AG229:AG292" si="358">_xlfn.POISSON.DIST(4,K229,FALSE) * _xlfn.POISSON.DIST(3,L229,FALSE)</f>
        <v>8.0857412614059772E-3</v>
      </c>
      <c r="AH229" s="5">
        <f t="shared" ref="AH229:AH292" si="359">_xlfn.POISSON.DIST(0,K229,FALSE) * _xlfn.POISSON.DIST(4,L229,FALSE)</f>
        <v>8.1913091858223117E-4</v>
      </c>
      <c r="AI229" s="5">
        <f t="shared" ref="AI229:AI292" si="360">_xlfn.POISSON.DIST(1,K229,FALSE) * _xlfn.POISSON.DIST(4,L229,FALSE)</f>
        <v>2.2351245255776762E-3</v>
      </c>
      <c r="AJ229" s="5">
        <f t="shared" ref="AJ229:AJ292" si="361">_xlfn.POISSON.DIST(2,K229,FALSE) * _xlfn.POISSON.DIST(4,L229,FALSE)</f>
        <v>3.0494402857394482E-3</v>
      </c>
      <c r="AK229" s="5">
        <f t="shared" ref="AK229:AK292" si="362">_xlfn.POISSON.DIST(3,K229,FALSE) * _xlfn.POISSON.DIST(4,L229,FALSE)</f>
        <v>2.7736220659077306E-3</v>
      </c>
      <c r="AL229" s="5">
        <f t="shared" ref="AL229:AL292" si="363">_xlfn.POISSON.DIST(5,K229,FALSE) * _xlfn.POISSON.DIST(5,L229,FALSE)</f>
        <v>1.9329469842317202E-4</v>
      </c>
      <c r="AM229" s="5">
        <f t="shared" ref="AM229:AM292" si="364">_xlfn.POISSON.DIST(5,K229,FALSE) * _xlfn.POISSON.DIST(0,L229,FALSE)</f>
        <v>3.2286572621425896E-2</v>
      </c>
      <c r="AN229" s="5">
        <f t="shared" ref="AN229:AN292" si="365">_xlfn.POISSON.DIST(5,K229,FALSE) * _xlfn.POISSON.DIST(1,L229,FALSE)</f>
        <v>3.0220231973654553E-2</v>
      </c>
      <c r="AO229" s="5">
        <f t="shared" ref="AO229:AO292" si="366">_xlfn.POISSON.DIST(5,K229,FALSE) * _xlfn.POISSON.DIST(2,L229,FALSE)</f>
        <v>1.4143068563670287E-2</v>
      </c>
      <c r="AP229" s="5">
        <f t="shared" ref="AP229:AP292" si="367">_xlfn.POISSON.DIST(5,K229,FALSE) * _xlfn.POISSON.DIST(3,L229,FALSE)</f>
        <v>4.4126373918651172E-3</v>
      </c>
      <c r="AQ229" s="5">
        <f t="shared" ref="AQ229:AQ292" si="368">_xlfn.POISSON.DIST(5,K229,FALSE) * _xlfn.POISSON.DIST(4,L229,FALSE)</f>
        <v>1.0325571496964344E-3</v>
      </c>
      <c r="AR229" s="5">
        <f t="shared" ref="AR229:AR292" si="369">_xlfn.POISSON.DIST(0,K229,FALSE) * _xlfn.POISSON.DIST(5,L229,FALSE)</f>
        <v>1.5334130795859329E-4</v>
      </c>
      <c r="AS229" s="5">
        <f t="shared" ref="AS229:AS292" si="370">_xlfn.POISSON.DIST(1,K229,FALSE) * _xlfn.POISSON.DIST(5,L229,FALSE)</f>
        <v>4.1841531118813987E-4</v>
      </c>
      <c r="AT229" s="5">
        <f t="shared" ref="AT229:AT292" si="371">_xlfn.POISSON.DIST(2,K229,FALSE) * _xlfn.POISSON.DIST(5,L229,FALSE)</f>
        <v>5.7085522149042322E-4</v>
      </c>
      <c r="AU229" s="5">
        <f t="shared" ref="AU229:AU292" si="372">_xlfn.POISSON.DIST(3,K229,FALSE) * _xlfn.POISSON.DIST(5,L229,FALSE)</f>
        <v>5.1922205073792586E-4</v>
      </c>
      <c r="AV229" s="5">
        <f t="shared" ref="AV229:AV292" si="373">_xlfn.POISSON.DIST(4,K229,FALSE) * _xlfn.POISSON.DIST(5,L229,FALSE)</f>
        <v>3.5419427880763459E-4</v>
      </c>
      <c r="AW229" s="5">
        <f t="shared" ref="AW229:AW292" si="374">_xlfn.POISSON.DIST(6,K229,FALSE) * _xlfn.POISSON.DIST(6,L229,FALSE)</f>
        <v>1.3713291116267867E-5</v>
      </c>
      <c r="AX229" s="5">
        <f t="shared" ref="AX229:AX292" si="375">_xlfn.POISSON.DIST(6,K229,FALSE) * _xlfn.POISSON.DIST(0,L229,FALSE)</f>
        <v>1.4683145407716107E-2</v>
      </c>
      <c r="AY229" s="5">
        <f t="shared" ref="AY229:AY292" si="376">_xlfn.POISSON.DIST(6,K229,FALSE) * _xlfn.POISSON.DIST(1,L229,FALSE)</f>
        <v>1.3743424101622237E-2</v>
      </c>
      <c r="AZ229" s="5">
        <f t="shared" ref="AZ229:AZ292" si="377">_xlfn.POISSON.DIST(6,K229,FALSE) * _xlfn.POISSON.DIST(2,L229,FALSE)</f>
        <v>6.4319224795591871E-3</v>
      </c>
      <c r="BA229" s="5">
        <f t="shared" ref="BA229:BA292" si="378">_xlfn.POISSON.DIST(6,K229,FALSE) * _xlfn.POISSON.DIST(3,L229,FALSE)</f>
        <v>2.006759813622461E-3</v>
      </c>
      <c r="BB229" s="5">
        <f t="shared" ref="BB229:BB292" si="379">_xlfn.POISSON.DIST(6,K229,FALSE) * _xlfn.POISSON.DIST(4,L229,FALSE)</f>
        <v>4.6958179638765445E-4</v>
      </c>
      <c r="BC229" s="5">
        <f t="shared" ref="BC229:BC292" si="380">_xlfn.POISSON.DIST(6,K229,FALSE) * _xlfn.POISSON.DIST(5,L229,FALSE)</f>
        <v>8.7905712283768676E-5</v>
      </c>
      <c r="BD229" s="5">
        <f t="shared" ref="BD229:BD292" si="381">_xlfn.POISSON.DIST(0,K229,FALSE) * _xlfn.POISSON.DIST(6,L229,FALSE)</f>
        <v>2.3921244041540472E-5</v>
      </c>
      <c r="BE229" s="5">
        <f t="shared" ref="BE229:BE292" si="382">_xlfn.POISSON.DIST(1,K229,FALSE) * _xlfn.POISSON.DIST(6,L229,FALSE)</f>
        <v>6.5272788545349603E-5</v>
      </c>
      <c r="BF229" s="5">
        <f t="shared" ref="BF229:BF292" si="383">_xlfn.POISSON.DIST(2,K229,FALSE) * _xlfn.POISSON.DIST(6,L229,FALSE)</f>
        <v>8.9053414552505716E-5</v>
      </c>
      <c r="BG229" s="5">
        <f t="shared" ref="BG229:BG292" si="384">_xlfn.POISSON.DIST(3,K229,FALSE) * _xlfn.POISSON.DIST(6,L229,FALSE)</f>
        <v>8.0998639915116162E-5</v>
      </c>
      <c r="BH229" s="5">
        <f t="shared" ref="BH229:BH292" si="385">_xlfn.POISSON.DIST(4,K229,FALSE) * _xlfn.POISSON.DIST(6,L229,FALSE)</f>
        <v>5.5254307493990804E-5</v>
      </c>
      <c r="BI229" s="5">
        <f t="shared" ref="BI229:BI292" si="386">_xlfn.POISSON.DIST(5,K229,FALSE) * _xlfn.POISSON.DIST(6,L229,FALSE)</f>
        <v>3.0153972954014733E-5</v>
      </c>
      <c r="BJ229" s="8">
        <f t="shared" ref="BJ229:BJ292" si="387">SUM(N229,Q229,T229,W229,X229,Y229,AD229,AE229,AF229,AG229,AM229,AN229,AO229,AP229,AQ229,AX229,AY229,AZ229,BA229,BB229,BC229)</f>
        <v>0.72844146019828837</v>
      </c>
      <c r="BK229" s="8">
        <f t="shared" ref="BK229:BK292" si="388">SUM(M229,P229,S229,V229,AC229,AL229,AY229)</f>
        <v>0.16047970357912511</v>
      </c>
      <c r="BL229" s="8">
        <f t="shared" ref="BL229:BL292" si="389">SUM(O229,R229,U229,AA229,AB229,AH229,AI229,AJ229,AK229,AR229,AS229,AT229,AU229,AV229,BD229,BE229,BF229,BG229,BH229,BI229)</f>
        <v>9.9629949241162863E-2</v>
      </c>
      <c r="BM229" s="8">
        <f t="shared" ref="BM229:BM292" si="390">SUM(S229:BI229)</f>
        <v>0.68685843513823819</v>
      </c>
      <c r="BN229" s="8">
        <f t="shared" ref="BN229:BN292" si="391">SUM(M229:R229)</f>
        <v>0.29146352655095309</v>
      </c>
    </row>
    <row r="230" spans="1:66" s="10" customFormat="1" x14ac:dyDescent="0.25">
      <c r="A230" t="s">
        <v>10</v>
      </c>
      <c r="B230" t="s">
        <v>47</v>
      </c>
      <c r="C230" t="s">
        <v>44</v>
      </c>
      <c r="D230" s="11">
        <v>44504</v>
      </c>
      <c r="E230">
        <f>VLOOKUP(A230,home!$A$2:$E$405,3,FALSE)</f>
        <v>1.5424836601307199</v>
      </c>
      <c r="F230">
        <f>VLOOKUP(B230,home!$B$2:$E$405,3,FALSE)</f>
        <v>0.8</v>
      </c>
      <c r="G230">
        <f>VLOOKUP(C230,away!$B$2:$E$405,4,FALSE)</f>
        <v>0.84</v>
      </c>
      <c r="H230">
        <f>VLOOKUP(A230,away!$A$2:$E$405,3,FALSE)</f>
        <v>1.44444444444444</v>
      </c>
      <c r="I230">
        <f>VLOOKUP(C230,away!$B$2:$E$405,3,FALSE)</f>
        <v>0.76</v>
      </c>
      <c r="J230">
        <f>VLOOKUP(B230,home!$B$2:$E$405,4,FALSE)</f>
        <v>1.63</v>
      </c>
      <c r="K230" s="3">
        <f t="shared" si="336"/>
        <v>1.036549019607844</v>
      </c>
      <c r="L230" s="3">
        <f t="shared" si="337"/>
        <v>1.7893777777777722</v>
      </c>
      <c r="M230" s="5">
        <f t="shared" si="338"/>
        <v>5.9253715185163633E-2</v>
      </c>
      <c r="N230" s="5">
        <f t="shared" si="339"/>
        <v>6.1419380383303773E-2</v>
      </c>
      <c r="O230" s="5">
        <f t="shared" si="340"/>
        <v>0.10602728120310513</v>
      </c>
      <c r="P230" s="5">
        <f t="shared" si="341"/>
        <v>0.10990247438276381</v>
      </c>
      <c r="Q230" s="5">
        <f t="shared" si="342"/>
        <v>3.1832099260617377E-2</v>
      </c>
      <c r="R230" s="5">
        <f t="shared" si="343"/>
        <v>9.4861430411515638E-2</v>
      </c>
      <c r="S230" s="5">
        <f t="shared" si="344"/>
        <v>5.0961166897760916E-2</v>
      </c>
      <c r="T230" s="5">
        <f t="shared" si="345"/>
        <v>5.6959651036964994E-2</v>
      </c>
      <c r="U230" s="5">
        <f t="shared" si="346"/>
        <v>9.8328522691654235E-2</v>
      </c>
      <c r="V230" s="5">
        <f t="shared" si="347"/>
        <v>1.0502404452137069E-2</v>
      </c>
      <c r="W230" s="5">
        <f t="shared" si="348"/>
        <v>1.0998510426884175E-2</v>
      </c>
      <c r="X230" s="5">
        <f t="shared" si="349"/>
        <v>1.9680490146523663E-2</v>
      </c>
      <c r="Y230" s="5">
        <f t="shared" si="350"/>
        <v>1.7607915861981932E-2</v>
      </c>
      <c r="Z230" s="5">
        <f t="shared" si="351"/>
        <v>5.6580978515526195E-2</v>
      </c>
      <c r="AA230" s="5">
        <f t="shared" si="352"/>
        <v>5.8648957808721154E-2</v>
      </c>
      <c r="AB230" s="5">
        <f t="shared" si="353"/>
        <v>3.0396259858825856E-2</v>
      </c>
      <c r="AC230" s="5">
        <f t="shared" si="354"/>
        <v>1.2174766517292421E-3</v>
      </c>
      <c r="AD230" s="5">
        <f t="shared" si="355"/>
        <v>2.8501238000333599E-3</v>
      </c>
      <c r="AE230" s="5">
        <f t="shared" si="356"/>
        <v>5.0999481916952335E-3</v>
      </c>
      <c r="AF230" s="5">
        <f t="shared" si="357"/>
        <v>4.5628669810186939E-3</v>
      </c>
      <c r="AG230" s="5">
        <f t="shared" si="358"/>
        <v>2.7215642595969335E-3</v>
      </c>
      <c r="AH230" s="5">
        <f t="shared" si="359"/>
        <v>2.5311186400151033E-2</v>
      </c>
      <c r="AI230" s="5">
        <f t="shared" si="360"/>
        <v>2.6236285448187943E-2</v>
      </c>
      <c r="AJ230" s="5">
        <f t="shared" si="361"/>
        <v>1.3597597979735377E-2</v>
      </c>
      <c r="AK230" s="5">
        <f t="shared" si="362"/>
        <v>4.6981922849721027E-3</v>
      </c>
      <c r="AL230" s="5">
        <f t="shared" si="363"/>
        <v>9.0325945713384665E-5</v>
      </c>
      <c r="AM230" s="5">
        <f t="shared" si="364"/>
        <v>5.908586061371126E-4</v>
      </c>
      <c r="AN230" s="5">
        <f t="shared" si="365"/>
        <v>1.0572692596304985E-3</v>
      </c>
      <c r="AO230" s="5">
        <f t="shared" si="366"/>
        <v>9.4592705915518623E-4</v>
      </c>
      <c r="AP230" s="5">
        <f t="shared" si="367"/>
        <v>5.6420695301699002E-4</v>
      </c>
      <c r="AQ230" s="5">
        <f t="shared" si="368"/>
        <v>2.5239484594907736E-4</v>
      </c>
      <c r="AR230" s="5">
        <f t="shared" si="369"/>
        <v>9.0582548947242478E-3</v>
      </c>
      <c r="AS230" s="5">
        <f t="shared" si="370"/>
        <v>9.3893252304843716E-3</v>
      </c>
      <c r="AT230" s="5">
        <f t="shared" si="371"/>
        <v>4.8662479312188839E-3</v>
      </c>
      <c r="AU230" s="5">
        <f t="shared" si="372"/>
        <v>1.6813681740912114E-3</v>
      </c>
      <c r="AV230" s="5">
        <f t="shared" si="373"/>
        <v>4.357051331135189E-4</v>
      </c>
      <c r="AW230" s="5">
        <f t="shared" si="374"/>
        <v>4.6537376994669232E-6</v>
      </c>
      <c r="AX230" s="5">
        <f t="shared" si="375"/>
        <v>1.0207565148638017E-4</v>
      </c>
      <c r="AY230" s="5">
        <f t="shared" si="376"/>
        <v>1.8265190242191731E-4</v>
      </c>
      <c r="AZ230" s="5">
        <f t="shared" si="377"/>
        <v>1.6341662763130649E-4</v>
      </c>
      <c r="BA230" s="5">
        <f t="shared" si="378"/>
        <v>9.7471360667614944E-5</v>
      </c>
      <c r="BB230" s="5">
        <f t="shared" si="379"/>
        <v>4.3603271687098142E-5</v>
      </c>
      <c r="BC230" s="5">
        <f t="shared" si="380"/>
        <v>1.5604545079060028E-5</v>
      </c>
      <c r="BD230" s="5">
        <f t="shared" si="381"/>
        <v>2.7014400023443867E-3</v>
      </c>
      <c r="BE230" s="5">
        <f t="shared" si="382"/>
        <v>2.8001749859594854E-3</v>
      </c>
      <c r="BF230" s="5">
        <f t="shared" si="383"/>
        <v>1.4512593182133564E-3</v>
      </c>
      <c r="BG230" s="5">
        <f t="shared" si="384"/>
        <v>5.0143380783026765E-4</v>
      </c>
      <c r="BH230" s="5">
        <f t="shared" si="385"/>
        <v>1.2994018047617295E-4</v>
      </c>
      <c r="BI230" s="5">
        <f t="shared" si="386"/>
        <v>2.6937873336048688E-5</v>
      </c>
      <c r="BJ230" s="8">
        <f t="shared" si="387"/>
        <v>0.21774803043148239</v>
      </c>
      <c r="BK230" s="8">
        <f t="shared" si="388"/>
        <v>0.23211021541768997</v>
      </c>
      <c r="BL230" s="8">
        <f t="shared" si="389"/>
        <v>0.4911478016186604</v>
      </c>
      <c r="BM230" s="8">
        <f t="shared" si="390"/>
        <v>0.53411264699216732</v>
      </c>
      <c r="BN230" s="8">
        <f t="shared" si="391"/>
        <v>0.46329638082646935</v>
      </c>
    </row>
    <row r="231" spans="1:66" x14ac:dyDescent="0.25">
      <c r="A231" t="s">
        <v>10</v>
      </c>
      <c r="B231" t="s">
        <v>12</v>
      </c>
      <c r="C231" t="s">
        <v>245</v>
      </c>
      <c r="D231" s="11">
        <v>44504</v>
      </c>
      <c r="E231">
        <f>VLOOKUP(A231,home!$A$2:$E$405,3,FALSE)</f>
        <v>1.5424836601307199</v>
      </c>
      <c r="F231">
        <f>VLOOKUP(B231,home!$B$2:$E$405,3,FALSE)</f>
        <v>0.95</v>
      </c>
      <c r="G231">
        <f>VLOOKUP(C231,away!$B$2:$E$405,4,FALSE)</f>
        <v>0.42</v>
      </c>
      <c r="H231">
        <f>VLOOKUP(A231,away!$A$2:$E$405,3,FALSE)</f>
        <v>1.44444444444444</v>
      </c>
      <c r="I231">
        <f>VLOOKUP(C231,away!$B$2:$E$405,3,FALSE)</f>
        <v>1.49</v>
      </c>
      <c r="J231">
        <f>VLOOKUP(B231,home!$B$2:$E$405,4,FALSE)</f>
        <v>0.45</v>
      </c>
      <c r="K231" s="3">
        <f t="shared" si="336"/>
        <v>0.61545098039215718</v>
      </c>
      <c r="L231" s="3">
        <f t="shared" si="337"/>
        <v>0.96849999999999692</v>
      </c>
      <c r="M231" s="5">
        <f t="shared" si="338"/>
        <v>0.20516290017639716</v>
      </c>
      <c r="N231" s="5">
        <f t="shared" si="339"/>
        <v>0.12626770805366191</v>
      </c>
      <c r="O231" s="5">
        <f t="shared" si="340"/>
        <v>0.19870026882084002</v>
      </c>
      <c r="P231" s="5">
        <f t="shared" si="341"/>
        <v>0.12229027524997117</v>
      </c>
      <c r="Q231" s="5">
        <f t="shared" si="342"/>
        <v>3.885579235674845E-2</v>
      </c>
      <c r="R231" s="5">
        <f t="shared" si="343"/>
        <v>9.6220605176491447E-2</v>
      </c>
      <c r="S231" s="5">
        <f t="shared" si="344"/>
        <v>1.8223216049119521E-2</v>
      </c>
      <c r="T231" s="5">
        <f t="shared" si="345"/>
        <v>3.7631834897510749E-2</v>
      </c>
      <c r="U231" s="5">
        <f t="shared" si="346"/>
        <v>5.9219065789798339E-2</v>
      </c>
      <c r="V231" s="5">
        <f t="shared" si="347"/>
        <v>1.2069120059504241E-3</v>
      </c>
      <c r="W231" s="5">
        <f t="shared" si="348"/>
        <v>7.9712784999583074E-3</v>
      </c>
      <c r="X231" s="5">
        <f t="shared" si="349"/>
        <v>7.720183227209596E-3</v>
      </c>
      <c r="Y231" s="5">
        <f t="shared" si="350"/>
        <v>3.7384987277762341E-3</v>
      </c>
      <c r="Z231" s="5">
        <f t="shared" si="351"/>
        <v>3.1063218704477234E-2</v>
      </c>
      <c r="AA231" s="5">
        <f t="shared" si="352"/>
        <v>1.9117888405806509E-2</v>
      </c>
      <c r="AB231" s="5">
        <f t="shared" si="353"/>
        <v>5.8830615811907346E-3</v>
      </c>
      <c r="AC231" s="5">
        <f t="shared" si="354"/>
        <v>4.4962320576500595E-5</v>
      </c>
      <c r="AD231" s="5">
        <f t="shared" si="355"/>
        <v>1.226482791944566E-3</v>
      </c>
      <c r="AE231" s="5">
        <f t="shared" si="356"/>
        <v>1.1878485839983083E-3</v>
      </c>
      <c r="AF231" s="5">
        <f t="shared" si="357"/>
        <v>5.7521567680117881E-4</v>
      </c>
      <c r="AG231" s="5">
        <f t="shared" si="358"/>
        <v>1.8569879432731338E-4</v>
      </c>
      <c r="AH231" s="5">
        <f t="shared" si="359"/>
        <v>7.5211818288215245E-3</v>
      </c>
      <c r="AI231" s="5">
        <f t="shared" si="360"/>
        <v>4.6289187302558854E-3</v>
      </c>
      <c r="AJ231" s="5">
        <f t="shared" si="361"/>
        <v>1.4244362853458017E-3</v>
      </c>
      <c r="AK231" s="5">
        <f t="shared" si="362"/>
        <v>2.9222356944074546E-4</v>
      </c>
      <c r="AL231" s="5">
        <f t="shared" si="363"/>
        <v>1.0720173197883597E-6</v>
      </c>
      <c r="AM231" s="5">
        <f t="shared" si="364"/>
        <v>1.5096800734727865E-4</v>
      </c>
      <c r="AN231" s="5">
        <f t="shared" si="365"/>
        <v>1.462125151158389E-4</v>
      </c>
      <c r="AO231" s="5">
        <f t="shared" si="366"/>
        <v>7.0803410444844758E-5</v>
      </c>
      <c r="AP231" s="5">
        <f t="shared" si="367"/>
        <v>2.2857701005277316E-5</v>
      </c>
      <c r="AQ231" s="5">
        <f t="shared" si="368"/>
        <v>5.5344208559027506E-6</v>
      </c>
      <c r="AR231" s="5">
        <f t="shared" si="369"/>
        <v>1.4568529202427249E-3</v>
      </c>
      <c r="AS231" s="5">
        <f t="shared" si="370"/>
        <v>8.9662155805056226E-4</v>
      </c>
      <c r="AT231" s="5">
        <f t="shared" si="371"/>
        <v>2.7591330847148102E-4</v>
      </c>
      <c r="AU231" s="5">
        <f t="shared" si="372"/>
        <v>5.6603705400672227E-5</v>
      </c>
      <c r="AV231" s="5">
        <f t="shared" si="373"/>
        <v>8.70920149566814E-6</v>
      </c>
      <c r="AW231" s="5">
        <f t="shared" si="374"/>
        <v>1.774975627726642E-8</v>
      </c>
      <c r="AX231" s="5">
        <f t="shared" si="375"/>
        <v>1.5485568021622171E-5</v>
      </c>
      <c r="AY231" s="5">
        <f t="shared" si="376"/>
        <v>1.4997772628941024E-5</v>
      </c>
      <c r="AZ231" s="5">
        <f t="shared" si="377"/>
        <v>7.2626713955646665E-6</v>
      </c>
      <c r="BA231" s="5">
        <f t="shared" si="378"/>
        <v>2.3446324155347865E-6</v>
      </c>
      <c r="BB231" s="5">
        <f t="shared" si="379"/>
        <v>5.6769412361135826E-7</v>
      </c>
      <c r="BC231" s="5">
        <f t="shared" si="380"/>
        <v>1.0996235174351977E-7</v>
      </c>
      <c r="BD231" s="5">
        <f t="shared" si="381"/>
        <v>2.3516034220917904E-4</v>
      </c>
      <c r="BE231" s="5">
        <f t="shared" si="382"/>
        <v>1.4472966316199444E-4</v>
      </c>
      <c r="BF231" s="5">
        <f t="shared" si="383"/>
        <v>4.453700654243807E-5</v>
      </c>
      <c r="BG231" s="5">
        <f t="shared" si="384"/>
        <v>9.1367814467584767E-6</v>
      </c>
      <c r="BH231" s="5">
        <f t="shared" si="385"/>
        <v>1.4058102747590939E-6</v>
      </c>
      <c r="BI231" s="5">
        <f t="shared" si="386"/>
        <v>1.7304146236917047E-7</v>
      </c>
      <c r="BJ231" s="8">
        <f t="shared" si="387"/>
        <v>0.22579768596564279</v>
      </c>
      <c r="BK231" s="8">
        <f t="shared" si="388"/>
        <v>0.34694433559196347</v>
      </c>
      <c r="BL231" s="8">
        <f t="shared" si="389"/>
        <v>0.39613749352674954</v>
      </c>
      <c r="BM231" s="8">
        <f t="shared" si="390"/>
        <v>0.21243020393185036</v>
      </c>
      <c r="BN231" s="8">
        <f t="shared" si="391"/>
        <v>0.78749754983411013</v>
      </c>
    </row>
    <row r="232" spans="1:66" x14ac:dyDescent="0.25">
      <c r="A232" t="s">
        <v>10</v>
      </c>
      <c r="B232" t="s">
        <v>244</v>
      </c>
      <c r="C232" t="s">
        <v>43</v>
      </c>
      <c r="D232" s="11">
        <v>44504</v>
      </c>
      <c r="E232">
        <f>VLOOKUP(A232,home!$A$2:$E$405,3,FALSE)</f>
        <v>1.5424836601307199</v>
      </c>
      <c r="F232">
        <f>VLOOKUP(B232,home!$B$2:$E$405,3,FALSE)</f>
        <v>1.22</v>
      </c>
      <c r="G232">
        <f>VLOOKUP(C232,away!$B$2:$E$405,4,FALSE)</f>
        <v>0.76</v>
      </c>
      <c r="H232">
        <f>VLOOKUP(A232,away!$A$2:$E$405,3,FALSE)</f>
        <v>1.44444444444444</v>
      </c>
      <c r="I232">
        <f>VLOOKUP(C232,away!$B$2:$E$405,3,FALSE)</f>
        <v>0.61</v>
      </c>
      <c r="J232">
        <f>VLOOKUP(B232,home!$B$2:$E$405,4,FALSE)</f>
        <v>1.18</v>
      </c>
      <c r="K232" s="3">
        <f t="shared" si="336"/>
        <v>1.4301908496732034</v>
      </c>
      <c r="L232" s="3">
        <f t="shared" si="337"/>
        <v>1.0397111111111079</v>
      </c>
      <c r="M232" s="5">
        <f t="shared" si="338"/>
        <v>8.4593152041315275E-2</v>
      </c>
      <c r="N232" s="5">
        <f t="shared" si="339"/>
        <v>0.12098435199450318</v>
      </c>
      <c r="O232" s="5">
        <f t="shared" si="340"/>
        <v>8.7952440101266793E-2</v>
      </c>
      <c r="P232" s="5">
        <f t="shared" si="341"/>
        <v>0.12578877503926228</v>
      </c>
      <c r="Q232" s="5">
        <f t="shared" si="342"/>
        <v>8.6515356588090231E-2</v>
      </c>
      <c r="R232" s="5">
        <f t="shared" si="343"/>
        <v>4.5722564611310627E-2</v>
      </c>
      <c r="S232" s="5">
        <f t="shared" si="344"/>
        <v>4.6761515394739862E-2</v>
      </c>
      <c r="T232" s="5">
        <f t="shared" si="345"/>
        <v>8.9950977526376999E-2</v>
      </c>
      <c r="U232" s="5">
        <f t="shared" si="346"/>
        <v>6.5391993530688294E-2</v>
      </c>
      <c r="V232" s="5">
        <f t="shared" si="347"/>
        <v>7.7259652013375608E-3</v>
      </c>
      <c r="W232" s="5">
        <f t="shared" si="348"/>
        <v>4.1244490449500321E-2</v>
      </c>
      <c r="X232" s="5">
        <f t="shared" si="349"/>
        <v>4.2882354992461458E-2</v>
      </c>
      <c r="Y232" s="5">
        <f t="shared" si="350"/>
        <v>2.2292630478136531E-2</v>
      </c>
      <c r="Z232" s="5">
        <f t="shared" si="351"/>
        <v>1.5846086151625065E-2</v>
      </c>
      <c r="AA232" s="5">
        <f t="shared" si="352"/>
        <v>2.2662927417187433E-2</v>
      </c>
      <c r="AB232" s="5">
        <f t="shared" si="353"/>
        <v>1.6206155709434719E-2</v>
      </c>
      <c r="AC232" s="5">
        <f t="shared" si="354"/>
        <v>7.1802480107784961E-4</v>
      </c>
      <c r="AD232" s="5">
        <f t="shared" si="355"/>
        <v>1.4746873210077296E-2</v>
      </c>
      <c r="AE232" s="5">
        <f t="shared" si="356"/>
        <v>1.5332487930664097E-2</v>
      </c>
      <c r="AF232" s="5">
        <f t="shared" si="357"/>
        <v>7.97067903124421E-3</v>
      </c>
      <c r="AG232" s="5">
        <f t="shared" si="358"/>
        <v>2.7624011839616422E-3</v>
      </c>
      <c r="AH232" s="5">
        <f t="shared" si="359"/>
        <v>4.1188379598671087E-3</v>
      </c>
      <c r="AI232" s="5">
        <f t="shared" si="360"/>
        <v>5.8907243614885838E-3</v>
      </c>
      <c r="AJ232" s="5">
        <f t="shared" si="361"/>
        <v>4.2124300398739987E-3</v>
      </c>
      <c r="AK232" s="5">
        <f t="shared" si="362"/>
        <v>2.0081929659721072E-3</v>
      </c>
      <c r="AL232" s="5">
        <f t="shared" si="363"/>
        <v>4.2707693469693917E-5</v>
      </c>
      <c r="AM232" s="5">
        <f t="shared" si="364"/>
        <v>4.2181686252686862E-3</v>
      </c>
      <c r="AN232" s="5">
        <f t="shared" si="365"/>
        <v>4.38567678823212E-3</v>
      </c>
      <c r="AO232" s="5">
        <f t="shared" si="366"/>
        <v>2.2799184432335065E-3</v>
      </c>
      <c r="AP232" s="5">
        <f t="shared" si="367"/>
        <v>7.9015217928567205E-4</v>
      </c>
      <c r="AQ232" s="5">
        <f t="shared" si="368"/>
        <v>2.0538250006799235E-4</v>
      </c>
      <c r="AR232" s="5">
        <f t="shared" si="369"/>
        <v>8.5648031834800829E-4</v>
      </c>
      <c r="AS232" s="5">
        <f t="shared" si="370"/>
        <v>1.2249303142265139E-3</v>
      </c>
      <c r="AT232" s="5">
        <f t="shared" si="371"/>
        <v>8.7594206344704113E-4</v>
      </c>
      <c r="AU232" s="5">
        <f t="shared" si="372"/>
        <v>4.1758810799527433E-4</v>
      </c>
      <c r="AV232" s="5">
        <f t="shared" si="373"/>
        <v>1.4930767274679672E-4</v>
      </c>
      <c r="AW232" s="5">
        <f t="shared" si="374"/>
        <v>1.7640475869466972E-6</v>
      </c>
      <c r="AX232" s="5">
        <f t="shared" si="375"/>
        <v>1.0054643617063127E-3</v>
      </c>
      <c r="AY232" s="5">
        <f t="shared" si="376"/>
        <v>1.0453924686922914E-3</v>
      </c>
      <c r="AZ232" s="5">
        <f t="shared" si="377"/>
        <v>5.4345308258562308E-4</v>
      </c>
      <c r="BA232" s="5">
        <f t="shared" si="378"/>
        <v>1.883447361106183E-4</v>
      </c>
      <c r="BB232" s="5">
        <f t="shared" si="379"/>
        <v>4.8956028713374835E-5</v>
      </c>
      <c r="BC232" s="5">
        <f t="shared" si="380"/>
        <v>1.0180025401834054E-5</v>
      </c>
      <c r="BD232" s="5">
        <f t="shared" si="381"/>
        <v>1.4841535057240048E-4</v>
      </c>
      <c r="BE232" s="5">
        <f t="shared" si="382"/>
        <v>2.1226227633968779E-4</v>
      </c>
      <c r="BF232" s="5">
        <f t="shared" si="383"/>
        <v>1.5178778267591325E-4</v>
      </c>
      <c r="BG232" s="5">
        <f t="shared" si="384"/>
        <v>7.2361832625091968E-5</v>
      </c>
      <c r="BH232" s="5">
        <f t="shared" si="385"/>
        <v>2.5872807721497606E-5</v>
      </c>
      <c r="BI232" s="5">
        <f t="shared" si="386"/>
        <v>7.400610571728009E-6</v>
      </c>
      <c r="BJ232" s="8">
        <f t="shared" si="387"/>
        <v>0.45940369262431391</v>
      </c>
      <c r="BK232" s="8">
        <f t="shared" si="388"/>
        <v>0.26667553263989485</v>
      </c>
      <c r="BL232" s="8">
        <f t="shared" si="389"/>
        <v>0.2583086158343596</v>
      </c>
      <c r="BM232" s="8">
        <f t="shared" si="390"/>
        <v>0.44763365845333974</v>
      </c>
      <c r="BN232" s="8">
        <f t="shared" si="391"/>
        <v>0.55155664037574836</v>
      </c>
    </row>
    <row r="233" spans="1:66" x14ac:dyDescent="0.25">
      <c r="A233" t="s">
        <v>13</v>
      </c>
      <c r="B233" t="s">
        <v>251</v>
      </c>
      <c r="C233" t="s">
        <v>58</v>
      </c>
      <c r="D233" s="11">
        <v>44504</v>
      </c>
      <c r="E233">
        <f>VLOOKUP(A233,home!$A$2:$E$405,3,FALSE)</f>
        <v>1.64492753623188</v>
      </c>
      <c r="F233">
        <f>VLOOKUP(B233,home!$B$2:$E$405,3,FALSE)</f>
        <v>0.36</v>
      </c>
      <c r="G233">
        <f>VLOOKUP(C233,away!$B$2:$E$405,4,FALSE)</f>
        <v>0.89</v>
      </c>
      <c r="H233">
        <f>VLOOKUP(A233,away!$A$2:$E$405,3,FALSE)</f>
        <v>1.35144927536232</v>
      </c>
      <c r="I233">
        <f>VLOOKUP(C233,away!$B$2:$E$405,3,FALSE)</f>
        <v>0.49</v>
      </c>
      <c r="J233">
        <f>VLOOKUP(B233,home!$B$2:$E$405,4,FALSE)</f>
        <v>1.43</v>
      </c>
      <c r="K233" s="3">
        <f t="shared" si="336"/>
        <v>0.5270347826086943</v>
      </c>
      <c r="L233" s="3">
        <f t="shared" si="337"/>
        <v>0.94696050724637748</v>
      </c>
      <c r="M233" s="5">
        <f t="shared" si="338"/>
        <v>0.22900869886139164</v>
      </c>
      <c r="N233" s="5">
        <f t="shared" si="339"/>
        <v>0.12069554981991347</v>
      </c>
      <c r="O233" s="5">
        <f t="shared" si="340"/>
        <v>0.21686219363761633</v>
      </c>
      <c r="P233" s="5">
        <f t="shared" si="341"/>
        <v>0.11429391907984568</v>
      </c>
      <c r="Q233" s="5">
        <f t="shared" si="342"/>
        <v>3.1805376430587465E-2</v>
      </c>
      <c r="R233" s="5">
        <f t="shared" si="343"/>
        <v>0.10267996644481962</v>
      </c>
      <c r="S233" s="5">
        <f t="shared" si="344"/>
        <v>1.4260484430917623E-2</v>
      </c>
      <c r="T233" s="5">
        <f t="shared" si="345"/>
        <v>3.0118435397871082E-2</v>
      </c>
      <c r="U233" s="5">
        <f t="shared" si="346"/>
        <v>5.4115913793513534E-2</v>
      </c>
      <c r="V233" s="5">
        <f t="shared" si="347"/>
        <v>7.907931793228487E-4</v>
      </c>
      <c r="W233" s="5">
        <f t="shared" si="348"/>
        <v>5.5875132176274513E-3</v>
      </c>
      <c r="X233" s="5">
        <f t="shared" si="349"/>
        <v>5.2911543508103306E-3</v>
      </c>
      <c r="Y233" s="5">
        <f t="shared" si="350"/>
        <v>2.5052571039811131E-3</v>
      </c>
      <c r="Z233" s="5">
        <f t="shared" si="351"/>
        <v>3.2411291036209142E-2</v>
      </c>
      <c r="AA233" s="5">
        <f t="shared" si="352"/>
        <v>1.7081877725335606E-2</v>
      </c>
      <c r="AB233" s="5">
        <f t="shared" si="353"/>
        <v>4.5013718567602744E-3</v>
      </c>
      <c r="AC233" s="5">
        <f t="shared" si="354"/>
        <v>2.4666871852410529E-5</v>
      </c>
      <c r="AD233" s="5">
        <f t="shared" si="355"/>
        <v>7.3620345349387228E-4</v>
      </c>
      <c r="AE233" s="5">
        <f t="shared" si="356"/>
        <v>6.9715559575709218E-4</v>
      </c>
      <c r="AF233" s="5">
        <f t="shared" si="357"/>
        <v>3.3008940829389315E-4</v>
      </c>
      <c r="AG233" s="5">
        <f t="shared" si="358"/>
        <v>1.041938778382139E-4</v>
      </c>
      <c r="AH233" s="5">
        <f t="shared" si="359"/>
        <v>7.673053150039643E-3</v>
      </c>
      <c r="AI233" s="5">
        <f t="shared" si="360"/>
        <v>4.0439658988761003E-3</v>
      </c>
      <c r="AJ233" s="5">
        <f t="shared" si="361"/>
        <v>1.0656553441955692E-3</v>
      </c>
      <c r="AK233" s="5">
        <f t="shared" si="362"/>
        <v>1.8721247755463507E-4</v>
      </c>
      <c r="AL233" s="5">
        <f t="shared" si="363"/>
        <v>4.9243080624788142E-7</v>
      </c>
      <c r="AM233" s="5">
        <f t="shared" si="364"/>
        <v>7.7600965413582616E-5</v>
      </c>
      <c r="AN233" s="5">
        <f t="shared" si="365"/>
        <v>7.3485049570854791E-5</v>
      </c>
      <c r="AO233" s="5">
        <f t="shared" si="366"/>
        <v>3.4793719908320915E-5</v>
      </c>
      <c r="AP233" s="5">
        <f t="shared" si="367"/>
        <v>1.0982759551123987E-5</v>
      </c>
      <c r="AQ233" s="5">
        <f t="shared" si="368"/>
        <v>2.6000598888743418E-6</v>
      </c>
      <c r="AR233" s="5">
        <f t="shared" si="369"/>
        <v>1.4532156606179914E-3</v>
      </c>
      <c r="AS233" s="5">
        <f t="shared" si="370"/>
        <v>7.6589519977735313E-4</v>
      </c>
      <c r="AT233" s="5">
        <f t="shared" si="371"/>
        <v>2.0182670505784989E-4</v>
      </c>
      <c r="AU233" s="5">
        <f t="shared" si="372"/>
        <v>3.5456564541597668E-5</v>
      </c>
      <c r="AV233" s="5">
        <f t="shared" si="373"/>
        <v>4.6717106963080146E-6</v>
      </c>
      <c r="AW233" s="5">
        <f t="shared" si="374"/>
        <v>6.8267478001134416E-9</v>
      </c>
      <c r="AX233" s="5">
        <f t="shared" si="375"/>
        <v>6.8164013228287167E-6</v>
      </c>
      <c r="AY233" s="5">
        <f t="shared" si="376"/>
        <v>6.4548628542607607E-6</v>
      </c>
      <c r="AZ233" s="5">
        <f t="shared" si="377"/>
        <v>3.0562501013382842E-6</v>
      </c>
      <c r="BA233" s="5">
        <f t="shared" si="378"/>
        <v>9.6471604874503158E-7</v>
      </c>
      <c r="BB233" s="5">
        <f t="shared" si="379"/>
        <v>2.28386999717079E-7</v>
      </c>
      <c r="BC233" s="5">
        <f t="shared" si="380"/>
        <v>4.3254693820112689E-8</v>
      </c>
      <c r="BD233" s="5">
        <f t="shared" si="381"/>
        <v>2.2935630651953204E-4</v>
      </c>
      <c r="BE233" s="5">
        <f t="shared" si="382"/>
        <v>1.2087875114645462E-4</v>
      </c>
      <c r="BF233" s="5">
        <f t="shared" si="383"/>
        <v>3.1853653166241086E-5</v>
      </c>
      <c r="BG233" s="5">
        <f t="shared" si="384"/>
        <v>5.595994390587539E-6</v>
      </c>
      <c r="BH233" s="5">
        <f t="shared" si="385"/>
        <v>7.3732092178069385E-7</v>
      </c>
      <c r="BI233" s="5">
        <f t="shared" si="386"/>
        <v>7.7718754344706044E-8</v>
      </c>
      <c r="BJ233" s="8">
        <f t="shared" si="387"/>
        <v>0.19808795508252747</v>
      </c>
      <c r="BK233" s="8">
        <f t="shared" si="388"/>
        <v>0.35838550971699068</v>
      </c>
      <c r="BL233" s="8">
        <f t="shared" si="389"/>
        <v>0.4110607759143014</v>
      </c>
      <c r="BM233" s="8">
        <f t="shared" si="390"/>
        <v>0.18459337943974799</v>
      </c>
      <c r="BN233" s="8">
        <f t="shared" si="391"/>
        <v>0.81534570427417408</v>
      </c>
    </row>
    <row r="234" spans="1:66" x14ac:dyDescent="0.25">
      <c r="A234" t="s">
        <v>13</v>
      </c>
      <c r="B234" t="s">
        <v>53</v>
      </c>
      <c r="C234" t="s">
        <v>52</v>
      </c>
      <c r="D234" s="11">
        <v>44504</v>
      </c>
      <c r="E234">
        <f>VLOOKUP(A234,home!$A$2:$E$405,3,FALSE)</f>
        <v>1.64492753623188</v>
      </c>
      <c r="F234">
        <f>VLOOKUP(B234,home!$B$2:$E$405,3,FALSE)</f>
        <v>0.73</v>
      </c>
      <c r="G234">
        <f>VLOOKUP(C234,away!$B$2:$E$405,4,FALSE)</f>
        <v>1.0900000000000001</v>
      </c>
      <c r="H234">
        <f>VLOOKUP(A234,away!$A$2:$E$405,3,FALSE)</f>
        <v>1.35144927536232</v>
      </c>
      <c r="I234">
        <f>VLOOKUP(C234,away!$B$2:$E$405,3,FALSE)</f>
        <v>0.77</v>
      </c>
      <c r="J234">
        <f>VLOOKUP(B234,home!$B$2:$E$405,4,FALSE)</f>
        <v>1.33</v>
      </c>
      <c r="K234" s="3">
        <f t="shared" si="336"/>
        <v>1.3088688405797071</v>
      </c>
      <c r="L234" s="3">
        <f t="shared" si="337"/>
        <v>1.3840192028985521</v>
      </c>
      <c r="M234" s="5">
        <f t="shared" si="338"/>
        <v>6.7685179085685804E-2</v>
      </c>
      <c r="N234" s="5">
        <f t="shared" si="339"/>
        <v>8.8591021874311435E-2</v>
      </c>
      <c r="O234" s="5">
        <f t="shared" si="340"/>
        <v>9.3677587606216625E-2</v>
      </c>
      <c r="P234" s="5">
        <f t="shared" si="341"/>
        <v>0.12261167547845271</v>
      </c>
      <c r="Q234" s="5">
        <f t="shared" si="342"/>
        <v>5.7977014043200749E-2</v>
      </c>
      <c r="R234" s="5">
        <f t="shared" si="343"/>
        <v>6.4825790064107616E-2</v>
      </c>
      <c r="S234" s="5">
        <f t="shared" si="344"/>
        <v>5.5527750560435261E-2</v>
      </c>
      <c r="T234" s="5">
        <f t="shared" si="345"/>
        <v>8.0241300762508863E-2</v>
      </c>
      <c r="U234" s="5">
        <f t="shared" si="346"/>
        <v>8.4848456680872056E-2</v>
      </c>
      <c r="V234" s="5">
        <f t="shared" si="347"/>
        <v>1.1176499828132491E-2</v>
      </c>
      <c r="W234" s="5">
        <f t="shared" si="348"/>
        <v>2.5294769050332518E-2</v>
      </c>
      <c r="X234" s="5">
        <f t="shared" si="349"/>
        <v>3.5008446098544185E-2</v>
      </c>
      <c r="Y234" s="5">
        <f t="shared" si="350"/>
        <v>2.4226180832012025E-2</v>
      </c>
      <c r="Z234" s="5">
        <f t="shared" si="351"/>
        <v>2.9906712763931708E-2</v>
      </c>
      <c r="AA234" s="5">
        <f t="shared" si="352"/>
        <v>3.9143964460877624E-2</v>
      </c>
      <c r="AB234" s="5">
        <f t="shared" si="353"/>
        <v>2.5617157689801082E-2</v>
      </c>
      <c r="AC234" s="5">
        <f t="shared" si="354"/>
        <v>1.2653890670965321E-3</v>
      </c>
      <c r="AD234" s="5">
        <f t="shared" si="355"/>
        <v>8.2768837599100486E-3</v>
      </c>
      <c r="AE234" s="5">
        <f t="shared" si="356"/>
        <v>1.1455366063874676E-2</v>
      </c>
      <c r="AF234" s="5">
        <f t="shared" si="357"/>
        <v>7.9272233043174781E-3</v>
      </c>
      <c r="AG234" s="5">
        <f t="shared" si="358"/>
        <v>3.6571430929467682E-3</v>
      </c>
      <c r="AH234" s="5">
        <f t="shared" si="359"/>
        <v>1.0347866190213172E-2</v>
      </c>
      <c r="AI234" s="5">
        <f t="shared" si="360"/>
        <v>1.3543999622858268E-2</v>
      </c>
      <c r="AJ234" s="5">
        <f t="shared" si="361"/>
        <v>8.863659541591247E-3</v>
      </c>
      <c r="AK234" s="5">
        <f t="shared" si="362"/>
        <v>3.8671225958319313E-3</v>
      </c>
      <c r="AL234" s="5">
        <f t="shared" si="363"/>
        <v>9.169007203329312E-5</v>
      </c>
      <c r="AM234" s="5">
        <f t="shared" si="364"/>
        <v>2.1666710500892936E-3</v>
      </c>
      <c r="AN234" s="5">
        <f t="shared" si="365"/>
        <v>2.9987143396879535E-3</v>
      </c>
      <c r="AO234" s="5">
        <f t="shared" si="366"/>
        <v>2.0751391150676899E-3</v>
      </c>
      <c r="AP234" s="5">
        <f t="shared" si="367"/>
        <v>9.5734412797986385E-4</v>
      </c>
      <c r="AQ234" s="5">
        <f t="shared" si="368"/>
        <v>3.3124566422657492E-4</v>
      </c>
      <c r="AR234" s="5">
        <f t="shared" si="369"/>
        <v>2.8643291032559417E-3</v>
      </c>
      <c r="AS234" s="5">
        <f t="shared" si="370"/>
        <v>3.7490311124173171E-3</v>
      </c>
      <c r="AT234" s="5">
        <f t="shared" si="371"/>
        <v>2.453495002703452E-3</v>
      </c>
      <c r="AU234" s="5">
        <f t="shared" si="372"/>
        <v>1.0704343865188576E-3</v>
      </c>
      <c r="AV234" s="5">
        <f t="shared" si="373"/>
        <v>3.5026455359989686E-4</v>
      </c>
      <c r="AW234" s="5">
        <f t="shared" si="374"/>
        <v>4.6137924910455972E-6</v>
      </c>
      <c r="AX234" s="5">
        <f t="shared" si="375"/>
        <v>4.7264803754133185E-4</v>
      </c>
      <c r="AY234" s="5">
        <f t="shared" si="376"/>
        <v>6.5415396016951918E-4</v>
      </c>
      <c r="AZ234" s="5">
        <f t="shared" si="377"/>
        <v>4.5268082126337459E-4</v>
      </c>
      <c r="BA234" s="5">
        <f t="shared" si="378"/>
        <v>2.0883964980413256E-4</v>
      </c>
      <c r="BB234" s="5">
        <f t="shared" si="379"/>
        <v>7.2259521413882042E-5</v>
      </c>
      <c r="BC234" s="5">
        <f t="shared" si="380"/>
        <v>2.000171304581437E-5</v>
      </c>
      <c r="BD234" s="5">
        <f t="shared" si="381"/>
        <v>6.6071441372123562E-4</v>
      </c>
      <c r="BE234" s="5">
        <f t="shared" si="382"/>
        <v>8.6478850864161474E-4</v>
      </c>
      <c r="BF234" s="5">
        <f t="shared" si="383"/>
        <v>5.6594736632620225E-4</v>
      </c>
      <c r="BG234" s="5">
        <f t="shared" si="384"/>
        <v>2.4691695773083834E-4</v>
      </c>
      <c r="BH234" s="5">
        <f t="shared" si="385"/>
        <v>8.0795478046157769E-5</v>
      </c>
      <c r="BI234" s="5">
        <f t="shared" si="386"/>
        <v>2.1150136734871532E-5</v>
      </c>
      <c r="BJ234" s="8">
        <f t="shared" si="387"/>
        <v>0.35306504688224821</v>
      </c>
      <c r="BK234" s="8">
        <f t="shared" si="388"/>
        <v>0.25901233805200569</v>
      </c>
      <c r="BL234" s="8">
        <f t="shared" si="389"/>
        <v>0.35766347147206612</v>
      </c>
      <c r="BM234" s="8">
        <f t="shared" si="390"/>
        <v>0.5036297608505983</v>
      </c>
      <c r="BN234" s="8">
        <f t="shared" si="391"/>
        <v>0.49536826815197493</v>
      </c>
    </row>
    <row r="235" spans="1:66" x14ac:dyDescent="0.25">
      <c r="A235" t="s">
        <v>16</v>
      </c>
      <c r="B235" t="s">
        <v>67</v>
      </c>
      <c r="C235" t="s">
        <v>252</v>
      </c>
      <c r="D235" s="11">
        <v>44504</v>
      </c>
      <c r="E235">
        <f>VLOOKUP(A235,home!$A$2:$E$405,3,FALSE)</f>
        <v>1.54909090909091</v>
      </c>
      <c r="F235">
        <f>VLOOKUP(B235,home!$B$2:$E$405,3,FALSE)</f>
        <v>1.21</v>
      </c>
      <c r="G235">
        <f>VLOOKUP(C235,away!$B$2:$E$405,4,FALSE)</f>
        <v>1.1299999999999999</v>
      </c>
      <c r="H235">
        <f>VLOOKUP(A235,away!$A$2:$E$405,3,FALSE)</f>
        <v>1.29454545454545</v>
      </c>
      <c r="I235">
        <f>VLOOKUP(C235,away!$B$2:$E$405,3,FALSE)</f>
        <v>0.81</v>
      </c>
      <c r="J235">
        <f>VLOOKUP(B235,home!$B$2:$E$405,4,FALSE)</f>
        <v>0.93</v>
      </c>
      <c r="K235" s="3">
        <f t="shared" si="336"/>
        <v>2.1180720000000011</v>
      </c>
      <c r="L235" s="3">
        <f t="shared" si="337"/>
        <v>0.97518109090908756</v>
      </c>
      <c r="M235" s="5">
        <f t="shared" si="338"/>
        <v>4.5354172914039911E-2</v>
      </c>
      <c r="N235" s="5">
        <f t="shared" si="339"/>
        <v>9.6063403732386393E-2</v>
      </c>
      <c r="O235" s="5">
        <f t="shared" si="340"/>
        <v>4.4228531819592833E-2</v>
      </c>
      <c r="P235" s="5">
        <f t="shared" si="341"/>
        <v>9.3679214848188669E-2</v>
      </c>
      <c r="Q235" s="5">
        <f t="shared" si="342"/>
        <v>0.10173460283513164</v>
      </c>
      <c r="R235" s="5">
        <f t="shared" si="343"/>
        <v>2.1565413954568912E-2</v>
      </c>
      <c r="S235" s="5">
        <f t="shared" si="344"/>
        <v>4.8373692709631821E-2</v>
      </c>
      <c r="T235" s="5">
        <f t="shared" si="345"/>
        <v>9.920966097596641E-2</v>
      </c>
      <c r="U235" s="5">
        <f t="shared" si="346"/>
        <v>4.5677099465581704E-2</v>
      </c>
      <c r="V235" s="5">
        <f t="shared" si="347"/>
        <v>1.1101782705577797E-2</v>
      </c>
      <c r="W235" s="5">
        <f t="shared" si="348"/>
        <v>7.1827071232071021E-2</v>
      </c>
      <c r="X235" s="5">
        <f t="shared" si="349"/>
        <v>7.0044401680895749E-2</v>
      </c>
      <c r="Y235" s="5">
        <f t="shared" si="350"/>
        <v>3.4152988021625114E-2</v>
      </c>
      <c r="Z235" s="5">
        <f t="shared" si="351"/>
        <v>7.0100613020408591E-3</v>
      </c>
      <c r="AA235" s="5">
        <f t="shared" si="352"/>
        <v>1.4847814562136293E-2</v>
      </c>
      <c r="AB235" s="5">
        <f t="shared" si="353"/>
        <v>1.5724370142626582E-2</v>
      </c>
      <c r="AC235" s="5">
        <f t="shared" si="354"/>
        <v>1.4331733725539144E-3</v>
      </c>
      <c r="AD235" s="5">
        <f t="shared" si="355"/>
        <v>3.8033727104663795E-2</v>
      </c>
      <c r="AE235" s="5">
        <f t="shared" si="356"/>
        <v>3.7089771489264574E-2</v>
      </c>
      <c r="AF235" s="5">
        <f t="shared" si="357"/>
        <v>1.8084621911234895E-2</v>
      </c>
      <c r="AG235" s="5">
        <f t="shared" si="358"/>
        <v>5.878593774692146E-3</v>
      </c>
      <c r="AH235" s="5">
        <f t="shared" si="359"/>
        <v>1.7090198069659457E-3</v>
      </c>
      <c r="AI235" s="5">
        <f t="shared" si="360"/>
        <v>3.6198270005799761E-3</v>
      </c>
      <c r="AJ235" s="5">
        <f t="shared" si="361"/>
        <v>3.8335271073862186E-3</v>
      </c>
      <c r="AK235" s="5">
        <f t="shared" si="362"/>
        <v>2.7065621424652488E-3</v>
      </c>
      <c r="AL235" s="5">
        <f t="shared" si="363"/>
        <v>1.1840899979513901E-4</v>
      </c>
      <c r="AM235" s="5">
        <f t="shared" si="364"/>
        <v>1.6111634487205893E-2</v>
      </c>
      <c r="AN235" s="5">
        <f t="shared" si="365"/>
        <v>1.571176129556192E-2</v>
      </c>
      <c r="AO235" s="5">
        <f t="shared" si="366"/>
        <v>7.6609062601546239E-3</v>
      </c>
      <c r="AP235" s="5">
        <f t="shared" si="367"/>
        <v>2.4902569747099488E-3</v>
      </c>
      <c r="AQ235" s="5">
        <f t="shared" si="368"/>
        <v>6.0711287831040296E-4</v>
      </c>
      <c r="AR235" s="5">
        <f t="shared" si="369"/>
        <v>3.3332075994845791E-4</v>
      </c>
      <c r="AS235" s="5">
        <f t="shared" si="370"/>
        <v>7.0599736866555054E-4</v>
      </c>
      <c r="AT235" s="5">
        <f t="shared" si="371"/>
        <v>7.4767662932209049E-4</v>
      </c>
      <c r="AU235" s="5">
        <f t="shared" si="372"/>
        <v>5.2787764454049991E-4</v>
      </c>
      <c r="AV235" s="5">
        <f t="shared" si="373"/>
        <v>2.7952071458179657E-4</v>
      </c>
      <c r="AW235" s="5">
        <f t="shared" si="374"/>
        <v>6.7937287421965524E-6</v>
      </c>
      <c r="AX235" s="5">
        <f t="shared" si="375"/>
        <v>5.68760031359753E-3</v>
      </c>
      <c r="AY235" s="5">
        <f t="shared" si="376"/>
        <v>5.5464402784689074E-3</v>
      </c>
      <c r="AZ235" s="5">
        <f t="shared" si="377"/>
        <v>2.7043918407097058E-3</v>
      </c>
      <c r="BA235" s="5">
        <f t="shared" si="378"/>
        <v>8.7909059515630902E-4</v>
      </c>
      <c r="BB235" s="5">
        <f t="shared" si="379"/>
        <v>2.1431813139811208E-4</v>
      </c>
      <c r="BC235" s="5">
        <f t="shared" si="380"/>
        <v>4.1799797835681639E-5</v>
      </c>
      <c r="BD235" s="5">
        <f t="shared" si="381"/>
        <v>5.4174683718197191E-5</v>
      </c>
      <c r="BE235" s="5">
        <f t="shared" si="382"/>
        <v>1.1474588069236941E-4</v>
      </c>
      <c r="BF235" s="5">
        <f t="shared" si="383"/>
        <v>1.2152001850492423E-4</v>
      </c>
      <c r="BG235" s="5">
        <f t="shared" si="384"/>
        <v>8.579604954492066E-5</v>
      </c>
      <c r="BH235" s="5">
        <f t="shared" si="385"/>
        <v>4.5430552562927323E-5</v>
      </c>
      <c r="BI235" s="5">
        <f t="shared" si="386"/>
        <v>1.9245036265612918E-5</v>
      </c>
      <c r="BJ235" s="8">
        <f t="shared" si="387"/>
        <v>0.629774155611041</v>
      </c>
      <c r="BK235" s="8">
        <f t="shared" si="388"/>
        <v>0.20560688582825615</v>
      </c>
      <c r="BL235" s="8">
        <f t="shared" si="389"/>
        <v>0.15694747134025105</v>
      </c>
      <c r="BM235" s="8">
        <f t="shared" si="390"/>
        <v>0.59117358742795378</v>
      </c>
      <c r="BN235" s="8">
        <f t="shared" si="391"/>
        <v>0.40262534010390832</v>
      </c>
    </row>
    <row r="236" spans="1:66" x14ac:dyDescent="0.25">
      <c r="A236" t="s">
        <v>16</v>
      </c>
      <c r="B236" t="s">
        <v>323</v>
      </c>
      <c r="C236" t="s">
        <v>20</v>
      </c>
      <c r="D236" s="11">
        <v>44504</v>
      </c>
      <c r="E236">
        <f>VLOOKUP(A236,home!$A$2:$E$405,3,FALSE)</f>
        <v>1.54909090909091</v>
      </c>
      <c r="F236">
        <f>VLOOKUP(B236,home!$B$2:$E$405,3,FALSE)</f>
        <v>0.52</v>
      </c>
      <c r="G236">
        <f>VLOOKUP(C236,away!$B$2:$E$405,4,FALSE)</f>
        <v>1.29</v>
      </c>
      <c r="H236">
        <f>VLOOKUP(A236,away!$A$2:$E$405,3,FALSE)</f>
        <v>1.29454545454545</v>
      </c>
      <c r="I236">
        <f>VLOOKUP(C236,away!$B$2:$E$405,3,FALSE)</f>
        <v>0.47</v>
      </c>
      <c r="J236">
        <f>VLOOKUP(B236,home!$B$2:$E$405,4,FALSE)</f>
        <v>1.54</v>
      </c>
      <c r="K236" s="3">
        <f t="shared" si="336"/>
        <v>1.0391301818181824</v>
      </c>
      <c r="L236" s="3">
        <f t="shared" si="337"/>
        <v>0.93699199999999661</v>
      </c>
      <c r="M236" s="5">
        <f t="shared" si="338"/>
        <v>0.13860568415912436</v>
      </c>
      <c r="N236" s="5">
        <f t="shared" si="339"/>
        <v>0.14402934978130447</v>
      </c>
      <c r="O236" s="5">
        <f t="shared" si="340"/>
        <v>0.12987241721162579</v>
      </c>
      <c r="P236" s="5">
        <f t="shared" si="341"/>
        <v>0.13495434851028351</v>
      </c>
      <c r="Q236" s="5">
        <f t="shared" si="342"/>
        <v>7.4832622212700733E-2</v>
      </c>
      <c r="R236" s="5">
        <f t="shared" si="343"/>
        <v>6.0844707973977598E-2</v>
      </c>
      <c r="S236" s="5">
        <f t="shared" si="344"/>
        <v>3.2849800302789618E-2</v>
      </c>
      <c r="T236" s="5">
        <f t="shared" si="345"/>
        <v>7.0117568352322621E-2</v>
      </c>
      <c r="U236" s="5">
        <f t="shared" si="346"/>
        <v>6.3225572459673543E-2</v>
      </c>
      <c r="V236" s="5">
        <f t="shared" si="347"/>
        <v>3.5538252316681387E-3</v>
      </c>
      <c r="W236" s="5">
        <f t="shared" si="348"/>
        <v>2.5920278775271692E-2</v>
      </c>
      <c r="X236" s="5">
        <f t="shared" si="349"/>
        <v>2.4287093850199282E-2</v>
      </c>
      <c r="Y236" s="5">
        <f t="shared" si="350"/>
        <v>1.1378406320442919E-2</v>
      </c>
      <c r="Z236" s="5">
        <f t="shared" si="351"/>
        <v>1.9003668204651009E-2</v>
      </c>
      <c r="AA236" s="5">
        <f t="shared" si="352"/>
        <v>1.9747285196711411E-2</v>
      </c>
      <c r="AB236" s="5">
        <f t="shared" si="353"/>
        <v>1.0260000028437114E-2</v>
      </c>
      <c r="AC236" s="5">
        <f t="shared" si="354"/>
        <v>2.162628519569668E-4</v>
      </c>
      <c r="AD236" s="5">
        <f t="shared" si="355"/>
        <v>6.7336359991315101E-3</v>
      </c>
      <c r="AE236" s="5">
        <f t="shared" si="356"/>
        <v>6.3093630620982086E-3</v>
      </c>
      <c r="AF236" s="5">
        <f t="shared" si="357"/>
        <v>2.9559113571407513E-3</v>
      </c>
      <c r="AG236" s="5">
        <f t="shared" si="358"/>
        <v>9.2322176478333909E-4</v>
      </c>
      <c r="AH236" s="5">
        <f t="shared" si="359"/>
        <v>4.451571269603073E-3</v>
      </c>
      <c r="AI236" s="5">
        <f t="shared" si="360"/>
        <v>4.6257620627592373E-3</v>
      </c>
      <c r="AJ236" s="5">
        <f t="shared" si="361"/>
        <v>2.4033844866613282E-3</v>
      </c>
      <c r="AK236" s="5">
        <f t="shared" si="362"/>
        <v>8.3247645286779498E-4</v>
      </c>
      <c r="AL236" s="5">
        <f t="shared" si="363"/>
        <v>8.4226307080804093E-6</v>
      </c>
      <c r="AM236" s="5">
        <f t="shared" si="364"/>
        <v>1.3994248800149977E-3</v>
      </c>
      <c r="AN236" s="5">
        <f t="shared" si="365"/>
        <v>1.3112499171750078E-3</v>
      </c>
      <c r="AO236" s="5">
        <f t="shared" si="366"/>
        <v>6.1431534119682008E-4</v>
      </c>
      <c r="AP236" s="5">
        <f t="shared" si="367"/>
        <v>1.9186952005956296E-4</v>
      </c>
      <c r="AQ236" s="5">
        <f t="shared" si="368"/>
        <v>4.4945051334912338E-5</v>
      </c>
      <c r="AR236" s="5">
        <f t="shared" si="369"/>
        <v>8.342173334095819E-4</v>
      </c>
      <c r="AS236" s="5">
        <f t="shared" si="370"/>
        <v>8.6686040934177803E-4</v>
      </c>
      <c r="AT236" s="5">
        <f t="shared" si="371"/>
        <v>4.5039040738515285E-4</v>
      </c>
      <c r="AU236" s="5">
        <f t="shared" si="372"/>
        <v>1.5600475530509972E-4</v>
      </c>
      <c r="AV236" s="5">
        <f t="shared" si="373"/>
        <v>4.0527312436172318E-5</v>
      </c>
      <c r="AW236" s="5">
        <f t="shared" si="374"/>
        <v>2.2779862625875018E-7</v>
      </c>
      <c r="AX236" s="5">
        <f t="shared" si="375"/>
        <v>2.42364105001812E-4</v>
      </c>
      <c r="AY236" s="5">
        <f t="shared" si="376"/>
        <v>2.2709322747385699E-4</v>
      </c>
      <c r="AZ236" s="5">
        <f t="shared" si="377"/>
        <v>1.063922686985917E-4</v>
      </c>
      <c r="BA236" s="5">
        <f t="shared" si="378"/>
        <v>3.3229568210810167E-5</v>
      </c>
      <c r="BB236" s="5">
        <f t="shared" si="379"/>
        <v>7.7839598942458301E-6</v>
      </c>
      <c r="BC236" s="5">
        <f t="shared" si="380"/>
        <v>1.4587016298458333E-6</v>
      </c>
      <c r="BD236" s="5">
        <f t="shared" si="381"/>
        <v>1.3027582794435127E-4</v>
      </c>
      <c r="BE236" s="5">
        <f t="shared" si="382"/>
        <v>1.3537354477832796E-4</v>
      </c>
      <c r="BF236" s="5">
        <f t="shared" si="383"/>
        <v>7.033536809943789E-5</v>
      </c>
      <c r="BG236" s="5">
        <f t="shared" si="384"/>
        <v>2.4362534613805894E-5</v>
      </c>
      <c r="BH236" s="5">
        <f t="shared" si="385"/>
        <v>6.3289612556989687E-6</v>
      </c>
      <c r="BI236" s="5">
        <f t="shared" si="386"/>
        <v>1.315322932070941E-6</v>
      </c>
      <c r="BJ236" s="8">
        <f t="shared" si="387"/>
        <v>0.37166757801608602</v>
      </c>
      <c r="BK236" s="8">
        <f t="shared" si="388"/>
        <v>0.31041543691400458</v>
      </c>
      <c r="BL236" s="8">
        <f t="shared" si="389"/>
        <v>0.29897916891981824</v>
      </c>
      <c r="BM236" s="8">
        <f t="shared" si="390"/>
        <v>0.31669985677669577</v>
      </c>
      <c r="BN236" s="8">
        <f t="shared" si="391"/>
        <v>0.68313912984901637</v>
      </c>
    </row>
    <row r="237" spans="1:66" x14ac:dyDescent="0.25">
      <c r="A237" t="s">
        <v>16</v>
      </c>
      <c r="B237" t="s">
        <v>19</v>
      </c>
      <c r="C237" t="s">
        <v>64</v>
      </c>
      <c r="D237" s="11">
        <v>44504</v>
      </c>
      <c r="E237">
        <f>VLOOKUP(A237,home!$A$2:$E$405,3,FALSE)</f>
        <v>1.54909090909091</v>
      </c>
      <c r="F237">
        <f>VLOOKUP(B237,home!$B$2:$E$405,3,FALSE)</f>
        <v>0.86</v>
      </c>
      <c r="G237">
        <f>VLOOKUP(C237,away!$B$2:$E$405,4,FALSE)</f>
        <v>0.95</v>
      </c>
      <c r="H237">
        <f>VLOOKUP(A237,away!$A$2:$E$405,3,FALSE)</f>
        <v>1.29454545454545</v>
      </c>
      <c r="I237">
        <f>VLOOKUP(C237,away!$B$2:$E$405,3,FALSE)</f>
        <v>0.86</v>
      </c>
      <c r="J237">
        <f>VLOOKUP(B237,home!$B$2:$E$405,4,FALSE)</f>
        <v>1.49</v>
      </c>
      <c r="K237" s="3">
        <f t="shared" si="336"/>
        <v>1.2656072727272734</v>
      </c>
      <c r="L237" s="3">
        <f t="shared" si="337"/>
        <v>1.6588305454545396</v>
      </c>
      <c r="M237" s="5">
        <f t="shared" si="338"/>
        <v>5.3694869708711374E-2</v>
      </c>
      <c r="N237" s="5">
        <f t="shared" si="339"/>
        <v>6.7956617611488482E-2</v>
      </c>
      <c r="O237" s="5">
        <f t="shared" si="340"/>
        <v>8.9070690007012121E-2</v>
      </c>
      <c r="P237" s="5">
        <f t="shared" si="341"/>
        <v>0.112728513059711</v>
      </c>
      <c r="Q237" s="5">
        <f t="shared" si="342"/>
        <v>4.3003194739523069E-2</v>
      </c>
      <c r="R237" s="5">
        <f t="shared" si="343"/>
        <v>7.3876590644172069E-2</v>
      </c>
      <c r="S237" s="5">
        <f t="shared" si="344"/>
        <v>5.9166349250828705E-2</v>
      </c>
      <c r="T237" s="5">
        <f t="shared" si="345"/>
        <v>7.1335012986050841E-2</v>
      </c>
      <c r="U237" s="5">
        <f t="shared" si="346"/>
        <v>9.349875040355983E-2</v>
      </c>
      <c r="V237" s="5">
        <f t="shared" si="347"/>
        <v>1.3801721158423154E-2</v>
      </c>
      <c r="W237" s="5">
        <f t="shared" si="348"/>
        <v>1.8141718670949211E-2</v>
      </c>
      <c r="X237" s="5">
        <f t="shared" si="349"/>
        <v>3.0094037078413478E-2</v>
      </c>
      <c r="Y237" s="5">
        <f t="shared" si="350"/>
        <v>2.4960453970856892E-2</v>
      </c>
      <c r="Z237" s="5">
        <f t="shared" si="351"/>
        <v>4.0849581718197893E-2</v>
      </c>
      <c r="AA237" s="5">
        <f t="shared" si="352"/>
        <v>5.1699527710418323E-2</v>
      </c>
      <c r="AB237" s="5">
        <f t="shared" si="353"/>
        <v>3.2715649133435318E-2</v>
      </c>
      <c r="AC237" s="5">
        <f t="shared" si="354"/>
        <v>1.8109824927107711E-3</v>
      </c>
      <c r="AD237" s="5">
        <f t="shared" si="355"/>
        <v>5.7400727724313729E-3</v>
      </c>
      <c r="AE237" s="5">
        <f t="shared" si="356"/>
        <v>9.5218080480410847E-3</v>
      </c>
      <c r="AF237" s="5">
        <f t="shared" si="357"/>
        <v>7.8975330190227105E-3</v>
      </c>
      <c r="AG237" s="5">
        <f t="shared" si="358"/>
        <v>4.3668896685635592E-3</v>
      </c>
      <c r="AH237" s="5">
        <f t="shared" si="359"/>
        <v>1.6940633480797006E-2</v>
      </c>
      <c r="AI237" s="5">
        <f t="shared" si="360"/>
        <v>2.1440188937903833E-2</v>
      </c>
      <c r="AJ237" s="5">
        <f t="shared" si="361"/>
        <v>1.3567429524228965E-2</v>
      </c>
      <c r="AK237" s="5">
        <f t="shared" si="362"/>
        <v>5.7236791593596363E-3</v>
      </c>
      <c r="AL237" s="5">
        <f t="shared" si="363"/>
        <v>1.5208109429294933E-4</v>
      </c>
      <c r="AM237" s="5">
        <f t="shared" si="364"/>
        <v>1.4529355693545891E-3</v>
      </c>
      <c r="AN237" s="5">
        <f t="shared" si="365"/>
        <v>2.4101739030227749E-3</v>
      </c>
      <c r="AO237" s="5">
        <f t="shared" si="366"/>
        <v>1.9990350450957836E-3</v>
      </c>
      <c r="AP237" s="5">
        <f t="shared" si="367"/>
        <v>1.1053534647463262E-3</v>
      </c>
      <c r="AQ237" s="5">
        <f t="shared" si="368"/>
        <v>4.5839852271130349E-4</v>
      </c>
      <c r="AR237" s="5">
        <f t="shared" si="369"/>
        <v>5.6203280554591858E-3</v>
      </c>
      <c r="AS237" s="5">
        <f t="shared" si="370"/>
        <v>7.1131280621022806E-3</v>
      </c>
      <c r="AT237" s="5">
        <f t="shared" si="371"/>
        <v>4.5012133036185517E-3</v>
      </c>
      <c r="AU237" s="5">
        <f t="shared" si="372"/>
        <v>1.8989227643854652E-3</v>
      </c>
      <c r="AV237" s="5">
        <f t="shared" si="373"/>
        <v>6.00822615238406E-4</v>
      </c>
      <c r="AW237" s="5">
        <f t="shared" si="374"/>
        <v>8.8689807782493399E-6</v>
      </c>
      <c r="AX237" s="5">
        <f t="shared" si="375"/>
        <v>3.0647430389655191E-4</v>
      </c>
      <c r="AY237" s="5">
        <f t="shared" si="376"/>
        <v>5.0838893670051752E-4</v>
      </c>
      <c r="AZ237" s="5">
        <f t="shared" si="377"/>
        <v>4.2166554858498651E-4</v>
      </c>
      <c r="BA237" s="5">
        <f t="shared" si="378"/>
        <v>2.331572306528736E-4</v>
      </c>
      <c r="BB237" s="5">
        <f t="shared" si="379"/>
        <v>9.6692084025144076E-5</v>
      </c>
      <c r="BC237" s="5">
        <f t="shared" si="380"/>
        <v>3.2079156496913182E-5</v>
      </c>
      <c r="BD237" s="5">
        <f t="shared" si="381"/>
        <v>1.5538619756451358E-3</v>
      </c>
      <c r="BE237" s="5">
        <f t="shared" si="382"/>
        <v>1.9665790171908533E-3</v>
      </c>
      <c r="BF237" s="5">
        <f t="shared" si="383"/>
        <v>1.2444583532747989E-3</v>
      </c>
      <c r="BG237" s="5">
        <f t="shared" si="384"/>
        <v>5.2499851417026403E-4</v>
      </c>
      <c r="BH237" s="5">
        <f t="shared" si="385"/>
        <v>1.6611048442622471E-4</v>
      </c>
      <c r="BI237" s="5">
        <f t="shared" si="386"/>
        <v>4.2046127433216076E-5</v>
      </c>
      <c r="BJ237" s="8">
        <f t="shared" si="387"/>
        <v>0.29204169233062849</v>
      </c>
      <c r="BK237" s="8">
        <f t="shared" si="388"/>
        <v>0.2418629057013785</v>
      </c>
      <c r="BL237" s="8">
        <f t="shared" si="389"/>
        <v>0.42376560827383142</v>
      </c>
      <c r="BM237" s="8">
        <f t="shared" si="390"/>
        <v>0.55768979229749605</v>
      </c>
      <c r="BN237" s="8">
        <f t="shared" si="391"/>
        <v>0.44033047577061812</v>
      </c>
    </row>
    <row r="238" spans="1:66" x14ac:dyDescent="0.25">
      <c r="A238" t="s">
        <v>69</v>
      </c>
      <c r="B238" t="s">
        <v>75</v>
      </c>
      <c r="C238" t="s">
        <v>325</v>
      </c>
      <c r="D238" s="11">
        <v>44504</v>
      </c>
      <c r="E238">
        <f>VLOOKUP(A238,home!$A$2:$E$405,3,FALSE)</f>
        <v>1.3323170731707299</v>
      </c>
      <c r="F238">
        <f>VLOOKUP(B238,home!$B$2:$E$405,3,FALSE)</f>
        <v>0.61</v>
      </c>
      <c r="G238">
        <f>VLOOKUP(C238,away!$B$2:$E$405,4,FALSE)</f>
        <v>1.19</v>
      </c>
      <c r="H238">
        <f>VLOOKUP(A238,away!$A$2:$E$405,3,FALSE)</f>
        <v>1.3201219512195099</v>
      </c>
      <c r="I238">
        <f>VLOOKUP(C238,away!$B$2:$E$405,3,FALSE)</f>
        <v>0.62</v>
      </c>
      <c r="J238">
        <f>VLOOKUP(B238,home!$B$2:$E$405,4,FALSE)</f>
        <v>0.85</v>
      </c>
      <c r="K238" s="3">
        <f t="shared" si="336"/>
        <v>0.96712896341463284</v>
      </c>
      <c r="L238" s="3">
        <f t="shared" si="337"/>
        <v>0.69570426829268173</v>
      </c>
      <c r="M238" s="5">
        <f t="shared" si="338"/>
        <v>0.18960103473608317</v>
      </c>
      <c r="N238" s="5">
        <f t="shared" si="339"/>
        <v>0.18336865218664988</v>
      </c>
      <c r="O238" s="5">
        <f t="shared" si="340"/>
        <v>0.13190624913860205</v>
      </c>
      <c r="P238" s="5">
        <f t="shared" si="341"/>
        <v>0.1275703539973285</v>
      </c>
      <c r="Q238" s="5">
        <f t="shared" si="342"/>
        <v>8.8670567256006513E-2</v>
      </c>
      <c r="R238" s="5">
        <f t="shared" si="343"/>
        <v>4.5883870270101657E-2</v>
      </c>
      <c r="S238" s="5">
        <f t="shared" si="344"/>
        <v>2.1458473633407006E-2</v>
      </c>
      <c r="T238" s="5">
        <f t="shared" si="345"/>
        <v>6.1688492111937027E-2</v>
      </c>
      <c r="U238" s="5">
        <f t="shared" si="346"/>
        <v>4.4375619891774902E-2</v>
      </c>
      <c r="V238" s="5">
        <f t="shared" si="347"/>
        <v>1.6042253505083057E-3</v>
      </c>
      <c r="W238" s="5">
        <f t="shared" si="348"/>
        <v>2.8585291265229698E-2</v>
      </c>
      <c r="X238" s="5">
        <f t="shared" si="349"/>
        <v>1.9886909143609813E-2</v>
      </c>
      <c r="Y238" s="5">
        <f t="shared" si="350"/>
        <v>6.9177037871790527E-3</v>
      </c>
      <c r="Z238" s="5">
        <f t="shared" si="351"/>
        <v>1.0640534797565805E-2</v>
      </c>
      <c r="AA238" s="5">
        <f t="shared" si="352"/>
        <v>1.0290769388947145E-2</v>
      </c>
      <c r="AB238" s="5">
        <f t="shared" si="353"/>
        <v>4.9762505659357434E-3</v>
      </c>
      <c r="AC238" s="5">
        <f t="shared" si="354"/>
        <v>6.7461260213024234E-5</v>
      </c>
      <c r="AD238" s="5">
        <f t="shared" si="355"/>
        <v>6.9114157775617378E-3</v>
      </c>
      <c r="AE238" s="5">
        <f t="shared" si="356"/>
        <v>4.8083014563950841E-3</v>
      </c>
      <c r="AF238" s="5">
        <f t="shared" si="357"/>
        <v>1.6725779232259889E-3</v>
      </c>
      <c r="AG238" s="5">
        <f t="shared" si="358"/>
        <v>3.8787320008014332E-4</v>
      </c>
      <c r="AH238" s="5">
        <f t="shared" si="359"/>
        <v>1.8506663688958333E-3</v>
      </c>
      <c r="AI238" s="5">
        <f t="shared" si="360"/>
        <v>1.7898330469765496E-3</v>
      </c>
      <c r="AJ238" s="5">
        <f t="shared" si="361"/>
        <v>8.6549968970384204E-4</v>
      </c>
      <c r="AK238" s="5">
        <f t="shared" si="362"/>
        <v>2.7901660591298779E-4</v>
      </c>
      <c r="AL238" s="5">
        <f t="shared" si="363"/>
        <v>1.815613898618365E-6</v>
      </c>
      <c r="AM238" s="5">
        <f t="shared" si="364"/>
        <v>1.3368460753361646E-3</v>
      </c>
      <c r="AN238" s="5">
        <f t="shared" si="365"/>
        <v>9.3004952066168961E-4</v>
      </c>
      <c r="AO238" s="5">
        <f t="shared" si="366"/>
        <v>3.2351971062395007E-4</v>
      </c>
      <c r="AP238" s="5">
        <f t="shared" si="367"/>
        <v>7.5024681185965116E-5</v>
      </c>
      <c r="AQ238" s="5">
        <f t="shared" si="368"/>
        <v>1.3048747732093391E-5</v>
      </c>
      <c r="AR238" s="5">
        <f t="shared" si="369"/>
        <v>2.5750329840531008E-4</v>
      </c>
      <c r="AS238" s="5">
        <f t="shared" si="370"/>
        <v>2.4903889806257638E-4</v>
      </c>
      <c r="AT238" s="5">
        <f t="shared" si="371"/>
        <v>1.2042636566659094E-4</v>
      </c>
      <c r="AU238" s="5">
        <f t="shared" si="372"/>
        <v>3.8822608731640556E-5</v>
      </c>
      <c r="AV238" s="5">
        <f t="shared" si="373"/>
        <v>9.3866173349208481E-6</v>
      </c>
      <c r="AW238" s="5">
        <f t="shared" si="374"/>
        <v>3.3933609312783475E-8</v>
      </c>
      <c r="AX238" s="5">
        <f t="shared" si="375"/>
        <v>2.1548375984746409E-4</v>
      </c>
      <c r="AY238" s="5">
        <f t="shared" si="376"/>
        <v>1.4991297147363595E-4</v>
      </c>
      <c r="AZ238" s="5">
        <f t="shared" si="377"/>
        <v>5.214754706332378E-5</v>
      </c>
      <c r="BA238" s="5">
        <f t="shared" si="378"/>
        <v>1.2093090357649286E-5</v>
      </c>
      <c r="BB238" s="5">
        <f t="shared" si="379"/>
        <v>2.1033036446664196E-6</v>
      </c>
      <c r="BC238" s="5">
        <f t="shared" si="380"/>
        <v>2.926554646219965E-7</v>
      </c>
      <c r="BD238" s="5">
        <f t="shared" si="381"/>
        <v>2.9857690633336384E-5</v>
      </c>
      <c r="BE238" s="5">
        <f t="shared" si="382"/>
        <v>2.8876237392173406E-5</v>
      </c>
      <c r="BF238" s="5">
        <f t="shared" si="383"/>
        <v>1.3963522768203761E-5</v>
      </c>
      <c r="BG238" s="5">
        <f t="shared" si="384"/>
        <v>4.5015091001431778E-6</v>
      </c>
      <c r="BH238" s="5">
        <f t="shared" si="385"/>
        <v>1.0883849574557518E-6</v>
      </c>
      <c r="BI238" s="5">
        <f t="shared" si="386"/>
        <v>2.1052172314005214E-7</v>
      </c>
      <c r="BJ238" s="8">
        <f t="shared" si="387"/>
        <v>0.40600830617126626</v>
      </c>
      <c r="BK238" s="8">
        <f t="shared" si="388"/>
        <v>0.34045327756291227</v>
      </c>
      <c r="BL238" s="8">
        <f t="shared" si="389"/>
        <v>0.2429714506216262</v>
      </c>
      <c r="BM238" s="8">
        <f t="shared" si="390"/>
        <v>0.23292296253073422</v>
      </c>
      <c r="BN238" s="8">
        <f t="shared" si="391"/>
        <v>0.76700072758477178</v>
      </c>
    </row>
    <row r="239" spans="1:66" x14ac:dyDescent="0.25">
      <c r="A239" t="s">
        <v>69</v>
      </c>
      <c r="B239" t="s">
        <v>74</v>
      </c>
      <c r="C239" t="s">
        <v>78</v>
      </c>
      <c r="D239" s="11">
        <v>44504</v>
      </c>
      <c r="E239">
        <f>VLOOKUP(A239,home!$A$2:$E$405,3,FALSE)</f>
        <v>1.3323170731707299</v>
      </c>
      <c r="F239">
        <f>VLOOKUP(B239,home!$B$2:$E$405,3,FALSE)</f>
        <v>1.28</v>
      </c>
      <c r="G239">
        <f>VLOOKUP(C239,away!$B$2:$E$405,4,FALSE)</f>
        <v>0.75</v>
      </c>
      <c r="H239">
        <f>VLOOKUP(A239,away!$A$2:$E$405,3,FALSE)</f>
        <v>1.3201219512195099</v>
      </c>
      <c r="I239">
        <f>VLOOKUP(C239,away!$B$2:$E$405,3,FALSE)</f>
        <v>1.41</v>
      </c>
      <c r="J239">
        <f>VLOOKUP(B239,home!$B$2:$E$405,4,FALSE)</f>
        <v>0.94</v>
      </c>
      <c r="K239" s="3">
        <f t="shared" si="336"/>
        <v>1.2790243902439007</v>
      </c>
      <c r="L239" s="3">
        <f t="shared" si="337"/>
        <v>1.7496896341463382</v>
      </c>
      <c r="M239" s="5">
        <f t="shared" si="338"/>
        <v>4.8377810825987702E-2</v>
      </c>
      <c r="N239" s="5">
        <f t="shared" si="339"/>
        <v>6.1876399993043694E-2</v>
      </c>
      <c r="O239" s="5">
        <f t="shared" si="340"/>
        <v>8.464615412492317E-2</v>
      </c>
      <c r="P239" s="5">
        <f t="shared" si="341"/>
        <v>0.10826449566612109</v>
      </c>
      <c r="Q239" s="5">
        <f t="shared" si="342"/>
        <v>3.9570712385795223E-2</v>
      </c>
      <c r="R239" s="5">
        <f t="shared" si="343"/>
        <v>7.4052249221365718E-2</v>
      </c>
      <c r="S239" s="5">
        <f t="shared" si="344"/>
        <v>6.0571162800235383E-2</v>
      </c>
      <c r="T239" s="5">
        <f t="shared" si="345"/>
        <v>6.9236465277212E-2</v>
      </c>
      <c r="U239" s="5">
        <f t="shared" si="346"/>
        <v>9.471463290654665E-2</v>
      </c>
      <c r="V239" s="5">
        <f t="shared" si="347"/>
        <v>1.5061327314489748E-2</v>
      </c>
      <c r="W239" s="5">
        <f t="shared" si="348"/>
        <v>1.6870635426919498E-2</v>
      </c>
      <c r="X239" s="5">
        <f t="shared" si="349"/>
        <v>2.9518375927943024E-2</v>
      </c>
      <c r="Y239" s="5">
        <f t="shared" si="350"/>
        <v>2.5823998188978365E-2</v>
      </c>
      <c r="Z239" s="5">
        <f t="shared" si="351"/>
        <v>4.3189484282614932E-2</v>
      </c>
      <c r="AA239" s="5">
        <f t="shared" si="352"/>
        <v>5.5240403799520096E-2</v>
      </c>
      <c r="AB239" s="5">
        <f t="shared" si="353"/>
        <v>3.5326911893254036E-2</v>
      </c>
      <c r="AC239" s="5">
        <f t="shared" si="354"/>
        <v>2.1066049934943443E-3</v>
      </c>
      <c r="AD239" s="5">
        <f t="shared" si="355"/>
        <v>5.394488547485715E-3</v>
      </c>
      <c r="AE239" s="5">
        <f t="shared" si="356"/>
        <v>9.4386806930568893E-3</v>
      </c>
      <c r="AF239" s="5">
        <f t="shared" si="357"/>
        <v>8.2573808843294117E-3</v>
      </c>
      <c r="AG239" s="5">
        <f t="shared" si="358"/>
        <v>4.8159512461697631E-3</v>
      </c>
      <c r="AH239" s="5">
        <f t="shared" si="359"/>
        <v>1.8892048238354393E-2</v>
      </c>
      <c r="AI239" s="5">
        <f t="shared" si="360"/>
        <v>2.4163390478519585E-2</v>
      </c>
      <c r="AJ239" s="5">
        <f t="shared" si="361"/>
        <v>1.5452782886506899E-2</v>
      </c>
      <c r="AK239" s="5">
        <f t="shared" si="362"/>
        <v>6.5881620696619557E-3</v>
      </c>
      <c r="AL239" s="5">
        <f t="shared" si="363"/>
        <v>1.8857449173031386E-4</v>
      </c>
      <c r="AM239" s="5">
        <f t="shared" si="364"/>
        <v>1.379936485025124E-3</v>
      </c>
      <c r="AN239" s="5">
        <f t="shared" si="365"/>
        <v>2.4144605636287927E-3</v>
      </c>
      <c r="AO239" s="5">
        <f t="shared" si="366"/>
        <v>2.1122783101182128E-3</v>
      </c>
      <c r="AP239" s="5">
        <f t="shared" si="367"/>
        <v>1.2319438212153267E-3</v>
      </c>
      <c r="AQ239" s="5">
        <f t="shared" si="368"/>
        <v>5.388798334577719E-4</v>
      </c>
      <c r="AR239" s="5">
        <f t="shared" si="369"/>
        <v>6.6110441940882584E-3</v>
      </c>
      <c r="AS239" s="5">
        <f t="shared" si="370"/>
        <v>8.4556867692192148E-3</v>
      </c>
      <c r="AT239" s="5">
        <f t="shared" si="371"/>
        <v>5.4075148070470147E-3</v>
      </c>
      <c r="AU239" s="5">
        <f t="shared" si="372"/>
        <v>2.3054477762727236E-3</v>
      </c>
      <c r="AV239" s="5">
        <f t="shared" si="373"/>
        <v>7.3718098407159422E-4</v>
      </c>
      <c r="AW239" s="5">
        <f t="shared" si="374"/>
        <v>1.1722501318328476E-5</v>
      </c>
      <c r="AX239" s="5">
        <f t="shared" si="375"/>
        <v>2.9416207022242845E-4</v>
      </c>
      <c r="AY239" s="5">
        <f t="shared" si="376"/>
        <v>5.146923250272102E-4</v>
      </c>
      <c r="AZ239" s="5">
        <f t="shared" si="377"/>
        <v>4.5027591293739401E-4</v>
      </c>
      <c r="BA239" s="5">
        <f t="shared" si="378"/>
        <v>2.6261436579077906E-4</v>
      </c>
      <c r="BB239" s="5">
        <f t="shared" si="379"/>
        <v>1.1487340840051024E-4</v>
      </c>
      <c r="BC239" s="5">
        <f t="shared" si="380"/>
        <v>4.0198562383486355E-5</v>
      </c>
      <c r="BD239" s="5">
        <f t="shared" si="381"/>
        <v>1.9278792495465893E-3</v>
      </c>
      <c r="BE239" s="5">
        <f t="shared" si="382"/>
        <v>2.4658045816151951E-3</v>
      </c>
      <c r="BF239" s="5">
        <f t="shared" si="383"/>
        <v>1.5769121007304964E-3</v>
      </c>
      <c r="BG239" s="5">
        <f t="shared" si="384"/>
        <v>6.7230301270168374E-4</v>
      </c>
      <c r="BH239" s="5">
        <f t="shared" si="385"/>
        <v>2.1497298771997711E-4</v>
      </c>
      <c r="BI239" s="5">
        <f t="shared" si="386"/>
        <v>5.4991138907490642E-5</v>
      </c>
      <c r="BJ239" s="8">
        <f t="shared" si="387"/>
        <v>0.28015740422914059</v>
      </c>
      <c r="BK239" s="8">
        <f t="shared" si="388"/>
        <v>0.23508466841708583</v>
      </c>
      <c r="BL239" s="8">
        <f t="shared" si="389"/>
        <v>0.43950647322057274</v>
      </c>
      <c r="BM239" s="8">
        <f t="shared" si="390"/>
        <v>0.58064723810846874</v>
      </c>
      <c r="BN239" s="8">
        <f t="shared" si="391"/>
        <v>0.41678782221723659</v>
      </c>
    </row>
    <row r="240" spans="1:66" x14ac:dyDescent="0.25">
      <c r="A240" t="s">
        <v>69</v>
      </c>
      <c r="B240" t="s">
        <v>259</v>
      </c>
      <c r="C240" t="s">
        <v>261</v>
      </c>
      <c r="D240" s="11">
        <v>44504</v>
      </c>
      <c r="E240">
        <f>VLOOKUP(A240,home!$A$2:$E$405,3,FALSE)</f>
        <v>1.3323170731707299</v>
      </c>
      <c r="F240">
        <f>VLOOKUP(B240,home!$B$2:$E$405,3,FALSE)</f>
        <v>1.31</v>
      </c>
      <c r="G240">
        <f>VLOOKUP(C240,away!$B$2:$E$405,4,FALSE)</f>
        <v>0.62</v>
      </c>
      <c r="H240">
        <f>VLOOKUP(A240,away!$A$2:$E$405,3,FALSE)</f>
        <v>1.3201219512195099</v>
      </c>
      <c r="I240">
        <f>VLOOKUP(C240,away!$B$2:$E$405,3,FALSE)</f>
        <v>1.32</v>
      </c>
      <c r="J240">
        <f>VLOOKUP(B240,home!$B$2:$E$405,4,FALSE)</f>
        <v>0.85</v>
      </c>
      <c r="K240" s="3">
        <f t="shared" si="336"/>
        <v>1.0821079268292668</v>
      </c>
      <c r="L240" s="3">
        <f t="shared" si="337"/>
        <v>1.4811768292682901</v>
      </c>
      <c r="M240" s="5">
        <f t="shared" si="338"/>
        <v>7.7051229813991567E-2</v>
      </c>
      <c r="N240" s="5">
        <f t="shared" si="339"/>
        <v>8.3377746553663812E-2</v>
      </c>
      <c r="O240" s="5">
        <f t="shared" si="340"/>
        <v>0.11412649626711038</v>
      </c>
      <c r="P240" s="5">
        <f t="shared" si="341"/>
        <v>0.12349718627189088</v>
      </c>
      <c r="Q240" s="5">
        <f t="shared" si="342"/>
        <v>4.511186023344059E-2</v>
      </c>
      <c r="R240" s="5">
        <f t="shared" si="343"/>
        <v>8.4520760938208955E-2</v>
      </c>
      <c r="S240" s="5">
        <f t="shared" si="344"/>
        <v>4.9485112223038828E-2</v>
      </c>
      <c r="T240" s="5">
        <f t="shared" si="345"/>
        <v>6.6818642102961803E-2</v>
      </c>
      <c r="U240" s="5">
        <f t="shared" si="346"/>
        <v>9.146058539287738E-2</v>
      </c>
      <c r="V240" s="5">
        <f t="shared" si="347"/>
        <v>8.8127111975401812E-3</v>
      </c>
      <c r="W240" s="5">
        <f t="shared" si="348"/>
        <v>1.6271967184206679E-2</v>
      </c>
      <c r="X240" s="5">
        <f t="shared" si="349"/>
        <v>2.4101660759860921E-2</v>
      </c>
      <c r="Y240" s="5">
        <f t="shared" si="350"/>
        <v>1.7849410732195387E-2</v>
      </c>
      <c r="Z240" s="5">
        <f t="shared" si="351"/>
        <v>4.1730064231266489E-2</v>
      </c>
      <c r="AA240" s="5">
        <f t="shared" si="352"/>
        <v>4.5156433291747927E-2</v>
      </c>
      <c r="AB240" s="5">
        <f t="shared" si="353"/>
        <v>2.4432067206168712E-2</v>
      </c>
      <c r="AC240" s="5">
        <f t="shared" si="354"/>
        <v>8.8280959219466638E-4</v>
      </c>
      <c r="AD240" s="5">
        <f t="shared" si="355"/>
        <v>4.4020061687839382E-3</v>
      </c>
      <c r="AE240" s="5">
        <f t="shared" si="356"/>
        <v>6.5201495394988478E-3</v>
      </c>
      <c r="AF240" s="5">
        <f t="shared" si="357"/>
        <v>4.8287472106350029E-3</v>
      </c>
      <c r="AG240" s="5">
        <f t="shared" si="358"/>
        <v>2.3840761609288177E-3</v>
      </c>
      <c r="AH240" s="5">
        <f t="shared" si="359"/>
        <v>1.5452401055807353E-2</v>
      </c>
      <c r="AI240" s="5">
        <f t="shared" si="360"/>
        <v>1.6721165671034072E-2</v>
      </c>
      <c r="AJ240" s="5">
        <f t="shared" si="361"/>
        <v>9.0470529592256901E-3</v>
      </c>
      <c r="AK240" s="5">
        <f t="shared" si="362"/>
        <v>3.2632959072074318E-3</v>
      </c>
      <c r="AL240" s="5">
        <f t="shared" si="363"/>
        <v>5.6598448026369662E-5</v>
      </c>
      <c r="AM240" s="5">
        <f t="shared" si="364"/>
        <v>9.5268915383848649E-4</v>
      </c>
      <c r="AN240" s="5">
        <f t="shared" si="365"/>
        <v>1.41110110016078E-3</v>
      </c>
      <c r="AO240" s="5">
        <f t="shared" si="366"/>
        <v>1.0450451266565701E-3</v>
      </c>
      <c r="AP240" s="5">
        <f t="shared" si="367"/>
        <v>5.1596554238115221E-4</v>
      </c>
      <c r="AQ240" s="5">
        <f t="shared" si="368"/>
        <v>1.9105905151895223E-4</v>
      </c>
      <c r="AR240" s="5">
        <f t="shared" si="369"/>
        <v>4.5775476800845386E-3</v>
      </c>
      <c r="AS240" s="5">
        <f t="shared" si="370"/>
        <v>4.9534006300584006E-3</v>
      </c>
      <c r="AT240" s="5">
        <f t="shared" si="371"/>
        <v>2.6800570432736395E-3</v>
      </c>
      <c r="AU240" s="5">
        <f t="shared" si="372"/>
        <v>9.6670365696033766E-4</v>
      </c>
      <c r="AV240" s="5">
        <f t="shared" si="373"/>
        <v>2.6151942252290538E-4</v>
      </c>
      <c r="AW240" s="5">
        <f t="shared" si="374"/>
        <v>2.5198779707584627E-6</v>
      </c>
      <c r="AX240" s="5">
        <f t="shared" si="375"/>
        <v>1.7181874752881542E-4</v>
      </c>
      <c r="AY240" s="5">
        <f t="shared" si="376"/>
        <v>2.5449394767357975E-4</v>
      </c>
      <c r="AZ240" s="5">
        <f t="shared" si="377"/>
        <v>1.8847526924156151E-4</v>
      </c>
      <c r="BA240" s="5">
        <f t="shared" si="378"/>
        <v>9.3055067230234437E-5</v>
      </c>
      <c r="BB240" s="5">
        <f t="shared" si="379"/>
        <v>3.4457752356856569E-5</v>
      </c>
      <c r="BC240" s="5">
        <f t="shared" si="380"/>
        <v>1.0207604875928143E-5</v>
      </c>
      <c r="BD240" s="5">
        <f t="shared" si="381"/>
        <v>1.1300262597686718E-3</v>
      </c>
      <c r="BE240" s="5">
        <f t="shared" si="382"/>
        <v>1.2228103732209079E-3</v>
      </c>
      <c r="BF240" s="5">
        <f t="shared" si="383"/>
        <v>6.6160639893569928E-4</v>
      </c>
      <c r="BG240" s="5">
        <f t="shared" si="384"/>
        <v>2.3864317624309547E-4</v>
      </c>
      <c r="BH240" s="5">
        <f t="shared" si="385"/>
        <v>6.4559418174091833E-5</v>
      </c>
      <c r="BI240" s="5">
        <f t="shared" si="386"/>
        <v>1.3972051631534048E-5</v>
      </c>
      <c r="BJ240" s="8">
        <f t="shared" si="387"/>
        <v>0.27653463500963871</v>
      </c>
      <c r="BK240" s="8">
        <f t="shared" si="388"/>
        <v>0.26004014149435606</v>
      </c>
      <c r="BL240" s="8">
        <f t="shared" si="389"/>
        <v>0.42095110480026171</v>
      </c>
      <c r="BM240" s="8">
        <f t="shared" si="390"/>
        <v>0.47131869138751392</v>
      </c>
      <c r="BN240" s="8">
        <f t="shared" si="391"/>
        <v>0.52768528007830617</v>
      </c>
    </row>
    <row r="241" spans="1:66" x14ac:dyDescent="0.25">
      <c r="A241" t="s">
        <v>69</v>
      </c>
      <c r="B241" t="s">
        <v>258</v>
      </c>
      <c r="C241" t="s">
        <v>324</v>
      </c>
      <c r="D241" s="11">
        <v>44504</v>
      </c>
      <c r="E241">
        <f>VLOOKUP(A241,home!$A$2:$E$405,3,FALSE)</f>
        <v>1.3323170731707299</v>
      </c>
      <c r="F241">
        <f>VLOOKUP(B241,home!$B$2:$E$405,3,FALSE)</f>
        <v>0.49</v>
      </c>
      <c r="G241">
        <f>VLOOKUP(C241,away!$B$2:$E$405,4,FALSE)</f>
        <v>0.8</v>
      </c>
      <c r="H241">
        <f>VLOOKUP(A241,away!$A$2:$E$405,3,FALSE)</f>
        <v>1.3201219512195099</v>
      </c>
      <c r="I241">
        <f>VLOOKUP(C241,away!$B$2:$E$405,3,FALSE)</f>
        <v>1.17</v>
      </c>
      <c r="J241">
        <f>VLOOKUP(B241,home!$B$2:$E$405,4,FALSE)</f>
        <v>1.1100000000000001</v>
      </c>
      <c r="K241" s="3">
        <f t="shared" si="336"/>
        <v>0.52226829268292618</v>
      </c>
      <c r="L241" s="3">
        <f t="shared" si="337"/>
        <v>1.7144423780487776</v>
      </c>
      <c r="M241" s="5">
        <f t="shared" si="338"/>
        <v>0.10680925800940369</v>
      </c>
      <c r="N241" s="5">
        <f t="shared" si="339"/>
        <v>5.5783088823301429E-2</v>
      </c>
      <c r="O241" s="5">
        <f t="shared" si="340"/>
        <v>0.1831183182992675</v>
      </c>
      <c r="P241" s="5">
        <f t="shared" si="341"/>
        <v>9.5636891457127088E-2</v>
      </c>
      <c r="Q241" s="5">
        <f t="shared" si="342"/>
        <v>1.4566869280162825E-2</v>
      </c>
      <c r="R241" s="5">
        <f t="shared" si="343"/>
        <v>0.15697290254464463</v>
      </c>
      <c r="S241" s="5">
        <f t="shared" si="344"/>
        <v>2.1408291701588825E-2</v>
      </c>
      <c r="T241" s="5">
        <f t="shared" si="345"/>
        <v>2.4974058009408041E-2</v>
      </c>
      <c r="U241" s="5">
        <f t="shared" si="346"/>
        <v>8.1981969809474906E-2</v>
      </c>
      <c r="V241" s="5">
        <f t="shared" si="347"/>
        <v>2.1298845228140831E-3</v>
      </c>
      <c r="W241" s="5">
        <f t="shared" si="348"/>
        <v>2.5359379828953348E-3</v>
      </c>
      <c r="X241" s="5">
        <f t="shared" si="349"/>
        <v>4.3477195459792981E-3</v>
      </c>
      <c r="Y241" s="5">
        <f t="shared" si="350"/>
        <v>3.7269573187489503E-3</v>
      </c>
      <c r="Z241" s="5">
        <f t="shared" si="351"/>
        <v>8.9706998775953214E-2</v>
      </c>
      <c r="AA241" s="5">
        <f t="shared" si="352"/>
        <v>4.6851121092426437E-2</v>
      </c>
      <c r="AB241" s="5">
        <f t="shared" si="353"/>
        <v>1.2234427511611291E-2</v>
      </c>
      <c r="AC241" s="5">
        <f t="shared" si="354"/>
        <v>1.1919351533802175E-4</v>
      </c>
      <c r="AD241" s="5">
        <f t="shared" si="355"/>
        <v>3.3111000016913252E-4</v>
      </c>
      <c r="AE241" s="5">
        <f t="shared" si="356"/>
        <v>5.6766901608569867E-4</v>
      </c>
      <c r="AF241" s="5">
        <f t="shared" si="357"/>
        <v>4.8661790894128764E-4</v>
      </c>
      <c r="AG241" s="5">
        <f t="shared" si="358"/>
        <v>2.7809278833547499E-4</v>
      </c>
      <c r="AH241" s="5">
        <f t="shared" si="359"/>
        <v>3.8449370077265989E-2</v>
      </c>
      <c r="AI241" s="5">
        <f t="shared" si="360"/>
        <v>2.0080886864987699E-2</v>
      </c>
      <c r="AJ241" s="5">
        <f t="shared" si="361"/>
        <v>5.2438052492680609E-3</v>
      </c>
      <c r="AK241" s="5">
        <f t="shared" si="362"/>
        <v>9.1289107156566538E-4</v>
      </c>
      <c r="AL241" s="5">
        <f t="shared" si="363"/>
        <v>4.2690296707321706E-6</v>
      </c>
      <c r="AM241" s="5">
        <f t="shared" si="364"/>
        <v>3.4585650895715264E-5</v>
      </c>
      <c r="AN241" s="5">
        <f t="shared" si="365"/>
        <v>5.9295105568014909E-5</v>
      </c>
      <c r="AO241" s="5">
        <f t="shared" si="366"/>
        <v>5.0829020898340408E-5</v>
      </c>
      <c r="AP241" s="5">
        <f t="shared" si="367"/>
        <v>2.9047809154280591E-5</v>
      </c>
      <c r="AQ241" s="5">
        <f t="shared" si="368"/>
        <v>1.2450198750892964E-5</v>
      </c>
      <c r="AR241" s="5">
        <f t="shared" si="369"/>
        <v>1.3183845893949083E-2</v>
      </c>
      <c r="AS241" s="5">
        <f t="shared" si="370"/>
        <v>6.8855046860275947E-3</v>
      </c>
      <c r="AT241" s="5">
        <f t="shared" si="371"/>
        <v>1.7980403883159593E-3</v>
      </c>
      <c r="AU241" s="5">
        <f t="shared" si="372"/>
        <v>3.130198279269072E-4</v>
      </c>
      <c r="AV241" s="5">
        <f t="shared" si="373"/>
        <v>4.0870082776822289E-5</v>
      </c>
      <c r="AW241" s="5">
        <f t="shared" si="374"/>
        <v>1.0618012345249077E-7</v>
      </c>
      <c r="AX241" s="5">
        <f t="shared" si="375"/>
        <v>3.0104981407721521E-6</v>
      </c>
      <c r="AY241" s="5">
        <f t="shared" si="376"/>
        <v>5.1613255915768322E-6</v>
      </c>
      <c r="AZ241" s="5">
        <f t="shared" si="377"/>
        <v>4.4243976605534995E-6</v>
      </c>
      <c r="BA241" s="5">
        <f t="shared" si="378"/>
        <v>2.5284582821975976E-6</v>
      </c>
      <c r="BB241" s="5">
        <f t="shared" si="379"/>
        <v>1.0837240075319939E-6</v>
      </c>
      <c r="BC241" s="5">
        <f t="shared" si="380"/>
        <v>3.7159647292434056E-7</v>
      </c>
      <c r="BD241" s="5">
        <f t="shared" si="381"/>
        <v>3.7671573510417796E-3</v>
      </c>
      <c r="BE241" s="5">
        <f t="shared" si="382"/>
        <v>1.9674668379965252E-3</v>
      </c>
      <c r="BF241" s="5">
        <f t="shared" si="383"/>
        <v>5.1377277319536007E-4</v>
      </c>
      <c r="BG241" s="5">
        <f t="shared" si="384"/>
        <v>8.9442409694570982E-5</v>
      </c>
      <c r="BH241" s="5">
        <f t="shared" si="385"/>
        <v>1.1678233651157598E-5</v>
      </c>
      <c r="BI241" s="5">
        <f t="shared" si="386"/>
        <v>1.2198342301084753E-6</v>
      </c>
      <c r="BJ241" s="8">
        <f t="shared" si="387"/>
        <v>0.10780090845945027</v>
      </c>
      <c r="BK241" s="8">
        <f t="shared" si="388"/>
        <v>0.22611294956153402</v>
      </c>
      <c r="BL241" s="8">
        <f t="shared" si="389"/>
        <v>0.57441771083931792</v>
      </c>
      <c r="BM241" s="8">
        <f t="shared" si="390"/>
        <v>0.38514618407688028</v>
      </c>
      <c r="BN241" s="8">
        <f t="shared" si="391"/>
        <v>0.61288732841390714</v>
      </c>
    </row>
    <row r="242" spans="1:66" x14ac:dyDescent="0.25">
      <c r="A242" t="s">
        <v>21</v>
      </c>
      <c r="B242" t="s">
        <v>265</v>
      </c>
      <c r="C242" t="s">
        <v>266</v>
      </c>
      <c r="D242" s="11">
        <v>44504</v>
      </c>
      <c r="E242">
        <f>VLOOKUP(A242,home!$A$2:$E$405,3,FALSE)</f>
        <v>1.3941176470588199</v>
      </c>
      <c r="F242">
        <f>VLOOKUP(B242,home!$B$2:$E$405,3,FALSE)</f>
        <v>0.97</v>
      </c>
      <c r="G242">
        <f>VLOOKUP(C242,away!$B$2:$E$405,4,FALSE)</f>
        <v>1.05</v>
      </c>
      <c r="H242">
        <f>VLOOKUP(A242,away!$A$2:$E$405,3,FALSE)</f>
        <v>1.3441176470588201</v>
      </c>
      <c r="I242">
        <f>VLOOKUP(C242,away!$B$2:$E$405,3,FALSE)</f>
        <v>0.76</v>
      </c>
      <c r="J242">
        <f>VLOOKUP(B242,home!$B$2:$E$405,4,FALSE)</f>
        <v>0.88</v>
      </c>
      <c r="K242" s="3">
        <f t="shared" si="336"/>
        <v>1.4199088235294082</v>
      </c>
      <c r="L242" s="3">
        <f t="shared" si="337"/>
        <v>0.89894588235293893</v>
      </c>
      <c r="M242" s="5">
        <f t="shared" si="338"/>
        <v>9.8386202241150772E-2</v>
      </c>
      <c r="N242" s="5">
        <f t="shared" si="339"/>
        <v>0.13969943667575882</v>
      </c>
      <c r="O242" s="5">
        <f t="shared" si="340"/>
        <v>8.8443871385025963E-2</v>
      </c>
      <c r="P242" s="5">
        <f t="shared" si="341"/>
        <v>0.12558223336669852</v>
      </c>
      <c r="Q242" s="5">
        <f t="shared" si="342"/>
        <v>9.918023138899891E-2</v>
      </c>
      <c r="R242" s="5">
        <f t="shared" si="343"/>
        <v>3.9753127000461005E-2</v>
      </c>
      <c r="S242" s="5">
        <f t="shared" si="344"/>
        <v>4.0073955946364481E-2</v>
      </c>
      <c r="T242" s="5">
        <f t="shared" si="345"/>
        <v>8.9157660617952258E-2</v>
      </c>
      <c r="U242" s="5">
        <f t="shared" si="346"/>
        <v>5.6445815790839737E-2</v>
      </c>
      <c r="V242" s="5">
        <f t="shared" si="347"/>
        <v>5.6834718384686364E-3</v>
      </c>
      <c r="W242" s="5">
        <f t="shared" si="348"/>
        <v>4.694229522297598E-2</v>
      </c>
      <c r="X242" s="5">
        <f t="shared" si="349"/>
        <v>4.2198582998890281E-2</v>
      </c>
      <c r="Y242" s="5">
        <f t="shared" si="350"/>
        <v>1.8967121213990575E-2</v>
      </c>
      <c r="Z242" s="5">
        <f t="shared" si="351"/>
        <v>1.1911969942572622E-2</v>
      </c>
      <c r="AA242" s="5">
        <f t="shared" si="352"/>
        <v>1.6913911227075966E-2</v>
      </c>
      <c r="AB242" s="5">
        <f t="shared" si="353"/>
        <v>1.2008105895859144E-2</v>
      </c>
      <c r="AC242" s="5">
        <f t="shared" si="354"/>
        <v>4.5340649304297142E-4</v>
      </c>
      <c r="AD242" s="5">
        <f t="shared" si="355"/>
        <v>1.6663444795956498E-2</v>
      </c>
      <c r="AE242" s="5">
        <f t="shared" si="356"/>
        <v>1.49795350851406E-2</v>
      </c>
      <c r="AF242" s="5">
        <f t="shared" si="357"/>
        <v>6.7328956921742615E-3</v>
      </c>
      <c r="AG242" s="5">
        <f t="shared" si="358"/>
        <v>2.0175029529306315E-3</v>
      </c>
      <c r="AH242" s="5">
        <f t="shared" si="359"/>
        <v>2.6770540826469074E-3</v>
      </c>
      <c r="AI242" s="5">
        <f t="shared" si="360"/>
        <v>3.8011727130157695E-3</v>
      </c>
      <c r="AJ242" s="5">
        <f t="shared" si="361"/>
        <v>2.6986593374851557E-3</v>
      </c>
      <c r="AK242" s="5">
        <f t="shared" si="362"/>
        <v>1.2772834016650666E-3</v>
      </c>
      <c r="AL242" s="5">
        <f t="shared" si="363"/>
        <v>2.3149506220287193E-5</v>
      </c>
      <c r="AM242" s="5">
        <f t="shared" si="364"/>
        <v>4.7321144592347673E-3</v>
      </c>
      <c r="AN242" s="5">
        <f t="shared" si="365"/>
        <v>4.2539148079518974E-3</v>
      </c>
      <c r="AO242" s="5">
        <f t="shared" si="366"/>
        <v>1.9120196002442756E-3</v>
      </c>
      <c r="AP242" s="5">
        <f t="shared" si="367"/>
        <v>5.7293404887256809E-4</v>
      </c>
      <c r="AQ242" s="5">
        <f t="shared" si="368"/>
        <v>1.2875917602344809E-4</v>
      </c>
      <c r="AR242" s="5">
        <f t="shared" si="369"/>
        <v>4.8130534888631254E-4</v>
      </c>
      <c r="AS242" s="5">
        <f t="shared" si="370"/>
        <v>6.8340971169557536E-4</v>
      </c>
      <c r="AT242" s="5">
        <f t="shared" si="371"/>
        <v>4.8518973986111835E-4</v>
      </c>
      <c r="AU242" s="5">
        <f t="shared" si="372"/>
        <v>2.2964173090491341E-4</v>
      </c>
      <c r="AV242" s="5">
        <f t="shared" si="373"/>
        <v>8.1517579990613153E-5</v>
      </c>
      <c r="AW242" s="5">
        <f t="shared" si="374"/>
        <v>8.2079223008049865E-7</v>
      </c>
      <c r="AX242" s="5">
        <f t="shared" si="375"/>
        <v>1.1198618457697563E-3</v>
      </c>
      <c r="AY242" s="5">
        <f t="shared" si="376"/>
        <v>1.0066951950588841E-3</v>
      </c>
      <c r="AZ242" s="5">
        <f t="shared" si="377"/>
        <v>4.5248225019133633E-4</v>
      </c>
      <c r="BA242" s="5">
        <f t="shared" si="378"/>
        <v>1.3558568521576471E-4</v>
      </c>
      <c r="BB242" s="5">
        <f t="shared" si="379"/>
        <v>3.0471048357678352E-5</v>
      </c>
      <c r="BC242" s="5">
        <f t="shared" si="380"/>
        <v>5.4783646904224496E-6</v>
      </c>
      <c r="BD242" s="5">
        <f t="shared" si="381"/>
        <v>7.2111243589299191E-5</v>
      </c>
      <c r="BE242" s="5">
        <f t="shared" si="382"/>
        <v>1.0239139104812439E-4</v>
      </c>
      <c r="BF242" s="5">
        <f t="shared" si="383"/>
        <v>7.2693219801340964E-5</v>
      </c>
      <c r="BG242" s="5">
        <f t="shared" si="384"/>
        <v>3.4405914735562246E-5</v>
      </c>
      <c r="BH242" s="5">
        <f t="shared" si="385"/>
        <v>1.2213315478656331E-5</v>
      </c>
      <c r="BI242" s="5">
        <f t="shared" si="386"/>
        <v>3.4683588825384849E-6</v>
      </c>
      <c r="BJ242" s="8">
        <f t="shared" si="387"/>
        <v>0.49088902312637966</v>
      </c>
      <c r="BK242" s="8">
        <f t="shared" si="388"/>
        <v>0.27120911458700453</v>
      </c>
      <c r="BL242" s="8">
        <f t="shared" si="389"/>
        <v>0.22627734838894881</v>
      </c>
      <c r="BM242" s="8">
        <f t="shared" si="390"/>
        <v>0.40823647958398274</v>
      </c>
      <c r="BN242" s="8">
        <f t="shared" si="391"/>
        <v>0.59104510205809391</v>
      </c>
    </row>
    <row r="243" spans="1:66" x14ac:dyDescent="0.25">
      <c r="A243" t="s">
        <v>21</v>
      </c>
      <c r="B243" t="s">
        <v>264</v>
      </c>
      <c r="C243" t="s">
        <v>151</v>
      </c>
      <c r="D243" s="11">
        <v>44504</v>
      </c>
      <c r="E243">
        <f>VLOOKUP(A243,home!$A$2:$E$405,3,FALSE)</f>
        <v>1.3941176470588199</v>
      </c>
      <c r="F243">
        <f>VLOOKUP(B243,home!$B$2:$E$405,3,FALSE)</f>
        <v>1.31</v>
      </c>
      <c r="G243">
        <f>VLOOKUP(C243,away!$B$2:$E$405,4,FALSE)</f>
        <v>1.27</v>
      </c>
      <c r="H243">
        <f>VLOOKUP(A243,away!$A$2:$E$405,3,FALSE)</f>
        <v>1.3441176470588201</v>
      </c>
      <c r="I243">
        <f>VLOOKUP(C243,away!$B$2:$E$405,3,FALSE)</f>
        <v>0.63</v>
      </c>
      <c r="J243">
        <f>VLOOKUP(B243,home!$B$2:$E$405,4,FALSE)</f>
        <v>1.18</v>
      </c>
      <c r="K243" s="3">
        <f t="shared" si="336"/>
        <v>2.3193935294117587</v>
      </c>
      <c r="L243" s="3">
        <f t="shared" si="337"/>
        <v>0.99921705882352685</v>
      </c>
      <c r="M243" s="5">
        <f t="shared" si="338"/>
        <v>3.6203097835869551E-2</v>
      </c>
      <c r="N243" s="5">
        <f t="shared" si="339"/>
        <v>8.3969230865176672E-2</v>
      </c>
      <c r="O243" s="5">
        <f t="shared" si="340"/>
        <v>3.6174752939857967E-2</v>
      </c>
      <c r="P243" s="5">
        <f t="shared" si="341"/>
        <v>8.3903487896775555E-2</v>
      </c>
      <c r="Q243" s="5">
        <f t="shared" si="342"/>
        <v>9.7378845369186479E-2</v>
      </c>
      <c r="R243" s="5">
        <f t="shared" si="343"/>
        <v>1.8073215118116302E-2</v>
      </c>
      <c r="S243" s="5">
        <f t="shared" si="344"/>
        <v>4.8613210623300762E-2</v>
      </c>
      <c r="T243" s="5">
        <f t="shared" si="345"/>
        <v>9.7302603461429535E-2</v>
      </c>
      <c r="U243" s="5">
        <f t="shared" si="346"/>
        <v>4.191889820062572E-2</v>
      </c>
      <c r="V243" s="5">
        <f t="shared" si="347"/>
        <v>1.2518320785227504E-2</v>
      </c>
      <c r="W243" s="5">
        <f t="shared" si="348"/>
        <v>7.5286621283626426E-2</v>
      </c>
      <c r="X243" s="5">
        <f t="shared" si="349"/>
        <v>7.5227676287785927E-2</v>
      </c>
      <c r="Y243" s="5">
        <f t="shared" si="350"/>
        <v>3.7584388721204912E-2</v>
      </c>
      <c r="Z243" s="5">
        <f t="shared" si="351"/>
        <v>6.0196882846030239E-3</v>
      </c>
      <c r="AA243" s="5">
        <f t="shared" si="352"/>
        <v>1.3962026056384023E-2</v>
      </c>
      <c r="AB243" s="5">
        <f t="shared" si="353"/>
        <v>1.619171644632774E-2</v>
      </c>
      <c r="AC243" s="5">
        <f t="shared" si="354"/>
        <v>1.8132612250011588E-3</v>
      </c>
      <c r="AD243" s="5">
        <f t="shared" si="355"/>
        <v>4.3654825564129189E-2</v>
      </c>
      <c r="AE243" s="5">
        <f t="shared" si="356"/>
        <v>4.3620646403643284E-2</v>
      </c>
      <c r="AF243" s="5">
        <f t="shared" si="357"/>
        <v>2.1793247001714745E-2</v>
      </c>
      <c r="AG243" s="5">
        <f t="shared" si="358"/>
        <v>7.2587280570893522E-3</v>
      </c>
      <c r="AH243" s="5">
        <f t="shared" si="359"/>
        <v>1.5037438056938687E-3</v>
      </c>
      <c r="AI243" s="5">
        <f t="shared" si="360"/>
        <v>3.4877736528193719E-3</v>
      </c>
      <c r="AJ243" s="5">
        <f t="shared" si="361"/>
        <v>4.0447598212010327E-3</v>
      </c>
      <c r="AK243" s="5">
        <f t="shared" si="362"/>
        <v>3.1271299191061122E-3</v>
      </c>
      <c r="AL243" s="5">
        <f t="shared" si="363"/>
        <v>1.6809494252156509E-4</v>
      </c>
      <c r="AM243" s="5">
        <f t="shared" si="364"/>
        <v>2.025054398820806E-2</v>
      </c>
      <c r="AN243" s="5">
        <f t="shared" si="365"/>
        <v>2.0234689003473711E-2</v>
      </c>
      <c r="AO243" s="5">
        <f t="shared" si="366"/>
        <v>1.0109423216129881E-2</v>
      </c>
      <c r="AP243" s="5">
        <f t="shared" si="367"/>
        <v>3.367169377474527E-3</v>
      </c>
      <c r="AQ243" s="5">
        <f t="shared" si="368"/>
        <v>8.4113327048018554E-4</v>
      </c>
      <c r="AR243" s="5">
        <f t="shared" si="369"/>
        <v>3.0051329254990501E-4</v>
      </c>
      <c r="AS243" s="5">
        <f t="shared" si="370"/>
        <v>6.9700858624247247E-4</v>
      </c>
      <c r="AT243" s="5">
        <f t="shared" si="371"/>
        <v>8.0831860243761437E-4</v>
      </c>
      <c r="AU243" s="5">
        <f t="shared" si="372"/>
        <v>6.2493631206565281E-4</v>
      </c>
      <c r="AV243" s="5">
        <f t="shared" si="373"/>
        <v>3.6236830962488076E-4</v>
      </c>
      <c r="AW243" s="5">
        <f t="shared" si="374"/>
        <v>1.0821474172756729E-5</v>
      </c>
      <c r="AX243" s="5">
        <f t="shared" si="375"/>
        <v>7.8281634488863248E-3</v>
      </c>
      <c r="AY243" s="5">
        <f t="shared" si="376"/>
        <v>7.8220344573860304E-3</v>
      </c>
      <c r="AZ243" s="5">
        <f t="shared" si="377"/>
        <v>3.9079551322627748E-3</v>
      </c>
      <c r="BA243" s="5">
        <f t="shared" si="378"/>
        <v>1.3016318110913058E-3</v>
      </c>
      <c r="BB243" s="5">
        <f t="shared" si="379"/>
        <v>3.2515317748744874E-4</v>
      </c>
      <c r="BC243" s="5">
        <f t="shared" si="380"/>
        <v>6.4979720335226569E-5</v>
      </c>
      <c r="BD243" s="5">
        <f t="shared" si="381"/>
        <v>5.004633471984833E-5</v>
      </c>
      <c r="BE243" s="5">
        <f t="shared" si="382"/>
        <v>1.1607714491999126E-4</v>
      </c>
      <c r="BF243" s="5">
        <f t="shared" si="383"/>
        <v>1.3461428942000938E-4</v>
      </c>
      <c r="BG243" s="5">
        <f t="shared" si="384"/>
        <v>1.0407450394904382E-4</v>
      </c>
      <c r="BH243" s="5">
        <f t="shared" si="385"/>
        <v>6.0347432759037708E-5</v>
      </c>
      <c r="BI243" s="5">
        <f t="shared" si="386"/>
        <v>2.7993889011584659E-5</v>
      </c>
      <c r="BJ243" s="8">
        <f t="shared" si="387"/>
        <v>0.65912968961820195</v>
      </c>
      <c r="BK243" s="8">
        <f t="shared" si="388"/>
        <v>0.19104150776608211</v>
      </c>
      <c r="BL243" s="8">
        <f t="shared" si="389"/>
        <v>0.14177031465783219</v>
      </c>
      <c r="BM243" s="8">
        <f t="shared" si="390"/>
        <v>0.6344473573185232</v>
      </c>
      <c r="BN243" s="8">
        <f t="shared" si="391"/>
        <v>0.35570263002498259</v>
      </c>
    </row>
    <row r="244" spans="1:66" x14ac:dyDescent="0.25">
      <c r="A244" t="s">
        <v>21</v>
      </c>
      <c r="B244" t="s">
        <v>267</v>
      </c>
      <c r="C244" t="s">
        <v>397</v>
      </c>
      <c r="D244" s="11">
        <v>44504</v>
      </c>
      <c r="E244">
        <f>VLOOKUP(A244,home!$A$2:$E$405,3,FALSE)</f>
        <v>1.3941176470588199</v>
      </c>
      <c r="F244">
        <f>VLOOKUP(B244,home!$B$2:$E$405,3,FALSE)</f>
        <v>1.18</v>
      </c>
      <c r="G244">
        <f>VLOOKUP(C244,away!$B$2:$E$405,4,FALSE)</f>
        <v>1.43</v>
      </c>
      <c r="H244">
        <f>VLOOKUP(A244,away!$A$2:$E$405,3,FALSE)</f>
        <v>1.3441176470588201</v>
      </c>
      <c r="I244">
        <f>VLOOKUP(C244,away!$B$2:$E$405,3,FALSE)</f>
        <v>0.72</v>
      </c>
      <c r="J244">
        <f>VLOOKUP(B244,home!$B$2:$E$405,4,FALSE)</f>
        <v>1.01</v>
      </c>
      <c r="K244" s="3">
        <f t="shared" si="336"/>
        <v>2.3524341176470527</v>
      </c>
      <c r="L244" s="3">
        <f t="shared" si="337"/>
        <v>0.97744235294117388</v>
      </c>
      <c r="M244" s="5">
        <f t="shared" si="338"/>
        <v>3.579752684197382E-2</v>
      </c>
      <c r="N244" s="5">
        <f t="shared" si="339"/>
        <v>8.4211323470445368E-2</v>
      </c>
      <c r="O244" s="5">
        <f t="shared" si="340"/>
        <v>3.4990018865893716E-2</v>
      </c>
      <c r="P244" s="5">
        <f t="shared" si="341"/>
        <v>8.2311714157242422E-2</v>
      </c>
      <c r="Q244" s="5">
        <f t="shared" si="342"/>
        <v>9.9050795212043852E-2</v>
      </c>
      <c r="R244" s="5">
        <f t="shared" si="343"/>
        <v>1.7100363184867608E-2</v>
      </c>
      <c r="S244" s="5">
        <f t="shared" si="344"/>
        <v>4.7316245598560513E-2</v>
      </c>
      <c r="T244" s="5">
        <f t="shared" si="345"/>
        <v>9.6816442332754507E-2</v>
      </c>
      <c r="U244" s="5">
        <f t="shared" si="346"/>
        <v>4.0227477780238177E-2</v>
      </c>
      <c r="V244" s="5">
        <f t="shared" si="347"/>
        <v>1.2088610664503431E-2</v>
      </c>
      <c r="W244" s="5">
        <f t="shared" si="348"/>
        <v>7.7670156678961086E-2</v>
      </c>
      <c r="X244" s="5">
        <f t="shared" si="349"/>
        <v>7.591810069759336E-2</v>
      </c>
      <c r="Y244" s="5">
        <f t="shared" si="350"/>
        <v>3.7102783488340306E-2</v>
      </c>
      <c r="Z244" s="5">
        <f t="shared" si="351"/>
        <v>5.5715397425218742E-3</v>
      </c>
      <c r="AA244" s="5">
        <f t="shared" si="352"/>
        <v>1.3106680178134933E-2</v>
      </c>
      <c r="AB244" s="5">
        <f t="shared" si="353"/>
        <v>1.5416300810066485E-2</v>
      </c>
      <c r="AC244" s="5">
        <f t="shared" si="354"/>
        <v>1.7372608413133567E-3</v>
      </c>
      <c r="AD244" s="5">
        <f t="shared" si="355"/>
        <v>4.5678481623645038E-2</v>
      </c>
      <c r="AE244" s="5">
        <f t="shared" si="356"/>
        <v>4.4648082556995781E-2</v>
      </c>
      <c r="AF244" s="5">
        <f t="shared" si="357"/>
        <v>2.1820463434410867E-2</v>
      </c>
      <c r="AG244" s="5">
        <f t="shared" si="358"/>
        <v>7.1094150405324689E-3</v>
      </c>
      <c r="AH244" s="5">
        <f t="shared" si="359"/>
        <v>1.3614647288589605E-3</v>
      </c>
      <c r="AI244" s="5">
        <f t="shared" si="360"/>
        <v>3.2027560781409128E-3</v>
      </c>
      <c r="AJ244" s="5">
        <f t="shared" si="361"/>
        <v>3.7671363343600769E-3</v>
      </c>
      <c r="AK244" s="5">
        <f t="shared" si="362"/>
        <v>2.9539800129254998E-3</v>
      </c>
      <c r="AL244" s="5">
        <f t="shared" si="363"/>
        <v>1.5978413080658608E-4</v>
      </c>
      <c r="AM244" s="5">
        <f t="shared" si="364"/>
        <v>2.1491123722755297E-2</v>
      </c>
      <c r="AN244" s="5">
        <f t="shared" si="365"/>
        <v>2.100633453891982E-2</v>
      </c>
      <c r="AO244" s="5">
        <f t="shared" si="366"/>
        <v>1.0266240529195617E-2</v>
      </c>
      <c r="AP244" s="5">
        <f t="shared" si="367"/>
        <v>3.3448860995723357E-3</v>
      </c>
      <c r="AQ244" s="5">
        <f t="shared" si="368"/>
        <v>8.1735833487155227E-4</v>
      </c>
      <c r="AR244" s="5">
        <f t="shared" si="369"/>
        <v>2.6615065760446404E-4</v>
      </c>
      <c r="AS244" s="5">
        <f t="shared" si="370"/>
        <v>6.2610188738294024E-4</v>
      </c>
      <c r="AT244" s="5">
        <f t="shared" si="371"/>
        <v>7.3643172050142085E-4</v>
      </c>
      <c r="AU244" s="5">
        <f t="shared" si="372"/>
        <v>5.7746903487502024E-4</v>
      </c>
      <c r="AV244" s="5">
        <f t="shared" si="373"/>
        <v>3.3961446488117828E-4</v>
      </c>
      <c r="AW244" s="5">
        <f t="shared" si="374"/>
        <v>1.0205628760545994E-5</v>
      </c>
      <c r="AX244" s="5">
        <f t="shared" si="375"/>
        <v>8.42607544533059E-3</v>
      </c>
      <c r="AY244" s="5">
        <f t="shared" si="376"/>
        <v>8.2360030093437814E-3</v>
      </c>
      <c r="AZ244" s="5">
        <f t="shared" si="377"/>
        <v>4.0251090801417871E-3</v>
      </c>
      <c r="BA244" s="5">
        <f t="shared" si="378"/>
        <v>1.3114373633795577E-3</v>
      </c>
      <c r="BB244" s="5">
        <f t="shared" si="379"/>
        <v>3.2046360554917097E-4</v>
      </c>
      <c r="BC244" s="5">
        <f t="shared" si="380"/>
        <v>6.2646940127998802E-5</v>
      </c>
      <c r="BD244" s="5">
        <f t="shared" si="381"/>
        <v>4.3357820834291324E-5</v>
      </c>
      <c r="BE244" s="5">
        <f t="shared" si="382"/>
        <v>1.019964169974151E-4</v>
      </c>
      <c r="BF244" s="5">
        <f t="shared" si="383"/>
        <v>1.1996992561123753E-4</v>
      </c>
      <c r="BG244" s="5">
        <f t="shared" si="384"/>
        <v>9.4073782033151377E-5</v>
      </c>
      <c r="BH244" s="5">
        <f t="shared" si="385"/>
        <v>5.5325593607719392E-5</v>
      </c>
      <c r="BI244" s="5">
        <f t="shared" si="386"/>
        <v>2.6029962796374948E-5</v>
      </c>
      <c r="BJ244" s="8">
        <f t="shared" si="387"/>
        <v>0.66933372320491014</v>
      </c>
      <c r="BK244" s="8">
        <f t="shared" si="388"/>
        <v>0.18764714524374393</v>
      </c>
      <c r="BL244" s="8">
        <f t="shared" si="389"/>
        <v>0.13511269924061153</v>
      </c>
      <c r="BM244" s="8">
        <f t="shared" si="390"/>
        <v>0.63597756831873764</v>
      </c>
      <c r="BN244" s="8">
        <f t="shared" si="391"/>
        <v>0.35346174173246681</v>
      </c>
    </row>
    <row r="245" spans="1:66" x14ac:dyDescent="0.25">
      <c r="A245" t="s">
        <v>21</v>
      </c>
      <c r="B245" t="s">
        <v>268</v>
      </c>
      <c r="C245" t="s">
        <v>273</v>
      </c>
      <c r="D245" s="11">
        <v>44504</v>
      </c>
      <c r="E245">
        <f>VLOOKUP(A245,home!$A$2:$E$405,3,FALSE)</f>
        <v>1.3941176470588199</v>
      </c>
      <c r="F245">
        <f>VLOOKUP(B245,home!$B$2:$E$405,3,FALSE)</f>
        <v>0.93</v>
      </c>
      <c r="G245">
        <f>VLOOKUP(C245,away!$B$2:$E$405,4,FALSE)</f>
        <v>0.97</v>
      </c>
      <c r="H245">
        <f>VLOOKUP(A245,away!$A$2:$E$405,3,FALSE)</f>
        <v>1.3441176470588201</v>
      </c>
      <c r="I245">
        <f>VLOOKUP(C245,away!$B$2:$E$405,3,FALSE)</f>
        <v>1.01</v>
      </c>
      <c r="J245">
        <f>VLOOKUP(B245,home!$B$2:$E$405,4,FALSE)</f>
        <v>1.1399999999999999</v>
      </c>
      <c r="K245" s="3">
        <f t="shared" si="336"/>
        <v>1.2576335294117615</v>
      </c>
      <c r="L245" s="3">
        <f t="shared" si="337"/>
        <v>1.5476170588235252</v>
      </c>
      <c r="M245" s="5">
        <f t="shared" si="338"/>
        <v>6.0491610787155814E-2</v>
      </c>
      <c r="N245" s="5">
        <f t="shared" si="339"/>
        <v>7.607627797405335E-2</v>
      </c>
      <c r="O245" s="5">
        <f t="shared" si="340"/>
        <v>9.3617848769915496E-2</v>
      </c>
      <c r="P245" s="5">
        <f t="shared" si="341"/>
        <v>0.11773694556444536</v>
      </c>
      <c r="Q245" s="5">
        <f t="shared" si="342"/>
        <v>4.7838038986509485E-2</v>
      </c>
      <c r="R245" s="5">
        <f t="shared" si="343"/>
        <v>7.2442289883341129E-2</v>
      </c>
      <c r="S245" s="5">
        <f t="shared" si="344"/>
        <v>5.7288887543512461E-2</v>
      </c>
      <c r="T245" s="5">
        <f t="shared" si="345"/>
        <v>7.4034965196186936E-2</v>
      </c>
      <c r="U245" s="5">
        <f t="shared" si="346"/>
        <v>9.1105852704656237E-2</v>
      </c>
      <c r="V245" s="5">
        <f t="shared" si="347"/>
        <v>1.2389263654152724E-2</v>
      </c>
      <c r="W245" s="5">
        <f t="shared" si="348"/>
        <v>2.0054240603580464E-2</v>
      </c>
      <c r="X245" s="5">
        <f t="shared" si="349"/>
        <v>3.1036284859852509E-2</v>
      </c>
      <c r="Y245" s="5">
        <f t="shared" si="350"/>
        <v>2.4016141945807035E-2</v>
      </c>
      <c r="Z245" s="5">
        <f t="shared" si="351"/>
        <v>3.7370974534565865E-2</v>
      </c>
      <c r="AA245" s="5">
        <f t="shared" si="352"/>
        <v>4.6998990601463134E-2</v>
      </c>
      <c r="AB245" s="5">
        <f t="shared" si="353"/>
        <v>2.9553753214454144E-2</v>
      </c>
      <c r="AC245" s="5">
        <f t="shared" si="354"/>
        <v>1.5071036725705976E-3</v>
      </c>
      <c r="AD245" s="5">
        <f t="shared" si="355"/>
        <v>6.3052213474883816E-3</v>
      </c>
      <c r="AE245" s="5">
        <f t="shared" si="356"/>
        <v>9.7580681170312718E-3</v>
      </c>
      <c r="AF245" s="5">
        <f t="shared" si="357"/>
        <v>7.5508763395397789E-3</v>
      </c>
      <c r="AG245" s="5">
        <f t="shared" si="358"/>
        <v>3.8952883440462327E-3</v>
      </c>
      <c r="AH245" s="5">
        <f t="shared" si="359"/>
        <v>1.4458989423638421E-2</v>
      </c>
      <c r="AI245" s="5">
        <f t="shared" si="360"/>
        <v>1.8184109900577717E-2</v>
      </c>
      <c r="AJ245" s="5">
        <f t="shared" si="361"/>
        <v>1.1434473156737457E-2</v>
      </c>
      <c r="AK245" s="5">
        <f t="shared" si="362"/>
        <v>4.7934589443572595E-3</v>
      </c>
      <c r="AL245" s="5">
        <f t="shared" si="363"/>
        <v>1.1733315132358562E-4</v>
      </c>
      <c r="AM245" s="5">
        <f t="shared" si="364"/>
        <v>1.5859315553928392E-3</v>
      </c>
      <c r="AN245" s="5">
        <f t="shared" si="365"/>
        <v>2.4544147292524842E-3</v>
      </c>
      <c r="AO245" s="5">
        <f t="shared" si="366"/>
        <v>1.8992470522094351E-3</v>
      </c>
      <c r="AP245" s="5">
        <f t="shared" si="367"/>
        <v>9.79769045639872E-4</v>
      </c>
      <c r="AQ245" s="5">
        <f t="shared" si="368"/>
        <v>3.7907682218487769E-4</v>
      </c>
      <c r="AR245" s="5">
        <f t="shared" si="369"/>
        <v>4.4753957370743443E-3</v>
      </c>
      <c r="AS245" s="5">
        <f t="shared" si="370"/>
        <v>5.6284077363311594E-3</v>
      </c>
      <c r="AT245" s="5">
        <f t="shared" si="371"/>
        <v>3.5392371432053098E-3</v>
      </c>
      <c r="AU245" s="5">
        <f t="shared" si="372"/>
        <v>1.4836877666114985E-3</v>
      </c>
      <c r="AV245" s="5">
        <f t="shared" si="373"/>
        <v>4.6648387061716767E-4</v>
      </c>
      <c r="AW245" s="5">
        <f t="shared" si="374"/>
        <v>6.3436008685646126E-6</v>
      </c>
      <c r="AX245" s="5">
        <f t="shared" si="375"/>
        <v>3.3242011656903046E-4</v>
      </c>
      <c r="AY245" s="5">
        <f t="shared" si="376"/>
        <v>5.1445904309833619E-4</v>
      </c>
      <c r="AZ245" s="5">
        <f t="shared" si="377"/>
        <v>3.980927955825063E-4</v>
      </c>
      <c r="BA245" s="5">
        <f t="shared" si="378"/>
        <v>2.0536506714607776E-4</v>
      </c>
      <c r="BB245" s="5">
        <f t="shared" si="379"/>
        <v>7.9456620300427146E-5</v>
      </c>
      <c r="BC245" s="5">
        <f t="shared" si="380"/>
        <v>2.4593684202680901E-5</v>
      </c>
      <c r="BD245" s="5">
        <f t="shared" si="381"/>
        <v>1.1543664646137253E-3</v>
      </c>
      <c r="BE245" s="5">
        <f t="shared" si="382"/>
        <v>1.4517699711267364E-3</v>
      </c>
      <c r="BF245" s="5">
        <f t="shared" si="383"/>
        <v>9.128972963410644E-4</v>
      </c>
      <c r="BG245" s="5">
        <f t="shared" si="384"/>
        <v>3.8269674959595602E-4</v>
      </c>
      <c r="BH245" s="5">
        <f t="shared" si="385"/>
        <v>1.2032306597219268E-4</v>
      </c>
      <c r="BI245" s="5">
        <f t="shared" si="386"/>
        <v>3.0264464425650583E-5</v>
      </c>
      <c r="BJ245" s="8">
        <f t="shared" si="387"/>
        <v>0.30941823024567394</v>
      </c>
      <c r="BK245" s="8">
        <f t="shared" si="388"/>
        <v>0.25004560341625887</v>
      </c>
      <c r="BL245" s="8">
        <f t="shared" si="389"/>
        <v>0.40223529686505582</v>
      </c>
      <c r="BM245" s="8">
        <f t="shared" si="390"/>
        <v>0.53035897765390416</v>
      </c>
      <c r="BN245" s="8">
        <f t="shared" si="391"/>
        <v>0.46820301196542069</v>
      </c>
    </row>
    <row r="246" spans="1:66" x14ac:dyDescent="0.25">
      <c r="A246" t="s">
        <v>21</v>
      </c>
      <c r="B246" t="s">
        <v>271</v>
      </c>
      <c r="C246" t="s">
        <v>269</v>
      </c>
      <c r="D246" s="11">
        <v>44504</v>
      </c>
      <c r="E246">
        <f>VLOOKUP(A246,home!$A$2:$E$405,3,FALSE)</f>
        <v>1.3941176470588199</v>
      </c>
      <c r="F246">
        <f>VLOOKUP(B246,home!$B$2:$E$405,3,FALSE)</f>
        <v>0.8</v>
      </c>
      <c r="G246">
        <f>VLOOKUP(C246,away!$B$2:$E$405,4,FALSE)</f>
        <v>1.31</v>
      </c>
      <c r="H246">
        <f>VLOOKUP(A246,away!$A$2:$E$405,3,FALSE)</f>
        <v>1.3441176470588201</v>
      </c>
      <c r="I246">
        <f>VLOOKUP(C246,away!$B$2:$E$405,3,FALSE)</f>
        <v>0.89</v>
      </c>
      <c r="J246">
        <f>VLOOKUP(B246,home!$B$2:$E$405,4,FALSE)</f>
        <v>1.23</v>
      </c>
      <c r="K246" s="3">
        <f t="shared" si="336"/>
        <v>1.4610352941176432</v>
      </c>
      <c r="L246" s="3">
        <f t="shared" si="337"/>
        <v>1.4714055882352903</v>
      </c>
      <c r="M246" s="5">
        <f t="shared" si="338"/>
        <v>5.3266861195031608E-2</v>
      </c>
      <c r="N246" s="5">
        <f t="shared" si="339"/>
        <v>7.7824764212806666E-2</v>
      </c>
      <c r="O246" s="5">
        <f t="shared" si="340"/>
        <v>7.8377157230123035E-2</v>
      </c>
      <c r="P246" s="5">
        <f t="shared" si="341"/>
        <v>0.11451179296581757</v>
      </c>
      <c r="Q246" s="5">
        <f t="shared" si="342"/>
        <v>5.6852363635647128E-2</v>
      </c>
      <c r="R246" s="5">
        <f t="shared" si="343"/>
        <v>5.7662293569199524E-2</v>
      </c>
      <c r="S246" s="5">
        <f t="shared" si="344"/>
        <v>6.1543661640932987E-2</v>
      </c>
      <c r="T246" s="5">
        <f t="shared" si="345"/>
        <v>8.3652885557875992E-2</v>
      </c>
      <c r="U246" s="5">
        <f t="shared" si="346"/>
        <v>8.4246646044373305E-2</v>
      </c>
      <c r="V246" s="5">
        <f t="shared" si="347"/>
        <v>1.470056175031014E-2</v>
      </c>
      <c r="W246" s="5">
        <f t="shared" si="348"/>
        <v>2.7687769941896975E-2</v>
      </c>
      <c r="X246" s="5">
        <f t="shared" si="349"/>
        <v>4.0739939418280309E-2</v>
      </c>
      <c r="Y246" s="5">
        <f t="shared" si="350"/>
        <v>2.9972487262212421E-2</v>
      </c>
      <c r="Z246" s="5">
        <f t="shared" si="351"/>
        <v>2.8281540329394679E-2</v>
      </c>
      <c r="AA246" s="5">
        <f t="shared" si="352"/>
        <v>4.1320328593257134E-2</v>
      </c>
      <c r="AB246" s="5">
        <f t="shared" si="353"/>
        <v>3.0185229219643561E-2</v>
      </c>
      <c r="AC246" s="5">
        <f t="shared" si="354"/>
        <v>1.9751817146090667E-3</v>
      </c>
      <c r="AD246" s="5">
        <f t="shared" si="355"/>
        <v>1.0113202275130269E-2</v>
      </c>
      <c r="AE246" s="5">
        <f t="shared" si="356"/>
        <v>1.488062234258053E-2</v>
      </c>
      <c r="AF246" s="5">
        <f t="shared" si="357"/>
        <v>1.0947715435645957E-2</v>
      </c>
      <c r="AG246" s="5">
        <f t="shared" si="358"/>
        <v>5.369509890139736E-3</v>
      </c>
      <c r="AH246" s="5">
        <f t="shared" si="359"/>
        <v>1.0403404121143264E-2</v>
      </c>
      <c r="AI246" s="5">
        <f t="shared" si="360"/>
        <v>1.5199740599959249E-2</v>
      </c>
      <c r="AJ246" s="5">
        <f t="shared" si="361"/>
        <v>1.1103678738986674E-2</v>
      </c>
      <c r="AK246" s="5">
        <f t="shared" si="362"/>
        <v>5.4076221774010738E-3</v>
      </c>
      <c r="AL246" s="5">
        <f t="shared" si="363"/>
        <v>1.6984789003807776E-4</v>
      </c>
      <c r="AM246" s="5">
        <f t="shared" si="364"/>
        <v>2.9551490921032341E-3</v>
      </c>
      <c r="AN246" s="5">
        <f t="shared" si="365"/>
        <v>4.3482228881891434E-3</v>
      </c>
      <c r="AO246" s="5">
        <f t="shared" si="366"/>
        <v>3.1989997282870506E-3</v>
      </c>
      <c r="AP246" s="5">
        <f t="shared" si="367"/>
        <v>1.5690086923215807E-3</v>
      </c>
      <c r="AQ246" s="5">
        <f t="shared" si="368"/>
        <v>5.7716203946792967E-4</v>
      </c>
      <c r="AR246" s="5">
        <f t="shared" si="369"/>
        <v>3.0615253921040492E-3</v>
      </c>
      <c r="AS246" s="5">
        <f t="shared" si="370"/>
        <v>4.4729966517013716E-3</v>
      </c>
      <c r="AT246" s="5">
        <f t="shared" si="371"/>
        <v>3.2676029893028745E-3</v>
      </c>
      <c r="AU246" s="5">
        <f t="shared" si="372"/>
        <v>1.5913610981786056E-3</v>
      </c>
      <c r="AV246" s="5">
        <f t="shared" si="373"/>
        <v>5.8125868253118855E-4</v>
      </c>
      <c r="AW246" s="5">
        <f t="shared" si="374"/>
        <v>1.014263422540649E-5</v>
      </c>
      <c r="AX246" s="5">
        <f t="shared" si="375"/>
        <v>7.1959618715709058E-4</v>
      </c>
      <c r="AY246" s="5">
        <f t="shared" si="376"/>
        <v>1.0588178510557509E-3</v>
      </c>
      <c r="AZ246" s="5">
        <f t="shared" si="377"/>
        <v>7.7897525148335682E-4</v>
      </c>
      <c r="BA246" s="5">
        <f t="shared" si="378"/>
        <v>3.8206284604320068E-4</v>
      </c>
      <c r="BB246" s="5">
        <f t="shared" si="379"/>
        <v>1.4054235168126119E-4</v>
      </c>
      <c r="BC246" s="5">
        <f t="shared" si="380"/>
        <v>4.135896032950743E-5</v>
      </c>
      <c r="BD246" s="5">
        <f t="shared" si="381"/>
        <v>7.5079092841102307E-4</v>
      </c>
      <c r="BE246" s="5">
        <f t="shared" si="382"/>
        <v>1.0969320449118573E-3</v>
      </c>
      <c r="BF246" s="5">
        <f t="shared" si="383"/>
        <v>8.013282164324319E-4</v>
      </c>
      <c r="BG246" s="5">
        <f t="shared" si="384"/>
        <v>3.9025626879337494E-4</v>
      </c>
      <c r="BH246" s="5">
        <f t="shared" si="385"/>
        <v>1.4254454561444561E-4</v>
      </c>
      <c r="BI246" s="5">
        <f t="shared" si="386"/>
        <v>4.1652522425333469E-5</v>
      </c>
      <c r="BJ246" s="8">
        <f t="shared" si="387"/>
        <v>0.3738111558603352</v>
      </c>
      <c r="BK246" s="8">
        <f t="shared" si="388"/>
        <v>0.24722672500779516</v>
      </c>
      <c r="BL246" s="8">
        <f t="shared" si="389"/>
        <v>0.35010434963449333</v>
      </c>
      <c r="BM246" s="8">
        <f t="shared" si="390"/>
        <v>0.55987986280656277</v>
      </c>
      <c r="BN246" s="8">
        <f t="shared" si="391"/>
        <v>0.43849523280862557</v>
      </c>
    </row>
    <row r="247" spans="1:66" x14ac:dyDescent="0.25">
      <c r="A247" t="s">
        <v>21</v>
      </c>
      <c r="B247" t="s">
        <v>23</v>
      </c>
      <c r="C247" t="s">
        <v>372</v>
      </c>
      <c r="D247" s="11">
        <v>44504</v>
      </c>
      <c r="E247">
        <f>VLOOKUP(A247,home!$A$2:$E$405,3,FALSE)</f>
        <v>1.3941176470588199</v>
      </c>
      <c r="F247">
        <f>VLOOKUP(B247,home!$B$2:$E$405,3,FALSE)</f>
        <v>1.65</v>
      </c>
      <c r="G247">
        <f>VLOOKUP(C247,away!$B$2:$E$405,4,FALSE)</f>
        <v>1.65</v>
      </c>
      <c r="H247">
        <f>VLOOKUP(A247,away!$A$2:$E$405,3,FALSE)</f>
        <v>1.3441176470588201</v>
      </c>
      <c r="I247">
        <f>VLOOKUP(C247,away!$B$2:$E$405,3,FALSE)</f>
        <v>0.68</v>
      </c>
      <c r="J247">
        <f>VLOOKUP(B247,home!$B$2:$E$405,4,FALSE)</f>
        <v>0.74</v>
      </c>
      <c r="K247" s="3">
        <f t="shared" si="336"/>
        <v>3.7954852941176367</v>
      </c>
      <c r="L247" s="3">
        <f t="shared" si="337"/>
        <v>0.6763599999999983</v>
      </c>
      <c r="M247" s="5">
        <f t="shared" si="338"/>
        <v>1.1426211663608537E-2</v>
      </c>
      <c r="N247" s="5">
        <f t="shared" si="339"/>
        <v>4.3368018336701612E-2</v>
      </c>
      <c r="O247" s="5">
        <f t="shared" si="340"/>
        <v>7.7282325207982498E-3</v>
      </c>
      <c r="P247" s="5">
        <f t="shared" si="341"/>
        <v>2.9332392882211428E-2</v>
      </c>
      <c r="Q247" s="5">
        <f t="shared" si="342"/>
        <v>8.230133791598751E-2</v>
      </c>
      <c r="R247" s="5">
        <f t="shared" si="343"/>
        <v>2.6135336738835452E-3</v>
      </c>
      <c r="S247" s="5">
        <f t="shared" si="344"/>
        <v>1.8824902284469987E-2</v>
      </c>
      <c r="T247" s="5">
        <f t="shared" si="345"/>
        <v>5.5665332912857163E-2</v>
      </c>
      <c r="U247" s="5">
        <f t="shared" si="346"/>
        <v>9.9196286249062342E-3</v>
      </c>
      <c r="V247" s="5">
        <f t="shared" si="347"/>
        <v>5.3695198182492736E-3</v>
      </c>
      <c r="W247" s="5">
        <f t="shared" si="348"/>
        <v>0.10412450591544563</v>
      </c>
      <c r="X247" s="5">
        <f t="shared" si="349"/>
        <v>7.0425650820970617E-2</v>
      </c>
      <c r="Y247" s="5">
        <f t="shared" si="350"/>
        <v>2.3816546594635783E-2</v>
      </c>
      <c r="Z247" s="5">
        <f t="shared" si="351"/>
        <v>5.8922987855595686E-4</v>
      </c>
      <c r="AA247" s="5">
        <f t="shared" si="352"/>
        <v>2.2364133389138553E-3</v>
      </c>
      <c r="AB247" s="5">
        <f t="shared" si="353"/>
        <v>4.2441369697080308E-3</v>
      </c>
      <c r="AC247" s="5">
        <f t="shared" si="354"/>
        <v>8.6151073915936621E-4</v>
      </c>
      <c r="AD247" s="5">
        <f t="shared" si="355"/>
        <v>9.8800757739834696E-2</v>
      </c>
      <c r="AE247" s="5">
        <f t="shared" si="356"/>
        <v>6.6824880504914419E-2</v>
      </c>
      <c r="AF247" s="5">
        <f t="shared" si="357"/>
        <v>2.2598838089151897E-2</v>
      </c>
      <c r="AG247" s="5">
        <f t="shared" si="358"/>
        <v>5.0949833766595811E-3</v>
      </c>
      <c r="AH247" s="5">
        <f t="shared" si="359"/>
        <v>9.9632880165026472E-5</v>
      </c>
      <c r="AI247" s="5">
        <f t="shared" si="360"/>
        <v>3.7815513147694275E-4</v>
      </c>
      <c r="AJ247" s="5">
        <f t="shared" si="361"/>
        <v>7.1764112020792888E-4</v>
      </c>
      <c r="AK247" s="5">
        <f t="shared" si="362"/>
        <v>9.0793210606776717E-4</v>
      </c>
      <c r="AL247" s="5">
        <f t="shared" si="363"/>
        <v>8.8463866125463556E-5</v>
      </c>
      <c r="AM247" s="5">
        <f t="shared" si="364"/>
        <v>7.4999364609844341E-2</v>
      </c>
      <c r="AN247" s="5">
        <f t="shared" si="365"/>
        <v>5.0726570247514181E-2</v>
      </c>
      <c r="AO247" s="5">
        <f t="shared" si="366"/>
        <v>1.7154711526304302E-2</v>
      </c>
      <c r="AP247" s="5">
        <f t="shared" si="367"/>
        <v>3.8675868959770505E-3</v>
      </c>
      <c r="AQ247" s="5">
        <f t="shared" si="368"/>
        <v>6.5397026824075765E-4</v>
      </c>
      <c r="AR247" s="5">
        <f t="shared" si="369"/>
        <v>1.3477538965683428E-5</v>
      </c>
      <c r="AS247" s="5">
        <f t="shared" si="370"/>
        <v>5.1153800945148871E-5</v>
      </c>
      <c r="AT247" s="5">
        <f t="shared" si="371"/>
        <v>9.707674961276672E-5</v>
      </c>
      <c r="AU247" s="5">
        <f t="shared" si="372"/>
        <v>1.2281779185199871E-4</v>
      </c>
      <c r="AV247" s="5">
        <f t="shared" si="373"/>
        <v>1.165382807075655E-4</v>
      </c>
      <c r="AW247" s="5">
        <f t="shared" si="374"/>
        <v>6.3082463215691627E-6</v>
      </c>
      <c r="AX247" s="5">
        <f t="shared" si="375"/>
        <v>4.744316424080515E-2</v>
      </c>
      <c r="AY247" s="5">
        <f t="shared" si="376"/>
        <v>3.2088658565910887E-2</v>
      </c>
      <c r="AZ247" s="5">
        <f t="shared" si="377"/>
        <v>1.0851742553819715E-2</v>
      </c>
      <c r="BA247" s="5">
        <f t="shared" si="378"/>
        <v>2.4465615312338285E-3</v>
      </c>
      <c r="BB247" s="5">
        <f t="shared" si="379"/>
        <v>4.1368908931632692E-4</v>
      </c>
      <c r="BC247" s="5">
        <f t="shared" si="380"/>
        <v>5.5960550489998041E-5</v>
      </c>
      <c r="BD247" s="5">
        <f t="shared" si="381"/>
        <v>1.5192780424716034E-6</v>
      </c>
      <c r="BE247" s="5">
        <f t="shared" si="382"/>
        <v>5.7663974678768E-6</v>
      </c>
      <c r="BF247" s="5">
        <f t="shared" si="383"/>
        <v>1.0943138394681789E-5</v>
      </c>
      <c r="BG247" s="5">
        <f t="shared" si="384"/>
        <v>1.3844840282836272E-5</v>
      </c>
      <c r="BH247" s="5">
        <f t="shared" si="385"/>
        <v>1.3136971923228134E-5</v>
      </c>
      <c r="BI247" s="5">
        <f t="shared" si="386"/>
        <v>9.9722367487697301E-6</v>
      </c>
      <c r="BJ247" s="8">
        <f t="shared" si="387"/>
        <v>0.81372283228661546</v>
      </c>
      <c r="BK247" s="8">
        <f t="shared" si="388"/>
        <v>9.7991659819734928E-2</v>
      </c>
      <c r="BL247" s="8">
        <f t="shared" si="389"/>
        <v>2.9301553391070604E-2</v>
      </c>
      <c r="BM247" s="8">
        <f t="shared" si="390"/>
        <v>0.73275319806319672</v>
      </c>
      <c r="BN247" s="8">
        <f t="shared" si="391"/>
        <v>0.17676972699319085</v>
      </c>
    </row>
    <row r="248" spans="1:66" x14ac:dyDescent="0.25">
      <c r="A248" t="s">
        <v>21</v>
      </c>
      <c r="B248" t="s">
        <v>274</v>
      </c>
      <c r="C248" t="s">
        <v>152</v>
      </c>
      <c r="D248" s="11">
        <v>44504</v>
      </c>
      <c r="E248">
        <f>VLOOKUP(A248,home!$A$2:$E$405,3,FALSE)</f>
        <v>1.3941176470588199</v>
      </c>
      <c r="F248">
        <f>VLOOKUP(B248,home!$B$2:$E$405,3,FALSE)</f>
        <v>1.52</v>
      </c>
      <c r="G248">
        <f>VLOOKUP(C248,away!$B$2:$E$405,4,FALSE)</f>
        <v>1.1000000000000001</v>
      </c>
      <c r="H248">
        <f>VLOOKUP(A248,away!$A$2:$E$405,3,FALSE)</f>
        <v>1.3441176470588201</v>
      </c>
      <c r="I248">
        <f>VLOOKUP(C248,away!$B$2:$E$405,3,FALSE)</f>
        <v>0.76</v>
      </c>
      <c r="J248">
        <f>VLOOKUP(B248,home!$B$2:$E$405,4,FALSE)</f>
        <v>0.83</v>
      </c>
      <c r="K248" s="3">
        <f t="shared" si="336"/>
        <v>2.3309647058823471</v>
      </c>
      <c r="L248" s="3">
        <f t="shared" si="337"/>
        <v>0.84786941176470376</v>
      </c>
      <c r="M248" s="5">
        <f t="shared" si="338"/>
        <v>4.1634167376911058E-2</v>
      </c>
      <c r="N248" s="5">
        <f t="shared" si="339"/>
        <v>9.704777471437788E-2</v>
      </c>
      <c r="O248" s="5">
        <f t="shared" si="340"/>
        <v>3.5300337003174795E-2</v>
      </c>
      <c r="P248" s="5">
        <f t="shared" si="341"/>
        <v>8.2283839660153055E-2</v>
      </c>
      <c r="Q248" s="5">
        <f t="shared" si="342"/>
        <v>0.11310746882181807</v>
      </c>
      <c r="R248" s="5">
        <f t="shared" si="343"/>
        <v>1.496503798498881E-2</v>
      </c>
      <c r="S248" s="5">
        <f t="shared" si="344"/>
        <v>4.065549220621948E-2</v>
      </c>
      <c r="T248" s="5">
        <f t="shared" si="345"/>
        <v>9.5900363056149449E-2</v>
      </c>
      <c r="U248" s="5">
        <f t="shared" si="346"/>
        <v>3.4882975365197584E-2</v>
      </c>
      <c r="V248" s="5">
        <f t="shared" si="347"/>
        <v>8.9277368212093249E-3</v>
      </c>
      <c r="W248" s="5">
        <f t="shared" si="348"/>
        <v>8.7883172598448647E-2</v>
      </c>
      <c r="X248" s="5">
        <f t="shared" si="349"/>
        <v>7.4513453855062584E-2</v>
      </c>
      <c r="Y248" s="5">
        <f t="shared" si="350"/>
        <v>3.158883914432415E-2</v>
      </c>
      <c r="Z248" s="5">
        <f t="shared" si="351"/>
        <v>4.2294659844563038E-3</v>
      </c>
      <c r="AA248" s="5">
        <f t="shared" si="352"/>
        <v>9.8587359344975787E-3</v>
      </c>
      <c r="AB248" s="5">
        <f t="shared" si="353"/>
        <v>1.149018275396394E-2</v>
      </c>
      <c r="AC248" s="5">
        <f t="shared" si="354"/>
        <v>1.1027728417054617E-3</v>
      </c>
      <c r="AD248" s="5">
        <f t="shared" si="355"/>
        <v>5.1213143391987605E-2</v>
      </c>
      <c r="AE248" s="5">
        <f t="shared" si="356"/>
        <v>4.3422057762385953E-2</v>
      </c>
      <c r="AF248" s="5">
        <f t="shared" si="357"/>
        <v>1.8408117286303583E-2</v>
      </c>
      <c r="AG248" s="5">
        <f t="shared" si="358"/>
        <v>5.2025598584112985E-3</v>
      </c>
      <c r="AH248" s="5">
        <f t="shared" si="359"/>
        <v>8.9650870907994728E-4</v>
      </c>
      <c r="AI248" s="5">
        <f t="shared" si="360"/>
        <v>2.0897301593815016E-3</v>
      </c>
      <c r="AJ248" s="5">
        <f t="shared" si="361"/>
        <v>2.4355436231680867E-3</v>
      </c>
      <c r="AK248" s="5">
        <f t="shared" si="362"/>
        <v>1.8923887417472084E-3</v>
      </c>
      <c r="AL248" s="5">
        <f t="shared" si="363"/>
        <v>8.7178766292595768E-5</v>
      </c>
      <c r="AM248" s="5">
        <f t="shared" si="364"/>
        <v>2.3875205944802965E-2</v>
      </c>
      <c r="AN248" s="5">
        <f t="shared" si="365"/>
        <v>2.0243056820181248E-2</v>
      </c>
      <c r="AO248" s="5">
        <f t="shared" si="366"/>
        <v>8.5817343392232751E-3</v>
      </c>
      <c r="AP248" s="5">
        <f t="shared" si="367"/>
        <v>2.4253966820393992E-3</v>
      </c>
      <c r="AQ248" s="5">
        <f t="shared" si="368"/>
        <v>5.1410491452420228E-4</v>
      </c>
      <c r="AR248" s="5">
        <f t="shared" si="369"/>
        <v>1.5202446236190983E-4</v>
      </c>
      <c r="AS248" s="5">
        <f t="shared" si="370"/>
        <v>3.5436365619635101E-4</v>
      </c>
      <c r="AT248" s="5">
        <f t="shared" si="371"/>
        <v>4.1300458782056031E-4</v>
      </c>
      <c r="AU248" s="5">
        <f t="shared" si="372"/>
        <v>3.2089970585907082E-4</v>
      </c>
      <c r="AV248" s="5">
        <f t="shared" si="373"/>
        <v>1.8700147212138019E-4</v>
      </c>
      <c r="AW248" s="5">
        <f t="shared" si="374"/>
        <v>4.7860020849713358E-6</v>
      </c>
      <c r="AX248" s="5">
        <f t="shared" si="375"/>
        <v>9.2753770671680207E-3</v>
      </c>
      <c r="AY248" s="5">
        <f t="shared" si="376"/>
        <v>7.8643084978355735E-3</v>
      </c>
      <c r="AZ248" s="5">
        <f t="shared" si="377"/>
        <v>3.333953309998004E-3</v>
      </c>
      <c r="BA248" s="5">
        <f t="shared" si="378"/>
        <v>9.4225234393299849E-4</v>
      </c>
      <c r="BB248" s="5">
        <f t="shared" si="379"/>
        <v>1.9972673514609613E-4</v>
      </c>
      <c r="BC248" s="5">
        <f t="shared" si="380"/>
        <v>3.3868437888401071E-5</v>
      </c>
      <c r="BD248" s="5">
        <f t="shared" si="381"/>
        <v>2.1482815246106298E-5</v>
      </c>
      <c r="BE248" s="5">
        <f t="shared" si="382"/>
        <v>5.0075684121664962E-5</v>
      </c>
      <c r="BF248" s="5">
        <f t="shared" si="383"/>
        <v>5.8362326155257053E-5</v>
      </c>
      <c r="BG248" s="5">
        <f t="shared" si="384"/>
        <v>4.5346840807032792E-5</v>
      </c>
      <c r="BH248" s="5">
        <f t="shared" si="385"/>
        <v>2.6425471361114706E-5</v>
      </c>
      <c r="BI248" s="5">
        <f t="shared" si="386"/>
        <v>1.2319368215812623E-5</v>
      </c>
      <c r="BJ248" s="8">
        <f t="shared" si="387"/>
        <v>0.69557593558200936</v>
      </c>
      <c r="BK248" s="8">
        <f t="shared" si="388"/>
        <v>0.18255549617032654</v>
      </c>
      <c r="BL248" s="8">
        <f t="shared" si="389"/>
        <v>0.11545274666546573</v>
      </c>
      <c r="BM248" s="8">
        <f t="shared" si="390"/>
        <v>0.60561549634508371</v>
      </c>
      <c r="BN248" s="8">
        <f t="shared" si="391"/>
        <v>0.38433862556142373</v>
      </c>
    </row>
    <row r="249" spans="1:66" x14ac:dyDescent="0.25">
      <c r="A249" t="s">
        <v>154</v>
      </c>
      <c r="B249" t="s">
        <v>161</v>
      </c>
      <c r="C249" t="s">
        <v>171</v>
      </c>
      <c r="D249" s="11">
        <v>44504</v>
      </c>
      <c r="E249">
        <f>VLOOKUP(A249,home!$A$2:$E$405,3,FALSE)</f>
        <v>1.3314121037464</v>
      </c>
      <c r="F249">
        <f>VLOOKUP(B249,home!$B$2:$E$405,3,FALSE)</f>
        <v>0.66</v>
      </c>
      <c r="G249">
        <f>VLOOKUP(C249,away!$B$2:$E$405,4,FALSE)</f>
        <v>0.97</v>
      </c>
      <c r="H249">
        <f>VLOOKUP(A249,away!$A$2:$E$405,3,FALSE)</f>
        <v>1.01440922190202</v>
      </c>
      <c r="I249">
        <f>VLOOKUP(C249,away!$B$2:$E$405,3,FALSE)</f>
        <v>0.62</v>
      </c>
      <c r="J249">
        <f>VLOOKUP(B249,home!$B$2:$E$405,4,FALSE)</f>
        <v>0.52</v>
      </c>
      <c r="K249" s="3">
        <f t="shared" si="336"/>
        <v>0.85237002881844526</v>
      </c>
      <c r="L249" s="3">
        <f t="shared" si="337"/>
        <v>0.32704553314121126</v>
      </c>
      <c r="M249" s="5">
        <f t="shared" si="338"/>
        <v>0.30745837647344837</v>
      </c>
      <c r="N249" s="5">
        <f t="shared" si="339"/>
        <v>0.26206830521514551</v>
      </c>
      <c r="O249" s="5">
        <f t="shared" si="340"/>
        <v>0.10055288865249018</v>
      </c>
      <c r="P249" s="5">
        <f t="shared" si="341"/>
        <v>8.5708268598500961E-2</v>
      </c>
      <c r="Q249" s="5">
        <f t="shared" si="342"/>
        <v>0.11168958443431734</v>
      </c>
      <c r="R249" s="5">
        <f t="shared" si="343"/>
        <v>1.6442686539121249E-2</v>
      </c>
      <c r="S249" s="5">
        <f t="shared" si="344"/>
        <v>5.9730908866514202E-3</v>
      </c>
      <c r="T249" s="5">
        <f t="shared" si="345"/>
        <v>3.6527579687641649E-2</v>
      </c>
      <c r="U249" s="5">
        <f t="shared" si="346"/>
        <v>1.4015253199203439E-2</v>
      </c>
      <c r="V249" s="5">
        <f t="shared" si="347"/>
        <v>1.85009064008517E-4</v>
      </c>
      <c r="W249" s="5">
        <f t="shared" si="348"/>
        <v>3.1733618100999755E-2</v>
      </c>
      <c r="X249" s="5">
        <f t="shared" si="349"/>
        <v>1.0378338050341059E-2</v>
      </c>
      <c r="Y249" s="5">
        <f t="shared" si="350"/>
        <v>1.697094550396755E-3</v>
      </c>
      <c r="Z249" s="5">
        <f t="shared" si="351"/>
        <v>1.7925023951535755E-3</v>
      </c>
      <c r="AA249" s="5">
        <f t="shared" si="352"/>
        <v>1.5278753182141852E-3</v>
      </c>
      <c r="AB249" s="5">
        <f t="shared" si="353"/>
        <v>6.5115756450860802E-4</v>
      </c>
      <c r="AC249" s="5">
        <f t="shared" si="354"/>
        <v>3.2233644788517814E-6</v>
      </c>
      <c r="AD249" s="5">
        <f t="shared" si="355"/>
        <v>6.7621962438156723E-3</v>
      </c>
      <c r="AE249" s="5">
        <f t="shared" si="356"/>
        <v>2.2115460757641931E-3</v>
      </c>
      <c r="AF249" s="5">
        <f t="shared" si="357"/>
        <v>3.6163813270732702E-4</v>
      </c>
      <c r="AG249" s="5">
        <f t="shared" si="358"/>
        <v>3.9424045305153293E-5</v>
      </c>
      <c r="AH249" s="5">
        <f t="shared" si="359"/>
        <v>1.4655747536997484E-4</v>
      </c>
      <c r="AI249" s="5">
        <f t="shared" si="360"/>
        <v>1.2492119950466402E-4</v>
      </c>
      <c r="AJ249" s="5">
        <f t="shared" si="361"/>
        <v>5.3239543210912602E-5</v>
      </c>
      <c r="AK249" s="5">
        <f t="shared" si="362"/>
        <v>1.5126596993655483E-5</v>
      </c>
      <c r="AL249" s="5">
        <f t="shared" si="363"/>
        <v>3.5942294591301081E-8</v>
      </c>
      <c r="AM249" s="5">
        <f t="shared" si="364"/>
        <v>1.1527786814434298E-3</v>
      </c>
      <c r="AN249" s="5">
        <f t="shared" si="365"/>
        <v>3.7701111846648907E-4</v>
      </c>
      <c r="AO249" s="5">
        <f t="shared" si="366"/>
        <v>6.1649901119518636E-5</v>
      </c>
      <c r="AP249" s="5">
        <f t="shared" si="367"/>
        <v>6.7207749265786429E-6</v>
      </c>
      <c r="AQ249" s="5">
        <f t="shared" si="368"/>
        <v>5.4949985474624936E-7</v>
      </c>
      <c r="AR249" s="5">
        <f t="shared" si="369"/>
        <v>9.5861935336406779E-6</v>
      </c>
      <c r="AS249" s="5">
        <f t="shared" si="370"/>
        <v>8.1709840585284975E-6</v>
      </c>
      <c r="AT249" s="5">
        <f t="shared" si="371"/>
        <v>3.4823509587214955E-6</v>
      </c>
      <c r="AU249" s="5">
        <f t="shared" si="372"/>
        <v>9.8941719568046076E-7</v>
      </c>
      <c r="AV249" s="5">
        <f t="shared" si="373"/>
        <v>2.1083739089890483E-7</v>
      </c>
      <c r="AW249" s="5">
        <f t="shared" si="374"/>
        <v>2.7831697218585483E-10</v>
      </c>
      <c r="AX249" s="5">
        <f t="shared" si="375"/>
        <v>1.6376566632053755E-4</v>
      </c>
      <c r="AY249" s="5">
        <f t="shared" si="376"/>
        <v>5.3558829652025917E-5</v>
      </c>
      <c r="AZ249" s="5">
        <f t="shared" si="377"/>
        <v>8.7580879989830647E-6</v>
      </c>
      <c r="BA249" s="5">
        <f t="shared" si="378"/>
        <v>9.5476451964168684E-7</v>
      </c>
      <c r="BB249" s="5">
        <f t="shared" si="379"/>
        <v>7.806286783763199E-8</v>
      </c>
      <c r="BC249" s="5">
        <f t="shared" si="380"/>
        <v>5.1060224460980568E-9</v>
      </c>
      <c r="BD249" s="5">
        <f t="shared" si="381"/>
        <v>5.2252029583405736E-7</v>
      </c>
      <c r="BE249" s="5">
        <f t="shared" si="382"/>
        <v>4.4538063961829792E-7</v>
      </c>
      <c r="BF249" s="5">
        <f t="shared" si="383"/>
        <v>1.8981455431331307E-7</v>
      </c>
      <c r="BG249" s="5">
        <f t="shared" si="384"/>
        <v>5.3930745710066353E-8</v>
      </c>
      <c r="BH249" s="5">
        <f t="shared" si="385"/>
        <v>1.149223781877237E-8</v>
      </c>
      <c r="BI249" s="5">
        <f t="shared" si="386"/>
        <v>1.9591278161550873E-9</v>
      </c>
      <c r="BJ249" s="8">
        <f t="shared" si="387"/>
        <v>0.46529515502962665</v>
      </c>
      <c r="BK249" s="8">
        <f t="shared" si="388"/>
        <v>0.39938156315903472</v>
      </c>
      <c r="BL249" s="8">
        <f t="shared" si="389"/>
        <v>0.13355337096935549</v>
      </c>
      <c r="BM249" s="8">
        <f t="shared" si="390"/>
        <v>0.11604892308881172</v>
      </c>
      <c r="BN249" s="8">
        <f t="shared" si="391"/>
        <v>0.88392010991302361</v>
      </c>
    </row>
    <row r="250" spans="1:66" x14ac:dyDescent="0.25">
      <c r="A250" t="s">
        <v>175</v>
      </c>
      <c r="B250" t="s">
        <v>282</v>
      </c>
      <c r="C250" t="s">
        <v>284</v>
      </c>
      <c r="D250" s="11">
        <v>44504</v>
      </c>
      <c r="E250">
        <f>VLOOKUP(A250,home!$A$2:$E$405,3,FALSE)</f>
        <v>1.1818181818181801</v>
      </c>
      <c r="F250">
        <f>VLOOKUP(B250,home!$B$2:$E$405,3,FALSE)</f>
        <v>1</v>
      </c>
      <c r="G250">
        <f>VLOOKUP(C250,away!$B$2:$E$405,4,FALSE)</f>
        <v>1.06</v>
      </c>
      <c r="H250">
        <f>VLOOKUP(A250,away!$A$2:$E$405,3,FALSE)</f>
        <v>1.0363636363636399</v>
      </c>
      <c r="I250">
        <f>VLOOKUP(C250,away!$B$2:$E$405,3,FALSE)</f>
        <v>1.27</v>
      </c>
      <c r="J250">
        <f>VLOOKUP(B250,home!$B$2:$E$405,4,FALSE)</f>
        <v>0.66</v>
      </c>
      <c r="K250" s="3">
        <f t="shared" si="336"/>
        <v>1.2527272727272709</v>
      </c>
      <c r="L250" s="3">
        <f t="shared" si="337"/>
        <v>0.86868000000000312</v>
      </c>
      <c r="M250" s="5">
        <f t="shared" si="338"/>
        <v>0.11986283007481802</v>
      </c>
      <c r="N250" s="5">
        <f t="shared" si="339"/>
        <v>0.15015543622099911</v>
      </c>
      <c r="O250" s="5">
        <f t="shared" si="340"/>
        <v>0.10412244322939328</v>
      </c>
      <c r="P250" s="5">
        <f t="shared" si="341"/>
        <v>0.13043702433645796</v>
      </c>
      <c r="Q250" s="5">
        <f t="shared" si="342"/>
        <v>9.4051905051152948E-2</v>
      </c>
      <c r="R250" s="5">
        <f t="shared" si="343"/>
        <v>4.5224541992254841E-2</v>
      </c>
      <c r="S250" s="5">
        <f t="shared" si="344"/>
        <v>3.5486016196868024E-2</v>
      </c>
      <c r="T250" s="5">
        <f t="shared" si="345"/>
        <v>8.1701008879835821E-2</v>
      </c>
      <c r="U250" s="5">
        <f t="shared" si="346"/>
        <v>5.6654017150297352E-2</v>
      </c>
      <c r="V250" s="5">
        <f t="shared" si="347"/>
        <v>4.2907290640157416E-3</v>
      </c>
      <c r="W250" s="5">
        <f t="shared" si="348"/>
        <v>3.9273795503178367E-2</v>
      </c>
      <c r="X250" s="5">
        <f t="shared" si="349"/>
        <v>3.4116360677701102E-2</v>
      </c>
      <c r="Y250" s="5">
        <f t="shared" si="350"/>
        <v>1.4818100096752751E-2</v>
      </c>
      <c r="Z250" s="5">
        <f t="shared" si="351"/>
        <v>1.3095218379277358E-2</v>
      </c>
      <c r="AA250" s="5">
        <f t="shared" si="352"/>
        <v>1.640473720604016E-2</v>
      </c>
      <c r="AB250" s="5">
        <f t="shared" si="353"/>
        <v>1.0275330849965141E-2</v>
      </c>
      <c r="AC250" s="5">
        <f t="shared" si="354"/>
        <v>2.91828339837934E-4</v>
      </c>
      <c r="AD250" s="5">
        <f t="shared" si="355"/>
        <v>1.2299838682586295E-2</v>
      </c>
      <c r="AE250" s="5">
        <f t="shared" si="356"/>
        <v>1.06846238667891E-2</v>
      </c>
      <c r="AF250" s="5">
        <f t="shared" si="357"/>
        <v>4.6407595303011948E-3</v>
      </c>
      <c r="AG250" s="5">
        <f t="shared" si="358"/>
        <v>1.3437783295940186E-3</v>
      </c>
      <c r="AH250" s="5">
        <f t="shared" si="359"/>
        <v>2.8438885754276735E-3</v>
      </c>
      <c r="AI250" s="5">
        <f t="shared" si="360"/>
        <v>3.5626167790357537E-3</v>
      </c>
      <c r="AJ250" s="5">
        <f t="shared" si="361"/>
        <v>2.231493600686937E-3</v>
      </c>
      <c r="AK250" s="5">
        <f t="shared" si="362"/>
        <v>9.3181763083230169E-4</v>
      </c>
      <c r="AL250" s="5">
        <f t="shared" si="363"/>
        <v>1.2702927251675434E-5</v>
      </c>
      <c r="AM250" s="5">
        <f t="shared" si="364"/>
        <v>3.0816686735643402E-3</v>
      </c>
      <c r="AN250" s="5">
        <f t="shared" si="365"/>
        <v>2.6769839433518805E-3</v>
      </c>
      <c r="AO250" s="5">
        <f t="shared" si="366"/>
        <v>1.16272120595546E-3</v>
      </c>
      <c r="AP250" s="5">
        <f t="shared" si="367"/>
        <v>3.366775523964642E-4</v>
      </c>
      <c r="AQ250" s="5">
        <f t="shared" si="368"/>
        <v>7.3116264053940384E-5</v>
      </c>
      <c r="AR250" s="5">
        <f t="shared" si="369"/>
        <v>4.9408582554050413E-4</v>
      </c>
      <c r="AS250" s="5">
        <f t="shared" si="370"/>
        <v>6.1895478872255809E-4</v>
      </c>
      <c r="AT250" s="5">
        <f t="shared" si="371"/>
        <v>3.8769077220894723E-4</v>
      </c>
      <c r="AU250" s="5">
        <f t="shared" si="372"/>
        <v>1.618902679102814E-4</v>
      </c>
      <c r="AV250" s="5">
        <f t="shared" si="373"/>
        <v>5.0701088450083501E-5</v>
      </c>
      <c r="AW250" s="5">
        <f t="shared" si="374"/>
        <v>3.839880113229784E-7</v>
      </c>
      <c r="AX250" s="5">
        <f t="shared" si="375"/>
        <v>6.434150654805544E-4</v>
      </c>
      <c r="AY250" s="5">
        <f t="shared" si="376"/>
        <v>5.589217990816499E-4</v>
      </c>
      <c r="AZ250" s="5">
        <f t="shared" si="377"/>
        <v>2.4276209421312473E-4</v>
      </c>
      <c r="BA250" s="5">
        <f t="shared" si="378"/>
        <v>7.0294192000352644E-5</v>
      </c>
      <c r="BB250" s="5">
        <f t="shared" si="379"/>
        <v>1.5265789676716636E-5</v>
      </c>
      <c r="BC250" s="5">
        <f t="shared" si="380"/>
        <v>2.6522172352740513E-6</v>
      </c>
      <c r="BD250" s="5">
        <f t="shared" si="381"/>
        <v>7.153374582175442E-5</v>
      </c>
      <c r="BE250" s="5">
        <f t="shared" si="382"/>
        <v>8.9612274311252243E-5</v>
      </c>
      <c r="BF250" s="5">
        <f t="shared" si="383"/>
        <v>5.6129870000411554E-5</v>
      </c>
      <c r="BG250" s="5">
        <f t="shared" si="384"/>
        <v>2.3438472988050617E-5</v>
      </c>
      <c r="BH250" s="5">
        <f t="shared" si="385"/>
        <v>7.3405035858031126E-6</v>
      </c>
      <c r="BI250" s="5">
        <f t="shared" si="386"/>
        <v>1.8391298074975752E-6</v>
      </c>
      <c r="BJ250" s="8">
        <f t="shared" si="387"/>
        <v>0.45195008563590039</v>
      </c>
      <c r="BK250" s="8">
        <f t="shared" si="388"/>
        <v>0.29094005273833101</v>
      </c>
      <c r="BL250" s="8">
        <f t="shared" si="389"/>
        <v>0.24421410375328065</v>
      </c>
      <c r="BM250" s="8">
        <f t="shared" si="390"/>
        <v>0.35578674179064274</v>
      </c>
      <c r="BN250" s="8">
        <f t="shared" si="391"/>
        <v>0.64385418090507618</v>
      </c>
    </row>
    <row r="251" spans="1:66" x14ac:dyDescent="0.25">
      <c r="A251" t="s">
        <v>175</v>
      </c>
      <c r="B251" t="s">
        <v>176</v>
      </c>
      <c r="C251" t="s">
        <v>279</v>
      </c>
      <c r="D251" s="11">
        <v>44504</v>
      </c>
      <c r="E251">
        <f>VLOOKUP(A251,home!$A$2:$E$405,3,FALSE)</f>
        <v>1.1818181818181801</v>
      </c>
      <c r="F251">
        <f>VLOOKUP(B251,home!$B$2:$E$405,3,FALSE)</f>
        <v>0.9</v>
      </c>
      <c r="G251">
        <f>VLOOKUP(C251,away!$B$2:$E$405,4,FALSE)</f>
        <v>1</v>
      </c>
      <c r="H251">
        <f>VLOOKUP(A251,away!$A$2:$E$405,3,FALSE)</f>
        <v>1.0363636363636399</v>
      </c>
      <c r="I251">
        <f>VLOOKUP(C251,away!$B$2:$E$405,3,FALSE)</f>
        <v>1.1100000000000001</v>
      </c>
      <c r="J251">
        <f>VLOOKUP(B251,home!$B$2:$E$405,4,FALSE)</f>
        <v>0.84</v>
      </c>
      <c r="K251" s="3">
        <f t="shared" si="336"/>
        <v>1.0636363636363622</v>
      </c>
      <c r="L251" s="3">
        <f t="shared" si="337"/>
        <v>0.96630545454545791</v>
      </c>
      <c r="M251" s="5">
        <f t="shared" si="338"/>
        <v>0.13134316271020294</v>
      </c>
      <c r="N251" s="5">
        <f t="shared" si="339"/>
        <v>0.13970136397357927</v>
      </c>
      <c r="O251" s="5">
        <f t="shared" si="340"/>
        <v>0.12691761454412068</v>
      </c>
      <c r="P251" s="5">
        <f t="shared" si="341"/>
        <v>0.13499419001510995</v>
      </c>
      <c r="Q251" s="5">
        <f t="shared" si="342"/>
        <v>7.4295725385948877E-2</v>
      </c>
      <c r="R251" s="5">
        <f t="shared" si="343"/>
        <v>6.1320591605940875E-2</v>
      </c>
      <c r="S251" s="5">
        <f t="shared" si="344"/>
        <v>3.468667679726125E-2</v>
      </c>
      <c r="T251" s="5">
        <f t="shared" si="345"/>
        <v>7.1792364689853838E-2</v>
      </c>
      <c r="U251" s="5">
        <f t="shared" si="346"/>
        <v>6.5222811071773371E-2</v>
      </c>
      <c r="V251" s="5">
        <f t="shared" si="347"/>
        <v>3.961209316911231E-3</v>
      </c>
      <c r="W251" s="5">
        <f t="shared" si="348"/>
        <v>2.6341211727745475E-2</v>
      </c>
      <c r="X251" s="5">
        <f t="shared" si="349"/>
        <v>2.5453656571857237E-2</v>
      </c>
      <c r="Y251" s="5">
        <f t="shared" si="350"/>
        <v>1.2298003591756245E-2</v>
      </c>
      <c r="Z251" s="5">
        <f t="shared" si="351"/>
        <v>1.9751474048258364E-2</v>
      </c>
      <c r="AA251" s="5">
        <f t="shared" si="352"/>
        <v>2.1008386033147499E-2</v>
      </c>
      <c r="AB251" s="5">
        <f t="shared" si="353"/>
        <v>1.1172641663082973E-2</v>
      </c>
      <c r="AC251" s="5">
        <f t="shared" si="354"/>
        <v>2.5445759422427822E-4</v>
      </c>
      <c r="AD251" s="5">
        <f t="shared" si="355"/>
        <v>7.0043676639686735E-3</v>
      </c>
      <c r="AE251" s="5">
        <f t="shared" si="356"/>
        <v>6.7683586793347555E-3</v>
      </c>
      <c r="AF251" s="5">
        <f t="shared" si="357"/>
        <v>3.2701509550806329E-3</v>
      </c>
      <c r="AG251" s="5">
        <f t="shared" si="358"/>
        <v>1.0533215683604848E-3</v>
      </c>
      <c r="AH251" s="5">
        <f t="shared" si="359"/>
        <v>4.771489277036277E-3</v>
      </c>
      <c r="AI251" s="5">
        <f t="shared" si="360"/>
        <v>5.0751295037567605E-3</v>
      </c>
      <c r="AJ251" s="5">
        <f t="shared" si="361"/>
        <v>2.6990461451797277E-3</v>
      </c>
      <c r="AK251" s="5">
        <f t="shared" si="362"/>
        <v>9.5693454238190219E-4</v>
      </c>
      <c r="AL251" s="5">
        <f t="shared" si="363"/>
        <v>1.0461236387703217E-5</v>
      </c>
      <c r="AM251" s="5">
        <f t="shared" si="364"/>
        <v>1.4900200303351522E-3</v>
      </c>
      <c r="AN251" s="5">
        <f t="shared" si="365"/>
        <v>1.4398144826948461E-3</v>
      </c>
      <c r="AO251" s="5">
        <f t="shared" si="366"/>
        <v>6.9565029408078828E-4</v>
      </c>
      <c r="AP251" s="5">
        <f t="shared" si="367"/>
        <v>2.2407022454213921E-4</v>
      </c>
      <c r="AQ251" s="5">
        <f t="shared" si="368"/>
        <v>5.4130070044073648E-5</v>
      </c>
      <c r="AR251" s="5">
        <f t="shared" si="369"/>
        <v>9.221432229410641E-4</v>
      </c>
      <c r="AS251" s="5">
        <f t="shared" si="370"/>
        <v>9.8082506440094839E-4</v>
      </c>
      <c r="AT251" s="5">
        <f t="shared" si="371"/>
        <v>5.2162060243141279E-4</v>
      </c>
      <c r="AU251" s="5">
        <f t="shared" si="372"/>
        <v>1.8493821358931884E-4</v>
      </c>
      <c r="AV251" s="5">
        <f t="shared" si="373"/>
        <v>4.9176752249886986E-5</v>
      </c>
      <c r="AW251" s="5">
        <f t="shared" si="374"/>
        <v>2.9866760721693468E-7</v>
      </c>
      <c r="AX251" s="5">
        <f t="shared" si="375"/>
        <v>2.6413991446850384E-4</v>
      </c>
      <c r="AY251" s="5">
        <f t="shared" si="376"/>
        <v>2.5523984011408592E-4</v>
      </c>
      <c r="AZ251" s="5">
        <f t="shared" si="377"/>
        <v>1.233198248597759E-4</v>
      </c>
      <c r="BA251" s="5">
        <f t="shared" si="378"/>
        <v>3.9721539805197342E-5</v>
      </c>
      <c r="BB251" s="5">
        <f t="shared" si="379"/>
        <v>9.5957851441766775E-6</v>
      </c>
      <c r="BC251" s="5">
        <f t="shared" si="380"/>
        <v>1.8544919050928401E-6</v>
      </c>
      <c r="BD251" s="5">
        <f t="shared" si="381"/>
        <v>1.4851200436667968E-4</v>
      </c>
      <c r="BE251" s="5">
        <f t="shared" si="382"/>
        <v>1.579627682809227E-4</v>
      </c>
      <c r="BF251" s="5">
        <f t="shared" si="383"/>
        <v>8.4007472222126945E-5</v>
      </c>
      <c r="BG251" s="5">
        <f t="shared" si="384"/>
        <v>2.9784467424208607E-5</v>
      </c>
      <c r="BH251" s="5">
        <f t="shared" si="385"/>
        <v>7.9199606559827324E-6</v>
      </c>
      <c r="BI251" s="5">
        <f t="shared" si="386"/>
        <v>1.6847916304545061E-6</v>
      </c>
      <c r="BJ251" s="8">
        <f t="shared" si="387"/>
        <v>0.37257608130547937</v>
      </c>
      <c r="BK251" s="8">
        <f t="shared" si="388"/>
        <v>0.30550539751021144</v>
      </c>
      <c r="BL251" s="8">
        <f t="shared" si="389"/>
        <v>0.30223321970661304</v>
      </c>
      <c r="BM251" s="8">
        <f t="shared" si="390"/>
        <v>0.33123858316315286</v>
      </c>
      <c r="BN251" s="8">
        <f t="shared" si="391"/>
        <v>0.66857264823490248</v>
      </c>
    </row>
    <row r="252" spans="1:66" x14ac:dyDescent="0.25">
      <c r="A252" t="s">
        <v>175</v>
      </c>
      <c r="B252" t="s">
        <v>276</v>
      </c>
      <c r="C252" t="s">
        <v>283</v>
      </c>
      <c r="D252" s="11">
        <v>44504</v>
      </c>
      <c r="E252">
        <f>VLOOKUP(A252,home!$A$2:$E$405,3,FALSE)</f>
        <v>1.1818181818181801</v>
      </c>
      <c r="F252">
        <f>VLOOKUP(B252,home!$B$2:$E$405,3,FALSE)</f>
        <v>2.09</v>
      </c>
      <c r="G252">
        <f>VLOOKUP(C252,away!$B$2:$E$405,4,FALSE)</f>
        <v>0.9</v>
      </c>
      <c r="H252">
        <f>VLOOKUP(A252,away!$A$2:$E$405,3,FALSE)</f>
        <v>1.0363636363636399</v>
      </c>
      <c r="I252">
        <f>VLOOKUP(C252,away!$B$2:$E$405,3,FALSE)</f>
        <v>0.95</v>
      </c>
      <c r="J252">
        <f>VLOOKUP(B252,home!$B$2:$E$405,4,FALSE)</f>
        <v>0.23</v>
      </c>
      <c r="K252" s="3">
        <f t="shared" si="336"/>
        <v>2.2229999999999968</v>
      </c>
      <c r="L252" s="3">
        <f t="shared" si="337"/>
        <v>0.22644545454545531</v>
      </c>
      <c r="M252" s="5">
        <f t="shared" si="338"/>
        <v>8.6341453486503766E-2</v>
      </c>
      <c r="N252" s="5">
        <f t="shared" si="339"/>
        <v>0.19193705110049758</v>
      </c>
      <c r="O252" s="5">
        <f t="shared" si="340"/>
        <v>1.9551629680866635E-2</v>
      </c>
      <c r="P252" s="5">
        <f t="shared" si="341"/>
        <v>4.3463272780566456E-2</v>
      </c>
      <c r="Q252" s="5">
        <f t="shared" si="342"/>
        <v>0.21333803229820278</v>
      </c>
      <c r="R252" s="5">
        <f t="shared" si="343"/>
        <v>2.2136888350941298E-3</v>
      </c>
      <c r="S252" s="5">
        <f t="shared" si="344"/>
        <v>5.4697251566804238E-3</v>
      </c>
      <c r="T252" s="5">
        <f t="shared" si="345"/>
        <v>4.8309427695599559E-2</v>
      </c>
      <c r="U252" s="5">
        <f t="shared" si="346"/>
        <v>4.9210302804142429E-3</v>
      </c>
      <c r="V252" s="5">
        <f t="shared" si="347"/>
        <v>3.0593281663777257E-4</v>
      </c>
      <c r="W252" s="5">
        <f t="shared" si="348"/>
        <v>0.15808348193296801</v>
      </c>
      <c r="X252" s="5">
        <f t="shared" si="349"/>
        <v>3.5797285922439213E-2</v>
      </c>
      <c r="Y252" s="5">
        <f t="shared" si="350"/>
        <v>4.0530663411001882E-3</v>
      </c>
      <c r="Z252" s="5">
        <f t="shared" si="351"/>
        <v>1.670932581616966E-4</v>
      </c>
      <c r="AA252" s="5">
        <f t="shared" si="352"/>
        <v>3.7144831289345097E-4</v>
      </c>
      <c r="AB252" s="5">
        <f t="shared" si="353"/>
        <v>4.1286479978107018E-4</v>
      </c>
      <c r="AC252" s="5">
        <f t="shared" si="354"/>
        <v>9.6251864871409882E-6</v>
      </c>
      <c r="AD252" s="5">
        <f t="shared" si="355"/>
        <v>8.785489508424689E-2</v>
      </c>
      <c r="AE252" s="5">
        <f t="shared" si="356"/>
        <v>1.9894341651395576E-2</v>
      </c>
      <c r="AF252" s="5">
        <f t="shared" si="357"/>
        <v>2.2524916190664272E-3</v>
      </c>
      <c r="AG252" s="5">
        <f t="shared" si="358"/>
        <v>1.7002216284644193E-4</v>
      </c>
      <c r="AH252" s="5">
        <f t="shared" si="359"/>
        <v>9.4593771989766215E-6</v>
      </c>
      <c r="AI252" s="5">
        <f t="shared" si="360"/>
        <v>2.1028195513324995E-5</v>
      </c>
      <c r="AJ252" s="5">
        <f t="shared" si="361"/>
        <v>2.3372839313060702E-5</v>
      </c>
      <c r="AK252" s="5">
        <f t="shared" si="362"/>
        <v>1.7319273930977952E-5</v>
      </c>
      <c r="AL252" s="5">
        <f t="shared" si="363"/>
        <v>1.9380822951738839E-7</v>
      </c>
      <c r="AM252" s="5">
        <f t="shared" si="364"/>
        <v>3.9060286354456089E-2</v>
      </c>
      <c r="AN252" s="5">
        <f t="shared" si="365"/>
        <v>8.8450242982104545E-3</v>
      </c>
      <c r="AO252" s="5">
        <f t="shared" si="366"/>
        <v>1.0014577738369315E-3</v>
      </c>
      <c r="AP252" s="5">
        <f t="shared" si="367"/>
        <v>7.5591853601527924E-5</v>
      </c>
      <c r="AQ252" s="5">
        <f t="shared" si="368"/>
        <v>4.2793579121828751E-6</v>
      </c>
      <c r="AR252" s="5">
        <f t="shared" si="369"/>
        <v>4.284065939078355E-7</v>
      </c>
      <c r="AS252" s="5">
        <f t="shared" si="370"/>
        <v>9.5234785825711678E-7</v>
      </c>
      <c r="AT252" s="5">
        <f t="shared" si="371"/>
        <v>1.058534644452784E-6</v>
      </c>
      <c r="AU252" s="5">
        <f t="shared" si="372"/>
        <v>7.8437417153951167E-7</v>
      </c>
      <c r="AV252" s="5">
        <f t="shared" si="373"/>
        <v>4.3591594583308322E-7</v>
      </c>
      <c r="AW252" s="5">
        <f t="shared" si="374"/>
        <v>2.7100217947613923E-9</v>
      </c>
      <c r="AX252" s="5">
        <f t="shared" si="375"/>
        <v>1.4471836094325957E-2</v>
      </c>
      <c r="AY252" s="5">
        <f t="shared" si="376"/>
        <v>3.2770815024869681E-3</v>
      </c>
      <c r="AZ252" s="5">
        <f t="shared" si="377"/>
        <v>3.7104010520658248E-4</v>
      </c>
      <c r="BA252" s="5">
        <f t="shared" si="378"/>
        <v>2.8006781759366053E-5</v>
      </c>
      <c r="BB252" s="5">
        <f t="shared" si="379"/>
        <v>1.5855021064637526E-6</v>
      </c>
      <c r="BC252" s="5">
        <f t="shared" si="380"/>
        <v>7.180594903619229E-8</v>
      </c>
      <c r="BD252" s="5">
        <f t="shared" si="381"/>
        <v>1.6168454314621675E-8</v>
      </c>
      <c r="BE252" s="5">
        <f t="shared" si="382"/>
        <v>3.5942473941403926E-8</v>
      </c>
      <c r="BF252" s="5">
        <f t="shared" si="383"/>
        <v>3.9950059785870411E-8</v>
      </c>
      <c r="BG252" s="5">
        <f t="shared" si="384"/>
        <v>2.9602994301329931E-8</v>
      </c>
      <c r="BH252" s="5">
        <f t="shared" si="385"/>
        <v>1.6451864082964095E-8</v>
      </c>
      <c r="BI252" s="5">
        <f t="shared" si="386"/>
        <v>7.3144987712858209E-9</v>
      </c>
      <c r="BJ252" s="8">
        <f t="shared" si="387"/>
        <v>0.82882635723821441</v>
      </c>
      <c r="BK252" s="8">
        <f t="shared" si="388"/>
        <v>0.13886728473759205</v>
      </c>
      <c r="BL252" s="8">
        <f t="shared" si="389"/>
        <v>2.7545646604565058E-2</v>
      </c>
      <c r="BM252" s="8">
        <f t="shared" si="390"/>
        <v>0.4352841748643364</v>
      </c>
      <c r="BN252" s="8">
        <f t="shared" si="391"/>
        <v>0.55684512818173126</v>
      </c>
    </row>
    <row r="253" spans="1:66" x14ac:dyDescent="0.25">
      <c r="A253" t="s">
        <v>24</v>
      </c>
      <c r="B253" t="s">
        <v>294</v>
      </c>
      <c r="C253" t="s">
        <v>326</v>
      </c>
      <c r="D253" s="11">
        <v>44504</v>
      </c>
      <c r="E253">
        <f>VLOOKUP(A253,home!$A$2:$E$405,3,FALSE)</f>
        <v>1.62917933130699</v>
      </c>
      <c r="F253">
        <f>VLOOKUP(B253,home!$B$2:$E$405,3,FALSE)</f>
        <v>1.53</v>
      </c>
      <c r="G253">
        <f>VLOOKUP(C253,away!$B$2:$E$405,4,FALSE)</f>
        <v>0.96</v>
      </c>
      <c r="H253">
        <f>VLOOKUP(A253,away!$A$2:$E$405,3,FALSE)</f>
        <v>1.4103343465045599</v>
      </c>
      <c r="I253">
        <f>VLOOKUP(C253,away!$B$2:$E$405,3,FALSE)</f>
        <v>0.65</v>
      </c>
      <c r="J253">
        <f>VLOOKUP(B253,home!$B$2:$E$405,4,FALSE)</f>
        <v>0.66</v>
      </c>
      <c r="K253" s="3">
        <f t="shared" si="336"/>
        <v>2.3929386018237069</v>
      </c>
      <c r="L253" s="3">
        <f t="shared" si="337"/>
        <v>0.60503343465045623</v>
      </c>
      <c r="M253" s="5">
        <f t="shared" si="338"/>
        <v>4.9888137173860127E-2</v>
      </c>
      <c r="N253" s="5">
        <f t="shared" si="339"/>
        <v>0.11937924921640615</v>
      </c>
      <c r="O253" s="5">
        <f t="shared" si="340"/>
        <v>3.01839909826137E-2</v>
      </c>
      <c r="P253" s="5">
        <f t="shared" si="341"/>
        <v>7.2228437179394991E-2</v>
      </c>
      <c r="Q253" s="5">
        <f t="shared" si="342"/>
        <v>0.14283360685333543</v>
      </c>
      <c r="R253" s="5">
        <f t="shared" si="343"/>
        <v>9.1311618678345825E-3</v>
      </c>
      <c r="S253" s="5">
        <f t="shared" si="344"/>
        <v>2.6143224787070887E-2</v>
      </c>
      <c r="T253" s="5">
        <f t="shared" si="345"/>
        <v>8.6419107737986486E-2</v>
      </c>
      <c r="U253" s="5">
        <f t="shared" si="346"/>
        <v>2.185030971304203E-2</v>
      </c>
      <c r="V253" s="5">
        <f t="shared" si="347"/>
        <v>4.2055962625589995E-3</v>
      </c>
      <c r="W253" s="5">
        <f t="shared" si="348"/>
        <v>0.11393068382568583</v>
      </c>
      <c r="X253" s="5">
        <f t="shared" si="349"/>
        <v>6.893187294712988E-2</v>
      </c>
      <c r="Y253" s="5">
        <f t="shared" si="350"/>
        <v>2.0853043923045426E-2</v>
      </c>
      <c r="Z253" s="5">
        <f t="shared" si="351"/>
        <v>1.8415527424150775E-3</v>
      </c>
      <c r="AA253" s="5">
        <f t="shared" si="352"/>
        <v>4.4067226446193484E-3</v>
      </c>
      <c r="AB253" s="5">
        <f t="shared" si="353"/>
        <v>5.272508361920147E-3</v>
      </c>
      <c r="AC253" s="5">
        <f t="shared" si="354"/>
        <v>3.8055595811475808E-4</v>
      </c>
      <c r="AD253" s="5">
        <f t="shared" si="355"/>
        <v>6.8157282814663878E-2</v>
      </c>
      <c r="AE253" s="5">
        <f t="shared" si="356"/>
        <v>4.1237434917798597E-2</v>
      </c>
      <c r="AF253" s="5">
        <f t="shared" si="357"/>
        <v>1.2475013442245169E-2</v>
      </c>
      <c r="AG253" s="5">
        <f t="shared" si="358"/>
        <v>2.5159334100907354E-3</v>
      </c>
      <c r="AH253" s="5">
        <f t="shared" si="359"/>
        <v>2.7855024520834031E-4</v>
      </c>
      <c r="AI253" s="5">
        <f t="shared" si="360"/>
        <v>6.665536343064965E-4</v>
      </c>
      <c r="AJ253" s="5">
        <f t="shared" si="361"/>
        <v>7.9751096085894924E-4</v>
      </c>
      <c r="AK253" s="5">
        <f t="shared" si="362"/>
        <v>6.3613158787229832E-4</v>
      </c>
      <c r="AL253" s="5">
        <f t="shared" si="363"/>
        <v>2.2038876310930773E-5</v>
      </c>
      <c r="AM253" s="5">
        <f t="shared" si="364"/>
        <v>3.2619238608524934E-2</v>
      </c>
      <c r="AN253" s="5">
        <f t="shared" si="365"/>
        <v>1.9735729970998612E-2</v>
      </c>
      <c r="AO253" s="5">
        <f t="shared" si="366"/>
        <v>5.9703882448436186E-3</v>
      </c>
      <c r="AP253" s="5">
        <f t="shared" si="367"/>
        <v>1.2040948353248147E-3</v>
      </c>
      <c r="AQ253" s="5">
        <f t="shared" si="368"/>
        <v>1.8212940846536199E-4</v>
      </c>
      <c r="AR253" s="5">
        <f t="shared" si="369"/>
        <v>3.3706442316225786E-5</v>
      </c>
      <c r="AS253" s="5">
        <f t="shared" si="370"/>
        <v>8.065744694864076E-5</v>
      </c>
      <c r="AT253" s="5">
        <f t="shared" si="371"/>
        <v>9.6504159163975141E-5</v>
      </c>
      <c r="AU253" s="5">
        <f t="shared" si="372"/>
        <v>7.6976175900005041E-5</v>
      </c>
      <c r="AV253" s="5">
        <f t="shared" si="373"/>
        <v>4.6049815682973455E-5</v>
      </c>
      <c r="AW253" s="5">
        <f t="shared" si="374"/>
        <v>8.8633495484161431E-7</v>
      </c>
      <c r="AX253" s="5">
        <f t="shared" si="375"/>
        <v>1.3009305871406267E-2</v>
      </c>
      <c r="AY253" s="5">
        <f t="shared" si="376"/>
        <v>7.8710650137952809E-3</v>
      </c>
      <c r="AZ253" s="5">
        <f t="shared" si="377"/>
        <v>2.3811287498267993E-3</v>
      </c>
      <c r="BA253" s="5">
        <f t="shared" si="378"/>
        <v>4.8022083528421848E-4</v>
      </c>
      <c r="BB253" s="5">
        <f t="shared" si="379"/>
        <v>7.2637415340680417E-5</v>
      </c>
      <c r="BC253" s="5">
        <f t="shared" si="380"/>
        <v>8.7896129775407234E-6</v>
      </c>
      <c r="BD253" s="5">
        <f t="shared" si="381"/>
        <v>3.3989207607389271E-6</v>
      </c>
      <c r="BE253" s="5">
        <f t="shared" si="382"/>
        <v>8.1334086929121779E-6</v>
      </c>
      <c r="BF253" s="5">
        <f t="shared" si="383"/>
        <v>9.7313738128390276E-6</v>
      </c>
      <c r="BG253" s="5">
        <f t="shared" si="384"/>
        <v>7.762193348506286E-6</v>
      </c>
      <c r="BH253" s="5">
        <f t="shared" si="385"/>
        <v>4.6436130246149778E-6</v>
      </c>
      <c r="BI253" s="5">
        <f t="shared" si="386"/>
        <v>2.2223761717065031E-6</v>
      </c>
      <c r="BJ253" s="8">
        <f t="shared" si="387"/>
        <v>0.76026795765517574</v>
      </c>
      <c r="BK253" s="8">
        <f t="shared" si="388"/>
        <v>0.16073905525110599</v>
      </c>
      <c r="BL253" s="8">
        <f t="shared" si="389"/>
        <v>7.3593225924099018E-2</v>
      </c>
      <c r="BM253" s="8">
        <f t="shared" si="390"/>
        <v>0.56492702962051056</v>
      </c>
      <c r="BN253" s="8">
        <f t="shared" si="391"/>
        <v>0.42364458327344501</v>
      </c>
    </row>
    <row r="254" spans="1:66" x14ac:dyDescent="0.25">
      <c r="A254" t="s">
        <v>24</v>
      </c>
      <c r="B254" t="s">
        <v>295</v>
      </c>
      <c r="C254" t="s">
        <v>293</v>
      </c>
      <c r="D254" s="11">
        <v>44504</v>
      </c>
      <c r="E254">
        <f>VLOOKUP(A254,home!$A$2:$E$405,3,FALSE)</f>
        <v>1.62917933130699</v>
      </c>
      <c r="F254">
        <f>VLOOKUP(B254,home!$B$2:$E$405,3,FALSE)</f>
        <v>1.34</v>
      </c>
      <c r="G254">
        <f>VLOOKUP(C254,away!$B$2:$E$405,4,FALSE)</f>
        <v>0.92</v>
      </c>
      <c r="H254">
        <f>VLOOKUP(A254,away!$A$2:$E$405,3,FALSE)</f>
        <v>1.4103343465045599</v>
      </c>
      <c r="I254">
        <f>VLOOKUP(C254,away!$B$2:$E$405,3,FALSE)</f>
        <v>0.46</v>
      </c>
      <c r="J254">
        <f>VLOOKUP(B254,home!$B$2:$E$405,4,FALSE)</f>
        <v>0.54</v>
      </c>
      <c r="K254" s="3">
        <f t="shared" si="336"/>
        <v>2.0084522796352577</v>
      </c>
      <c r="L254" s="3">
        <f t="shared" si="337"/>
        <v>0.35032705167173267</v>
      </c>
      <c r="M254" s="5">
        <f t="shared" si="338"/>
        <v>9.4535549379956021E-2</v>
      </c>
      <c r="N254" s="5">
        <f t="shared" si="339"/>
        <v>0.18987013965874411</v>
      </c>
      <c r="O254" s="5">
        <f t="shared" si="340"/>
        <v>3.3118360292447489E-2</v>
      </c>
      <c r="P254" s="5">
        <f t="shared" si="341"/>
        <v>6.6516646227147938E-2</v>
      </c>
      <c r="Q254" s="5">
        <f t="shared" si="342"/>
        <v>0.19067255741613473</v>
      </c>
      <c r="R254" s="5">
        <f t="shared" si="343"/>
        <v>5.8011287587276545E-3</v>
      </c>
      <c r="S254" s="5">
        <f t="shared" si="344"/>
        <v>1.1700530261702952E-2</v>
      </c>
      <c r="T254" s="5">
        <f t="shared" si="345"/>
        <v>6.6797754874303644E-2</v>
      </c>
      <c r="U254" s="5">
        <f t="shared" si="346"/>
        <v>1.1651290279924209E-2</v>
      </c>
      <c r="V254" s="5">
        <f t="shared" si="347"/>
        <v>9.1474117078748848E-4</v>
      </c>
      <c r="W254" s="5">
        <f t="shared" si="348"/>
        <v>0.1276522442021068</v>
      </c>
      <c r="X254" s="5">
        <f t="shared" si="349"/>
        <v>4.47200343506041E-2</v>
      </c>
      <c r="Y254" s="5">
        <f t="shared" si="350"/>
        <v>7.833318892352871E-3</v>
      </c>
      <c r="Z254" s="5">
        <f t="shared" si="351"/>
        <v>6.7743077813771954E-4</v>
      </c>
      <c r="AA254" s="5">
        <f t="shared" si="352"/>
        <v>1.3605873906457891E-3</v>
      </c>
      <c r="AB254" s="5">
        <f t="shared" si="353"/>
        <v>1.3663374231927612E-3</v>
      </c>
      <c r="AC254" s="5">
        <f t="shared" si="354"/>
        <v>4.0226610019825049E-5</v>
      </c>
      <c r="AD254" s="5">
        <f t="shared" si="355"/>
        <v>6.4095860217069492E-2</v>
      </c>
      <c r="AE254" s="5">
        <f t="shared" si="356"/>
        <v>2.2454513734209459E-2</v>
      </c>
      <c r="AF254" s="5">
        <f t="shared" si="357"/>
        <v>3.9332117966140142E-3</v>
      </c>
      <c r="AG254" s="5">
        <f t="shared" si="358"/>
        <v>4.5930349743608895E-4</v>
      </c>
      <c r="AH254" s="5">
        <f t="shared" si="359"/>
        <v>5.9330581804168701E-5</v>
      </c>
      <c r="AI254" s="5">
        <f t="shared" si="360"/>
        <v>1.1916264227666875E-4</v>
      </c>
      <c r="AJ254" s="5">
        <f t="shared" si="361"/>
        <v>1.1966624026396808E-4</v>
      </c>
      <c r="AK254" s="5">
        <f t="shared" si="362"/>
        <v>8.0114644351182395E-5</v>
      </c>
      <c r="AL254" s="5">
        <f t="shared" si="363"/>
        <v>1.1321621147413452E-6</v>
      </c>
      <c r="AM254" s="5">
        <f t="shared" si="364"/>
        <v>2.5746695313631194E-2</v>
      </c>
      <c r="AN254" s="5">
        <f t="shared" si="365"/>
        <v>9.0197638595148327E-3</v>
      </c>
      <c r="AO254" s="5">
        <f t="shared" si="366"/>
        <v>1.5799336398395398E-3</v>
      </c>
      <c r="AP254" s="5">
        <f t="shared" si="367"/>
        <v>1.8449783129399181E-4</v>
      </c>
      <c r="AQ254" s="5">
        <f t="shared" si="368"/>
        <v>1.6158645319263212E-5</v>
      </c>
      <c r="AR254" s="5">
        <f t="shared" si="369"/>
        <v>4.1570215594845953E-6</v>
      </c>
      <c r="AS254" s="5">
        <f t="shared" si="370"/>
        <v>8.3491794276397475E-6</v>
      </c>
      <c r="AT254" s="5">
        <f t="shared" si="371"/>
        <v>8.3844642272634263E-6</v>
      </c>
      <c r="AU254" s="5">
        <f t="shared" si="372"/>
        <v>5.613265430255833E-6</v>
      </c>
      <c r="AV254" s="5">
        <f t="shared" si="373"/>
        <v>2.8184939373987782E-6</v>
      </c>
      <c r="AW254" s="5">
        <f t="shared" si="374"/>
        <v>2.2127956494191537E-8</v>
      </c>
      <c r="AX254" s="5">
        <f t="shared" si="375"/>
        <v>8.6185014826228382E-3</v>
      </c>
      <c r="AY254" s="5">
        <f t="shared" si="376"/>
        <v>3.0192942142357156E-3</v>
      </c>
      <c r="AZ254" s="5">
        <f t="shared" si="377"/>
        <v>5.2887022010135953E-4</v>
      </c>
      <c r="BA254" s="5">
        <f t="shared" si="378"/>
        <v>6.175918164169656E-5</v>
      </c>
      <c r="BB254" s="5">
        <f t="shared" si="379"/>
        <v>5.4089780045486364E-6</v>
      </c>
      <c r="BC254" s="5">
        <f t="shared" si="380"/>
        <v>3.7898226337815513E-7</v>
      </c>
      <c r="BD254" s="5">
        <f t="shared" si="381"/>
        <v>2.4271951777834449E-7</v>
      </c>
      <c r="BE254" s="5">
        <f t="shared" si="382"/>
        <v>4.8749056879388637E-7</v>
      </c>
      <c r="BF254" s="5">
        <f t="shared" si="383"/>
        <v>4.8955077209738484E-7</v>
      </c>
      <c r="BG254" s="5">
        <f t="shared" si="384"/>
        <v>3.2774645473873111E-7</v>
      </c>
      <c r="BH254" s="5">
        <f t="shared" si="385"/>
        <v>1.6456577854059457E-7</v>
      </c>
      <c r="BI254" s="5">
        <f t="shared" si="386"/>
        <v>6.6104502611961586E-8</v>
      </c>
      <c r="BJ254" s="8">
        <f t="shared" si="387"/>
        <v>0.76727020098804366</v>
      </c>
      <c r="BK254" s="8">
        <f t="shared" si="388"/>
        <v>0.17672812002596469</v>
      </c>
      <c r="BL254" s="8">
        <f t="shared" si="389"/>
        <v>5.370707885581049E-2</v>
      </c>
      <c r="BM254" s="8">
        <f t="shared" si="390"/>
        <v>0.41484917682851941</v>
      </c>
      <c r="BN254" s="8">
        <f t="shared" si="391"/>
        <v>0.58051438173315784</v>
      </c>
    </row>
    <row r="255" spans="1:66" x14ac:dyDescent="0.25">
      <c r="A255" t="s">
        <v>24</v>
      </c>
      <c r="B255" t="s">
        <v>184</v>
      </c>
      <c r="C255" t="s">
        <v>286</v>
      </c>
      <c r="D255" s="11">
        <v>44504</v>
      </c>
      <c r="E255">
        <f>VLOOKUP(A255,home!$A$2:$E$405,3,FALSE)</f>
        <v>1.62917933130699</v>
      </c>
      <c r="F255">
        <f>VLOOKUP(B255,home!$B$2:$E$405,3,FALSE)</f>
        <v>0.96</v>
      </c>
      <c r="G255">
        <f>VLOOKUP(C255,away!$B$2:$E$405,4,FALSE)</f>
        <v>0.72</v>
      </c>
      <c r="H255">
        <f>VLOOKUP(A255,away!$A$2:$E$405,3,FALSE)</f>
        <v>1.4103343465045599</v>
      </c>
      <c r="I255">
        <f>VLOOKUP(C255,away!$B$2:$E$405,3,FALSE)</f>
        <v>1.08</v>
      </c>
      <c r="J255">
        <f>VLOOKUP(B255,home!$B$2:$E$405,4,FALSE)</f>
        <v>1.06</v>
      </c>
      <c r="K255" s="3">
        <f t="shared" si="336"/>
        <v>1.1260887537993913</v>
      </c>
      <c r="L255" s="3">
        <f t="shared" si="337"/>
        <v>1.6145507598784203</v>
      </c>
      <c r="M255" s="5">
        <f t="shared" si="338"/>
        <v>6.4529066474252425E-2</v>
      </c>
      <c r="N255" s="5">
        <f t="shared" si="339"/>
        <v>7.2665456049829005E-2</v>
      </c>
      <c r="O255" s="5">
        <f t="shared" si="340"/>
        <v>0.10418545331024934</v>
      </c>
      <c r="P255" s="5">
        <f t="shared" si="341"/>
        <v>0.11732206728216336</v>
      </c>
      <c r="Q255" s="5">
        <f t="shared" si="342"/>
        <v>4.0913876423708195E-2</v>
      </c>
      <c r="R255" s="5">
        <f t="shared" si="343"/>
        <v>8.4106351405170379E-2</v>
      </c>
      <c r="S255" s="5">
        <f t="shared" si="344"/>
        <v>5.332661784613215E-2</v>
      </c>
      <c r="T255" s="5">
        <f t="shared" si="345"/>
        <v>6.6057530269469839E-2</v>
      </c>
      <c r="U255" s="5">
        <f t="shared" si="346"/>
        <v>9.4711216440462015E-2</v>
      </c>
      <c r="V255" s="5">
        <f t="shared" si="347"/>
        <v>1.0772731987668559E-2</v>
      </c>
      <c r="W255" s="5">
        <f t="shared" si="348"/>
        <v>1.5357552038358618E-2</v>
      </c>
      <c r="X255" s="5">
        <f t="shared" si="349"/>
        <v>2.479554731340429E-2</v>
      </c>
      <c r="Y255" s="5">
        <f t="shared" si="350"/>
        <v>2.0016834878229112E-2</v>
      </c>
      <c r="Z255" s="5">
        <f t="shared" si="351"/>
        <v>4.5264657857273086E-2</v>
      </c>
      <c r="AA255" s="5">
        <f t="shared" si="352"/>
        <v>5.0972022157652487E-2</v>
      </c>
      <c r="AB255" s="5">
        <f t="shared" si="353"/>
        <v>2.8699510455072925E-2</v>
      </c>
      <c r="AC255" s="5">
        <f t="shared" si="354"/>
        <v>1.2241374857544453E-3</v>
      </c>
      <c r="AD255" s="5">
        <f t="shared" si="355"/>
        <v>4.3234916590711393E-3</v>
      </c>
      <c r="AE255" s="5">
        <f t="shared" si="356"/>
        <v>6.98049674348132E-3</v>
      </c>
      <c r="AF255" s="5">
        <f t="shared" si="357"/>
        <v>5.6351831607583027E-3</v>
      </c>
      <c r="AG255" s="5">
        <f t="shared" si="358"/>
        <v>3.0327630847521315E-3</v>
      </c>
      <c r="AH255" s="5">
        <f t="shared" si="359"/>
        <v>1.8270521934774263E-2</v>
      </c>
      <c r="AI255" s="5">
        <f t="shared" si="360"/>
        <v>2.0574229276794396E-2</v>
      </c>
      <c r="AJ255" s="5">
        <f t="shared" si="361"/>
        <v>1.1584204103344178E-2</v>
      </c>
      <c r="AK255" s="5">
        <f t="shared" si="362"/>
        <v>4.3482806541642136E-3</v>
      </c>
      <c r="AL255" s="5">
        <f t="shared" si="363"/>
        <v>8.9025518770587478E-5</v>
      </c>
      <c r="AM255" s="5">
        <f t="shared" si="364"/>
        <v>9.7372706688509574E-4</v>
      </c>
      <c r="AN255" s="5">
        <f t="shared" si="365"/>
        <v>1.5721317757535164E-3</v>
      </c>
      <c r="AO255" s="5">
        <f t="shared" si="366"/>
        <v>1.2691432765859253E-3</v>
      </c>
      <c r="AP255" s="5">
        <f t="shared" si="367"/>
        <v>6.8303208053546456E-4</v>
      </c>
      <c r="AQ255" s="5">
        <f t="shared" si="368"/>
        <v>2.7569749116246843E-4</v>
      </c>
      <c r="AR255" s="5">
        <f t="shared" si="369"/>
        <v>5.8997370146330252E-3</v>
      </c>
      <c r="AS255" s="5">
        <f t="shared" si="370"/>
        <v>6.6436275025522455E-3</v>
      </c>
      <c r="AT255" s="5">
        <f t="shared" si="371"/>
        <v>3.7406571075282104E-3</v>
      </c>
      <c r="AU255" s="5">
        <f t="shared" si="372"/>
        <v>1.4041039668690927E-3</v>
      </c>
      <c r="AV255" s="5">
        <f t="shared" si="373"/>
        <v>3.9528642156409961E-4</v>
      </c>
      <c r="AW255" s="5">
        <f t="shared" si="374"/>
        <v>4.4961038807388818E-6</v>
      </c>
      <c r="AX255" s="5">
        <f t="shared" si="375"/>
        <v>1.8275051654822924E-4</v>
      </c>
      <c r="AY255" s="5">
        <f t="shared" si="376"/>
        <v>2.9505998536111727E-4</v>
      </c>
      <c r="AZ255" s="5">
        <f t="shared" si="377"/>
        <v>2.381946617872538E-4</v>
      </c>
      <c r="BA255" s="5">
        <f t="shared" si="378"/>
        <v>1.2819245739586463E-4</v>
      </c>
      <c r="BB255" s="5">
        <f t="shared" si="379"/>
        <v>5.1743307374793867E-5</v>
      </c>
      <c r="BC255" s="5">
        <f t="shared" si="380"/>
        <v>1.6708439248119217E-5</v>
      </c>
      <c r="BD255" s="5">
        <f t="shared" si="381"/>
        <v>1.5875708133430981E-3</v>
      </c>
      <c r="BE255" s="5">
        <f t="shared" si="382"/>
        <v>1.7877456387658159E-3</v>
      </c>
      <c r="BF255" s="5">
        <f t="shared" si="383"/>
        <v>1.0065801292340473E-3</v>
      </c>
      <c r="BG255" s="5">
        <f t="shared" si="384"/>
        <v>3.7783285444279948E-4</v>
      </c>
      <c r="BH255" s="5">
        <f t="shared" si="385"/>
        <v>1.0636833205098973E-4</v>
      </c>
      <c r="BI255" s="5">
        <f t="shared" si="386"/>
        <v>2.3956036496603752E-5</v>
      </c>
      <c r="BJ255" s="8">
        <f t="shared" si="387"/>
        <v>0.26546511267969974</v>
      </c>
      <c r="BK255" s="8">
        <f t="shared" si="388"/>
        <v>0.24755870658010265</v>
      </c>
      <c r="BL255" s="8">
        <f t="shared" si="389"/>
        <v>0.44042525555516421</v>
      </c>
      <c r="BM255" s="8">
        <f t="shared" si="390"/>
        <v>0.51470089784538675</v>
      </c>
      <c r="BN255" s="8">
        <f t="shared" si="391"/>
        <v>0.48372227094537268</v>
      </c>
    </row>
    <row r="256" spans="1:66" x14ac:dyDescent="0.25">
      <c r="A256" t="s">
        <v>24</v>
      </c>
      <c r="B256" t="s">
        <v>181</v>
      </c>
      <c r="C256" t="s">
        <v>25</v>
      </c>
      <c r="D256" s="11">
        <v>44504</v>
      </c>
      <c r="E256">
        <f>VLOOKUP(A256,home!$A$2:$E$405,3,FALSE)</f>
        <v>1.62917933130699</v>
      </c>
      <c r="F256">
        <f>VLOOKUP(B256,home!$B$2:$E$405,3,FALSE)</f>
        <v>0.61</v>
      </c>
      <c r="G256">
        <f>VLOOKUP(C256,away!$B$2:$E$405,4,FALSE)</f>
        <v>1</v>
      </c>
      <c r="H256">
        <f>VLOOKUP(A256,away!$A$2:$E$405,3,FALSE)</f>
        <v>1.4103343465045599</v>
      </c>
      <c r="I256">
        <f>VLOOKUP(C256,away!$B$2:$E$405,3,FALSE)</f>
        <v>0.96</v>
      </c>
      <c r="J256">
        <f>VLOOKUP(B256,home!$B$2:$E$405,4,FALSE)</f>
        <v>0.84</v>
      </c>
      <c r="K256" s="3">
        <f t="shared" si="336"/>
        <v>0.99379939209726387</v>
      </c>
      <c r="L256" s="3">
        <f t="shared" si="337"/>
        <v>1.1372936170212771</v>
      </c>
      <c r="M256" s="5">
        <f t="shared" si="338"/>
        <v>0.11870747456636219</v>
      </c>
      <c r="N256" s="5">
        <f t="shared" si="339"/>
        <v>0.11797141606145216</v>
      </c>
      <c r="O256" s="5">
        <f t="shared" si="340"/>
        <v>0.13500525311703929</v>
      </c>
      <c r="P256" s="5">
        <f t="shared" si="341"/>
        <v>0.13416813847765088</v>
      </c>
      <c r="Q256" s="5">
        <f t="shared" si="342"/>
        <v>5.861996078336227E-2</v>
      </c>
      <c r="R256" s="5">
        <f t="shared" si="343"/>
        <v>7.6770306317175352E-2</v>
      </c>
      <c r="S256" s="5">
        <f t="shared" si="344"/>
        <v>3.7910606405190575E-2</v>
      </c>
      <c r="T256" s="5">
        <f t="shared" si="345"/>
        <v>6.6668107228955484E-2</v>
      </c>
      <c r="U256" s="5">
        <f t="shared" si="346"/>
        <v>7.6294283749129596E-2</v>
      </c>
      <c r="V256" s="5">
        <f t="shared" si="347"/>
        <v>4.7609053810862044E-3</v>
      </c>
      <c r="W256" s="5">
        <f t="shared" si="348"/>
        <v>1.9418827130423626E-2</v>
      </c>
      <c r="X256" s="5">
        <f t="shared" si="349"/>
        <v>2.208490814547039E-2</v>
      </c>
      <c r="Y256" s="5">
        <f t="shared" si="350"/>
        <v>1.2558512533172346E-2</v>
      </c>
      <c r="Z256" s="5">
        <f t="shared" si="351"/>
        <v>2.910345978376391E-2</v>
      </c>
      <c r="AA256" s="5">
        <f t="shared" si="352"/>
        <v>2.8923000641031742E-2</v>
      </c>
      <c r="AB256" s="5">
        <f t="shared" si="353"/>
        <v>1.4371830227343058E-2</v>
      </c>
      <c r="AC256" s="5">
        <f t="shared" si="354"/>
        <v>3.3631086352289564E-4</v>
      </c>
      <c r="AD256" s="5">
        <f t="shared" si="355"/>
        <v>4.8246046493642131E-3</v>
      </c>
      <c r="AE256" s="5">
        <f t="shared" si="356"/>
        <v>5.4869920723730949E-3</v>
      </c>
      <c r="AF256" s="5">
        <f t="shared" si="357"/>
        <v>3.1201605302781364E-3</v>
      </c>
      <c r="AG256" s="5">
        <f t="shared" si="358"/>
        <v>1.1828462183890154E-3</v>
      </c>
      <c r="AH256" s="5">
        <f t="shared" si="359"/>
        <v>8.2747947613275308E-3</v>
      </c>
      <c r="AI256" s="5">
        <f t="shared" si="360"/>
        <v>8.2234860035369246E-3</v>
      </c>
      <c r="AJ256" s="5">
        <f t="shared" si="361"/>
        <v>4.0862476956176766E-3</v>
      </c>
      <c r="AK256" s="5">
        <f t="shared" si="362"/>
        <v>1.3536368252878976E-3</v>
      </c>
      <c r="AL256" s="5">
        <f t="shared" si="363"/>
        <v>1.520450255504446E-5</v>
      </c>
      <c r="AM256" s="5">
        <f t="shared" si="364"/>
        <v>9.5893783352955786E-4</v>
      </c>
      <c r="AN256" s="5">
        <f t="shared" si="365"/>
        <v>1.090593877193378E-3</v>
      </c>
      <c r="AO256" s="5">
        <f t="shared" si="366"/>
        <v>6.2016272764725783E-4</v>
      </c>
      <c r="AP256" s="5">
        <f t="shared" si="367"/>
        <v>2.3510237055591028E-4</v>
      </c>
      <c r="AQ256" s="5">
        <f t="shared" si="368"/>
        <v>6.6845106344951943E-5</v>
      </c>
      <c r="AR256" s="5">
        <f t="shared" si="369"/>
        <v>1.8821742528437805E-3</v>
      </c>
      <c r="AS256" s="5">
        <f t="shared" si="370"/>
        <v>1.8705036282972709E-3</v>
      </c>
      <c r="AT256" s="5">
        <f t="shared" si="371"/>
        <v>9.29452684358777E-4</v>
      </c>
      <c r="AU256" s="5">
        <f t="shared" si="372"/>
        <v>3.0789650423297427E-4</v>
      </c>
      <c r="AV256" s="5">
        <f t="shared" si="373"/>
        <v>7.6496839683900598E-5</v>
      </c>
      <c r="AW256" s="5">
        <f t="shared" si="374"/>
        <v>4.7735452486153793E-7</v>
      </c>
      <c r="AX256" s="5">
        <f t="shared" si="375"/>
        <v>1.5883197267012357E-4</v>
      </c>
      <c r="AY256" s="5">
        <f t="shared" si="376"/>
        <v>1.8063858869662945E-4</v>
      </c>
      <c r="AZ256" s="5">
        <f t="shared" si="377"/>
        <v>1.0271955695620428E-4</v>
      </c>
      <c r="BA256" s="5">
        <f t="shared" si="378"/>
        <v>3.8940765489848202E-5</v>
      </c>
      <c r="BB256" s="5">
        <f t="shared" si="379"/>
        <v>1.1071771008381695E-5</v>
      </c>
      <c r="BC256" s="5">
        <f t="shared" si="380"/>
        <v>2.5183708993907455E-6</v>
      </c>
      <c r="BD256" s="5">
        <f t="shared" si="381"/>
        <v>3.5676412731350379E-4</v>
      </c>
      <c r="BE256" s="5">
        <f t="shared" si="382"/>
        <v>3.5455197284627092E-4</v>
      </c>
      <c r="BF256" s="5">
        <f t="shared" si="383"/>
        <v>1.7617676754075481E-4</v>
      </c>
      <c r="BG256" s="5">
        <f t="shared" si="384"/>
        <v>5.8361454827887707E-5</v>
      </c>
      <c r="BH256" s="5">
        <f t="shared" si="385"/>
        <v>1.449989458246668E-5</v>
      </c>
      <c r="BI256" s="5">
        <f t="shared" si="386"/>
        <v>2.8819972843059606E-6</v>
      </c>
      <c r="BJ256" s="8">
        <f t="shared" si="387"/>
        <v>0.31540269829423234</v>
      </c>
      <c r="BK256" s="8">
        <f t="shared" si="388"/>
        <v>0.29607927878506435</v>
      </c>
      <c r="BL256" s="8">
        <f t="shared" si="389"/>
        <v>0.35933259946130103</v>
      </c>
      <c r="BM256" s="8">
        <f t="shared" si="390"/>
        <v>0.35849532576714777</v>
      </c>
      <c r="BN256" s="8">
        <f t="shared" si="391"/>
        <v>0.64124254932304203</v>
      </c>
    </row>
    <row r="257" spans="1:66" x14ac:dyDescent="0.25">
      <c r="A257" t="s">
        <v>24</v>
      </c>
      <c r="B257" t="s">
        <v>26</v>
      </c>
      <c r="C257" t="s">
        <v>180</v>
      </c>
      <c r="D257" s="11">
        <v>44504</v>
      </c>
      <c r="E257">
        <f>VLOOKUP(A257,home!$A$2:$E$405,3,FALSE)</f>
        <v>1.62917933130699</v>
      </c>
      <c r="F257">
        <f>VLOOKUP(B257,home!$B$2:$E$405,3,FALSE)</f>
        <v>1.26</v>
      </c>
      <c r="G257">
        <f>VLOOKUP(C257,away!$B$2:$E$405,4,FALSE)</f>
        <v>1.05</v>
      </c>
      <c r="H257">
        <f>VLOOKUP(A257,away!$A$2:$E$405,3,FALSE)</f>
        <v>1.4103343465045599</v>
      </c>
      <c r="I257">
        <f>VLOOKUP(C257,away!$B$2:$E$405,3,FALSE)</f>
        <v>0.54</v>
      </c>
      <c r="J257">
        <f>VLOOKUP(B257,home!$B$2:$E$405,4,FALSE)</f>
        <v>0.75</v>
      </c>
      <c r="K257" s="3">
        <f t="shared" si="336"/>
        <v>2.1554042553191479</v>
      </c>
      <c r="L257" s="3">
        <f t="shared" si="337"/>
        <v>0.57118541033434678</v>
      </c>
      <c r="M257" s="5">
        <f t="shared" si="338"/>
        <v>6.5442088945815297E-2</v>
      </c>
      <c r="N257" s="5">
        <f t="shared" si="339"/>
        <v>0.14105415699078447</v>
      </c>
      <c r="O257" s="5">
        <f t="shared" si="340"/>
        <v>3.7379566427652319E-2</v>
      </c>
      <c r="P257" s="5">
        <f t="shared" si="341"/>
        <v>8.0568076540146583E-2</v>
      </c>
      <c r="Q257" s="5">
        <f t="shared" si="342"/>
        <v>0.15201436510419603</v>
      </c>
      <c r="R257" s="5">
        <f t="shared" si="343"/>
        <v>1.0675331494049282E-2</v>
      </c>
      <c r="S257" s="5">
        <f t="shared" si="344"/>
        <v>2.479755407392906E-2</v>
      </c>
      <c r="T257" s="5">
        <f t="shared" si="345"/>
        <v>8.6828387508755392E-2</v>
      </c>
      <c r="U257" s="5">
        <f t="shared" si="346"/>
        <v>2.300965492921634E-2</v>
      </c>
      <c r="V257" s="5">
        <f t="shared" si="347"/>
        <v>3.3921275823490188E-3</v>
      </c>
      <c r="W257" s="5">
        <f t="shared" si="348"/>
        <v>0.10921746980507423</v>
      </c>
      <c r="X257" s="5">
        <f t="shared" si="349"/>
        <v>6.2383425306290437E-2</v>
      </c>
      <c r="Y257" s="5">
        <f t="shared" si="350"/>
        <v>1.781625119081779E-2</v>
      </c>
      <c r="Z257" s="5">
        <f t="shared" si="351"/>
        <v>2.0325311999612392E-3</v>
      </c>
      <c r="AA257" s="5">
        <f t="shared" si="352"/>
        <v>4.3809263974653881E-3</v>
      </c>
      <c r="AB257" s="5">
        <f t="shared" si="353"/>
        <v>4.7213336996684424E-3</v>
      </c>
      <c r="AC257" s="5">
        <f t="shared" si="354"/>
        <v>2.6101053531745697E-4</v>
      </c>
      <c r="AD257" s="5">
        <f t="shared" si="355"/>
        <v>5.8851949793261901E-2</v>
      </c>
      <c r="AE257" s="5">
        <f t="shared" si="356"/>
        <v>3.361537509164067E-2</v>
      </c>
      <c r="AF257" s="5">
        <f t="shared" si="357"/>
        <v>9.6003059076308784E-3</v>
      </c>
      <c r="AG257" s="5">
        <f t="shared" si="358"/>
        <v>1.8278515563951328E-3</v>
      </c>
      <c r="AH257" s="5">
        <f t="shared" si="359"/>
        <v>2.902380418668055E-4</v>
      </c>
      <c r="AI257" s="5">
        <f t="shared" si="360"/>
        <v>6.2558031049520955E-4</v>
      </c>
      <c r="AJ257" s="5">
        <f t="shared" si="361"/>
        <v>6.7418923164262452E-4</v>
      </c>
      <c r="AK257" s="5">
        <f t="shared" si="362"/>
        <v>4.8438344625761979E-4</v>
      </c>
      <c r="AL257" s="5">
        <f t="shared" si="363"/>
        <v>1.2853573060391267E-5</v>
      </c>
      <c r="AM257" s="5">
        <f t="shared" si="364"/>
        <v>2.536994860364512E-2</v>
      </c>
      <c r="AN257" s="5">
        <f t="shared" si="365"/>
        <v>1.4490944503334323E-2</v>
      </c>
      <c r="AO257" s="5">
        <f t="shared" si="366"/>
        <v>4.1385080411346312E-3</v>
      </c>
      <c r="AP257" s="5">
        <f t="shared" si="367"/>
        <v>7.8795180454915956E-4</v>
      </c>
      <c r="AQ257" s="5">
        <f t="shared" si="368"/>
        <v>1.1251664370127512E-4</v>
      </c>
      <c r="AR257" s="5">
        <f t="shared" si="369"/>
        <v>3.3155947007665723E-5</v>
      </c>
      <c r="AS257" s="5">
        <f t="shared" si="370"/>
        <v>7.1464469269458882E-5</v>
      </c>
      <c r="AT257" s="5">
        <f t="shared" si="371"/>
        <v>7.7017410583758085E-5</v>
      </c>
      <c r="AU257" s="5">
        <f t="shared" si="372"/>
        <v>5.5334551501964718E-5</v>
      </c>
      <c r="AV257" s="5">
        <f t="shared" si="373"/>
        <v>2.9817081943377833E-5</v>
      </c>
      <c r="AW257" s="5">
        <f t="shared" si="374"/>
        <v>4.3956915649728724E-7</v>
      </c>
      <c r="AX257" s="5">
        <f t="shared" si="375"/>
        <v>9.1137491962541214E-3</v>
      </c>
      <c r="AY257" s="5">
        <f t="shared" si="376"/>
        <v>5.2056405743467317E-3</v>
      </c>
      <c r="AZ257" s="5">
        <f t="shared" si="377"/>
        <v>1.4866929737556813E-3</v>
      </c>
      <c r="BA257" s="5">
        <f t="shared" si="378"/>
        <v>2.8305911208527645E-4</v>
      </c>
      <c r="BB257" s="5">
        <f t="shared" si="379"/>
        <v>4.0419808771326109E-5</v>
      </c>
      <c r="BC257" s="5">
        <f t="shared" si="380"/>
        <v>4.6174410117371464E-6</v>
      </c>
      <c r="BD257" s="5">
        <f t="shared" si="381"/>
        <v>3.1563655327662339E-6</v>
      </c>
      <c r="BE257" s="5">
        <f t="shared" si="382"/>
        <v>6.80324370066703E-6</v>
      </c>
      <c r="BF257" s="5">
        <f t="shared" si="383"/>
        <v>7.3318702111954542E-6</v>
      </c>
      <c r="BG257" s="5">
        <f t="shared" si="384"/>
        <v>5.2677147508861268E-6</v>
      </c>
      <c r="BH257" s="5">
        <f t="shared" si="385"/>
        <v>2.8385136974668516E-6</v>
      </c>
      <c r="BI257" s="5">
        <f t="shared" si="386"/>
        <v>1.2236289004603485E-6</v>
      </c>
      <c r="BJ257" s="8">
        <f t="shared" si="387"/>
        <v>0.73424358695743619</v>
      </c>
      <c r="BK257" s="8">
        <f t="shared" si="388"/>
        <v>0.17967935182496453</v>
      </c>
      <c r="BL257" s="8">
        <f t="shared" si="389"/>
        <v>8.2534614775413698E-2</v>
      </c>
      <c r="BM257" s="8">
        <f t="shared" si="390"/>
        <v>0.50615129824994143</v>
      </c>
      <c r="BN257" s="8">
        <f t="shared" si="391"/>
        <v>0.48713358550264396</v>
      </c>
    </row>
    <row r="258" spans="1:66" x14ac:dyDescent="0.25">
      <c r="A258" t="s">
        <v>24</v>
      </c>
      <c r="B258" t="s">
        <v>287</v>
      </c>
      <c r="C258" t="s">
        <v>292</v>
      </c>
      <c r="D258" s="11">
        <v>44504</v>
      </c>
      <c r="E258">
        <f>VLOOKUP(A258,home!$A$2:$E$405,3,FALSE)</f>
        <v>1.62917933130699</v>
      </c>
      <c r="F258">
        <f>VLOOKUP(B258,home!$B$2:$E$405,3,FALSE)</f>
        <v>0.83</v>
      </c>
      <c r="G258">
        <f>VLOOKUP(C258,away!$B$2:$E$405,4,FALSE)</f>
        <v>0.65</v>
      </c>
      <c r="H258">
        <f>VLOOKUP(A258,away!$A$2:$E$405,3,FALSE)</f>
        <v>1.4103343465045599</v>
      </c>
      <c r="I258">
        <f>VLOOKUP(C258,away!$B$2:$E$405,3,FALSE)</f>
        <v>1.19</v>
      </c>
      <c r="J258">
        <f>VLOOKUP(B258,home!$B$2:$E$405,4,FALSE)</f>
        <v>0.96</v>
      </c>
      <c r="K258" s="3">
        <f t="shared" si="336"/>
        <v>0.8789422492401211</v>
      </c>
      <c r="L258" s="3">
        <f t="shared" si="337"/>
        <v>1.6111659574468091</v>
      </c>
      <c r="M258" s="5">
        <f t="shared" si="338"/>
        <v>8.2900995647742018E-2</v>
      </c>
      <c r="N258" s="5">
        <f t="shared" si="339"/>
        <v>7.2865187578871851E-2</v>
      </c>
      <c r="O258" s="5">
        <f t="shared" si="340"/>
        <v>0.13356726202608801</v>
      </c>
      <c r="P258" s="5">
        <f t="shared" si="341"/>
        <v>0.11739790971005441</v>
      </c>
      <c r="Q258" s="5">
        <f t="shared" si="342"/>
        <v>3.2022145930938474E-2</v>
      </c>
      <c r="R258" s="5">
        <f t="shared" si="343"/>
        <v>0.10759951280290549</v>
      </c>
      <c r="S258" s="5">
        <f t="shared" si="344"/>
        <v>4.156243569996701E-2</v>
      </c>
      <c r="T258" s="5">
        <f t="shared" si="345"/>
        <v>5.159299140832193E-2</v>
      </c>
      <c r="U258" s="5">
        <f t="shared" si="346"/>
        <v>9.4573757800126945E-2</v>
      </c>
      <c r="V258" s="5">
        <f t="shared" si="347"/>
        <v>6.5397191694478631E-3</v>
      </c>
      <c r="W258" s="5">
        <f t="shared" si="348"/>
        <v>9.3818723233448208E-3</v>
      </c>
      <c r="X258" s="5">
        <f t="shared" si="349"/>
        <v>1.5115753304485578E-2</v>
      </c>
      <c r="Y258" s="5">
        <f t="shared" si="350"/>
        <v>1.217699357267564E-2</v>
      </c>
      <c r="Z258" s="5">
        <f t="shared" si="351"/>
        <v>5.7786890688634476E-2</v>
      </c>
      <c r="AA258" s="5">
        <f t="shared" si="352"/>
        <v>5.0791339678461389E-2</v>
      </c>
      <c r="AB258" s="5">
        <f t="shared" si="353"/>
        <v>2.2321327169452929E-2</v>
      </c>
      <c r="AC258" s="5">
        <f t="shared" si="354"/>
        <v>5.788149425899439E-4</v>
      </c>
      <c r="AD258" s="5">
        <f t="shared" si="355"/>
        <v>2.0615309904910839E-3</v>
      </c>
      <c r="AE258" s="5">
        <f t="shared" si="356"/>
        <v>3.3214685521008357E-3</v>
      </c>
      <c r="AF258" s="5">
        <f t="shared" si="357"/>
        <v>2.6757185299375054E-3</v>
      </c>
      <c r="AG258" s="5">
        <f t="shared" si="358"/>
        <v>1.4370088690483099E-3</v>
      </c>
      <c r="AH258" s="5">
        <f t="shared" si="359"/>
        <v>2.3276067766056955E-2</v>
      </c>
      <c r="AI258" s="5">
        <f t="shared" si="360"/>
        <v>2.0458319355763581E-2</v>
      </c>
      <c r="AJ258" s="5">
        <f t="shared" si="361"/>
        <v>8.9908406151137724E-3</v>
      </c>
      <c r="AK258" s="5">
        <f t="shared" si="362"/>
        <v>2.6341432242691781E-3</v>
      </c>
      <c r="AL258" s="5">
        <f t="shared" si="363"/>
        <v>3.2786899041715167E-5</v>
      </c>
      <c r="AM258" s="5">
        <f t="shared" si="364"/>
        <v>3.6239333713208969E-4</v>
      </c>
      <c r="AN258" s="5">
        <f t="shared" si="365"/>
        <v>5.8387580799276761E-4</v>
      </c>
      <c r="AO258" s="5">
        <f t="shared" si="366"/>
        <v>4.7036041260734842E-4</v>
      </c>
      <c r="AP258" s="5">
        <f t="shared" si="367"/>
        <v>2.5260956150786494E-4</v>
      </c>
      <c r="AQ258" s="5">
        <f t="shared" si="368"/>
        <v>1.0174898150675941E-4</v>
      </c>
      <c r="AR258" s="5">
        <f t="shared" si="369"/>
        <v>7.5003216015791995E-3</v>
      </c>
      <c r="AS258" s="5">
        <f t="shared" si="370"/>
        <v>6.5923495385162888E-3</v>
      </c>
      <c r="AT258" s="5">
        <f t="shared" si="371"/>
        <v>2.8971472655802901E-3</v>
      </c>
      <c r="AU258" s="5">
        <f t="shared" si="372"/>
        <v>8.4880837799633578E-4</v>
      </c>
      <c r="AV258" s="5">
        <f t="shared" si="373"/>
        <v>1.8651338623248951E-4</v>
      </c>
      <c r="AW258" s="5">
        <f t="shared" si="374"/>
        <v>1.2897289857944143E-6</v>
      </c>
      <c r="AX258" s="5">
        <f t="shared" si="375"/>
        <v>5.3087135808085387E-5</v>
      </c>
      <c r="AY258" s="5">
        <f t="shared" si="376"/>
        <v>8.5532185992342682E-5</v>
      </c>
      <c r="AZ258" s="5">
        <f t="shared" si="377"/>
        <v>6.8903273168435694E-5</v>
      </c>
      <c r="BA258" s="5">
        <f t="shared" si="378"/>
        <v>3.700486936188058E-5</v>
      </c>
      <c r="BB258" s="5">
        <f t="shared" si="379"/>
        <v>1.4905246443907096E-5</v>
      </c>
      <c r="BC258" s="5">
        <f t="shared" si="380"/>
        <v>4.8029651315556488E-6</v>
      </c>
      <c r="BD258" s="5">
        <f t="shared" si="381"/>
        <v>2.0140438057278868E-3</v>
      </c>
      <c r="BE258" s="5">
        <f t="shared" si="382"/>
        <v>1.770228192674602E-3</v>
      </c>
      <c r="BF258" s="5">
        <f t="shared" si="383"/>
        <v>7.7796417466884451E-4</v>
      </c>
      <c r="BG258" s="5">
        <f t="shared" si="384"/>
        <v>2.2792852717055625E-4</v>
      </c>
      <c r="BH258" s="5">
        <f t="shared" si="385"/>
        <v>5.0084003084319181E-5</v>
      </c>
      <c r="BI258" s="5">
        <f t="shared" si="386"/>
        <v>8.8041892643761364E-6</v>
      </c>
      <c r="BJ258" s="8">
        <f t="shared" si="387"/>
        <v>0.20468589483686905</v>
      </c>
      <c r="BK258" s="8">
        <f t="shared" si="388"/>
        <v>0.24909819425483529</v>
      </c>
      <c r="BL258" s="8">
        <f t="shared" si="389"/>
        <v>0.48708676350073349</v>
      </c>
      <c r="BM258" s="8">
        <f t="shared" si="390"/>
        <v>0.4522204871274656</v>
      </c>
      <c r="BN258" s="8">
        <f t="shared" si="391"/>
        <v>0.54635301369660028</v>
      </c>
    </row>
    <row r="259" spans="1:66" x14ac:dyDescent="0.25">
      <c r="A259" t="s">
        <v>27</v>
      </c>
      <c r="B259" t="s">
        <v>194</v>
      </c>
      <c r="C259" t="s">
        <v>30</v>
      </c>
      <c r="D259" s="11">
        <v>44504</v>
      </c>
      <c r="E259">
        <f>VLOOKUP(A259,home!$A$2:$E$405,3,FALSE)</f>
        <v>1.27352941176471</v>
      </c>
      <c r="F259">
        <f>VLOOKUP(B259,home!$B$2:$E$405,3,FALSE)</f>
        <v>0.83</v>
      </c>
      <c r="G259">
        <f>VLOOKUP(C259,away!$B$2:$E$405,4,FALSE)</f>
        <v>1.25</v>
      </c>
      <c r="H259">
        <f>VLOOKUP(A259,away!$A$2:$E$405,3,FALSE)</f>
        <v>1.0794117647058801</v>
      </c>
      <c r="I259">
        <f>VLOOKUP(C259,away!$B$2:$E$405,3,FALSE)</f>
        <v>1.06</v>
      </c>
      <c r="J259">
        <f>VLOOKUP(B259,home!$B$2:$E$405,4,FALSE)</f>
        <v>0.87</v>
      </c>
      <c r="K259" s="3">
        <f t="shared" si="336"/>
        <v>1.3212867647058866</v>
      </c>
      <c r="L259" s="3">
        <f t="shared" si="337"/>
        <v>0.99543352941176266</v>
      </c>
      <c r="M259" s="5">
        <f t="shared" si="338"/>
        <v>9.8596423177909676E-2</v>
      </c>
      <c r="N259" s="5">
        <f t="shared" si="339"/>
        <v>0.13027414899231274</v>
      </c>
      <c r="O259" s="5">
        <f t="shared" si="340"/>
        <v>9.8146185511362352E-2</v>
      </c>
      <c r="P259" s="5">
        <f t="shared" si="341"/>
        <v>0.12967925592253171</v>
      </c>
      <c r="Q259" s="5">
        <f t="shared" si="342"/>
        <v>8.6064754423432782E-2</v>
      </c>
      <c r="R259" s="5">
        <f t="shared" si="343"/>
        <v>4.8849001920938502E-2</v>
      </c>
      <c r="S259" s="5">
        <f t="shared" si="344"/>
        <v>4.2640262381214919E-2</v>
      </c>
      <c r="T259" s="5">
        <f t="shared" si="345"/>
        <v>8.5671742253674313E-2</v>
      </c>
      <c r="U259" s="5">
        <f t="shared" si="346"/>
        <v>6.4543539707228467E-2</v>
      </c>
      <c r="V259" s="5">
        <f t="shared" si="347"/>
        <v>6.2314154788351579E-3</v>
      </c>
      <c r="W259" s="5">
        <f t="shared" si="348"/>
        <v>3.7905406975781375E-2</v>
      </c>
      <c r="X259" s="5">
        <f t="shared" si="349"/>
        <v>3.7732313049691303E-2</v>
      </c>
      <c r="Y259" s="5">
        <f t="shared" si="350"/>
        <v>1.8780004775961857E-2</v>
      </c>
      <c r="Z259" s="5">
        <f t="shared" si="351"/>
        <v>1.6208644796800599E-2</v>
      </c>
      <c r="AA259" s="5">
        <f t="shared" si="352"/>
        <v>2.1416267843831563E-2</v>
      </c>
      <c r="AB259" s="5">
        <f t="shared" si="353"/>
        <v>1.4148515625725461E-2</v>
      </c>
      <c r="AC259" s="5">
        <f t="shared" si="354"/>
        <v>5.122430513917845E-4</v>
      </c>
      <c r="AD259" s="5">
        <f t="shared" si="355"/>
        <v>1.2520978136972527E-2</v>
      </c>
      <c r="AE259" s="5">
        <f t="shared" si="356"/>
        <v>1.246380145857408E-2</v>
      </c>
      <c r="AF259" s="5">
        <f t="shared" si="357"/>
        <v>6.2034429378979346E-3</v>
      </c>
      <c r="AG259" s="5">
        <f t="shared" si="358"/>
        <v>2.0583716993920718E-3</v>
      </c>
      <c r="AH259" s="5">
        <f t="shared" si="359"/>
        <v>4.0336571242652053E-3</v>
      </c>
      <c r="AI259" s="5">
        <f t="shared" si="360"/>
        <v>5.3296177716532231E-3</v>
      </c>
      <c r="AJ259" s="5">
        <f t="shared" si="361"/>
        <v>3.5209767113133423E-3</v>
      </c>
      <c r="AK259" s="5">
        <f t="shared" si="362"/>
        <v>1.5507399758319924E-3</v>
      </c>
      <c r="AL259" s="5">
        <f t="shared" si="363"/>
        <v>2.6949171426274071E-5</v>
      </c>
      <c r="AM259" s="5">
        <f t="shared" si="364"/>
        <v>3.3087605387107119E-3</v>
      </c>
      <c r="AN259" s="5">
        <f t="shared" si="365"/>
        <v>3.2936511810271688E-3</v>
      </c>
      <c r="AO259" s="5">
        <f t="shared" si="366"/>
        <v>1.6393054098905473E-3</v>
      </c>
      <c r="AP259" s="5">
        <f t="shared" si="367"/>
        <v>5.4393985665038128E-4</v>
      </c>
      <c r="AQ259" s="5">
        <f t="shared" si="368"/>
        <v>1.3536399282330433E-4</v>
      </c>
      <c r="AR259" s="5">
        <f t="shared" si="369"/>
        <v>8.0304750952884293E-4</v>
      </c>
      <c r="AS259" s="5">
        <f t="shared" si="370"/>
        <v>1.0610560457704845E-3</v>
      </c>
      <c r="AT259" s="5">
        <f t="shared" si="371"/>
        <v>7.0097965494385242E-4</v>
      </c>
      <c r="AU259" s="5">
        <f t="shared" si="372"/>
        <v>3.0873171346847042E-4</v>
      </c>
      <c r="AV259" s="5">
        <f t="shared" si="373"/>
        <v>1.0198078171271501E-4</v>
      </c>
      <c r="AW259" s="5">
        <f t="shared" si="374"/>
        <v>9.8458284840109308E-7</v>
      </c>
      <c r="AX259" s="5">
        <f t="shared" si="375"/>
        <v>7.2863691789659668E-4</v>
      </c>
      <c r="AY259" s="5">
        <f t="shared" si="376"/>
        <v>7.2530961884151801E-4</v>
      </c>
      <c r="AZ259" s="5">
        <f t="shared" si="377"/>
        <v>3.6099875689985617E-4</v>
      </c>
      <c r="BA259" s="5">
        <f t="shared" si="378"/>
        <v>1.1978342223136093E-4</v>
      </c>
      <c r="BB259" s="5">
        <f t="shared" si="379"/>
        <v>2.9809108689195751E-5</v>
      </c>
      <c r="BC259" s="5">
        <f t="shared" si="380"/>
        <v>5.9345972542209946E-6</v>
      </c>
      <c r="BD259" s="5">
        <f t="shared" si="381"/>
        <v>1.3323006944927033E-4</v>
      </c>
      <c r="BE259" s="5">
        <f t="shared" si="382"/>
        <v>1.7603512742416698E-4</v>
      </c>
      <c r="BF259" s="5">
        <f t="shared" si="383"/>
        <v>1.1629644199443305E-4</v>
      </c>
      <c r="BG259" s="5">
        <f t="shared" si="384"/>
        <v>5.1220316529876746E-5</v>
      </c>
      <c r="BH259" s="5">
        <f t="shared" si="385"/>
        <v>1.6919181578743068E-5</v>
      </c>
      <c r="BI259" s="5">
        <f t="shared" si="386"/>
        <v>4.4710181379297695E-6</v>
      </c>
      <c r="BJ259" s="8">
        <f t="shared" si="387"/>
        <v>0.44056645810460582</v>
      </c>
      <c r="BK259" s="8">
        <f t="shared" si="388"/>
        <v>0.27841185880215108</v>
      </c>
      <c r="BL259" s="8">
        <f t="shared" si="389"/>
        <v>0.26501247005268896</v>
      </c>
      <c r="BM259" s="8">
        <f t="shared" si="390"/>
        <v>0.40786533677176562</v>
      </c>
      <c r="BN259" s="8">
        <f t="shared" si="391"/>
        <v>0.5916097699484878</v>
      </c>
    </row>
    <row r="260" spans="1:66" x14ac:dyDescent="0.25">
      <c r="A260" t="s">
        <v>27</v>
      </c>
      <c r="B260" t="s">
        <v>193</v>
      </c>
      <c r="C260" t="s">
        <v>189</v>
      </c>
      <c r="D260" s="11">
        <v>44504</v>
      </c>
      <c r="E260">
        <f>VLOOKUP(A260,home!$A$2:$E$405,3,FALSE)</f>
        <v>1.27352941176471</v>
      </c>
      <c r="F260">
        <f>VLOOKUP(B260,home!$B$2:$E$405,3,FALSE)</f>
        <v>1.1499999999999999</v>
      </c>
      <c r="G260">
        <f>VLOOKUP(C260,away!$B$2:$E$405,4,FALSE)</f>
        <v>0.97</v>
      </c>
      <c r="H260">
        <f>VLOOKUP(A260,away!$A$2:$E$405,3,FALSE)</f>
        <v>1.0794117647058801</v>
      </c>
      <c r="I260">
        <f>VLOOKUP(C260,away!$B$2:$E$405,3,FALSE)</f>
        <v>0.65</v>
      </c>
      <c r="J260">
        <f>VLOOKUP(B260,home!$B$2:$E$405,4,FALSE)</f>
        <v>0.98</v>
      </c>
      <c r="K260" s="3">
        <f t="shared" si="336"/>
        <v>1.4206220588235339</v>
      </c>
      <c r="L260" s="3">
        <f t="shared" si="337"/>
        <v>0.68758529411764568</v>
      </c>
      <c r="M260" s="5">
        <f t="shared" si="338"/>
        <v>0.12145549823794594</v>
      </c>
      <c r="N260" s="5">
        <f t="shared" si="339"/>
        <v>0.17254235996222886</v>
      </c>
      <c r="O260" s="5">
        <f t="shared" si="340"/>
        <v>8.3511014478143256E-2</v>
      </c>
      <c r="P260" s="5">
        <f t="shared" si="341"/>
        <v>0.11863758932238183</v>
      </c>
      <c r="Q260" s="5">
        <f t="shared" si="342"/>
        <v>0.12255874132190643</v>
      </c>
      <c r="R260" s="5">
        <f t="shared" si="343"/>
        <v>2.8710472726008549E-2</v>
      </c>
      <c r="S260" s="5">
        <f t="shared" si="344"/>
        <v>2.8971264793323202E-2</v>
      </c>
      <c r="T260" s="5">
        <f t="shared" si="345"/>
        <v>8.4269588198511491E-2</v>
      </c>
      <c r="U260" s="5">
        <f t="shared" si="346"/>
        <v>4.0786730873819184E-2</v>
      </c>
      <c r="V260" s="5">
        <f t="shared" si="347"/>
        <v>3.1443441924223704E-3</v>
      </c>
      <c r="W260" s="5">
        <f t="shared" si="348"/>
        <v>5.803655047451587E-2</v>
      </c>
      <c r="X260" s="5">
        <f t="shared" si="349"/>
        <v>3.9905078627593585E-2</v>
      </c>
      <c r="Y260" s="5">
        <f t="shared" si="350"/>
        <v>1.3719072612470856E-2</v>
      </c>
      <c r="Z260" s="5">
        <f t="shared" si="351"/>
        <v>6.580299611189745E-3</v>
      </c>
      <c r="AA260" s="5">
        <f t="shared" si="352"/>
        <v>9.3481187813240756E-3</v>
      </c>
      <c r="AB260" s="5">
        <f t="shared" si="353"/>
        <v>6.6400718746257772E-3</v>
      </c>
      <c r="AC260" s="5">
        <f t="shared" si="354"/>
        <v>1.9196198422507621E-4</v>
      </c>
      <c r="AD260" s="5">
        <f t="shared" si="355"/>
        <v>2.0612000955530677E-2</v>
      </c>
      <c r="AE260" s="5">
        <f t="shared" si="356"/>
        <v>1.4172508739361756E-2</v>
      </c>
      <c r="AF260" s="5">
        <f t="shared" si="357"/>
        <v>4.872404294969478E-3</v>
      </c>
      <c r="AG260" s="5">
        <f t="shared" si="358"/>
        <v>1.1167311800722231E-3</v>
      </c>
      <c r="AH260" s="5">
        <f t="shared" si="359"/>
        <v>1.1311293108855322E-3</v>
      </c>
      <c r="AI260" s="5">
        <f t="shared" si="360"/>
        <v>1.6069072504258501E-3</v>
      </c>
      <c r="AJ260" s="5">
        <f t="shared" si="361"/>
        <v>1.1414039432192176E-3</v>
      </c>
      <c r="AK260" s="5">
        <f t="shared" si="362"/>
        <v>5.405012065884616E-4</v>
      </c>
      <c r="AL260" s="5">
        <f t="shared" si="363"/>
        <v>7.5003297110147467E-6</v>
      </c>
      <c r="AM260" s="5">
        <f t="shared" si="364"/>
        <v>5.856372646783725E-3</v>
      </c>
      <c r="AN260" s="5">
        <f t="shared" si="365"/>
        <v>4.0267557088013231E-3</v>
      </c>
      <c r="AO260" s="5">
        <f t="shared" si="366"/>
        <v>1.384369004188033E-3</v>
      </c>
      <c r="AP260" s="5">
        <f t="shared" si="367"/>
        <v>3.1729058963732705E-4</v>
      </c>
      <c r="AQ260" s="5">
        <f t="shared" si="368"/>
        <v>5.4541085849135667E-5</v>
      </c>
      <c r="AR260" s="5">
        <f t="shared" si="369"/>
        <v>1.5554957598206383E-4</v>
      </c>
      <c r="AS260" s="5">
        <f t="shared" si="370"/>
        <v>2.2097715888076723E-4</v>
      </c>
      <c r="AT260" s="5">
        <f t="shared" si="371"/>
        <v>1.5696251320108535E-4</v>
      </c>
      <c r="AU260" s="5">
        <f t="shared" si="372"/>
        <v>7.4328136220613996E-5</v>
      </c>
      <c r="AV260" s="5">
        <f t="shared" si="373"/>
        <v>2.6398047476561193E-5</v>
      </c>
      <c r="AW260" s="5">
        <f t="shared" si="374"/>
        <v>2.0350870367866432E-7</v>
      </c>
      <c r="AX260" s="5">
        <f t="shared" si="375"/>
        <v>1.3866153611186186E-3</v>
      </c>
      <c r="AY260" s="5">
        <f t="shared" si="376"/>
        <v>9.5341633090279096E-4</v>
      </c>
      <c r="AZ260" s="5">
        <f t="shared" si="377"/>
        <v>3.2777752415018101E-4</v>
      </c>
      <c r="BA260" s="5">
        <f t="shared" si="378"/>
        <v>7.5125001782651985E-5</v>
      </c>
      <c r="BB260" s="5">
        <f t="shared" si="379"/>
        <v>1.2913711611578352E-5</v>
      </c>
      <c r="BC260" s="5">
        <f t="shared" si="380"/>
        <v>1.7758556393195126E-6</v>
      </c>
      <c r="BD260" s="5">
        <f t="shared" si="381"/>
        <v>1.7825600158583725E-5</v>
      </c>
      <c r="BE260" s="5">
        <f t="shared" si="382"/>
        <v>2.5323440797052326E-5</v>
      </c>
      <c r="BF260" s="5">
        <f t="shared" si="383"/>
        <v>1.7987519300802174E-5</v>
      </c>
      <c r="BG260" s="5">
        <f t="shared" si="384"/>
        <v>8.5178222340778787E-6</v>
      </c>
      <c r="BH260" s="5">
        <f t="shared" si="385"/>
        <v>3.0251515397171484E-6</v>
      </c>
      <c r="BI260" s="5">
        <f t="shared" si="386"/>
        <v>8.5951940172123125E-7</v>
      </c>
      <c r="BJ260" s="8">
        <f t="shared" si="387"/>
        <v>0.54620198918762597</v>
      </c>
      <c r="BK260" s="8">
        <f t="shared" si="388"/>
        <v>0.2733615751909122</v>
      </c>
      <c r="BL260" s="8">
        <f t="shared" si="389"/>
        <v>0.17412410493023292</v>
      </c>
      <c r="BM260" s="8">
        <f t="shared" si="390"/>
        <v>0.35189908004914672</v>
      </c>
      <c r="BN260" s="8">
        <f t="shared" si="391"/>
        <v>0.64741567604861483</v>
      </c>
    </row>
    <row r="261" spans="1:66" x14ac:dyDescent="0.25">
      <c r="A261" t="s">
        <v>196</v>
      </c>
      <c r="B261" t="s">
        <v>201</v>
      </c>
      <c r="C261" t="s">
        <v>307</v>
      </c>
      <c r="D261" s="11">
        <v>44504</v>
      </c>
      <c r="E261">
        <f>VLOOKUP(A261,home!$A$2:$E$405,3,FALSE)</f>
        <v>1.5814814814814799</v>
      </c>
      <c r="F261">
        <f>VLOOKUP(B261,home!$B$2:$E$405,3,FALSE)</f>
        <v>0.97</v>
      </c>
      <c r="G261">
        <f>VLOOKUP(C261,away!$B$2:$E$405,4,FALSE)</f>
        <v>0.8</v>
      </c>
      <c r="H261">
        <f>VLOOKUP(A261,away!$A$2:$E$405,3,FALSE)</f>
        <v>1.3925925925925899</v>
      </c>
      <c r="I261">
        <f>VLOOKUP(C261,away!$B$2:$E$405,3,FALSE)</f>
        <v>1.1000000000000001</v>
      </c>
      <c r="J261">
        <f>VLOOKUP(B261,home!$B$2:$E$405,4,FALSE)</f>
        <v>1.05</v>
      </c>
      <c r="K261" s="3">
        <f t="shared" si="336"/>
        <v>1.2272296296296286</v>
      </c>
      <c r="L261" s="3">
        <f t="shared" si="337"/>
        <v>1.6084444444444417</v>
      </c>
      <c r="M261" s="5">
        <f t="shared" si="338"/>
        <v>5.8678958535083391E-2</v>
      </c>
      <c r="N261" s="5">
        <f t="shared" si="339"/>
        <v>7.2012556550062723E-2</v>
      </c>
      <c r="O261" s="5">
        <f t="shared" si="340"/>
        <v>9.4381844861540637E-2</v>
      </c>
      <c r="P261" s="5">
        <f t="shared" si="341"/>
        <v>0.11582819651318958</v>
      </c>
      <c r="Q261" s="5">
        <f t="shared" si="342"/>
        <v>4.4187971551808085E-2</v>
      </c>
      <c r="R261" s="5">
        <f t="shared" si="343"/>
        <v>7.5903977011981122E-2</v>
      </c>
      <c r="S261" s="5">
        <f t="shared" si="344"/>
        <v>5.7159207671846769E-2</v>
      </c>
      <c r="T261" s="5">
        <f t="shared" si="345"/>
        <v>7.1073897353774756E-2</v>
      </c>
      <c r="U261" s="5">
        <f t="shared" si="346"/>
        <v>9.3151609595829438E-2</v>
      </c>
      <c r="V261" s="5">
        <f t="shared" si="347"/>
        <v>1.2536479295393385E-2</v>
      </c>
      <c r="W261" s="5">
        <f t="shared" si="348"/>
        <v>1.8076262653869999E-2</v>
      </c>
      <c r="X261" s="5">
        <f t="shared" si="349"/>
        <v>2.9074664241935742E-2</v>
      </c>
      <c r="Y261" s="5">
        <f t="shared" si="350"/>
        <v>2.3382491087014512E-2</v>
      </c>
      <c r="Z261" s="5">
        <f t="shared" si="351"/>
        <v>4.0695776712053211E-2</v>
      </c>
      <c r="AA261" s="5">
        <f t="shared" si="352"/>
        <v>4.9943062981823126E-2</v>
      </c>
      <c r="AB261" s="5">
        <f t="shared" si="353"/>
        <v>3.0645803342876008E-2</v>
      </c>
      <c r="AC261" s="5">
        <f t="shared" si="354"/>
        <v>1.5466338186436318E-3</v>
      </c>
      <c r="AD261" s="5">
        <f t="shared" si="355"/>
        <v>5.5459312804491921E-3</v>
      </c>
      <c r="AE261" s="5">
        <f t="shared" si="356"/>
        <v>8.9203223573091524E-3</v>
      </c>
      <c r="AF261" s="5">
        <f t="shared" si="357"/>
        <v>7.1739214691337273E-3</v>
      </c>
      <c r="AG261" s="5">
        <f t="shared" si="358"/>
        <v>3.8462847106362831E-3</v>
      </c>
      <c r="AH261" s="5">
        <f t="shared" si="359"/>
        <v>1.6364223991213372E-2</v>
      </c>
      <c r="AI261" s="5">
        <f t="shared" si="360"/>
        <v>2.0082660547913068E-2</v>
      </c>
      <c r="AJ261" s="5">
        <f t="shared" si="361"/>
        <v>1.2323018033096456E-2</v>
      </c>
      <c r="AK261" s="5">
        <f t="shared" si="362"/>
        <v>5.0410576188920659E-3</v>
      </c>
      <c r="AL261" s="5">
        <f t="shared" si="363"/>
        <v>1.2211791780366473E-4</v>
      </c>
      <c r="AM261" s="5">
        <f t="shared" si="364"/>
        <v>1.3612262382514057E-3</v>
      </c>
      <c r="AN261" s="5">
        <f t="shared" si="365"/>
        <v>2.1894567805474793E-3</v>
      </c>
      <c r="AO261" s="5">
        <f t="shared" si="366"/>
        <v>1.7608097975114036E-3</v>
      </c>
      <c r="AP261" s="5">
        <f t="shared" si="367"/>
        <v>9.4405491217685298E-4</v>
      </c>
      <c r="AQ261" s="5">
        <f t="shared" si="368"/>
        <v>3.7961496968533622E-4</v>
      </c>
      <c r="AR261" s="5">
        <f t="shared" si="369"/>
        <v>5.2641890332623146E-3</v>
      </c>
      <c r="AS261" s="5">
        <f t="shared" si="370"/>
        <v>6.4603687575908626E-3</v>
      </c>
      <c r="AT261" s="5">
        <f t="shared" si="371"/>
        <v>3.9641779788245294E-3</v>
      </c>
      <c r="AU261" s="5">
        <f t="shared" si="372"/>
        <v>1.6216522242462523E-3</v>
      </c>
      <c r="AV261" s="5">
        <f t="shared" si="373"/>
        <v>4.9753491463744792E-4</v>
      </c>
      <c r="AW261" s="5">
        <f t="shared" si="374"/>
        <v>6.6958973475074934E-6</v>
      </c>
      <c r="AX261" s="5">
        <f t="shared" si="375"/>
        <v>2.7842286203523428E-4</v>
      </c>
      <c r="AY261" s="5">
        <f t="shared" si="376"/>
        <v>4.4782770564689387E-4</v>
      </c>
      <c r="AZ261" s="5">
        <f t="shared" si="377"/>
        <v>3.6015299260802364E-4</v>
      </c>
      <c r="BA261" s="5">
        <f t="shared" si="378"/>
        <v>1.930953600368052E-4</v>
      </c>
      <c r="BB261" s="5">
        <f t="shared" si="379"/>
        <v>7.7645789774799656E-5</v>
      </c>
      <c r="BC261" s="5">
        <f t="shared" si="380"/>
        <v>2.4977787839555487E-5</v>
      </c>
      <c r="BD261" s="5">
        <f t="shared" si="381"/>
        <v>1.4111926008426876E-3</v>
      </c>
      <c r="BE261" s="5">
        <f t="shared" si="382"/>
        <v>1.7318573728682437E-3</v>
      </c>
      <c r="BF261" s="5">
        <f t="shared" si="383"/>
        <v>1.0626933411382183E-3</v>
      </c>
      <c r="BG261" s="5">
        <f t="shared" si="384"/>
        <v>4.3472291848497608E-4</v>
      </c>
      <c r="BH261" s="5">
        <f t="shared" si="385"/>
        <v>1.3337621156095711E-4</v>
      </c>
      <c r="BI261" s="5">
        <f t="shared" si="386"/>
        <v>3.273664774307125E-5</v>
      </c>
      <c r="BJ261" s="8">
        <f t="shared" si="387"/>
        <v>0.29131158845210803</v>
      </c>
      <c r="BK261" s="8">
        <f t="shared" si="388"/>
        <v>0.24631942145760732</v>
      </c>
      <c r="BL261" s="8">
        <f t="shared" si="389"/>
        <v>0.4204517599863648</v>
      </c>
      <c r="BM261" s="8">
        <f t="shared" si="390"/>
        <v>0.5373439097761683</v>
      </c>
      <c r="BN261" s="8">
        <f t="shared" si="391"/>
        <v>0.46099350502366554</v>
      </c>
    </row>
    <row r="262" spans="1:66" x14ac:dyDescent="0.25">
      <c r="A262" t="s">
        <v>196</v>
      </c>
      <c r="B262" t="s">
        <v>302</v>
      </c>
      <c r="C262" t="s">
        <v>305</v>
      </c>
      <c r="D262" s="11">
        <v>44504</v>
      </c>
      <c r="E262">
        <f>VLOOKUP(A262,home!$A$2:$E$405,3,FALSE)</f>
        <v>1.5814814814814799</v>
      </c>
      <c r="F262">
        <f>VLOOKUP(B262,home!$B$2:$E$405,3,FALSE)</f>
        <v>0.67</v>
      </c>
      <c r="G262">
        <f>VLOOKUP(C262,away!$B$2:$E$405,4,FALSE)</f>
        <v>1.1000000000000001</v>
      </c>
      <c r="H262">
        <f>VLOOKUP(A262,away!$A$2:$E$405,3,FALSE)</f>
        <v>1.3925925925925899</v>
      </c>
      <c r="I262">
        <f>VLOOKUP(C262,away!$B$2:$E$405,3,FALSE)</f>
        <v>0.76</v>
      </c>
      <c r="J262">
        <f>VLOOKUP(B262,home!$B$2:$E$405,4,FALSE)</f>
        <v>0.53</v>
      </c>
      <c r="K262" s="3">
        <f t="shared" si="336"/>
        <v>1.1655518518518508</v>
      </c>
      <c r="L262" s="3">
        <f t="shared" si="337"/>
        <v>0.56093629629629527</v>
      </c>
      <c r="M262" s="5">
        <f t="shared" si="338"/>
        <v>0.1779081010677</v>
      </c>
      <c r="N262" s="5">
        <f t="shared" si="339"/>
        <v>0.207361116658904</v>
      </c>
      <c r="O262" s="5">
        <f t="shared" si="340"/>
        <v>9.9795111294022604E-2</v>
      </c>
      <c r="P262" s="5">
        <f t="shared" si="341"/>
        <v>0.11631637677450961</v>
      </c>
      <c r="Q262" s="5">
        <f t="shared" si="342"/>
        <v>0.12084506676192662</v>
      </c>
      <c r="R262" s="5">
        <f t="shared" si="343"/>
        <v>2.7989350058872813E-2</v>
      </c>
      <c r="S262" s="5">
        <f t="shared" si="344"/>
        <v>1.9011921639253023E-2</v>
      </c>
      <c r="T262" s="5">
        <f t="shared" si="345"/>
        <v>6.7786384175113651E-2</v>
      </c>
      <c r="U262" s="5">
        <f t="shared" si="346"/>
        <v>3.2623038793248918E-2</v>
      </c>
      <c r="V262" s="5">
        <f t="shared" si="347"/>
        <v>1.3811112012495936E-3</v>
      </c>
      <c r="W262" s="5">
        <f t="shared" si="348"/>
        <v>4.6950397117174705E-2</v>
      </c>
      <c r="X262" s="5">
        <f t="shared" si="349"/>
        <v>2.6336181868548234E-2</v>
      </c>
      <c r="Y262" s="5">
        <f t="shared" si="350"/>
        <v>7.3864601579645452E-3</v>
      </c>
      <c r="Z262" s="5">
        <f t="shared" si="351"/>
        <v>5.2334141192548703E-3</v>
      </c>
      <c r="AA262" s="5">
        <f t="shared" si="352"/>
        <v>6.0998155182051374E-3</v>
      </c>
      <c r="AB262" s="5">
        <f t="shared" si="353"/>
        <v>3.5548256365993281E-3</v>
      </c>
      <c r="AC262" s="5">
        <f t="shared" si="354"/>
        <v>5.643568571636887E-5</v>
      </c>
      <c r="AD262" s="5">
        <f t="shared" si="355"/>
        <v>1.3680780576275696E-2</v>
      </c>
      <c r="AE262" s="5">
        <f t="shared" si="356"/>
        <v>7.6740463868983835E-3</v>
      </c>
      <c r="AF262" s="5">
        <f t="shared" si="357"/>
        <v>2.1523255789363729E-3</v>
      </c>
      <c r="AG262" s="5">
        <f t="shared" si="358"/>
        <v>4.0243917955744957E-4</v>
      </c>
      <c r="AH262" s="5">
        <f t="shared" si="359"/>
        <v>7.3390298325989119E-4</v>
      </c>
      <c r="AI262" s="5">
        <f t="shared" si="360"/>
        <v>8.5540198121816411E-4</v>
      </c>
      <c r="AJ262" s="5">
        <f t="shared" si="361"/>
        <v>4.9850768164328666E-4</v>
      </c>
      <c r="AK262" s="5">
        <f t="shared" si="362"/>
        <v>1.9367885050056854E-4</v>
      </c>
      <c r="AL262" s="5">
        <f t="shared" si="363"/>
        <v>1.4759068179396733E-6</v>
      </c>
      <c r="AM262" s="5">
        <f t="shared" si="364"/>
        <v>3.1891318270913932E-3</v>
      </c>
      <c r="AN262" s="5">
        <f t="shared" si="365"/>
        <v>1.788899795489283E-3</v>
      </c>
      <c r="AO262" s="5">
        <f t="shared" si="366"/>
        <v>5.0172941286347921E-4</v>
      </c>
      <c r="AP262" s="5">
        <f t="shared" si="367"/>
        <v>9.3812746198184964E-5</v>
      </c>
      <c r="AQ262" s="5">
        <f t="shared" si="368"/>
        <v>1.3155743599448553E-5</v>
      </c>
      <c r="AR262" s="5">
        <f t="shared" si="369"/>
        <v>8.2334564254121103E-5</v>
      </c>
      <c r="AS262" s="5">
        <f t="shared" si="370"/>
        <v>9.5965203837806057E-5</v>
      </c>
      <c r="AT262" s="5">
        <f t="shared" si="371"/>
        <v>5.5926210523247604E-5</v>
      </c>
      <c r="AU262" s="5">
        <f t="shared" si="372"/>
        <v>2.1728299414142567E-5</v>
      </c>
      <c r="AV262" s="5">
        <f t="shared" si="373"/>
        <v>6.3313649049363397E-6</v>
      </c>
      <c r="AW262" s="5">
        <f t="shared" si="374"/>
        <v>2.6804121605053238E-8</v>
      </c>
      <c r="AX262" s="5">
        <f t="shared" si="375"/>
        <v>6.1951641781100766E-4</v>
      </c>
      <c r="AY262" s="5">
        <f t="shared" si="376"/>
        <v>3.4750924490165475E-4</v>
      </c>
      <c r="AZ262" s="5">
        <f t="shared" si="377"/>
        <v>9.7465274381928219E-5</v>
      </c>
      <c r="BA262" s="5">
        <f t="shared" si="378"/>
        <v>1.8223936676433673E-5</v>
      </c>
      <c r="BB262" s="5">
        <f t="shared" si="379"/>
        <v>2.5556168858042297E-6</v>
      </c>
      <c r="BC262" s="5">
        <f t="shared" si="380"/>
        <v>2.8670765413505947E-7</v>
      </c>
      <c r="BD262" s="5">
        <f t="shared" si="381"/>
        <v>7.6974075883126705E-6</v>
      </c>
      <c r="BE262" s="5">
        <f t="shared" si="382"/>
        <v>8.9717276690163218E-6</v>
      </c>
      <c r="BF262" s="5">
        <f t="shared" si="383"/>
        <v>5.2285068994662321E-6</v>
      </c>
      <c r="BG262" s="5">
        <f t="shared" si="384"/>
        <v>2.0313652996976817E-6</v>
      </c>
      <c r="BH262" s="5">
        <f t="shared" si="385"/>
        <v>5.9191539671255582E-7</v>
      </c>
      <c r="BI262" s="5">
        <f t="shared" si="386"/>
        <v>1.3798161735558847E-7</v>
      </c>
      <c r="BJ262" s="8">
        <f t="shared" si="387"/>
        <v>0.5072474851848523</v>
      </c>
      <c r="BK262" s="8">
        <f t="shared" si="388"/>
        <v>0.31502293152014826</v>
      </c>
      <c r="BL262" s="8">
        <f t="shared" si="389"/>
        <v>0.17263057734497556</v>
      </c>
      <c r="BM262" s="8">
        <f t="shared" si="390"/>
        <v>0.24957180311251534</v>
      </c>
      <c r="BN262" s="8">
        <f t="shared" si="391"/>
        <v>0.75021512261593559</v>
      </c>
    </row>
    <row r="263" spans="1:66" x14ac:dyDescent="0.25">
      <c r="A263" t="s">
        <v>196</v>
      </c>
      <c r="B263" t="s">
        <v>304</v>
      </c>
      <c r="C263" t="s">
        <v>200</v>
      </c>
      <c r="D263" s="11">
        <v>44504</v>
      </c>
      <c r="E263">
        <f>VLOOKUP(A263,home!$A$2:$E$405,3,FALSE)</f>
        <v>1.5814814814814799</v>
      </c>
      <c r="F263">
        <f>VLOOKUP(B263,home!$B$2:$E$405,3,FALSE)</f>
        <v>0.72</v>
      </c>
      <c r="G263">
        <f>VLOOKUP(C263,away!$B$2:$E$405,4,FALSE)</f>
        <v>0.89</v>
      </c>
      <c r="H263">
        <f>VLOOKUP(A263,away!$A$2:$E$405,3,FALSE)</f>
        <v>1.3925925925925899</v>
      </c>
      <c r="I263">
        <f>VLOOKUP(C263,away!$B$2:$E$405,3,FALSE)</f>
        <v>1.35</v>
      </c>
      <c r="J263">
        <f>VLOOKUP(B263,home!$B$2:$E$405,4,FALSE)</f>
        <v>1.87</v>
      </c>
      <c r="K263" s="3">
        <f t="shared" si="336"/>
        <v>1.0134133333333324</v>
      </c>
      <c r="L263" s="3">
        <f t="shared" si="337"/>
        <v>3.5155999999999938</v>
      </c>
      <c r="M263" s="5">
        <f t="shared" si="338"/>
        <v>1.0791318255748528E-2</v>
      </c>
      <c r="N263" s="5">
        <f t="shared" si="339"/>
        <v>1.0936065804618958E-2</v>
      </c>
      <c r="O263" s="5">
        <f t="shared" si="340"/>
        <v>3.7937958459909452E-2</v>
      </c>
      <c r="P263" s="5">
        <f t="shared" si="341"/>
        <v>3.8446832942718334E-2</v>
      </c>
      <c r="Q263" s="5">
        <f t="shared" si="342"/>
        <v>5.5413774503057841E-3</v>
      </c>
      <c r="R263" s="5">
        <f t="shared" si="343"/>
        <v>6.6687343380828726E-2</v>
      </c>
      <c r="S263" s="5">
        <f t="shared" si="344"/>
        <v>3.4244170366717661E-2</v>
      </c>
      <c r="T263" s="5">
        <f t="shared" si="345"/>
        <v>1.9481266564294979E-2</v>
      </c>
      <c r="U263" s="5">
        <f t="shared" si="346"/>
        <v>6.7581842946710172E-2</v>
      </c>
      <c r="V263" s="5">
        <f t="shared" si="347"/>
        <v>1.3555957835208448E-2</v>
      </c>
      <c r="W263" s="5">
        <f t="shared" si="348"/>
        <v>1.8719019310575161E-3</v>
      </c>
      <c r="X263" s="5">
        <f t="shared" si="349"/>
        <v>6.580858428825791E-3</v>
      </c>
      <c r="Y263" s="5">
        <f t="shared" si="350"/>
        <v>1.1567832946189956E-2</v>
      </c>
      <c r="Z263" s="5">
        <f t="shared" si="351"/>
        <v>7.8148674796547024E-2</v>
      </c>
      <c r="AA263" s="5">
        <f t="shared" si="352"/>
        <v>7.9196909021151299E-2</v>
      </c>
      <c r="AB263" s="5">
        <f t="shared" si="353"/>
        <v>4.0129601780410792E-2</v>
      </c>
      <c r="AC263" s="5">
        <f t="shared" si="354"/>
        <v>3.018535559772544E-3</v>
      </c>
      <c r="AD263" s="5">
        <f t="shared" si="355"/>
        <v>4.7425259390652464E-4</v>
      </c>
      <c r="AE263" s="5">
        <f t="shared" si="356"/>
        <v>1.6672824191377748E-3</v>
      </c>
      <c r="AF263" s="5">
        <f t="shared" si="357"/>
        <v>2.9307490363603759E-3</v>
      </c>
      <c r="AG263" s="5">
        <f t="shared" si="358"/>
        <v>3.4344471040761732E-3</v>
      </c>
      <c r="AH263" s="5">
        <f t="shared" si="359"/>
        <v>6.8684870278685084E-2</v>
      </c>
      <c r="AI263" s="5">
        <f t="shared" si="360"/>
        <v>6.9606163338689769E-2</v>
      </c>
      <c r="AJ263" s="5">
        <f t="shared" si="361"/>
        <v>3.5269907004802994E-2</v>
      </c>
      <c r="AK263" s="5">
        <f t="shared" si="362"/>
        <v>1.1914331341364687E-2</v>
      </c>
      <c r="AL263" s="5">
        <f t="shared" si="363"/>
        <v>4.3017221676845045E-4</v>
      </c>
      <c r="AM263" s="5">
        <f t="shared" si="364"/>
        <v>9.6122780406558101E-5</v>
      </c>
      <c r="AN263" s="5">
        <f t="shared" si="365"/>
        <v>3.3792924679729505E-4</v>
      </c>
      <c r="AO263" s="5">
        <f t="shared" si="366"/>
        <v>5.9401203002028421E-4</v>
      </c>
      <c r="AP263" s="5">
        <f t="shared" si="367"/>
        <v>6.9610289757976917E-4</v>
      </c>
      <c r="AQ263" s="5">
        <f t="shared" si="368"/>
        <v>6.1180483668285828E-4</v>
      </c>
      <c r="AR263" s="5">
        <f t="shared" si="369"/>
        <v>4.8293705990348955E-2</v>
      </c>
      <c r="AS263" s="5">
        <f t="shared" si="370"/>
        <v>4.8941485566699458E-2</v>
      </c>
      <c r="AT263" s="5">
        <f t="shared" si="371"/>
        <v>2.4798977013217035E-2</v>
      </c>
      <c r="AU263" s="5">
        <f t="shared" si="372"/>
        <v>8.3772046527403211E-3</v>
      </c>
      <c r="AV263" s="5">
        <f t="shared" si="373"/>
        <v>2.122392722787267E-3</v>
      </c>
      <c r="AW263" s="5">
        <f t="shared" si="374"/>
        <v>4.2572183600473988E-5</v>
      </c>
      <c r="AX263" s="5">
        <f t="shared" si="375"/>
        <v>1.6235351216846326E-5</v>
      </c>
      <c r="AY263" s="5">
        <f t="shared" si="376"/>
        <v>5.7077000737944837E-5</v>
      </c>
      <c r="AZ263" s="5">
        <f t="shared" si="377"/>
        <v>1.0032995189715928E-4</v>
      </c>
      <c r="BA263" s="5">
        <f t="shared" si="378"/>
        <v>1.1757332629655084E-4</v>
      </c>
      <c r="BB263" s="5">
        <f t="shared" si="379"/>
        <v>1.0333519648203837E-4</v>
      </c>
      <c r="BC263" s="5">
        <f t="shared" si="380"/>
        <v>7.2657043350450676E-5</v>
      </c>
      <c r="BD263" s="5">
        <f t="shared" si="381"/>
        <v>2.829689212994508E-2</v>
      </c>
      <c r="BE263" s="5">
        <f t="shared" si="382"/>
        <v>2.867644777638138E-2</v>
      </c>
      <c r="BF263" s="5">
        <f t="shared" si="383"/>
        <v>1.453054726461094E-2</v>
      </c>
      <c r="BG263" s="5">
        <f t="shared" si="384"/>
        <v>4.9084834461956368E-3</v>
      </c>
      <c r="BH263" s="5">
        <f t="shared" si="385"/>
        <v>1.2435806427051504E-3</v>
      </c>
      <c r="BI263" s="5">
        <f t="shared" si="386"/>
        <v>2.5205224087852693E-4</v>
      </c>
      <c r="BJ263" s="8">
        <f t="shared" si="387"/>
        <v>6.728921394024158E-2</v>
      </c>
      <c r="BK263" s="8">
        <f t="shared" si="388"/>
        <v>0.10054406417767192</v>
      </c>
      <c r="BL263" s="8">
        <f t="shared" si="389"/>
        <v>0.68745069699906258</v>
      </c>
      <c r="BM263" s="8">
        <f t="shared" si="390"/>
        <v>0.76307724880225625</v>
      </c>
      <c r="BN263" s="8">
        <f t="shared" si="391"/>
        <v>0.1703408962941298</v>
      </c>
    </row>
    <row r="264" spans="1:66" x14ac:dyDescent="0.25">
      <c r="A264" t="s">
        <v>196</v>
      </c>
      <c r="B264" t="s">
        <v>300</v>
      </c>
      <c r="C264" t="s">
        <v>306</v>
      </c>
      <c r="D264" s="11">
        <v>44504</v>
      </c>
      <c r="E264">
        <f>VLOOKUP(A264,home!$A$2:$E$405,3,FALSE)</f>
        <v>1.5814814814814799</v>
      </c>
      <c r="F264">
        <f>VLOOKUP(B264,home!$B$2:$E$405,3,FALSE)</f>
        <v>0.76</v>
      </c>
      <c r="G264">
        <f>VLOOKUP(C264,away!$B$2:$E$405,4,FALSE)</f>
        <v>0.34</v>
      </c>
      <c r="H264">
        <f>VLOOKUP(A264,away!$A$2:$E$405,3,FALSE)</f>
        <v>1.3925925925925899</v>
      </c>
      <c r="I264">
        <f>VLOOKUP(C264,away!$B$2:$E$405,3,FALSE)</f>
        <v>1.81</v>
      </c>
      <c r="J264">
        <f>VLOOKUP(B264,home!$B$2:$E$405,4,FALSE)</f>
        <v>1.01</v>
      </c>
      <c r="K264" s="3">
        <f t="shared" si="336"/>
        <v>0.40865481481481442</v>
      </c>
      <c r="L264" s="3">
        <f t="shared" si="337"/>
        <v>2.5457985185185139</v>
      </c>
      <c r="M264" s="5">
        <f t="shared" si="338"/>
        <v>5.2107138026874868E-2</v>
      </c>
      <c r="N264" s="5">
        <f t="shared" si="339"/>
        <v>2.1293832840902527E-2</v>
      </c>
      <c r="O264" s="5">
        <f t="shared" si="340"/>
        <v>0.13265427479305777</v>
      </c>
      <c r="P264" s="5">
        <f t="shared" si="341"/>
        <v>5.4209808099950532E-2</v>
      </c>
      <c r="Q264" s="5">
        <f t="shared" si="342"/>
        <v>4.3509136581483176E-3</v>
      </c>
      <c r="R264" s="5">
        <f t="shared" si="343"/>
        <v>0.16885552812165719</v>
      </c>
      <c r="S264" s="5">
        <f t="shared" si="344"/>
        <v>1.4099331711126562E-2</v>
      </c>
      <c r="T264" s="5">
        <f t="shared" si="345"/>
        <v>1.1076549545115956E-2</v>
      </c>
      <c r="U264" s="5">
        <f t="shared" si="346"/>
        <v>6.9003624575013509E-2</v>
      </c>
      <c r="V264" s="5">
        <f t="shared" si="347"/>
        <v>1.6298088373303092E-3</v>
      </c>
      <c r="W264" s="5">
        <f t="shared" si="348"/>
        <v>5.9267393841528238E-4</v>
      </c>
      <c r="X264" s="5">
        <f t="shared" si="349"/>
        <v>1.508828434382159E-3</v>
      </c>
      <c r="Y264" s="5">
        <f t="shared" si="350"/>
        <v>1.9205865964743549E-3</v>
      </c>
      <c r="Z264" s="5">
        <f t="shared" si="351"/>
        <v>0.14329071777859204</v>
      </c>
      <c r="AA264" s="5">
        <f t="shared" si="352"/>
        <v>5.8556441738492372E-2</v>
      </c>
      <c r="AB264" s="5">
        <f t="shared" si="353"/>
        <v>1.1964685927429034E-2</v>
      </c>
      <c r="AC264" s="5">
        <f t="shared" si="354"/>
        <v>1.059735139666843E-4</v>
      </c>
      <c r="AD264" s="5">
        <f t="shared" si="355"/>
        <v>6.0549764637165995E-5</v>
      </c>
      <c r="AE264" s="5">
        <f t="shared" si="356"/>
        <v>1.5414750110994191E-4</v>
      </c>
      <c r="AF264" s="5">
        <f t="shared" si="357"/>
        <v>1.9621423997951058E-4</v>
      </c>
      <c r="AG264" s="5">
        <f t="shared" si="358"/>
        <v>1.6650730715069139E-4</v>
      </c>
      <c r="AH264" s="5">
        <f t="shared" si="359"/>
        <v>9.1197324259548504E-2</v>
      </c>
      <c r="AI264" s="5">
        <f t="shared" si="360"/>
        <v>3.7268225656892376E-2</v>
      </c>
      <c r="AJ264" s="5">
        <f t="shared" si="361"/>
        <v>7.6149199271470357E-3</v>
      </c>
      <c r="AK264" s="5">
        <f t="shared" si="362"/>
        <v>1.0372912308859704E-3</v>
      </c>
      <c r="AL264" s="5">
        <f t="shared" si="363"/>
        <v>4.4099937730976014E-6</v>
      </c>
      <c r="AM264" s="5">
        <f t="shared" si="364"/>
        <v>4.9487905709763362E-6</v>
      </c>
      <c r="AN264" s="5">
        <f t="shared" si="365"/>
        <v>1.2598623704049948E-5</v>
      </c>
      <c r="AO264" s="5">
        <f t="shared" si="366"/>
        <v>1.6036778780571298E-5</v>
      </c>
      <c r="AP264" s="5">
        <f t="shared" si="367"/>
        <v>1.360880255379585E-5</v>
      </c>
      <c r="AQ264" s="5">
        <f t="shared" si="368"/>
        <v>8.6613173450661093E-6</v>
      </c>
      <c r="AR264" s="5">
        <f t="shared" si="369"/>
        <v>4.6434002598562223E-2</v>
      </c>
      <c r="AS264" s="5">
        <f t="shared" si="370"/>
        <v>1.8975478733026057E-2</v>
      </c>
      <c r="AT264" s="5">
        <f t="shared" si="371"/>
        <v>3.8772103738336063E-3</v>
      </c>
      <c r="AU264" s="5">
        <f t="shared" si="372"/>
        <v>5.2814689577234991E-4</v>
      </c>
      <c r="AV264" s="5">
        <f t="shared" si="373"/>
        <v>5.3957442971717187E-5</v>
      </c>
      <c r="AW264" s="5">
        <f t="shared" si="374"/>
        <v>1.2744304076295481E-7</v>
      </c>
      <c r="AX264" s="5">
        <f t="shared" si="375"/>
        <v>3.3705784905660542E-7</v>
      </c>
      <c r="AY264" s="5">
        <f t="shared" si="376"/>
        <v>8.5808137278334302E-7</v>
      </c>
      <c r="AZ264" s="5">
        <f t="shared" si="377"/>
        <v>1.0922511438000838E-6</v>
      </c>
      <c r="BA264" s="5">
        <f t="shared" si="378"/>
        <v>9.2688378124546856E-7</v>
      </c>
      <c r="BB264" s="5">
        <f t="shared" si="379"/>
        <v>5.8991483928338789E-7</v>
      </c>
      <c r="BC264" s="5">
        <f t="shared" si="380"/>
        <v>3.0036086477994723E-7</v>
      </c>
      <c r="BD264" s="5">
        <f t="shared" si="381"/>
        <v>1.9701935837384076E-2</v>
      </c>
      <c r="BE264" s="5">
        <f t="shared" si="382"/>
        <v>8.051290941119546E-3</v>
      </c>
      <c r="BF264" s="5">
        <f t="shared" si="383"/>
        <v>1.6450994042817005E-3</v>
      </c>
      <c r="BG264" s="5">
        <f t="shared" si="384"/>
        <v>2.2409259746956659E-4</v>
      </c>
      <c r="BH264" s="5">
        <f t="shared" si="385"/>
        <v>2.2894129730074124E-5</v>
      </c>
      <c r="BI264" s="5">
        <f t="shared" si="386"/>
        <v>1.8711592690379565E-6</v>
      </c>
      <c r="BJ264" s="8">
        <f t="shared" si="387"/>
        <v>4.138076268912131E-2</v>
      </c>
      <c r="BK264" s="8">
        <f t="shared" si="388"/>
        <v>0.12215732826439486</v>
      </c>
      <c r="BL264" s="8">
        <f t="shared" si="389"/>
        <v>0.67766829634354386</v>
      </c>
      <c r="BM264" s="8">
        <f t="shared" si="390"/>
        <v>0.5510248788967288</v>
      </c>
      <c r="BN264" s="8">
        <f t="shared" si="391"/>
        <v>0.43347149554059117</v>
      </c>
    </row>
    <row r="265" spans="1:66" x14ac:dyDescent="0.25">
      <c r="A265" t="s">
        <v>32</v>
      </c>
      <c r="B265" t="s">
        <v>312</v>
      </c>
      <c r="C265" t="s">
        <v>309</v>
      </c>
      <c r="D265" s="11">
        <v>44504</v>
      </c>
      <c r="E265">
        <f>VLOOKUP(A265,home!$A$2:$E$405,3,FALSE)</f>
        <v>1.2328244274809199</v>
      </c>
      <c r="F265">
        <f>VLOOKUP(B265,home!$B$2:$E$405,3,FALSE)</f>
        <v>0.64</v>
      </c>
      <c r="G265">
        <f>VLOOKUP(C265,away!$B$2:$E$405,4,FALSE)</f>
        <v>0.87</v>
      </c>
      <c r="H265">
        <f>VLOOKUP(A265,away!$A$2:$E$405,3,FALSE)</f>
        <v>1.1412213740457999</v>
      </c>
      <c r="I265">
        <f>VLOOKUP(C265,away!$B$2:$E$405,3,FALSE)</f>
        <v>0.57999999999999996</v>
      </c>
      <c r="J265">
        <f>VLOOKUP(B265,home!$B$2:$E$405,4,FALSE)</f>
        <v>1.06</v>
      </c>
      <c r="K265" s="3">
        <f t="shared" si="336"/>
        <v>0.68643664122137626</v>
      </c>
      <c r="L265" s="3">
        <f t="shared" si="337"/>
        <v>0.70162290076335776</v>
      </c>
      <c r="M265" s="5">
        <f t="shared" si="338"/>
        <v>0.24955909403765666</v>
      </c>
      <c r="N265" s="5">
        <f t="shared" si="339"/>
        <v>0.17130650629745861</v>
      </c>
      <c r="O265" s="5">
        <f t="shared" si="340"/>
        <v>0.17509637547057627</v>
      </c>
      <c r="P265" s="5">
        <f t="shared" si="341"/>
        <v>0.12019256786805932</v>
      </c>
      <c r="Q265" s="5">
        <f t="shared" si="342"/>
        <v>5.8795531401098014E-2</v>
      </c>
      <c r="R265" s="5">
        <f t="shared" si="343"/>
        <v>6.1425813435407872E-2</v>
      </c>
      <c r="S265" s="5">
        <f t="shared" si="344"/>
        <v>1.4471776140261804E-2</v>
      </c>
      <c r="T265" s="5">
        <f t="shared" si="345"/>
        <v>4.1252291293561477E-2</v>
      </c>
      <c r="U265" s="5">
        <f t="shared" si="346"/>
        <v>4.2164929058892256E-2</v>
      </c>
      <c r="V265" s="5">
        <f t="shared" si="347"/>
        <v>7.7443244571311217E-4</v>
      </c>
      <c r="W265" s="5">
        <f t="shared" si="348"/>
        <v>1.3453135697931894E-2</v>
      </c>
      <c r="X265" s="5">
        <f t="shared" si="349"/>
        <v>9.439028092746056E-3</v>
      </c>
      <c r="Y265" s="5">
        <f t="shared" si="350"/>
        <v>3.3113191354096553E-3</v>
      </c>
      <c r="Z265" s="5">
        <f t="shared" si="351"/>
        <v>1.4365919134766571E-2</v>
      </c>
      <c r="AA265" s="5">
        <f t="shared" si="352"/>
        <v>9.8612932789270621E-3</v>
      </c>
      <c r="AB265" s="5">
        <f t="shared" si="353"/>
        <v>3.3845765182428126E-3</v>
      </c>
      <c r="AC265" s="5">
        <f t="shared" si="354"/>
        <v>2.3311368558200869E-5</v>
      </c>
      <c r="AD265" s="5">
        <f t="shared" si="355"/>
        <v>2.3086813205959412E-3</v>
      </c>
      <c r="AE265" s="5">
        <f t="shared" si="356"/>
        <v>1.6198236850947037E-3</v>
      </c>
      <c r="AF265" s="5">
        <f t="shared" si="357"/>
        <v>5.6825269633066879E-4</v>
      </c>
      <c r="AG265" s="5">
        <f t="shared" si="358"/>
        <v>1.3289970172204114E-4</v>
      </c>
      <c r="AH265" s="5">
        <f t="shared" si="359"/>
        <v>2.5198644638666861E-3</v>
      </c>
      <c r="AI265" s="5">
        <f t="shared" si="360"/>
        <v>1.7297272989097517E-3</v>
      </c>
      <c r="AJ265" s="5">
        <f t="shared" si="361"/>
        <v>5.9367409864626681E-4</v>
      </c>
      <c r="AK265" s="5">
        <f t="shared" si="362"/>
        <v>1.3583988475162381E-4</v>
      </c>
      <c r="AL265" s="5">
        <f t="shared" si="363"/>
        <v>4.490885428693094E-7</v>
      </c>
      <c r="AM265" s="5">
        <f t="shared" si="364"/>
        <v>3.1695269027208196E-4</v>
      </c>
      <c r="AN265" s="5">
        <f t="shared" si="365"/>
        <v>2.2238126595344824E-4</v>
      </c>
      <c r="AO265" s="5">
        <f t="shared" si="366"/>
        <v>7.8013894446843035E-5</v>
      </c>
      <c r="AP265" s="5">
        <f t="shared" si="367"/>
        <v>1.8245444973880143E-5</v>
      </c>
      <c r="AQ265" s="5">
        <f t="shared" si="368"/>
        <v>3.2003555070730019E-6</v>
      </c>
      <c r="AR265" s="5">
        <f t="shared" si="369"/>
        <v>3.5359892293372966E-4</v>
      </c>
      <c r="AS265" s="5">
        <f t="shared" si="370"/>
        <v>2.4272325699812558E-4</v>
      </c>
      <c r="AT265" s="5">
        <f t="shared" si="371"/>
        <v>8.3307068640053121E-5</v>
      </c>
      <c r="AU265" s="5">
        <f t="shared" si="372"/>
        <v>1.9061674795758905E-5</v>
      </c>
      <c r="AV265" s="5">
        <f t="shared" si="373"/>
        <v>3.2711580057137266E-6</v>
      </c>
      <c r="AW265" s="5">
        <f t="shared" si="374"/>
        <v>6.008052073657301E-9</v>
      </c>
      <c r="AX265" s="5">
        <f t="shared" si="375"/>
        <v>3.6261323356074498E-5</v>
      </c>
      <c r="AY265" s="5">
        <f t="shared" si="376"/>
        <v>2.5441774878607086E-5</v>
      </c>
      <c r="AZ265" s="5">
        <f t="shared" si="377"/>
        <v>8.9252659454483129E-6</v>
      </c>
      <c r="BA265" s="5">
        <f t="shared" si="378"/>
        <v>2.0873903275766197E-6</v>
      </c>
      <c r="BB265" s="5">
        <f t="shared" si="379"/>
        <v>3.6614021416492071E-7</v>
      </c>
      <c r="BC265" s="5">
        <f t="shared" si="380"/>
        <v>5.1378471829701766E-8</v>
      </c>
      <c r="BD265" s="5">
        <f t="shared" si="381"/>
        <v>4.1348850335927056E-5</v>
      </c>
      <c r="BE265" s="5">
        <f t="shared" si="382"/>
        <v>2.8383365942959138E-5</v>
      </c>
      <c r="BF265" s="5">
        <f t="shared" si="383"/>
        <v>9.7416911922210363E-6</v>
      </c>
      <c r="BG265" s="5">
        <f t="shared" si="384"/>
        <v>2.2290179272680246E-6</v>
      </c>
      <c r="BH265" s="5">
        <f t="shared" si="385"/>
        <v>3.8251989480402416E-7</v>
      </c>
      <c r="BI265" s="5">
        <f t="shared" si="386"/>
        <v>5.2515134357925723E-8</v>
      </c>
      <c r="BJ265" s="8">
        <f t="shared" si="387"/>
        <v>0.30289939624629603</v>
      </c>
      <c r="BK265" s="8">
        <f t="shared" si="388"/>
        <v>0.38504707272367056</v>
      </c>
      <c r="BL265" s="8">
        <f t="shared" si="389"/>
        <v>0.29769619355002153</v>
      </c>
      <c r="BM265" s="8">
        <f t="shared" si="390"/>
        <v>0.16360725737767157</v>
      </c>
      <c r="BN265" s="8">
        <f t="shared" si="391"/>
        <v>0.83637588851025679</v>
      </c>
    </row>
    <row r="266" spans="1:66" x14ac:dyDescent="0.25">
      <c r="A266" t="s">
        <v>32</v>
      </c>
      <c r="B266" t="s">
        <v>310</v>
      </c>
      <c r="C266" t="s">
        <v>308</v>
      </c>
      <c r="D266" s="11">
        <v>44504</v>
      </c>
      <c r="E266">
        <f>VLOOKUP(A266,home!$A$2:$E$405,3,FALSE)</f>
        <v>1.2328244274809199</v>
      </c>
      <c r="F266">
        <f>VLOOKUP(B266,home!$B$2:$E$405,3,FALSE)</f>
        <v>1.04</v>
      </c>
      <c r="G266">
        <f>VLOOKUP(C266,away!$B$2:$E$405,4,FALSE)</f>
        <v>1.27</v>
      </c>
      <c r="H266">
        <f>VLOOKUP(A266,away!$A$2:$E$405,3,FALSE)</f>
        <v>1.1412213740457999</v>
      </c>
      <c r="I266">
        <f>VLOOKUP(C266,away!$B$2:$E$405,3,FALSE)</f>
        <v>0.52</v>
      </c>
      <c r="J266">
        <f>VLOOKUP(B266,home!$B$2:$E$405,4,FALSE)</f>
        <v>0.81</v>
      </c>
      <c r="K266" s="3">
        <f t="shared" si="336"/>
        <v>1.6283145038167992</v>
      </c>
      <c r="L266" s="3">
        <f t="shared" si="337"/>
        <v>0.48068244274809102</v>
      </c>
      <c r="M266" s="5">
        <f t="shared" si="338"/>
        <v>0.12135963560221616</v>
      </c>
      <c r="N266" s="5">
        <f t="shared" si="339"/>
        <v>0.19761165482901016</v>
      </c>
      <c r="O266" s="5">
        <f t="shared" si="340"/>
        <v>5.8335446092291451E-2</v>
      </c>
      <c r="P266" s="5">
        <f t="shared" si="341"/>
        <v>9.4988452958701189E-2</v>
      </c>
      <c r="Q266" s="5">
        <f t="shared" si="342"/>
        <v>0.16088696184065815</v>
      </c>
      <c r="R266" s="5">
        <f t="shared" si="343"/>
        <v>1.4020412363221119E-2</v>
      </c>
      <c r="S266" s="5">
        <f t="shared" si="344"/>
        <v>1.8586917616211566E-2</v>
      </c>
      <c r="T266" s="5">
        <f t="shared" si="345"/>
        <v>7.7335537823886455E-2</v>
      </c>
      <c r="U266" s="5">
        <f t="shared" si="346"/>
        <v>2.2829640800525311E-2</v>
      </c>
      <c r="V266" s="5">
        <f t="shared" si="347"/>
        <v>1.6164467982324822E-3</v>
      </c>
      <c r="W266" s="5">
        <f t="shared" si="348"/>
        <v>8.7324857813387891E-2</v>
      </c>
      <c r="X266" s="5">
        <f t="shared" si="349"/>
        <v>4.1975525966369012E-2</v>
      </c>
      <c r="Y266" s="5">
        <f t="shared" si="350"/>
        <v>1.008844917857509E-2</v>
      </c>
      <c r="Z266" s="5">
        <f t="shared" si="351"/>
        <v>2.2464553543628876E-3</v>
      </c>
      <c r="AA266" s="5">
        <f t="shared" si="352"/>
        <v>3.6579358356859967E-3</v>
      </c>
      <c r="AB266" s="5">
        <f t="shared" si="353"/>
        <v>2.9781349876393665E-3</v>
      </c>
      <c r="AC266" s="5">
        <f t="shared" si="354"/>
        <v>7.9074778391218962E-5</v>
      </c>
      <c r="AD266" s="5">
        <f t="shared" si="355"/>
        <v>3.5548083130319805E-2</v>
      </c>
      <c r="AE266" s="5">
        <f t="shared" si="356"/>
        <v>1.708733943409433E-2</v>
      </c>
      <c r="AF266" s="5">
        <f t="shared" si="357"/>
        <v>4.1067920296231223E-3</v>
      </c>
      <c r="AG266" s="5">
        <f t="shared" si="358"/>
        <v>6.5802094155254431E-4</v>
      </c>
      <c r="AH266" s="5">
        <f t="shared" si="359"/>
        <v>2.6995791181492031E-4</v>
      </c>
      <c r="AI266" s="5">
        <f t="shared" si="360"/>
        <v>4.3957638322833118E-4</v>
      </c>
      <c r="AJ266" s="5">
        <f t="shared" si="361"/>
        <v>3.5788430017301165E-4</v>
      </c>
      <c r="AK266" s="5">
        <f t="shared" si="362"/>
        <v>1.9424939888668005E-4</v>
      </c>
      <c r="AL266" s="5">
        <f t="shared" si="363"/>
        <v>2.4756800991241168E-6</v>
      </c>
      <c r="AM266" s="5">
        <f t="shared" si="364"/>
        <v>1.1576691868797001E-2</v>
      </c>
      <c r="AN266" s="5">
        <f t="shared" si="365"/>
        <v>5.5647125264353054E-3</v>
      </c>
      <c r="AO266" s="5">
        <f t="shared" si="366"/>
        <v>1.3374298051989119E-3</v>
      </c>
      <c r="AP266" s="5">
        <f t="shared" si="367"/>
        <v>2.142930085890388E-4</v>
      </c>
      <c r="AQ266" s="5">
        <f t="shared" si="368"/>
        <v>2.5751721708104206E-5</v>
      </c>
      <c r="AR266" s="5">
        <f t="shared" si="369"/>
        <v>2.5952805698073947E-5</v>
      </c>
      <c r="AS266" s="5">
        <f t="shared" si="370"/>
        <v>4.2259329932913079E-5</v>
      </c>
      <c r="AT266" s="5">
        <f t="shared" si="371"/>
        <v>3.4405739925670885E-5</v>
      </c>
      <c r="AU266" s="5">
        <f t="shared" si="372"/>
        <v>1.8674455111839549E-5</v>
      </c>
      <c r="AV266" s="5">
        <f t="shared" si="373"/>
        <v>7.601971527371025E-6</v>
      </c>
      <c r="AW266" s="5">
        <f t="shared" si="374"/>
        <v>5.3825562316296371E-8</v>
      </c>
      <c r="AX266" s="5">
        <f t="shared" si="375"/>
        <v>3.1417492126966959E-3</v>
      </c>
      <c r="AY266" s="5">
        <f t="shared" si="376"/>
        <v>1.5101836860609394E-3</v>
      </c>
      <c r="AZ266" s="5">
        <f t="shared" si="377"/>
        <v>3.6295939160704431E-4</v>
      </c>
      <c r="BA266" s="5">
        <f t="shared" si="378"/>
        <v>5.8156068992011665E-5</v>
      </c>
      <c r="BB266" s="5">
        <f t="shared" si="379"/>
        <v>6.9886503259266699E-6</v>
      </c>
      <c r="BC266" s="5">
        <f t="shared" si="380"/>
        <v>6.7186430203573534E-7</v>
      </c>
      <c r="BD266" s="5">
        <f t="shared" si="381"/>
        <v>2.0791763398527917E-6</v>
      </c>
      <c r="BE266" s="5">
        <f t="shared" si="382"/>
        <v>3.3855529901750268E-6</v>
      </c>
      <c r="BF266" s="5">
        <f t="shared" si="383"/>
        <v>2.7563725186711652E-6</v>
      </c>
      <c r="BG266" s="5">
        <f t="shared" si="384"/>
        <v>1.496080450024767E-6</v>
      </c>
      <c r="BH266" s="5">
        <f t="shared" si="385"/>
        <v>6.0902237391302292E-7</v>
      </c>
      <c r="BI266" s="5">
        <f t="shared" si="386"/>
        <v>1.9833599291830257E-7</v>
      </c>
      <c r="BJ266" s="8">
        <f t="shared" si="387"/>
        <v>0.65642281079218967</v>
      </c>
      <c r="BK266" s="8">
        <f t="shared" si="388"/>
        <v>0.23814318711991267</v>
      </c>
      <c r="BL266" s="8">
        <f t="shared" si="389"/>
        <v>0.10322265691632761</v>
      </c>
      <c r="BM266" s="8">
        <f t="shared" si="390"/>
        <v>0.35132241663619607</v>
      </c>
      <c r="BN266" s="8">
        <f t="shared" si="391"/>
        <v>0.64720256368609819</v>
      </c>
    </row>
    <row r="267" spans="1:66" x14ac:dyDescent="0.25">
      <c r="A267" t="s">
        <v>32</v>
      </c>
      <c r="B267" t="s">
        <v>208</v>
      </c>
      <c r="C267" t="s">
        <v>331</v>
      </c>
      <c r="D267" s="11">
        <v>44504</v>
      </c>
      <c r="E267">
        <f>VLOOKUP(A267,home!$A$2:$E$405,3,FALSE)</f>
        <v>1.2328244274809199</v>
      </c>
      <c r="F267">
        <f>VLOOKUP(B267,home!$B$2:$E$405,3,FALSE)</f>
        <v>1.3</v>
      </c>
      <c r="G267">
        <f>VLOOKUP(C267,away!$B$2:$E$405,4,FALSE)</f>
        <v>0.64</v>
      </c>
      <c r="H267">
        <f>VLOOKUP(A267,away!$A$2:$E$405,3,FALSE)</f>
        <v>1.1412213740457999</v>
      </c>
      <c r="I267">
        <f>VLOOKUP(C267,away!$B$2:$E$405,3,FALSE)</f>
        <v>0.41</v>
      </c>
      <c r="J267">
        <f>VLOOKUP(B267,home!$B$2:$E$405,4,FALSE)</f>
        <v>0.76</v>
      </c>
      <c r="K267" s="3">
        <f t="shared" si="336"/>
        <v>1.0257099236641254</v>
      </c>
      <c r="L267" s="3">
        <f t="shared" si="337"/>
        <v>0.35560458015267127</v>
      </c>
      <c r="M267" s="5">
        <f t="shared" si="338"/>
        <v>0.25124806935017158</v>
      </c>
      <c r="N267" s="5">
        <f t="shared" si="339"/>
        <v>0.25770763803392333</v>
      </c>
      <c r="O267" s="5">
        <f t="shared" si="340"/>
        <v>8.9344964215436987E-2</v>
      </c>
      <c r="P267" s="5">
        <f t="shared" si="341"/>
        <v>9.164201642518989E-2</v>
      </c>
      <c r="Q267" s="5">
        <f t="shared" si="342"/>
        <v>0.13216664086771879</v>
      </c>
      <c r="R267" s="5">
        <f t="shared" si="343"/>
        <v>1.5885739244292953E-2</v>
      </c>
      <c r="S267" s="5">
        <f t="shared" si="344"/>
        <v>8.356541003674221E-3</v>
      </c>
      <c r="T267" s="5">
        <f t="shared" si="345"/>
        <v>4.6999062835954016E-2</v>
      </c>
      <c r="U267" s="5">
        <f t="shared" si="346"/>
        <v>1.6294160387611927E-2</v>
      </c>
      <c r="V267" s="5">
        <f t="shared" si="347"/>
        <v>3.3866938754425232E-4</v>
      </c>
      <c r="W267" s="5">
        <f t="shared" si="348"/>
        <v>4.5188211705123903E-2</v>
      </c>
      <c r="X267" s="5">
        <f t="shared" si="349"/>
        <v>1.606913505125061E-2</v>
      </c>
      <c r="Y267" s="5">
        <f t="shared" si="350"/>
        <v>2.8571290116582732E-3</v>
      </c>
      <c r="Z267" s="5">
        <f t="shared" si="351"/>
        <v>1.8830138781272031E-3</v>
      </c>
      <c r="AA267" s="5">
        <f t="shared" si="352"/>
        <v>1.9314260211923423E-3</v>
      </c>
      <c r="AB267" s="5">
        <f t="shared" si="353"/>
        <v>9.9054141838005125E-4</v>
      </c>
      <c r="AC267" s="5">
        <f t="shared" si="354"/>
        <v>7.7205433001713759E-6</v>
      </c>
      <c r="AD267" s="5">
        <f t="shared" si="355"/>
        <v>1.1587499294645242E-2</v>
      </c>
      <c r="AE267" s="5">
        <f t="shared" si="356"/>
        <v>4.120567821691695E-3</v>
      </c>
      <c r="AF267" s="5">
        <f t="shared" si="357"/>
        <v>7.3264639511164131E-4</v>
      </c>
      <c r="AG267" s="5">
        <f t="shared" si="358"/>
        <v>8.6844137911347771E-5</v>
      </c>
      <c r="AH267" s="5">
        <f t="shared" si="359"/>
        <v>1.6740208988826933E-4</v>
      </c>
      <c r="AI267" s="5">
        <f t="shared" si="360"/>
        <v>1.7170598484051179E-4</v>
      </c>
      <c r="AJ267" s="5">
        <f t="shared" si="361"/>
        <v>8.8060266301717406E-5</v>
      </c>
      <c r="AK267" s="5">
        <f t="shared" si="362"/>
        <v>3.0108096342059039E-5</v>
      </c>
      <c r="AL267" s="5">
        <f t="shared" si="363"/>
        <v>1.1264184560791126E-7</v>
      </c>
      <c r="AM267" s="5">
        <f t="shared" si="364"/>
        <v>2.3770826033937364E-3</v>
      </c>
      <c r="AN267" s="5">
        <f t="shared" si="365"/>
        <v>8.4530146116804843E-4</v>
      </c>
      <c r="AO267" s="5">
        <f t="shared" si="366"/>
        <v>1.5029653560055172E-4</v>
      </c>
      <c r="AP267" s="5">
        <f t="shared" si="367"/>
        <v>1.7815378813545068E-5</v>
      </c>
      <c r="AQ267" s="5">
        <f t="shared" si="368"/>
        <v>1.5838075758128721E-6</v>
      </c>
      <c r="AR267" s="5">
        <f t="shared" si="369"/>
        <v>1.1905789978279547E-5</v>
      </c>
      <c r="AS267" s="5">
        <f t="shared" si="370"/>
        <v>1.2211886929782224E-5</v>
      </c>
      <c r="AT267" s="5">
        <f t="shared" si="371"/>
        <v>6.2629268052709272E-6</v>
      </c>
      <c r="AU267" s="5">
        <f t="shared" si="372"/>
        <v>2.1413153917828157E-6</v>
      </c>
      <c r="AV267" s="5">
        <f t="shared" si="373"/>
        <v>5.4909211176159213E-7</v>
      </c>
      <c r="AW267" s="5">
        <f t="shared" si="374"/>
        <v>1.1412719942112525E-9</v>
      </c>
      <c r="AX267" s="5">
        <f t="shared" si="375"/>
        <v>4.0636620261171817E-4</v>
      </c>
      <c r="AY267" s="5">
        <f t="shared" si="376"/>
        <v>1.4450568286797537E-4</v>
      </c>
      <c r="AZ267" s="5">
        <f t="shared" si="377"/>
        <v>2.5693441342970721E-5</v>
      </c>
      <c r="BA267" s="5">
        <f t="shared" si="378"/>
        <v>3.045568473814797E-6</v>
      </c>
      <c r="BB267" s="5">
        <f t="shared" si="379"/>
        <v>2.7075452461428064E-7</v>
      </c>
      <c r="BC267" s="5">
        <f t="shared" si="380"/>
        <v>1.9256309809979468E-8</v>
      </c>
      <c r="BD267" s="5">
        <f t="shared" si="381"/>
        <v>7.0562557443533013E-7</v>
      </c>
      <c r="BE267" s="5">
        <f t="shared" si="382"/>
        <v>7.2376715408951701E-7</v>
      </c>
      <c r="BF267" s="5">
        <f t="shared" si="383"/>
        <v>3.7118757618587987E-7</v>
      </c>
      <c r="BG267" s="5">
        <f t="shared" si="384"/>
        <v>1.2691026014489685E-7</v>
      </c>
      <c r="BH267" s="5">
        <f t="shared" si="385"/>
        <v>3.2543278311354109E-8</v>
      </c>
      <c r="BI267" s="5">
        <f t="shared" si="386"/>
        <v>6.6759927025038847E-9</v>
      </c>
      <c r="BJ267" s="8">
        <f t="shared" si="387"/>
        <v>0.52148735584767125</v>
      </c>
      <c r="BK267" s="8">
        <f t="shared" si="388"/>
        <v>0.35173763503459371</v>
      </c>
      <c r="BL267" s="8">
        <f t="shared" si="389"/>
        <v>0.12493914544533956</v>
      </c>
      <c r="BM267" s="8">
        <f t="shared" si="390"/>
        <v>0.16190757752740237</v>
      </c>
      <c r="BN267" s="8">
        <f t="shared" si="391"/>
        <v>0.83799506813673352</v>
      </c>
    </row>
    <row r="268" spans="1:66" x14ac:dyDescent="0.25">
      <c r="A268" t="s">
        <v>32</v>
      </c>
      <c r="B268" t="s">
        <v>33</v>
      </c>
      <c r="C268" t="s">
        <v>311</v>
      </c>
      <c r="D268" s="11">
        <v>44504</v>
      </c>
      <c r="E268">
        <f>VLOOKUP(A268,home!$A$2:$E$405,3,FALSE)</f>
        <v>1.2328244274809199</v>
      </c>
      <c r="F268">
        <f>VLOOKUP(B268,home!$B$2:$E$405,3,FALSE)</f>
        <v>1.51</v>
      </c>
      <c r="G268">
        <f>VLOOKUP(C268,away!$B$2:$E$405,4,FALSE)</f>
        <v>0.98</v>
      </c>
      <c r="H268">
        <f>VLOOKUP(A268,away!$A$2:$E$405,3,FALSE)</f>
        <v>1.1412213740457999</v>
      </c>
      <c r="I268">
        <f>VLOOKUP(C268,away!$B$2:$E$405,3,FALSE)</f>
        <v>0.98</v>
      </c>
      <c r="J268">
        <f>VLOOKUP(B268,home!$B$2:$E$405,4,FALSE)</f>
        <v>0.56000000000000005</v>
      </c>
      <c r="K268" s="3">
        <f t="shared" si="336"/>
        <v>1.8243335877862652</v>
      </c>
      <c r="L268" s="3">
        <f t="shared" si="337"/>
        <v>0.62630229007633509</v>
      </c>
      <c r="M268" s="5">
        <f t="shared" si="338"/>
        <v>8.6238731760336612E-2</v>
      </c>
      <c r="N268" s="5">
        <f t="shared" si="339"/>
        <v>0.15732821491847221</v>
      </c>
      <c r="O268" s="5">
        <f t="shared" si="340"/>
        <v>5.4011515194777586E-2</v>
      </c>
      <c r="P268" s="5">
        <f t="shared" si="341"/>
        <v>9.853502129706096E-2</v>
      </c>
      <c r="Q268" s="5">
        <f t="shared" si="342"/>
        <v>0.14350957339111256</v>
      </c>
      <c r="R268" s="5">
        <f t="shared" si="343"/>
        <v>1.6913767828490987E-2</v>
      </c>
      <c r="S268" s="5">
        <f t="shared" si="344"/>
        <v>2.81461421794637E-2</v>
      </c>
      <c r="T268" s="5">
        <f t="shared" si="345"/>
        <v>8.9880374462731671E-2</v>
      </c>
      <c r="U268" s="5">
        <f t="shared" si="346"/>
        <v>3.0856354745534869E-2</v>
      </c>
      <c r="V268" s="5">
        <f t="shared" si="347"/>
        <v>3.5732600299351164E-3</v>
      </c>
      <c r="W268" s="5">
        <f t="shared" si="348"/>
        <v>8.7269778302094897E-2</v>
      </c>
      <c r="X268" s="5">
        <f t="shared" si="349"/>
        <v>5.4657262005056093E-2</v>
      </c>
      <c r="Y268" s="5">
        <f t="shared" si="350"/>
        <v>1.7115984181534444E-2</v>
      </c>
      <c r="Z268" s="5">
        <f t="shared" si="351"/>
        <v>3.5310438416011158E-3</v>
      </c>
      <c r="AA268" s="5">
        <f t="shared" si="352"/>
        <v>6.4418018801787593E-3</v>
      </c>
      <c r="AB268" s="5">
        <f t="shared" si="353"/>
        <v>5.875997767937415E-3</v>
      </c>
      <c r="AC268" s="5">
        <f t="shared" si="354"/>
        <v>2.5517192649591542E-4</v>
      </c>
      <c r="AD268" s="5">
        <f t="shared" si="355"/>
        <v>3.9802296938793176E-2</v>
      </c>
      <c r="AE268" s="5">
        <f t="shared" si="356"/>
        <v>2.4928269723064465E-2</v>
      </c>
      <c r="AF268" s="5">
        <f t="shared" si="357"/>
        <v>7.8063162075979221E-3</v>
      </c>
      <c r="AG268" s="5">
        <f t="shared" si="358"/>
        <v>1.6297045726261967E-3</v>
      </c>
      <c r="AH268" s="5">
        <f t="shared" si="359"/>
        <v>5.528752110886795E-4</v>
      </c>
      <c r="AI268" s="5">
        <f t="shared" si="360"/>
        <v>1.0086288174434993E-3</v>
      </c>
      <c r="AJ268" s="5">
        <f t="shared" si="361"/>
        <v>9.2003771463565888E-4</v>
      </c>
      <c r="AK268" s="5">
        <f t="shared" si="362"/>
        <v>5.5948523494664913E-4</v>
      </c>
      <c r="AL268" s="5">
        <f t="shared" si="363"/>
        <v>1.1662217520342151E-5</v>
      </c>
      <c r="AM268" s="5">
        <f t="shared" si="364"/>
        <v>1.4522533435296567E-2</v>
      </c>
      <c r="AN268" s="5">
        <f t="shared" si="365"/>
        <v>9.0954959482363838E-3</v>
      </c>
      <c r="AO268" s="5">
        <f t="shared" si="366"/>
        <v>2.8482649708802378E-3</v>
      </c>
      <c r="AP268" s="5">
        <f t="shared" si="367"/>
        <v>5.9462495800216629E-4</v>
      </c>
      <c r="AQ268" s="5">
        <f t="shared" si="368"/>
        <v>9.31037432333253E-5</v>
      </c>
      <c r="AR268" s="5">
        <f t="shared" si="369"/>
        <v>6.9253402166255466E-5</v>
      </c>
      <c r="AS268" s="5">
        <f t="shared" si="370"/>
        <v>1.2634130764036994E-4</v>
      </c>
      <c r="AT268" s="5">
        <f t="shared" si="371"/>
        <v>1.1524434552658222E-4</v>
      </c>
      <c r="AU268" s="5">
        <f t="shared" si="372"/>
        <v>7.0081376782196584E-5</v>
      </c>
      <c r="AV268" s="5">
        <f t="shared" si="373"/>
        <v>3.1962952385516428E-5</v>
      </c>
      <c r="AW268" s="5">
        <f t="shared" si="374"/>
        <v>3.7014074131492255E-7</v>
      </c>
      <c r="AX268" s="5">
        <f t="shared" si="375"/>
        <v>4.415657587626764E-3</v>
      </c>
      <c r="AY268" s="5">
        <f t="shared" si="376"/>
        <v>2.7655364593235873E-3</v>
      </c>
      <c r="AZ268" s="5">
        <f t="shared" si="377"/>
        <v>8.6603090888198123E-4</v>
      </c>
      <c r="BA268" s="5">
        <f t="shared" si="378"/>
        <v>1.8079904716989157E-4</v>
      </c>
      <c r="BB268" s="5">
        <f t="shared" si="379"/>
        <v>2.83087143215306E-5</v>
      </c>
      <c r="BC268" s="5">
        <f t="shared" si="380"/>
        <v>3.5459625217382734E-6</v>
      </c>
      <c r="BD268" s="5">
        <f t="shared" si="381"/>
        <v>7.2289273953838651E-6</v>
      </c>
      <c r="BE268" s="5">
        <f t="shared" si="382"/>
        <v>1.3187975051067067E-5</v>
      </c>
      <c r="BF268" s="5">
        <f t="shared" si="383"/>
        <v>1.2029632920274473E-5</v>
      </c>
      <c r="BG268" s="5">
        <f t="shared" si="384"/>
        <v>7.3153544617320315E-6</v>
      </c>
      <c r="BH268" s="5">
        <f t="shared" si="385"/>
        <v>3.3364117127749641E-6</v>
      </c>
      <c r="BI268" s="5">
        <f t="shared" si="386"/>
        <v>1.2173455900597736E-6</v>
      </c>
      <c r="BJ268" s="8">
        <f t="shared" si="387"/>
        <v>0.65934167643857788</v>
      </c>
      <c r="BK268" s="8">
        <f t="shared" si="388"/>
        <v>0.21952552587013621</v>
      </c>
      <c r="BL268" s="8">
        <f t="shared" si="389"/>
        <v>0.1175976634266663</v>
      </c>
      <c r="BM268" s="8">
        <f t="shared" si="390"/>
        <v>0.44069391886814829</v>
      </c>
      <c r="BN268" s="8">
        <f t="shared" si="391"/>
        <v>0.55653682439025087</v>
      </c>
    </row>
    <row r="269" spans="1:66" x14ac:dyDescent="0.25">
      <c r="A269" t="s">
        <v>213</v>
      </c>
      <c r="B269" t="s">
        <v>315</v>
      </c>
      <c r="C269" t="s">
        <v>218</v>
      </c>
      <c r="D269" s="11">
        <v>44504</v>
      </c>
      <c r="E269">
        <f>VLOOKUP(A269,home!$A$2:$E$405,3,FALSE)</f>
        <v>1.2619047619047601</v>
      </c>
      <c r="F269">
        <f>VLOOKUP(B269,home!$B$2:$E$405,3,FALSE)</f>
        <v>2.2799999999999998</v>
      </c>
      <c r="G269">
        <f>VLOOKUP(C269,away!$B$2:$E$405,4,FALSE)</f>
        <v>0.62</v>
      </c>
      <c r="H269">
        <f>VLOOKUP(A269,away!$A$2:$E$405,3,FALSE)</f>
        <v>1.14761904761905</v>
      </c>
      <c r="I269">
        <f>VLOOKUP(C269,away!$B$2:$E$405,3,FALSE)</f>
        <v>1.1399999999999999</v>
      </c>
      <c r="J269">
        <f>VLOOKUP(B269,home!$B$2:$E$405,4,FALSE)</f>
        <v>0.15</v>
      </c>
      <c r="K269" s="3">
        <f t="shared" si="336"/>
        <v>1.7838285714285687</v>
      </c>
      <c r="L269" s="3">
        <f t="shared" si="337"/>
        <v>0.19624285714285752</v>
      </c>
      <c r="M269" s="5">
        <f t="shared" si="338"/>
        <v>0.13805937557472284</v>
      </c>
      <c r="N269" s="5">
        <f t="shared" si="339"/>
        <v>0.24627425870377809</v>
      </c>
      <c r="O269" s="5">
        <f t="shared" si="340"/>
        <v>2.7093166318142445E-2</v>
      </c>
      <c r="P269" s="5">
        <f t="shared" si="341"/>
        <v>4.8329564168768657E-2</v>
      </c>
      <c r="Q269" s="5">
        <f t="shared" si="342"/>
        <v>0.21965552954159515</v>
      </c>
      <c r="R269" s="5">
        <f t="shared" si="343"/>
        <v>2.6584201836594538E-3</v>
      </c>
      <c r="S269" s="5">
        <f t="shared" si="344"/>
        <v>4.2296054922378945E-3</v>
      </c>
      <c r="T269" s="5">
        <f t="shared" si="345"/>
        <v>4.3105828704469974E-2</v>
      </c>
      <c r="U269" s="5">
        <f t="shared" si="346"/>
        <v>4.7421658784741168E-3</v>
      </c>
      <c r="V269" s="5">
        <f t="shared" si="347"/>
        <v>1.6451455453273504E-4</v>
      </c>
      <c r="W269" s="5">
        <f t="shared" si="348"/>
        <v>0.13060926982285648</v>
      </c>
      <c r="X269" s="5">
        <f t="shared" si="349"/>
        <v>2.5631136279379758E-2</v>
      </c>
      <c r="Y269" s="5">
        <f t="shared" si="350"/>
        <v>2.5149637076417172E-3</v>
      </c>
      <c r="Z269" s="5">
        <f t="shared" si="351"/>
        <v>1.7389865744252386E-4</v>
      </c>
      <c r="AA269" s="5">
        <f t="shared" si="352"/>
        <v>3.1020539367904339E-4</v>
      </c>
      <c r="AB269" s="5">
        <f t="shared" si="353"/>
        <v>2.7667662212796238E-4</v>
      </c>
      <c r="AC269" s="5">
        <f t="shared" si="354"/>
        <v>3.5994099852362391E-6</v>
      </c>
      <c r="AD269" s="5">
        <f t="shared" si="355"/>
        <v>5.8246136800858613E-2</v>
      </c>
      <c r="AE269" s="5">
        <f t="shared" si="356"/>
        <v>1.1430388303334232E-2</v>
      </c>
      <c r="AF269" s="5">
        <f t="shared" si="357"/>
        <v>1.1215660294493048E-3</v>
      </c>
      <c r="AG269" s="5">
        <f t="shared" si="358"/>
        <v>7.3366440697833995E-5</v>
      </c>
      <c r="AH269" s="5">
        <f t="shared" si="359"/>
        <v>8.5315923474569769E-6</v>
      </c>
      <c r="AI269" s="5">
        <f t="shared" si="360"/>
        <v>1.5218898189175089E-5</v>
      </c>
      <c r="AJ269" s="5">
        <f t="shared" si="361"/>
        <v>1.3573952707756517E-5</v>
      </c>
      <c r="AK269" s="5">
        <f t="shared" si="362"/>
        <v>8.0712015557720872E-6</v>
      </c>
      <c r="AL269" s="5">
        <f t="shared" si="363"/>
        <v>5.0400898925413177E-8</v>
      </c>
      <c r="AM269" s="5">
        <f t="shared" si="364"/>
        <v>2.0780224600141735E-2</v>
      </c>
      <c r="AN269" s="5">
        <f t="shared" si="365"/>
        <v>4.0779706476021076E-3</v>
      </c>
      <c r="AO269" s="5">
        <f t="shared" si="366"/>
        <v>4.0013630561507328E-4</v>
      </c>
      <c r="AP269" s="5">
        <f t="shared" si="367"/>
        <v>2.617463062016322E-5</v>
      </c>
      <c r="AQ269" s="5">
        <f t="shared" si="368"/>
        <v>1.2841460743899379E-6</v>
      </c>
      <c r="AR269" s="5">
        <f t="shared" si="369"/>
        <v>3.3485281164861918E-7</v>
      </c>
      <c r="AS269" s="5">
        <f t="shared" si="370"/>
        <v>5.9732001264199596E-7</v>
      </c>
      <c r="AT269" s="5">
        <f t="shared" si="371"/>
        <v>5.3275825241843319E-7</v>
      </c>
      <c r="AU269" s="5">
        <f t="shared" si="372"/>
        <v>3.1678313077611822E-7</v>
      </c>
      <c r="AV269" s="5">
        <f t="shared" si="373"/>
        <v>1.4127169990625804E-7</v>
      </c>
      <c r="AW269" s="5">
        <f t="shared" si="374"/>
        <v>4.9009780285540361E-10</v>
      </c>
      <c r="AX269" s="5">
        <f t="shared" si="375"/>
        <v>6.1780597270726092E-3</v>
      </c>
      <c r="AY269" s="5">
        <f t="shared" si="376"/>
        <v>1.2124000924399513E-3</v>
      </c>
      <c r="AZ269" s="5">
        <f t="shared" si="377"/>
        <v>1.1896242907034031E-4</v>
      </c>
      <c r="BA269" s="5">
        <f t="shared" si="378"/>
        <v>7.78184232447271E-6</v>
      </c>
      <c r="BB269" s="5">
        <f t="shared" si="379"/>
        <v>3.8178274289743486E-7</v>
      </c>
      <c r="BC269" s="5">
        <f t="shared" si="380"/>
        <v>1.4984427254805921E-8</v>
      </c>
      <c r="BD269" s="5">
        <f t="shared" si="381"/>
        <v>1.0952078746707368E-8</v>
      </c>
      <c r="BE269" s="5">
        <f t="shared" si="382"/>
        <v>1.9536630984912196E-8</v>
      </c>
      <c r="BF269" s="5">
        <f t="shared" si="383"/>
        <v>1.7425000270171517E-8</v>
      </c>
      <c r="BG269" s="5">
        <f t="shared" si="384"/>
        <v>1.0361071113027495E-8</v>
      </c>
      <c r="BH269" s="5">
        <f t="shared" si="385"/>
        <v>4.6205936705054095E-9</v>
      </c>
      <c r="BI269" s="5">
        <f t="shared" si="386"/>
        <v>1.6484694012819114E-9</v>
      </c>
      <c r="BJ269" s="8">
        <f t="shared" si="387"/>
        <v>0.77146583552219228</v>
      </c>
      <c r="BK269" s="8">
        <f t="shared" si="388"/>
        <v>0.19199910969358622</v>
      </c>
      <c r="BL269" s="8">
        <f t="shared" si="389"/>
        <v>3.5128017570634745E-2</v>
      </c>
      <c r="BM269" s="8">
        <f t="shared" si="390"/>
        <v>0.31548414735084679</v>
      </c>
      <c r="BN269" s="8">
        <f t="shared" si="391"/>
        <v>0.68207031449066668</v>
      </c>
    </row>
    <row r="270" spans="1:66" s="10" customFormat="1" x14ac:dyDescent="0.25">
      <c r="A270" t="s">
        <v>340</v>
      </c>
      <c r="B270" t="s">
        <v>431</v>
      </c>
      <c r="C270" t="s">
        <v>405</v>
      </c>
      <c r="D270" s="11">
        <v>44504</v>
      </c>
      <c r="E270">
        <f>VLOOKUP(A270,home!$A$2:$E$405,3,FALSE)</f>
        <v>1.34848484848485</v>
      </c>
      <c r="F270">
        <f>VLOOKUP(B270,home!$B$2:$E$405,3,FALSE)</f>
        <v>1.02</v>
      </c>
      <c r="G270">
        <f>VLOOKUP(C270,away!$B$2:$E$405,4,FALSE)</f>
        <v>0.88</v>
      </c>
      <c r="H270">
        <f>VLOOKUP(A270,away!$A$2:$E$405,3,FALSE)</f>
        <v>1.1393939393939401</v>
      </c>
      <c r="I270">
        <f>VLOOKUP(C270,away!$B$2:$E$405,3,FALSE)</f>
        <v>0.6</v>
      </c>
      <c r="J270">
        <f>VLOOKUP(B270,home!$B$2:$E$405,4,FALSE)</f>
        <v>1.04</v>
      </c>
      <c r="K270" s="3">
        <f t="shared" si="336"/>
        <v>1.2104000000000015</v>
      </c>
      <c r="L270" s="3">
        <f t="shared" si="337"/>
        <v>0.7109818181818186</v>
      </c>
      <c r="M270" s="5">
        <f t="shared" si="338"/>
        <v>0.14640451786729139</v>
      </c>
      <c r="N270" s="5">
        <f t="shared" si="339"/>
        <v>0.17720802842656969</v>
      </c>
      <c r="O270" s="5">
        <f t="shared" si="340"/>
        <v>0.10409095030331939</v>
      </c>
      <c r="P270" s="5">
        <f t="shared" si="341"/>
        <v>0.12599168624713791</v>
      </c>
      <c r="Q270" s="5">
        <f t="shared" si="342"/>
        <v>0.10724629880376015</v>
      </c>
      <c r="R270" s="5">
        <f t="shared" si="343"/>
        <v>3.7003386551463666E-2</v>
      </c>
      <c r="S270" s="5">
        <f t="shared" si="344"/>
        <v>2.710624172436088E-2</v>
      </c>
      <c r="T270" s="5">
        <f t="shared" si="345"/>
        <v>7.6250168516767997E-2</v>
      </c>
      <c r="U270" s="5">
        <f t="shared" si="346"/>
        <v>4.4788899081891667E-2</v>
      </c>
      <c r="V270" s="5">
        <f t="shared" si="347"/>
        <v>2.5918759220641238E-3</v>
      </c>
      <c r="W270" s="5">
        <f t="shared" si="348"/>
        <v>4.3270306690690465E-2</v>
      </c>
      <c r="X270" s="5">
        <f t="shared" si="349"/>
        <v>3.076440132423202E-2</v>
      </c>
      <c r="Y270" s="5">
        <f t="shared" si="350"/>
        <v>1.0936464994388814E-2</v>
      </c>
      <c r="Z270" s="5">
        <f t="shared" si="351"/>
        <v>8.7695783497480969E-3</v>
      </c>
      <c r="AA270" s="5">
        <f t="shared" si="352"/>
        <v>1.061469763453511E-2</v>
      </c>
      <c r="AB270" s="5">
        <f t="shared" si="353"/>
        <v>6.4240150084206582E-3</v>
      </c>
      <c r="AC270" s="5">
        <f t="shared" si="354"/>
        <v>1.3940605399393339E-4</v>
      </c>
      <c r="AD270" s="5">
        <f t="shared" si="355"/>
        <v>1.3093594804602959E-2</v>
      </c>
      <c r="AE270" s="5">
        <f t="shared" si="356"/>
        <v>9.3093078407126256E-3</v>
      </c>
      <c r="AF270" s="5">
        <f t="shared" si="357"/>
        <v>3.3093743073020609E-3</v>
      </c>
      <c r="AG270" s="5">
        <f t="shared" si="358"/>
        <v>7.8430165401660525E-4</v>
      </c>
      <c r="AH270" s="5">
        <f t="shared" si="359"/>
        <v>1.5587526899479534E-3</v>
      </c>
      <c r="AI270" s="5">
        <f t="shared" si="360"/>
        <v>1.886714255913005E-3</v>
      </c>
      <c r="AJ270" s="5">
        <f t="shared" si="361"/>
        <v>1.1418394676785523E-3</v>
      </c>
      <c r="AK270" s="5">
        <f t="shared" si="362"/>
        <v>4.6069416389270701E-4</v>
      </c>
      <c r="AL270" s="5">
        <f t="shared" si="363"/>
        <v>4.7987600578490675E-6</v>
      </c>
      <c r="AM270" s="5">
        <f t="shared" si="364"/>
        <v>3.1696974302982831E-3</v>
      </c>
      <c r="AN270" s="5">
        <f t="shared" si="365"/>
        <v>2.2535972420797117E-3</v>
      </c>
      <c r="AO270" s="5">
        <f t="shared" si="366"/>
        <v>8.0113333231168261E-4</v>
      </c>
      <c r="AP270" s="5">
        <f t="shared" si="367"/>
        <v>1.8986374440433973E-4</v>
      </c>
      <c r="AQ270" s="5">
        <f t="shared" si="368"/>
        <v>3.3747417550851385E-5</v>
      </c>
      <c r="AR270" s="5">
        <f t="shared" si="369"/>
        <v>2.2164896431899932E-4</v>
      </c>
      <c r="AS270" s="5">
        <f t="shared" si="370"/>
        <v>2.6828390641171708E-4</v>
      </c>
      <c r="AT270" s="5">
        <f t="shared" si="371"/>
        <v>1.6236542016037143E-4</v>
      </c>
      <c r="AU270" s="5">
        <f t="shared" si="372"/>
        <v>6.5509034854037922E-5</v>
      </c>
      <c r="AV270" s="5">
        <f t="shared" si="373"/>
        <v>1.9823033946831911E-5</v>
      </c>
      <c r="AW270" s="5">
        <f t="shared" si="374"/>
        <v>1.1471334514186796E-7</v>
      </c>
      <c r="AX270" s="5">
        <f t="shared" si="375"/>
        <v>6.3943362827217475E-4</v>
      </c>
      <c r="AY270" s="5">
        <f t="shared" si="376"/>
        <v>4.5462568363554797E-4</v>
      </c>
      <c r="AZ270" s="5">
        <f t="shared" si="377"/>
        <v>1.6161529757167706E-4</v>
      </c>
      <c r="BA270" s="5">
        <f t="shared" si="378"/>
        <v>3.8301846037835538E-5</v>
      </c>
      <c r="BB270" s="5">
        <f t="shared" si="379"/>
        <v>6.8079790339250984E-6</v>
      </c>
      <c r="BC270" s="5">
        <f t="shared" si="380"/>
        <v>9.6806986233675366E-7</v>
      </c>
      <c r="BD270" s="5">
        <f t="shared" si="381"/>
        <v>2.6264730608273189E-5</v>
      </c>
      <c r="BE270" s="5">
        <f t="shared" si="382"/>
        <v>3.1790829928253907E-5</v>
      </c>
      <c r="BF270" s="5">
        <f t="shared" si="383"/>
        <v>1.9239810272579294E-5</v>
      </c>
      <c r="BG270" s="5">
        <f t="shared" si="384"/>
        <v>7.7626221179766659E-6</v>
      </c>
      <c r="BH270" s="5">
        <f t="shared" si="385"/>
        <v>2.3489694528997434E-6</v>
      </c>
      <c r="BI270" s="5">
        <f t="shared" si="386"/>
        <v>5.6863852515796967E-7</v>
      </c>
      <c r="BJ270" s="8">
        <f t="shared" si="387"/>
        <v>0.47992203903410169</v>
      </c>
      <c r="BK270" s="8">
        <f t="shared" si="388"/>
        <v>0.3026931522585416</v>
      </c>
      <c r="BL270" s="8">
        <f t="shared" si="389"/>
        <v>0.20879555511765974</v>
      </c>
      <c r="BM270" s="8">
        <f t="shared" si="390"/>
        <v>0.30178094559021851</v>
      </c>
      <c r="BN270" s="8">
        <f t="shared" si="391"/>
        <v>0.69794486819954216</v>
      </c>
    </row>
    <row r="271" spans="1:66" x14ac:dyDescent="0.25">
      <c r="A271" t="s">
        <v>340</v>
      </c>
      <c r="B271" t="s">
        <v>428</v>
      </c>
      <c r="C271" t="s">
        <v>418</v>
      </c>
      <c r="D271" s="11">
        <v>44504</v>
      </c>
      <c r="E271">
        <f>VLOOKUP(A271,home!$A$2:$E$405,3,FALSE)</f>
        <v>1.34848484848485</v>
      </c>
      <c r="F271">
        <f>VLOOKUP(B271,home!$B$2:$E$405,3,FALSE)</f>
        <v>1.1599999999999999</v>
      </c>
      <c r="G271">
        <f>VLOOKUP(C271,away!$B$2:$E$405,4,FALSE)</f>
        <v>0.65</v>
      </c>
      <c r="H271">
        <f>VLOOKUP(A271,away!$A$2:$E$405,3,FALSE)</f>
        <v>1.1393939393939401</v>
      </c>
      <c r="I271">
        <f>VLOOKUP(C271,away!$B$2:$E$405,3,FALSE)</f>
        <v>1.07</v>
      </c>
      <c r="J271">
        <f>VLOOKUP(B271,home!$B$2:$E$405,4,FALSE)</f>
        <v>1.04</v>
      </c>
      <c r="K271" s="3">
        <f t="shared" si="336"/>
        <v>1.0167575757575769</v>
      </c>
      <c r="L271" s="3">
        <f t="shared" si="337"/>
        <v>1.2679175757575767</v>
      </c>
      <c r="M271" s="5">
        <f t="shared" si="338"/>
        <v>0.10180712862666937</v>
      </c>
      <c r="N271" s="5">
        <f t="shared" si="339"/>
        <v>0.10351316929729215</v>
      </c>
      <c r="O271" s="5">
        <f t="shared" si="340"/>
        <v>0.12908304772316639</v>
      </c>
      <c r="P271" s="5">
        <f t="shared" si="341"/>
        <v>0.13124616667440628</v>
      </c>
      <c r="Q271" s="5">
        <f t="shared" si="342"/>
        <v>5.2623899536849192E-2</v>
      </c>
      <c r="R271" s="5">
        <f t="shared" si="343"/>
        <v>8.183333247027838E-2</v>
      </c>
      <c r="S271" s="5">
        <f t="shared" si="344"/>
        <v>4.2299484572177665E-2</v>
      </c>
      <c r="T271" s="5">
        <f t="shared" si="345"/>
        <v>6.6722767127672084E-2</v>
      </c>
      <c r="U271" s="5">
        <f t="shared" si="346"/>
        <v>8.3204660738644035E-2</v>
      </c>
      <c r="V271" s="5">
        <f t="shared" si="347"/>
        <v>6.0590007326059821E-3</v>
      </c>
      <c r="W271" s="5">
        <f t="shared" si="348"/>
        <v>1.783524950666569E-2</v>
      </c>
      <c r="X271" s="5">
        <f t="shared" si="349"/>
        <v>2.2613626317523075E-2</v>
      </c>
      <c r="Y271" s="5">
        <f t="shared" si="350"/>
        <v>1.4336107129800799E-2</v>
      </c>
      <c r="Z271" s="5">
        <f t="shared" si="351"/>
        <v>3.4585973507293061E-2</v>
      </c>
      <c r="AA271" s="5">
        <f t="shared" si="352"/>
        <v>3.5165550578491071E-2</v>
      </c>
      <c r="AB271" s="5">
        <f t="shared" si="353"/>
        <v>1.7877419978183515E-2</v>
      </c>
      <c r="AC271" s="5">
        <f t="shared" si="354"/>
        <v>4.8819065445066884E-4</v>
      </c>
      <c r="AD271" s="5">
        <f t="shared" si="355"/>
        <v>4.5335312628572294E-3</v>
      </c>
      <c r="AE271" s="5">
        <f t="shared" si="356"/>
        <v>5.7481439684231236E-3</v>
      </c>
      <c r="AF271" s="5">
        <f t="shared" si="357"/>
        <v>3.6440863827742922E-3</v>
      </c>
      <c r="AG271" s="5">
        <f t="shared" si="358"/>
        <v>1.5401337240994596E-3</v>
      </c>
      <c r="AH271" s="5">
        <f t="shared" si="359"/>
        <v>1.0963040921145696E-2</v>
      </c>
      <c r="AI271" s="5">
        <f t="shared" si="360"/>
        <v>1.1146754909915211E-2</v>
      </c>
      <c r="AJ271" s="5">
        <f t="shared" si="361"/>
        <v>5.6667737498846283E-3</v>
      </c>
      <c r="AK271" s="5">
        <f t="shared" si="362"/>
        <v>1.9205783800997896E-3</v>
      </c>
      <c r="AL271" s="5">
        <f t="shared" si="363"/>
        <v>2.5174328307746962E-5</v>
      </c>
      <c r="AM271" s="5">
        <f t="shared" si="364"/>
        <v>9.2190045128878089E-4</v>
      </c>
      <c r="AN271" s="5">
        <f t="shared" si="365"/>
        <v>1.1688937852878869E-3</v>
      </c>
      <c r="AO271" s="5">
        <f t="shared" si="366"/>
        <v>7.4103048728015757E-4</v>
      </c>
      <c r="AP271" s="5">
        <f t="shared" si="367"/>
        <v>3.1318852633157115E-4</v>
      </c>
      <c r="AQ271" s="5">
        <f t="shared" si="368"/>
        <v>9.9274309265353424E-5</v>
      </c>
      <c r="AR271" s="5">
        <f t="shared" si="369"/>
        <v>2.7800464535340315E-3</v>
      </c>
      <c r="AS271" s="5">
        <f t="shared" si="370"/>
        <v>2.8266332925887113E-3</v>
      </c>
      <c r="AT271" s="5">
        <f t="shared" si="371"/>
        <v>1.4370004070640775E-3</v>
      </c>
      <c r="AU271" s="5">
        <f t="shared" si="372"/>
        <v>4.8702701674970759E-4</v>
      </c>
      <c r="AV271" s="5">
        <f t="shared" si="373"/>
        <v>1.2379710221971932E-4</v>
      </c>
      <c r="AW271" s="5">
        <f t="shared" si="374"/>
        <v>9.0149605368849596E-7</v>
      </c>
      <c r="AX271" s="5">
        <f t="shared" si="375"/>
        <v>1.5622487799036612E-4</v>
      </c>
      <c r="AY271" s="5">
        <f t="shared" si="376"/>
        <v>1.9808026857456821E-4</v>
      </c>
      <c r="AZ271" s="5">
        <f t="shared" si="377"/>
        <v>1.2557472696823812E-4</v>
      </c>
      <c r="BA271" s="5">
        <f t="shared" si="378"/>
        <v>5.3072801131329376E-5</v>
      </c>
      <c r="BB271" s="5">
        <f t="shared" si="379"/>
        <v>1.6822984337274778E-5</v>
      </c>
      <c r="BC271" s="5">
        <f t="shared" si="380"/>
        <v>4.2660315035850227E-6</v>
      </c>
      <c r="BD271" s="5">
        <f t="shared" si="381"/>
        <v>5.8747829330972005E-4</v>
      </c>
      <c r="BE271" s="5">
        <f t="shared" si="382"/>
        <v>5.9732300531578967E-4</v>
      </c>
      <c r="BF271" s="5">
        <f t="shared" si="383"/>
        <v>3.0366634541455619E-4</v>
      </c>
      <c r="BG271" s="5">
        <f t="shared" si="384"/>
        <v>1.0291835240095573E-4</v>
      </c>
      <c r="BH271" s="5">
        <f t="shared" si="385"/>
        <v>2.6160753622039926E-5</v>
      </c>
      <c r="BI271" s="5">
        <f t="shared" si="386"/>
        <v>5.3198288865473148E-6</v>
      </c>
      <c r="BJ271" s="8">
        <f t="shared" si="387"/>
        <v>0.29690904350391611</v>
      </c>
      <c r="BK271" s="8">
        <f t="shared" si="388"/>
        <v>0.28212322585719224</v>
      </c>
      <c r="BL271" s="8">
        <f t="shared" si="389"/>
        <v>0.38613853030091461</v>
      </c>
      <c r="BM271" s="8">
        <f t="shared" si="390"/>
        <v>0.39945285006813336</v>
      </c>
      <c r="BN271" s="8">
        <f t="shared" si="391"/>
        <v>0.60010674432866173</v>
      </c>
    </row>
    <row r="272" spans="1:66" s="10" customFormat="1" x14ac:dyDescent="0.25">
      <c r="A272" t="s">
        <v>340</v>
      </c>
      <c r="B272" t="s">
        <v>429</v>
      </c>
      <c r="C272" t="s">
        <v>387</v>
      </c>
      <c r="D272" s="11">
        <v>44504</v>
      </c>
      <c r="E272">
        <f>VLOOKUP(A272,home!$A$2:$E$405,3,FALSE)</f>
        <v>1.34848484848485</v>
      </c>
      <c r="F272">
        <f>VLOOKUP(B272,home!$B$2:$E$405,3,FALSE)</f>
        <v>0.79</v>
      </c>
      <c r="G272">
        <f>VLOOKUP(C272,away!$B$2:$E$405,4,FALSE)</f>
        <v>1.48</v>
      </c>
      <c r="H272">
        <f>VLOOKUP(A272,away!$A$2:$E$405,3,FALSE)</f>
        <v>1.1393939393939401</v>
      </c>
      <c r="I272">
        <f>VLOOKUP(C272,away!$B$2:$E$405,3,FALSE)</f>
        <v>0.83</v>
      </c>
      <c r="J272">
        <f>VLOOKUP(B272,home!$B$2:$E$405,4,FALSE)</f>
        <v>1.37</v>
      </c>
      <c r="K272" s="3">
        <f t="shared" si="336"/>
        <v>1.5766484848484867</v>
      </c>
      <c r="L272" s="3">
        <f t="shared" si="337"/>
        <v>1.2956048484848492</v>
      </c>
      <c r="M272" s="5">
        <f t="shared" si="338"/>
        <v>5.6571308835277431E-2</v>
      </c>
      <c r="N272" s="5">
        <f t="shared" si="339"/>
        <v>8.9193068361035965E-2</v>
      </c>
      <c r="O272" s="5">
        <f t="shared" si="340"/>
        <v>7.3294062012119229E-2</v>
      </c>
      <c r="P272" s="5">
        <f t="shared" si="341"/>
        <v>0.11555897181979882</v>
      </c>
      <c r="Q272" s="5">
        <f t="shared" si="342"/>
        <v>7.0313058045207447E-2</v>
      </c>
      <c r="R272" s="5">
        <f t="shared" si="343"/>
        <v>4.7480071054025443E-2</v>
      </c>
      <c r="S272" s="5">
        <f t="shared" si="344"/>
        <v>5.9013465672733759E-2</v>
      </c>
      <c r="T272" s="5">
        <f t="shared" si="345"/>
        <v>9.1097938915167403E-2</v>
      </c>
      <c r="U272" s="5">
        <f t="shared" si="346"/>
        <v>7.4859382087827706E-2</v>
      </c>
      <c r="V272" s="5">
        <f t="shared" si="347"/>
        <v>1.3394177596517102E-2</v>
      </c>
      <c r="W272" s="5">
        <f t="shared" si="348"/>
        <v>3.6952992144013333E-2</v>
      </c>
      <c r="X272" s="5">
        <f t="shared" si="349"/>
        <v>4.7876475787806225E-2</v>
      </c>
      <c r="Y272" s="5">
        <f t="shared" si="350"/>
        <v>3.1014497079524618E-2</v>
      </c>
      <c r="Z272" s="5">
        <f t="shared" si="351"/>
        <v>2.0505136754666847E-2</v>
      </c>
      <c r="AA272" s="5">
        <f t="shared" si="352"/>
        <v>3.2329392795856497E-2</v>
      </c>
      <c r="AB272" s="5">
        <f t="shared" si="353"/>
        <v>2.548604408382937E-2</v>
      </c>
      <c r="AC272" s="5">
        <f t="shared" si="354"/>
        <v>1.7100291465018352E-3</v>
      </c>
      <c r="AD272" s="5">
        <f t="shared" si="355"/>
        <v>1.4565469768619168E-2</v>
      </c>
      <c r="AE272" s="5">
        <f t="shared" si="356"/>
        <v>1.8871093252682491E-2</v>
      </c>
      <c r="AF272" s="5">
        <f t="shared" si="357"/>
        <v>1.2224739957192579E-2</v>
      </c>
      <c r="AG272" s="5">
        <f t="shared" si="358"/>
        <v>5.2794774533350599E-3</v>
      </c>
      <c r="AH272" s="5">
        <f t="shared" si="359"/>
        <v>6.6416386495478054E-3</v>
      </c>
      <c r="AI272" s="5">
        <f t="shared" si="360"/>
        <v>1.0471529513720696E-2</v>
      </c>
      <c r="AJ272" s="5">
        <f t="shared" si="361"/>
        <v>8.2549605709269763E-3</v>
      </c>
      <c r="AK272" s="5">
        <f t="shared" si="362"/>
        <v>4.3383903588786708E-3</v>
      </c>
      <c r="AL272" s="5">
        <f t="shared" si="363"/>
        <v>1.3972397953671714E-4</v>
      </c>
      <c r="AM272" s="5">
        <f t="shared" si="364"/>
        <v>4.5929251683599695E-3</v>
      </c>
      <c r="AN272" s="5">
        <f t="shared" si="365"/>
        <v>5.95061611685527E-3</v>
      </c>
      <c r="AO272" s="5">
        <f t="shared" si="366"/>
        <v>3.854823546234887E-3</v>
      </c>
      <c r="AP272" s="5">
        <f t="shared" si="367"/>
        <v>1.664776025518494E-3</v>
      </c>
      <c r="AQ272" s="5">
        <f t="shared" si="368"/>
        <v>5.3922297257577383E-4</v>
      </c>
      <c r="AR272" s="5">
        <f t="shared" si="369"/>
        <v>1.7209878472477008E-3</v>
      </c>
      <c r="AS272" s="5">
        <f t="shared" si="370"/>
        <v>2.7133928818057463E-3</v>
      </c>
      <c r="AT272" s="5">
        <f t="shared" si="371"/>
        <v>2.1390333879488499E-3</v>
      </c>
      <c r="AU272" s="5">
        <f t="shared" si="372"/>
        <v>1.1241679167166264E-3</v>
      </c>
      <c r="AV272" s="5">
        <f t="shared" si="373"/>
        <v>4.4310441065163731E-4</v>
      </c>
      <c r="AW272" s="5">
        <f t="shared" si="374"/>
        <v>7.9282235633536182E-6</v>
      </c>
      <c r="AX272" s="5">
        <f t="shared" si="375"/>
        <v>1.2069047512862038E-3</v>
      </c>
      <c r="AY272" s="5">
        <f t="shared" si="376"/>
        <v>1.563671647425807E-3</v>
      </c>
      <c r="AZ272" s="5">
        <f t="shared" si="377"/>
        <v>1.0129502839215836E-3</v>
      </c>
      <c r="BA272" s="5">
        <f t="shared" si="378"/>
        <v>4.3746109970763629E-4</v>
      </c>
      <c r="BB272" s="5">
        <f t="shared" si="379"/>
        <v>1.4169418045118176E-4</v>
      </c>
      <c r="BC272" s="5">
        <f t="shared" si="380"/>
        <v>3.6715933438927651E-5</v>
      </c>
      <c r="BD272" s="5">
        <f t="shared" si="381"/>
        <v>3.7162003317960443E-4</v>
      </c>
      <c r="BE272" s="5">
        <f t="shared" si="382"/>
        <v>5.8591416225196771E-4</v>
      </c>
      <c r="BF272" s="5">
        <f t="shared" si="383"/>
        <v>4.6189033808291768E-4</v>
      </c>
      <c r="BG272" s="5">
        <f t="shared" si="384"/>
        <v>2.4274623390152912E-4</v>
      </c>
      <c r="BH272" s="5">
        <f t="shared" si="385"/>
        <v>9.5681370470880584E-5</v>
      </c>
      <c r="BI272" s="5">
        <f t="shared" si="386"/>
        <v>3.0171177556228122E-5</v>
      </c>
      <c r="BJ272" s="8">
        <f t="shared" si="387"/>
        <v>0.43839057249036001</v>
      </c>
      <c r="BK272" s="8">
        <f t="shared" si="388"/>
        <v>0.24795134869779142</v>
      </c>
      <c r="BL272" s="8">
        <f t="shared" si="389"/>
        <v>0.29308418088654603</v>
      </c>
      <c r="BM272" s="8">
        <f t="shared" si="390"/>
        <v>0.54596495527803779</v>
      </c>
      <c r="BN272" s="8">
        <f t="shared" si="391"/>
        <v>0.4524105401274644</v>
      </c>
    </row>
    <row r="273" spans="1:66" x14ac:dyDescent="0.25">
      <c r="A273" t="s">
        <v>340</v>
      </c>
      <c r="B273" t="s">
        <v>356</v>
      </c>
      <c r="C273" t="s">
        <v>353</v>
      </c>
      <c r="D273" s="11">
        <v>44504</v>
      </c>
      <c r="E273">
        <f>VLOOKUP(A273,home!$A$2:$E$405,3,FALSE)</f>
        <v>1.34848484848485</v>
      </c>
      <c r="F273">
        <f>VLOOKUP(B273,home!$B$2:$E$405,3,FALSE)</f>
        <v>1.05</v>
      </c>
      <c r="G273">
        <f>VLOOKUP(C273,away!$B$2:$E$405,4,FALSE)</f>
        <v>0.6</v>
      </c>
      <c r="H273">
        <f>VLOOKUP(A273,away!$A$2:$E$405,3,FALSE)</f>
        <v>1.1393939393939401</v>
      </c>
      <c r="I273">
        <f>VLOOKUP(C273,away!$B$2:$E$405,3,FALSE)</f>
        <v>1.07</v>
      </c>
      <c r="J273">
        <f>VLOOKUP(B273,home!$B$2:$E$405,4,FALSE)</f>
        <v>1.03</v>
      </c>
      <c r="K273" s="3">
        <f t="shared" si="336"/>
        <v>0.84954545454545549</v>
      </c>
      <c r="L273" s="3">
        <f t="shared" si="337"/>
        <v>1.2557260606060614</v>
      </c>
      <c r="M273" s="5">
        <f t="shared" si="338"/>
        <v>0.12181259581322371</v>
      </c>
      <c r="N273" s="5">
        <f t="shared" si="339"/>
        <v>0.10348533707950699</v>
      </c>
      <c r="O273" s="5">
        <f t="shared" si="340"/>
        <v>0.15296325107273781</v>
      </c>
      <c r="P273" s="5">
        <f t="shared" si="341"/>
        <v>0.12994923466133967</v>
      </c>
      <c r="Q273" s="5">
        <f t="shared" si="342"/>
        <v>4.3957748863999717E-2</v>
      </c>
      <c r="R273" s="5">
        <f t="shared" si="343"/>
        <v>9.6039970343532483E-2</v>
      </c>
      <c r="S273" s="5">
        <f t="shared" si="344"/>
        <v>3.465734285590754E-2</v>
      </c>
      <c r="T273" s="5">
        <f t="shared" si="345"/>
        <v>5.5198890814100926E-2</v>
      </c>
      <c r="U273" s="5">
        <f t="shared" si="346"/>
        <v>8.1590320260028368E-2</v>
      </c>
      <c r="V273" s="5">
        <f t="shared" si="347"/>
        <v>4.1080363829500742E-3</v>
      </c>
      <c r="W273" s="5">
        <f t="shared" si="348"/>
        <v>1.2448035246487207E-2</v>
      </c>
      <c r="X273" s="5">
        <f t="shared" si="349"/>
        <v>1.5631322262356782E-2</v>
      </c>
      <c r="Y273" s="5">
        <f t="shared" si="350"/>
        <v>9.8143293632865555E-3</v>
      </c>
      <c r="Z273" s="5">
        <f t="shared" si="351"/>
        <v>4.0199964540069008E-2</v>
      </c>
      <c r="AA273" s="5">
        <f t="shared" si="352"/>
        <v>3.4151697147904121E-2</v>
      </c>
      <c r="AB273" s="5">
        <f t="shared" si="353"/>
        <v>1.4506709538507467E-2</v>
      </c>
      <c r="AC273" s="5">
        <f t="shared" si="354"/>
        <v>2.7390239303733181E-4</v>
      </c>
      <c r="AD273" s="5">
        <f t="shared" si="355"/>
        <v>2.6437929404187059E-3</v>
      </c>
      <c r="AE273" s="5">
        <f t="shared" si="356"/>
        <v>3.3198796941300971E-3</v>
      </c>
      <c r="AF273" s="5">
        <f t="shared" si="357"/>
        <v>2.0844297249980217E-3</v>
      </c>
      <c r="AG273" s="5">
        <f t="shared" si="358"/>
        <v>8.7249090906064736E-4</v>
      </c>
      <c r="AH273" s="5">
        <f t="shared" si="359"/>
        <v>1.2620035777101045E-2</v>
      </c>
      <c r="AI273" s="5">
        <f t="shared" si="360"/>
        <v>1.0721294030637218E-2</v>
      </c>
      <c r="AJ273" s="5">
        <f t="shared" si="361"/>
        <v>4.5541133052865862E-3</v>
      </c>
      <c r="AK273" s="5">
        <f t="shared" si="362"/>
        <v>1.2896420859970668E-3</v>
      </c>
      <c r="AL273" s="5">
        <f t="shared" si="363"/>
        <v>1.168792311155947E-5</v>
      </c>
      <c r="AM273" s="5">
        <f t="shared" si="364"/>
        <v>4.4920445505841541E-4</v>
      </c>
      <c r="AN273" s="5">
        <f t="shared" si="365"/>
        <v>5.6407774075719643E-4</v>
      </c>
      <c r="AO273" s="5">
        <f t="shared" si="366"/>
        <v>3.5416355963830077E-4</v>
      </c>
      <c r="AP273" s="5">
        <f t="shared" si="367"/>
        <v>1.4824413718494113E-4</v>
      </c>
      <c r="AQ273" s="5">
        <f t="shared" si="368"/>
        <v>4.6538506598797634E-5</v>
      </c>
      <c r="AR273" s="5">
        <f t="shared" si="369"/>
        <v>3.1694615622173306E-3</v>
      </c>
      <c r="AS273" s="5">
        <f t="shared" si="370"/>
        <v>2.6926016635382718E-3</v>
      </c>
      <c r="AT273" s="5">
        <f t="shared" si="371"/>
        <v>1.1437437520802351E-3</v>
      </c>
      <c r="AU273" s="5">
        <f t="shared" si="372"/>
        <v>3.2388743524817607E-4</v>
      </c>
      <c r="AV273" s="5">
        <f t="shared" si="373"/>
        <v>6.8789274599868365E-5</v>
      </c>
      <c r="AW273" s="5">
        <f t="shared" si="374"/>
        <v>3.4635094201418955E-7</v>
      </c>
      <c r="AX273" s="5">
        <f t="shared" si="375"/>
        <v>6.3603267159407492E-5</v>
      </c>
      <c r="AY273" s="5">
        <f t="shared" si="376"/>
        <v>7.9868280111757643E-5</v>
      </c>
      <c r="AZ273" s="5">
        <f t="shared" si="377"/>
        <v>5.0146340376059434E-5</v>
      </c>
      <c r="BA273" s="5">
        <f t="shared" si="378"/>
        <v>2.0990022151413269E-5</v>
      </c>
      <c r="BB273" s="5">
        <f t="shared" si="379"/>
        <v>6.5894294570570328E-6</v>
      </c>
      <c r="BC273" s="5">
        <f t="shared" si="380"/>
        <v>1.6549036587503534E-6</v>
      </c>
      <c r="BD273" s="5">
        <f t="shared" si="381"/>
        <v>6.6332924696091639E-4</v>
      </c>
      <c r="BE273" s="5">
        <f t="shared" si="382"/>
        <v>5.6352834662270644E-4</v>
      </c>
      <c r="BF273" s="5">
        <f t="shared" si="383"/>
        <v>2.3937147269041803E-4</v>
      </c>
      <c r="BG273" s="5">
        <f t="shared" si="384"/>
        <v>6.7785648857332097E-5</v>
      </c>
      <c r="BH273" s="5">
        <f t="shared" si="385"/>
        <v>1.4396747467540206E-5</v>
      </c>
      <c r="BI273" s="5">
        <f t="shared" si="386"/>
        <v>2.446138274257517E-6</v>
      </c>
      <c r="BJ273" s="8">
        <f t="shared" si="387"/>
        <v>0.25124133754049777</v>
      </c>
      <c r="BK273" s="8">
        <f t="shared" si="388"/>
        <v>0.29089266830968163</v>
      </c>
      <c r="BL273" s="8">
        <f t="shared" si="389"/>
        <v>0.41738637485028934</v>
      </c>
      <c r="BM273" s="8">
        <f t="shared" si="390"/>
        <v>0.35143268547702766</v>
      </c>
      <c r="BN273" s="8">
        <f t="shared" si="391"/>
        <v>0.64820813783434039</v>
      </c>
    </row>
    <row r="274" spans="1:66" x14ac:dyDescent="0.25">
      <c r="A274" t="s">
        <v>342</v>
      </c>
      <c r="B274" t="s">
        <v>399</v>
      </c>
      <c r="C274" t="s">
        <v>343</v>
      </c>
      <c r="D274" s="11">
        <v>44504</v>
      </c>
      <c r="E274">
        <f>VLOOKUP(A274,home!$A$2:$E$405,3,FALSE)</f>
        <v>1.1717171717171699</v>
      </c>
      <c r="F274">
        <f>VLOOKUP(B274,home!$B$2:$E$405,3,FALSE)</f>
        <v>0.76</v>
      </c>
      <c r="G274">
        <f>VLOOKUP(C274,away!$B$2:$E$405,4,FALSE)</f>
        <v>1.23</v>
      </c>
      <c r="H274">
        <f>VLOOKUP(A274,away!$A$2:$E$405,3,FALSE)</f>
        <v>0.85606060606060597</v>
      </c>
      <c r="I274">
        <f>VLOOKUP(C274,away!$B$2:$E$405,3,FALSE)</f>
        <v>0.47</v>
      </c>
      <c r="J274">
        <f>VLOOKUP(B274,home!$B$2:$E$405,4,FALSE)</f>
        <v>1.3</v>
      </c>
      <c r="K274" s="3">
        <f t="shared" si="336"/>
        <v>1.0953212121212104</v>
      </c>
      <c r="L274" s="3">
        <f t="shared" si="337"/>
        <v>0.5230530303030303</v>
      </c>
      <c r="M274" s="5">
        <f t="shared" si="338"/>
        <v>0.19822069606647774</v>
      </c>
      <c r="N274" s="5">
        <f t="shared" si="339"/>
        <v>0.21711533308304445</v>
      </c>
      <c r="O274" s="5">
        <f t="shared" si="340"/>
        <v>0.10367993574634714</v>
      </c>
      <c r="P274" s="5">
        <f t="shared" si="341"/>
        <v>0.11356283289433816</v>
      </c>
      <c r="Q274" s="5">
        <f t="shared" si="342"/>
        <v>0.11890551490131025</v>
      </c>
      <c r="R274" s="5">
        <f t="shared" si="343"/>
        <v>2.711505228687517E-2</v>
      </c>
      <c r="S274" s="5">
        <f t="shared" si="344"/>
        <v>1.6265351286353862E-2</v>
      </c>
      <c r="T274" s="5">
        <f t="shared" si="345"/>
        <v>6.2193889888872443E-2</v>
      </c>
      <c r="U274" s="5">
        <f t="shared" si="346"/>
        <v>2.969969193759011E-2</v>
      </c>
      <c r="V274" s="5">
        <f t="shared" si="347"/>
        <v>1.035399995367023E-3</v>
      </c>
      <c r="W274" s="5">
        <f t="shared" si="348"/>
        <v>4.3413244236533269E-2</v>
      </c>
      <c r="X274" s="5">
        <f t="shared" si="349"/>
        <v>2.2707428953204288E-2</v>
      </c>
      <c r="Y274" s="5">
        <f t="shared" si="350"/>
        <v>5.9385947621821344E-3</v>
      </c>
      <c r="Z274" s="5">
        <f t="shared" si="351"/>
        <v>4.7275367551583899E-3</v>
      </c>
      <c r="AA274" s="5">
        <f t="shared" si="352"/>
        <v>5.1781712890076612E-3</v>
      </c>
      <c r="AB274" s="5">
        <f t="shared" si="353"/>
        <v>2.8358804264235599E-3</v>
      </c>
      <c r="AC274" s="5">
        <f t="shared" si="354"/>
        <v>3.7074508043937307E-5</v>
      </c>
      <c r="AD274" s="5">
        <f t="shared" si="355"/>
        <v>1.1887861824818441E-2</v>
      </c>
      <c r="AE274" s="5">
        <f t="shared" si="356"/>
        <v>6.2179821512949969E-3</v>
      </c>
      <c r="AF274" s="5">
        <f t="shared" si="357"/>
        <v>1.6261672033025015E-3</v>
      </c>
      <c r="AG274" s="5">
        <f t="shared" si="358"/>
        <v>2.8352389448892579E-4</v>
      </c>
      <c r="AH274" s="5">
        <f t="shared" si="359"/>
        <v>6.1818810641363754E-4</v>
      </c>
      <c r="AI274" s="5">
        <f t="shared" si="360"/>
        <v>6.7711454603590132E-4</v>
      </c>
      <c r="AJ274" s="5">
        <f t="shared" si="361"/>
        <v>3.7082896265447314E-4</v>
      </c>
      <c r="AK274" s="5">
        <f t="shared" si="362"/>
        <v>1.3539227628811621E-4</v>
      </c>
      <c r="AL274" s="5">
        <f t="shared" si="363"/>
        <v>8.4961585650399266E-7</v>
      </c>
      <c r="AM274" s="5">
        <f t="shared" si="364"/>
        <v>2.6042054446979205E-3</v>
      </c>
      <c r="AN274" s="5">
        <f t="shared" si="365"/>
        <v>1.362137549380898E-3</v>
      </c>
      <c r="AO274" s="5">
        <f t="shared" si="366"/>
        <v>3.5623508644661109E-4</v>
      </c>
      <c r="AP274" s="5">
        <f t="shared" si="367"/>
        <v>6.2109947155387295E-5</v>
      </c>
      <c r="AQ274" s="5">
        <f t="shared" si="368"/>
        <v>8.1216990178965994E-6</v>
      </c>
      <c r="AR274" s="5">
        <f t="shared" si="369"/>
        <v>6.466903247138909E-5</v>
      </c>
      <c r="AS274" s="5">
        <f t="shared" si="370"/>
        <v>7.0833363033267813E-5</v>
      </c>
      <c r="AT274" s="5">
        <f t="shared" si="371"/>
        <v>3.8792642528110304E-5</v>
      </c>
      <c r="AU274" s="5">
        <f t="shared" si="372"/>
        <v>1.4163468078424866E-5</v>
      </c>
      <c r="AV274" s="5">
        <f t="shared" si="373"/>
        <v>3.8783867558750989E-6</v>
      </c>
      <c r="AW274" s="5">
        <f t="shared" si="374"/>
        <v>1.3520953811585019E-8</v>
      </c>
      <c r="AX274" s="5">
        <f t="shared" si="375"/>
        <v>4.7540691071653018E-4</v>
      </c>
      <c r="AY274" s="5">
        <f t="shared" si="376"/>
        <v>2.4866302527728329E-4</v>
      </c>
      <c r="AZ274" s="5">
        <f t="shared" si="377"/>
        <v>6.5031974447801009E-5</v>
      </c>
      <c r="BA274" s="5">
        <f t="shared" si="378"/>
        <v>1.1338390433837185E-5</v>
      </c>
      <c r="BB274" s="5">
        <f t="shared" si="379"/>
        <v>1.4826448687943572E-6</v>
      </c>
      <c r="BC274" s="5">
        <f t="shared" si="380"/>
        <v>1.5510037829722556E-7</v>
      </c>
      <c r="BD274" s="5">
        <f t="shared" si="381"/>
        <v>5.6375555668208503E-6</v>
      </c>
      <c r="BE274" s="5">
        <f t="shared" si="382"/>
        <v>6.1749341968508911E-6</v>
      </c>
      <c r="BF274" s="5">
        <f t="shared" si="383"/>
        <v>3.3817682046317144E-6</v>
      </c>
      <c r="BG274" s="5">
        <f t="shared" si="384"/>
        <v>1.2347074830033932E-6</v>
      </c>
      <c r="BH274" s="5">
        <f t="shared" si="385"/>
        <v>3.3810032422460127E-7</v>
      </c>
      <c r="BI274" s="5">
        <f t="shared" si="386"/>
        <v>7.4065691389652931E-8</v>
      </c>
      <c r="BJ274" s="8">
        <f t="shared" si="387"/>
        <v>0.49548442867187281</v>
      </c>
      <c r="BK274" s="8">
        <f t="shared" si="388"/>
        <v>0.32937086739171445</v>
      </c>
      <c r="BL274" s="8">
        <f t="shared" si="389"/>
        <v>0.17051943360196975</v>
      </c>
      <c r="BM274" s="8">
        <f t="shared" si="390"/>
        <v>0.22125425193799916</v>
      </c>
      <c r="BN274" s="8">
        <f t="shared" si="391"/>
        <v>0.77859936497839299</v>
      </c>
    </row>
    <row r="275" spans="1:66" x14ac:dyDescent="0.25">
      <c r="A275" t="s">
        <v>342</v>
      </c>
      <c r="B275" t="s">
        <v>436</v>
      </c>
      <c r="C275" t="s">
        <v>348</v>
      </c>
      <c r="D275" s="11">
        <v>44504</v>
      </c>
      <c r="E275">
        <f>VLOOKUP(A275,home!$A$2:$E$405,3,FALSE)</f>
        <v>1.1717171717171699</v>
      </c>
      <c r="F275">
        <f>VLOOKUP(B275,home!$B$2:$E$405,3,FALSE)</f>
        <v>0.81</v>
      </c>
      <c r="G275">
        <f>VLOOKUP(C275,away!$B$2:$E$405,4,FALSE)</f>
        <v>0.9</v>
      </c>
      <c r="H275">
        <f>VLOOKUP(A275,away!$A$2:$E$405,3,FALSE)</f>
        <v>0.85606060606060597</v>
      </c>
      <c r="I275">
        <f>VLOOKUP(C275,away!$B$2:$E$405,3,FALSE)</f>
        <v>1.04</v>
      </c>
      <c r="J275">
        <f>VLOOKUP(B275,home!$B$2:$E$405,4,FALSE)</f>
        <v>0.78</v>
      </c>
      <c r="K275" s="3">
        <f t="shared" si="336"/>
        <v>0.85418181818181704</v>
      </c>
      <c r="L275" s="3">
        <f t="shared" si="337"/>
        <v>0.69443636363636363</v>
      </c>
      <c r="M275" s="5">
        <f t="shared" si="338"/>
        <v>0.21254146466481949</v>
      </c>
      <c r="N275" s="5">
        <f t="shared" si="339"/>
        <v>0.18154905472642191</v>
      </c>
      <c r="O275" s="5">
        <f t="shared" si="340"/>
        <v>0.14759652184378391</v>
      </c>
      <c r="P275" s="5">
        <f t="shared" si="341"/>
        <v>0.1260742653858356</v>
      </c>
      <c r="Q275" s="5">
        <f t="shared" si="342"/>
        <v>7.7537950827702637E-2</v>
      </c>
      <c r="R275" s="5">
        <f t="shared" si="343"/>
        <v>5.1248195957286205E-2</v>
      </c>
      <c r="S275" s="5">
        <f t="shared" si="344"/>
        <v>1.8696022935623734E-2</v>
      </c>
      <c r="T275" s="5">
        <f t="shared" si="345"/>
        <v>5.3845172616604986E-2</v>
      </c>
      <c r="U275" s="5">
        <f t="shared" si="346"/>
        <v>4.3775277201332771E-2</v>
      </c>
      <c r="V275" s="5">
        <f t="shared" si="347"/>
        <v>1.2322235365344685E-3</v>
      </c>
      <c r="W275" s="5">
        <f t="shared" si="348"/>
        <v>2.2077169272033122E-2</v>
      </c>
      <c r="X275" s="5">
        <f t="shared" si="349"/>
        <v>1.5331189148655147E-2</v>
      </c>
      <c r="Y275" s="5">
        <f t="shared" si="350"/>
        <v>5.3232676213066784E-3</v>
      </c>
      <c r="Z275" s="5">
        <f t="shared" si="351"/>
        <v>1.1862870281167209E-2</v>
      </c>
      <c r="AA275" s="5">
        <f t="shared" si="352"/>
        <v>1.0133048105622449E-2</v>
      </c>
      <c r="AB275" s="5">
        <f t="shared" si="353"/>
        <v>4.3277327272921995E-3</v>
      </c>
      <c r="AC275" s="5">
        <f t="shared" si="354"/>
        <v>4.5682755775652687E-5</v>
      </c>
      <c r="AD275" s="5">
        <f t="shared" si="355"/>
        <v>4.714479147273248E-3</v>
      </c>
      <c r="AE275" s="5">
        <f t="shared" si="356"/>
        <v>3.2739057554718991E-3</v>
      </c>
      <c r="AF275" s="5">
        <f t="shared" si="357"/>
        <v>1.1367596038590335E-3</v>
      </c>
      <c r="AG275" s="5">
        <f t="shared" si="358"/>
        <v>2.6313573521086019E-4</v>
      </c>
      <c r="AH275" s="5">
        <f t="shared" si="359"/>
        <v>2.0595021250859103E-3</v>
      </c>
      <c r="AI275" s="5">
        <f t="shared" si="360"/>
        <v>1.7591892697551986E-3</v>
      </c>
      <c r="AJ275" s="5">
        <f t="shared" si="361"/>
        <v>7.5133374448271915E-4</v>
      </c>
      <c r="AK275" s="5">
        <f t="shared" si="362"/>
        <v>2.1392520797453398E-4</v>
      </c>
      <c r="AL275" s="5">
        <f t="shared" si="363"/>
        <v>1.0839145922511884E-6</v>
      </c>
      <c r="AM275" s="5">
        <f t="shared" si="364"/>
        <v>8.0540447395962525E-4</v>
      </c>
      <c r="AN275" s="5">
        <f t="shared" si="365"/>
        <v>5.5930215415298044E-4</v>
      </c>
      <c r="AO275" s="5">
        <f t="shared" si="366"/>
        <v>1.9419987705199029E-4</v>
      </c>
      <c r="AP275" s="5">
        <f t="shared" si="367"/>
        <v>4.4953152146204355E-5</v>
      </c>
      <c r="AQ275" s="5">
        <f t="shared" si="368"/>
        <v>7.8042758776005849E-6</v>
      </c>
      <c r="AR275" s="5">
        <f t="shared" si="369"/>
        <v>2.8603863332920458E-4</v>
      </c>
      <c r="AS275" s="5">
        <f t="shared" si="370"/>
        <v>2.4432899988738208E-4</v>
      </c>
      <c r="AT275" s="5">
        <f t="shared" si="371"/>
        <v>1.0435069467917448E-4</v>
      </c>
      <c r="AU275" s="5">
        <f t="shared" si="372"/>
        <v>2.9711488703197644E-5</v>
      </c>
      <c r="AV275" s="5">
        <f t="shared" si="373"/>
        <v>6.3447533603464695E-6</v>
      </c>
      <c r="AW275" s="5">
        <f t="shared" si="374"/>
        <v>1.7859748524646799E-8</v>
      </c>
      <c r="AX275" s="5">
        <f t="shared" si="375"/>
        <v>1.1466030965643373E-4</v>
      </c>
      <c r="AY275" s="5">
        <f t="shared" si="376"/>
        <v>7.9624288491233271E-5</v>
      </c>
      <c r="AZ275" s="5">
        <f t="shared" si="377"/>
        <v>2.7647000678492393E-5</v>
      </c>
      <c r="BA275" s="5">
        <f t="shared" si="378"/>
        <v>6.3996942055414463E-6</v>
      </c>
      <c r="BB275" s="5">
        <f t="shared" si="379"/>
        <v>1.1110450931202268E-6</v>
      </c>
      <c r="BC275" s="5">
        <f t="shared" si="380"/>
        <v>1.543100228604871E-7</v>
      </c>
      <c r="BD275" s="5">
        <f t="shared" si="381"/>
        <v>3.3105938064774664E-5</v>
      </c>
      <c r="BE275" s="5">
        <f t="shared" si="382"/>
        <v>2.8278490368783847E-5</v>
      </c>
      <c r="BF275" s="5">
        <f t="shared" si="383"/>
        <v>1.2077486159322392E-5</v>
      </c>
      <c r="BG275" s="5">
        <f t="shared" si="384"/>
        <v>3.4387896955452444E-6</v>
      </c>
      <c r="BH275" s="5">
        <f t="shared" si="385"/>
        <v>7.3433790862143343E-7</v>
      </c>
      <c r="BI275" s="5">
        <f t="shared" si="386"/>
        <v>1.2545161798921782E-7</v>
      </c>
      <c r="BJ275" s="8">
        <f t="shared" si="387"/>
        <v>0.36689334503587562</v>
      </c>
      <c r="BK275" s="8">
        <f t="shared" si="388"/>
        <v>0.35867036748167241</v>
      </c>
      <c r="BL275" s="8">
        <f t="shared" si="389"/>
        <v>0.26261326124639028</v>
      </c>
      <c r="BM275" s="8">
        <f t="shared" si="390"/>
        <v>0.20341278421051301</v>
      </c>
      <c r="BN275" s="8">
        <f t="shared" si="391"/>
        <v>0.79654745340584987</v>
      </c>
    </row>
    <row r="276" spans="1:66" x14ac:dyDescent="0.25">
      <c r="A276" t="s">
        <v>342</v>
      </c>
      <c r="B276" t="s">
        <v>400</v>
      </c>
      <c r="C276" t="s">
        <v>398</v>
      </c>
      <c r="D276" s="11">
        <v>44504</v>
      </c>
      <c r="E276">
        <f>VLOOKUP(A276,home!$A$2:$E$405,3,FALSE)</f>
        <v>1.1717171717171699</v>
      </c>
      <c r="F276">
        <f>VLOOKUP(B276,home!$B$2:$E$405,3,FALSE)</f>
        <v>1.28</v>
      </c>
      <c r="G276">
        <f>VLOOKUP(C276,away!$B$2:$E$405,4,FALSE)</f>
        <v>1.66</v>
      </c>
      <c r="H276">
        <f>VLOOKUP(A276,away!$A$2:$E$405,3,FALSE)</f>
        <v>0.85606060606060597</v>
      </c>
      <c r="I276">
        <f>VLOOKUP(C276,away!$B$2:$E$405,3,FALSE)</f>
        <v>0.76</v>
      </c>
      <c r="J276">
        <f>VLOOKUP(B276,home!$B$2:$E$405,4,FALSE)</f>
        <v>0.65</v>
      </c>
      <c r="K276" s="3">
        <f t="shared" si="336"/>
        <v>2.4896646464646426</v>
      </c>
      <c r="L276" s="3">
        <f t="shared" si="337"/>
        <v>0.42289393939393938</v>
      </c>
      <c r="M276" s="5">
        <f t="shared" si="338"/>
        <v>5.4336527194047926E-2</v>
      </c>
      <c r="N276" s="5">
        <f t="shared" si="339"/>
        <v>0.13527973076668576</v>
      </c>
      <c r="O276" s="5">
        <f t="shared" si="340"/>
        <v>2.2978588038076838E-2</v>
      </c>
      <c r="P276" s="5">
        <f t="shared" si="341"/>
        <v>5.7208978264075228E-2</v>
      </c>
      <c r="Q276" s="5">
        <f t="shared" si="342"/>
        <v>0.16840058153653639</v>
      </c>
      <c r="R276" s="5">
        <f t="shared" si="343"/>
        <v>4.858752808566384E-3</v>
      </c>
      <c r="S276" s="5">
        <f t="shared" si="344"/>
        <v>1.50583197115786E-2</v>
      </c>
      <c r="T276" s="5">
        <f t="shared" si="345"/>
        <v>7.1215585322216154E-2</v>
      </c>
      <c r="U276" s="5">
        <f t="shared" si="346"/>
        <v>1.2096665093398514E-2</v>
      </c>
      <c r="V276" s="5">
        <f t="shared" si="347"/>
        <v>1.7615960090850719E-3</v>
      </c>
      <c r="W276" s="5">
        <f t="shared" si="348"/>
        <v>0.13975365809853368</v>
      </c>
      <c r="X276" s="5">
        <f t="shared" si="349"/>
        <v>5.9100975018002613E-2</v>
      </c>
      <c r="Y276" s="5">
        <f t="shared" si="350"/>
        <v>1.2496722073692963E-2</v>
      </c>
      <c r="Z276" s="5">
        <f t="shared" si="351"/>
        <v>6.8491237191866826E-4</v>
      </c>
      <c r="AA276" s="5">
        <f t="shared" si="352"/>
        <v>1.7052021182921509E-3</v>
      </c>
      <c r="AB276" s="5">
        <f t="shared" si="353"/>
        <v>2.122690714494294E-3</v>
      </c>
      <c r="AC276" s="5">
        <f t="shared" si="354"/>
        <v>1.1592007370328066E-4</v>
      </c>
      <c r="AD276" s="5">
        <f t="shared" si="355"/>
        <v>8.6984935445506603E-2</v>
      </c>
      <c r="AE276" s="5">
        <f t="shared" si="356"/>
        <v>3.6785402018477791E-2</v>
      </c>
      <c r="AF276" s="5">
        <f t="shared" si="357"/>
        <v>7.7781617858919223E-3</v>
      </c>
      <c r="AG276" s="5">
        <f t="shared" si="358"/>
        <v>1.0964458262930777E-3</v>
      </c>
      <c r="AH276" s="5">
        <f t="shared" si="359"/>
        <v>7.2411322775083146E-5</v>
      </c>
      <c r="AI276" s="5">
        <f t="shared" si="360"/>
        <v>1.8027991031686449E-4</v>
      </c>
      <c r="AJ276" s="5">
        <f t="shared" si="361"/>
        <v>2.2441825959185698E-4</v>
      </c>
      <c r="AK276" s="5">
        <f t="shared" si="362"/>
        <v>1.8624206897565698E-4</v>
      </c>
      <c r="AL276" s="5">
        <f t="shared" si="363"/>
        <v>4.8819233170186309E-6</v>
      </c>
      <c r="AM276" s="5">
        <f t="shared" si="364"/>
        <v>4.331266371073738E-2</v>
      </c>
      <c r="AN276" s="5">
        <f t="shared" si="365"/>
        <v>1.8316662982278648E-2</v>
      </c>
      <c r="AO276" s="5">
        <f t="shared" si="366"/>
        <v>3.8730028825634806E-3</v>
      </c>
      <c r="AP276" s="5">
        <f t="shared" si="367"/>
        <v>5.4595648209711755E-4</v>
      </c>
      <c r="AQ276" s="5">
        <f t="shared" si="368"/>
        <v>5.7720421862926702E-5</v>
      </c>
      <c r="AR276" s="5">
        <f t="shared" si="369"/>
        <v>6.1244619090162031E-6</v>
      </c>
      <c r="AS276" s="5">
        <f t="shared" si="370"/>
        <v>1.5247856293496994E-5</v>
      </c>
      <c r="AT276" s="5">
        <f t="shared" si="371"/>
        <v>1.8981024374146439E-5</v>
      </c>
      <c r="AU276" s="5">
        <f t="shared" si="372"/>
        <v>1.5752128445998684E-5</v>
      </c>
      <c r="AV276" s="5">
        <f t="shared" si="373"/>
        <v>9.804379324643239E-6</v>
      </c>
      <c r="AW276" s="5">
        <f t="shared" si="374"/>
        <v>1.4277782642154126E-7</v>
      </c>
      <c r="AX276" s="5">
        <f t="shared" si="375"/>
        <v>1.7972334597472488E-2</v>
      </c>
      <c r="AY276" s="5">
        <f t="shared" si="376"/>
        <v>7.6003913780311296E-3</v>
      </c>
      <c r="AZ276" s="5">
        <f t="shared" si="377"/>
        <v>1.6070797253956582E-3</v>
      </c>
      <c r="BA276" s="5">
        <f t="shared" si="378"/>
        <v>2.2654142533090003E-4</v>
      </c>
      <c r="BB276" s="5">
        <f t="shared" si="379"/>
        <v>2.3950748948525572E-5</v>
      </c>
      <c r="BC276" s="5">
        <f t="shared" si="380"/>
        <v>2.0257253148554474E-6</v>
      </c>
      <c r="BD276" s="5">
        <f t="shared" si="381"/>
        <v>4.3166630389533101E-7</v>
      </c>
      <c r="BE276" s="5">
        <f t="shared" si="382"/>
        <v>1.0747043358782681E-6</v>
      </c>
      <c r="BF276" s="5">
        <f t="shared" si="383"/>
        <v>1.3378266952191936E-6</v>
      </c>
      <c r="BG276" s="5">
        <f t="shared" si="384"/>
        <v>1.1102466087279516E-6</v>
      </c>
      <c r="BH276" s="5">
        <f t="shared" si="385"/>
        <v>6.9103543265181104E-7</v>
      </c>
      <c r="BI276" s="5">
        <f t="shared" si="386"/>
        <v>3.4408929722552241E-7</v>
      </c>
      <c r="BJ276" s="8">
        <f t="shared" si="387"/>
        <v>0.81243052797186999</v>
      </c>
      <c r="BK276" s="8">
        <f t="shared" si="388"/>
        <v>0.13608661455383825</v>
      </c>
      <c r="BL276" s="8">
        <f t="shared" si="389"/>
        <v>4.4496149753508539E-2</v>
      </c>
      <c r="BM276" s="8">
        <f t="shared" si="390"/>
        <v>0.54303479744294225</v>
      </c>
      <c r="BN276" s="8">
        <f t="shared" si="391"/>
        <v>0.44306315860798851</v>
      </c>
    </row>
    <row r="277" spans="1:66" x14ac:dyDescent="0.25">
      <c r="A277" t="s">
        <v>342</v>
      </c>
      <c r="B277" t="s">
        <v>402</v>
      </c>
      <c r="C277" t="s">
        <v>396</v>
      </c>
      <c r="D277" s="11">
        <v>44504</v>
      </c>
      <c r="E277">
        <f>VLOOKUP(A277,home!$A$2:$E$405,3,FALSE)</f>
        <v>1.1717171717171699</v>
      </c>
      <c r="F277">
        <f>VLOOKUP(B277,home!$B$2:$E$405,3,FALSE)</f>
        <v>0.81</v>
      </c>
      <c r="G277">
        <f>VLOOKUP(C277,away!$B$2:$E$405,4,FALSE)</f>
        <v>1.1399999999999999</v>
      </c>
      <c r="H277">
        <f>VLOOKUP(A277,away!$A$2:$E$405,3,FALSE)</f>
        <v>0.85606060606060597</v>
      </c>
      <c r="I277">
        <f>VLOOKUP(C277,away!$B$2:$E$405,3,FALSE)</f>
        <v>0.56999999999999995</v>
      </c>
      <c r="J277">
        <f>VLOOKUP(B277,home!$B$2:$E$405,4,FALSE)</f>
        <v>0.97</v>
      </c>
      <c r="K277" s="3">
        <f t="shared" si="336"/>
        <v>1.0819636363636347</v>
      </c>
      <c r="L277" s="3">
        <f t="shared" si="337"/>
        <v>0.47331590909090898</v>
      </c>
      <c r="M277" s="5">
        <f t="shared" si="338"/>
        <v>0.21113035386000409</v>
      </c>
      <c r="N277" s="5">
        <f t="shared" si="339"/>
        <v>0.22843536540911097</v>
      </c>
      <c r="O277" s="5">
        <f t="shared" si="340"/>
        <v>9.9931355373933134E-2</v>
      </c>
      <c r="P277" s="5">
        <f t="shared" si="341"/>
        <v>0.10812209264712734</v>
      </c>
      <c r="Q277" s="5">
        <f t="shared" si="342"/>
        <v>0.12357937931604868</v>
      </c>
      <c r="R277" s="5">
        <f t="shared" si="343"/>
        <v>2.3649550157749926E-2</v>
      </c>
      <c r="S277" s="5">
        <f t="shared" si="344"/>
        <v>1.3842617492776082E-2</v>
      </c>
      <c r="T277" s="5">
        <f t="shared" si="345"/>
        <v>5.8492086265865849E-2</v>
      </c>
      <c r="U277" s="5">
        <f t="shared" si="346"/>
        <v>2.5587953287043278E-2</v>
      </c>
      <c r="V277" s="5">
        <f t="shared" si="347"/>
        <v>7.8766124217116793E-4</v>
      </c>
      <c r="W277" s="5">
        <f t="shared" si="348"/>
        <v>4.4569464874784324E-2</v>
      </c>
      <c r="X277" s="5">
        <f t="shared" si="349"/>
        <v>2.1095436784903877E-2</v>
      </c>
      <c r="Y277" s="5">
        <f t="shared" si="350"/>
        <v>4.9924029197582903E-3</v>
      </c>
      <c r="Z277" s="5">
        <f t="shared" si="351"/>
        <v>3.7312361108354859E-3</v>
      </c>
      <c r="AA277" s="5">
        <f t="shared" si="352"/>
        <v>4.0370617906108673E-3</v>
      </c>
      <c r="AB277" s="5">
        <f t="shared" si="353"/>
        <v>2.1839770275970103E-3</v>
      </c>
      <c r="AC277" s="5">
        <f t="shared" si="354"/>
        <v>2.5210604563594781E-5</v>
      </c>
      <c r="AD277" s="5">
        <f t="shared" si="355"/>
        <v>1.2055635071675733E-2</v>
      </c>
      <c r="AE277" s="5">
        <f t="shared" si="356"/>
        <v>5.7061238736184445E-3</v>
      </c>
      <c r="AF277" s="5">
        <f t="shared" si="357"/>
        <v>1.3503996043135265E-3</v>
      </c>
      <c r="AG277" s="5">
        <f t="shared" si="358"/>
        <v>2.1305520545055354E-4</v>
      </c>
      <c r="AH277" s="5">
        <f t="shared" si="359"/>
        <v>4.4151335295823131E-4</v>
      </c>
      <c r="AI277" s="5">
        <f t="shared" si="360"/>
        <v>4.7770139286978881E-4</v>
      </c>
      <c r="AJ277" s="5">
        <f t="shared" si="361"/>
        <v>2.58427768062685E-4</v>
      </c>
      <c r="AK277" s="5">
        <f t="shared" si="362"/>
        <v>9.320314922348022E-5</v>
      </c>
      <c r="AL277" s="5">
        <f t="shared" si="363"/>
        <v>5.1642471534387178E-7</v>
      </c>
      <c r="AM277" s="5">
        <f t="shared" si="364"/>
        <v>2.6087517521646494E-3</v>
      </c>
      <c r="AN277" s="5">
        <f t="shared" si="365"/>
        <v>1.2347637071683127E-3</v>
      </c>
      <c r="AO277" s="5">
        <f t="shared" si="366"/>
        <v>2.9221665328541544E-4</v>
      </c>
      <c r="AP277" s="5">
        <f t="shared" si="367"/>
        <v>4.6103596967096458E-5</v>
      </c>
      <c r="AQ277" s="5">
        <f t="shared" si="368"/>
        <v>5.4553914777105325E-6</v>
      </c>
      <c r="AR277" s="5">
        <f t="shared" si="369"/>
        <v>4.1795058806240146E-5</v>
      </c>
      <c r="AS277" s="5">
        <f t="shared" si="370"/>
        <v>4.5220733808031535E-5</v>
      </c>
      <c r="AT277" s="5">
        <f t="shared" si="371"/>
        <v>2.4463594794984874E-5</v>
      </c>
      <c r="AU277" s="5">
        <f t="shared" si="372"/>
        <v>8.8229066609694409E-6</v>
      </c>
      <c r="AV277" s="5">
        <f t="shared" si="373"/>
        <v>2.3865160435498576E-6</v>
      </c>
      <c r="AW277" s="5">
        <f t="shared" si="374"/>
        <v>7.3462936649792121E-9</v>
      </c>
      <c r="AX277" s="5">
        <f t="shared" si="375"/>
        <v>4.7042908869034442E-4</v>
      </c>
      <c r="AY277" s="5">
        <f t="shared" si="376"/>
        <v>2.2266157177627821E-4</v>
      </c>
      <c r="AZ277" s="5">
        <f t="shared" si="377"/>
        <v>5.2694632132449901E-5</v>
      </c>
      <c r="BA277" s="5">
        <f t="shared" si="378"/>
        <v>8.31373590399385E-6</v>
      </c>
      <c r="BB277" s="5">
        <f t="shared" si="379"/>
        <v>9.8375586683514463E-7</v>
      </c>
      <c r="BC277" s="5">
        <f t="shared" si="380"/>
        <v>9.3125460486918368E-8</v>
      </c>
      <c r="BD277" s="5">
        <f t="shared" si="381"/>
        <v>3.297044375730591E-6</v>
      </c>
      <c r="BE277" s="5">
        <f t="shared" si="382"/>
        <v>3.5672821220177397E-6</v>
      </c>
      <c r="BF277" s="5">
        <f t="shared" si="383"/>
        <v>1.9298347683366486E-6</v>
      </c>
      <c r="BG277" s="5">
        <f t="shared" si="384"/>
        <v>6.9600368117683094E-7</v>
      </c>
      <c r="BH277" s="5">
        <f t="shared" si="385"/>
        <v>1.8826266845213995E-7</v>
      </c>
      <c r="BI277" s="5">
        <f t="shared" si="386"/>
        <v>4.0738672269999746E-8</v>
      </c>
      <c r="BJ277" s="8">
        <f t="shared" si="387"/>
        <v>0.50543181633642387</v>
      </c>
      <c r="BK277" s="8">
        <f t="shared" si="388"/>
        <v>0.33413111384313393</v>
      </c>
      <c r="BL277" s="8">
        <f t="shared" si="389"/>
        <v>0.15679315127645022</v>
      </c>
      <c r="BM277" s="8">
        <f t="shared" si="390"/>
        <v>0.20501656657738665</v>
      </c>
      <c r="BN277" s="8">
        <f t="shared" si="391"/>
        <v>0.79484809676397417</v>
      </c>
    </row>
    <row r="278" spans="1:66" x14ac:dyDescent="0.25">
      <c r="A278" t="s">
        <v>342</v>
      </c>
      <c r="B278" t="s">
        <v>414</v>
      </c>
      <c r="C278" t="s">
        <v>363</v>
      </c>
      <c r="D278" s="11">
        <v>44504</v>
      </c>
      <c r="E278">
        <f>VLOOKUP(A278,home!$A$2:$E$405,3,FALSE)</f>
        <v>1.1717171717171699</v>
      </c>
      <c r="F278">
        <f>VLOOKUP(B278,home!$B$2:$E$405,3,FALSE)</f>
        <v>0.76</v>
      </c>
      <c r="G278">
        <f>VLOOKUP(C278,away!$B$2:$E$405,4,FALSE)</f>
        <v>1.19</v>
      </c>
      <c r="H278">
        <f>VLOOKUP(A278,away!$A$2:$E$405,3,FALSE)</f>
        <v>0.85606060606060597</v>
      </c>
      <c r="I278">
        <f>VLOOKUP(C278,away!$B$2:$E$405,3,FALSE)</f>
        <v>0.62</v>
      </c>
      <c r="J278">
        <f>VLOOKUP(B278,home!$B$2:$E$405,4,FALSE)</f>
        <v>1.23</v>
      </c>
      <c r="K278" s="3">
        <f t="shared" si="336"/>
        <v>1.0597010101010085</v>
      </c>
      <c r="L278" s="3">
        <f t="shared" si="337"/>
        <v>0.65283181818181801</v>
      </c>
      <c r="M278" s="5">
        <f t="shared" si="338"/>
        <v>0.1804082702795361</v>
      </c>
      <c r="N278" s="5">
        <f t="shared" si="339"/>
        <v>0.19117882624580013</v>
      </c>
      <c r="O278" s="5">
        <f t="shared" si="340"/>
        <v>0.11777625910162638</v>
      </c>
      <c r="P278" s="5">
        <f t="shared" si="341"/>
        <v>0.12480762073591156</v>
      </c>
      <c r="Q278" s="5">
        <f t="shared" si="342"/>
        <v>0.10129619764129978</v>
      </c>
      <c r="R278" s="5">
        <f t="shared" si="343"/>
        <v>3.8444044683983818E-2</v>
      </c>
      <c r="S278" s="5">
        <f t="shared" si="344"/>
        <v>2.1585681977914911E-2</v>
      </c>
      <c r="T278" s="5">
        <f t="shared" si="345"/>
        <v>6.612938088107452E-2</v>
      </c>
      <c r="U278" s="5">
        <f t="shared" si="346"/>
        <v>4.0739192983985949E-2</v>
      </c>
      <c r="V278" s="5">
        <f t="shared" si="347"/>
        <v>1.6592351001372006E-3</v>
      </c>
      <c r="W278" s="5">
        <f t="shared" si="348"/>
        <v>3.5781227653292259E-2</v>
      </c>
      <c r="X278" s="5">
        <f t="shared" si="349"/>
        <v>2.3359123905676332E-2</v>
      </c>
      <c r="Y278" s="5">
        <f t="shared" si="350"/>
        <v>7.6247896652385239E-3</v>
      </c>
      <c r="Z278" s="5">
        <f t="shared" si="351"/>
        <v>8.3658318631027375E-3</v>
      </c>
      <c r="AA278" s="5">
        <f t="shared" si="352"/>
        <v>8.8652804756651719E-3</v>
      </c>
      <c r="AB278" s="5">
        <f t="shared" si="353"/>
        <v>4.6972733374455655E-3</v>
      </c>
      <c r="AC278" s="5">
        <f t="shared" si="354"/>
        <v>7.1741855559325564E-5</v>
      </c>
      <c r="AD278" s="5">
        <f t="shared" si="355"/>
        <v>9.4793507717119852E-3</v>
      </c>
      <c r="AE278" s="5">
        <f t="shared" si="356"/>
        <v>6.1884217994799548E-3</v>
      </c>
      <c r="AF278" s="5">
        <f t="shared" si="357"/>
        <v>2.0199993275152482E-3</v>
      </c>
      <c r="AG278" s="5">
        <f t="shared" si="358"/>
        <v>4.3957327790260979E-4</v>
      </c>
      <c r="AH278" s="5">
        <f t="shared" si="359"/>
        <v>1.3653703064481864E-3</v>
      </c>
      <c r="AI278" s="5">
        <f t="shared" si="360"/>
        <v>1.4468842929050664E-3</v>
      </c>
      <c r="AJ278" s="5">
        <f t="shared" si="361"/>
        <v>7.6663237334539101E-4</v>
      </c>
      <c r="AK278" s="5">
        <f t="shared" si="362"/>
        <v>2.7080036680341481E-4</v>
      </c>
      <c r="AL278" s="5">
        <f t="shared" si="363"/>
        <v>1.9852593865381155E-6</v>
      </c>
      <c r="AM278" s="5">
        <f t="shared" si="364"/>
        <v>2.0090555175769935E-3</v>
      </c>
      <c r="AN278" s="5">
        <f t="shared" si="365"/>
        <v>1.3115753663680021E-3</v>
      </c>
      <c r="AO278" s="5">
        <f t="shared" si="366"/>
        <v>4.2811906555425335E-4</v>
      </c>
      <c r="AP278" s="5">
        <f t="shared" si="367"/>
        <v>9.3163249321361397E-5</v>
      </c>
      <c r="AQ278" s="5">
        <f t="shared" si="368"/>
        <v>1.5204983360547593E-5</v>
      </c>
      <c r="AR278" s="5">
        <f t="shared" si="369"/>
        <v>1.7827143593000715E-4</v>
      </c>
      <c r="AS278" s="5">
        <f t="shared" si="370"/>
        <v>1.8891442072718577E-4</v>
      </c>
      <c r="AT278" s="5">
        <f t="shared" si="371"/>
        <v>1.0009640123362281E-4</v>
      </c>
      <c r="AU278" s="5">
        <f t="shared" si="372"/>
        <v>3.5357419164915316E-5</v>
      </c>
      <c r="AV278" s="5">
        <f t="shared" si="373"/>
        <v>9.3670732009063776E-6</v>
      </c>
      <c r="AW278" s="5">
        <f t="shared" si="374"/>
        <v>3.8150428376447705E-8</v>
      </c>
      <c r="AX278" s="5">
        <f t="shared" si="375"/>
        <v>3.5483302688755732E-4</v>
      </c>
      <c r="AY278" s="5">
        <f t="shared" si="376"/>
        <v>2.3164629009396194E-4</v>
      </c>
      <c r="AZ278" s="5">
        <f t="shared" si="377"/>
        <v>7.5613034368557001E-5</v>
      </c>
      <c r="BA278" s="5">
        <f t="shared" si="378"/>
        <v>1.6454198235023122E-5</v>
      </c>
      <c r="BB278" s="5">
        <f t="shared" si="379"/>
        <v>2.685456037623551E-6</v>
      </c>
      <c r="BC278" s="5">
        <f t="shared" si="380"/>
        <v>3.5063022953782478E-7</v>
      </c>
      <c r="BD278" s="5">
        <f t="shared" si="381"/>
        <v>1.9396877608011665E-5</v>
      </c>
      <c r="BE278" s="5">
        <f t="shared" si="382"/>
        <v>2.0554890794015594E-5</v>
      </c>
      <c r="BF278" s="5">
        <f t="shared" si="383"/>
        <v>1.0891019268467121E-5</v>
      </c>
      <c r="BG278" s="5">
        <f t="shared" si="384"/>
        <v>3.8470747066080523E-6</v>
      </c>
      <c r="BH278" s="5">
        <f t="shared" si="385"/>
        <v>1.0191872381316482E-6</v>
      </c>
      <c r="BI278" s="5">
        <f t="shared" si="386"/>
        <v>2.1600674914603301E-7</v>
      </c>
      <c r="BJ278" s="8">
        <f t="shared" si="387"/>
        <v>0.4480355919870247</v>
      </c>
      <c r="BK278" s="8">
        <f t="shared" si="388"/>
        <v>0.32876618149853959</v>
      </c>
      <c r="BL278" s="8">
        <f t="shared" si="389"/>
        <v>0.21493966972882997</v>
      </c>
      <c r="BM278" s="8">
        <f t="shared" si="390"/>
        <v>0.24596444824967373</v>
      </c>
      <c r="BN278" s="8">
        <f t="shared" si="391"/>
        <v>0.7539112186881578</v>
      </c>
    </row>
    <row r="279" spans="1:66" x14ac:dyDescent="0.25">
      <c r="A279" t="s">
        <v>342</v>
      </c>
      <c r="B279" t="s">
        <v>380</v>
      </c>
      <c r="C279" t="s">
        <v>393</v>
      </c>
      <c r="D279" s="11">
        <v>44504</v>
      </c>
      <c r="E279">
        <f>VLOOKUP(A279,home!$A$2:$E$405,3,FALSE)</f>
        <v>1.1717171717171699</v>
      </c>
      <c r="F279">
        <f>VLOOKUP(B279,home!$B$2:$E$405,3,FALSE)</f>
        <v>1.75</v>
      </c>
      <c r="G279">
        <f>VLOOKUP(C279,away!$B$2:$E$405,4,FALSE)</f>
        <v>0.9</v>
      </c>
      <c r="H279">
        <f>VLOOKUP(A279,away!$A$2:$E$405,3,FALSE)</f>
        <v>0.85606060606060597</v>
      </c>
      <c r="I279">
        <f>VLOOKUP(C279,away!$B$2:$E$405,3,FALSE)</f>
        <v>0.81</v>
      </c>
      <c r="J279">
        <f>VLOOKUP(B279,home!$B$2:$E$405,4,FALSE)</f>
        <v>0.57999999999999996</v>
      </c>
      <c r="K279" s="3">
        <f t="shared" si="336"/>
        <v>1.8454545454545428</v>
      </c>
      <c r="L279" s="3">
        <f t="shared" si="337"/>
        <v>0.40217727272727266</v>
      </c>
      <c r="M279" s="5">
        <f t="shared" si="338"/>
        <v>0.10564912487702117</v>
      </c>
      <c r="N279" s="5">
        <f t="shared" si="339"/>
        <v>0.19497065772759337</v>
      </c>
      <c r="O279" s="5">
        <f t="shared" si="340"/>
        <v>4.2489676909063433E-2</v>
      </c>
      <c r="P279" s="5">
        <f t="shared" si="341"/>
        <v>7.8412767386726048E-2</v>
      </c>
      <c r="Q279" s="5">
        <f t="shared" si="342"/>
        <v>0.17990474326682454</v>
      </c>
      <c r="R279" s="5">
        <f t="shared" si="343"/>
        <v>8.5441911891750502E-3</v>
      </c>
      <c r="S279" s="5">
        <f t="shared" si="344"/>
        <v>1.4549486558459244E-2</v>
      </c>
      <c r="T279" s="5">
        <f t="shared" si="345"/>
        <v>7.2353598997751664E-2</v>
      </c>
      <c r="U279" s="5">
        <f t="shared" si="346"/>
        <v>1.5767916467295754E-2</v>
      </c>
      <c r="V279" s="5">
        <f t="shared" si="347"/>
        <v>1.1998474577814531E-3</v>
      </c>
      <c r="W279" s="5">
        <f t="shared" si="348"/>
        <v>0.11066867540353131</v>
      </c>
      <c r="X279" s="5">
        <f t="shared" si="349"/>
        <v>4.4508426050132027E-2</v>
      </c>
      <c r="Y279" s="5">
        <f t="shared" si="350"/>
        <v>8.9501387011127961E-3</v>
      </c>
      <c r="Z279" s="5">
        <f t="shared" si="351"/>
        <v>1.1454265033742717E-3</v>
      </c>
      <c r="AA279" s="5">
        <f t="shared" si="352"/>
        <v>2.1138325471361532E-3</v>
      </c>
      <c r="AB279" s="5">
        <f t="shared" si="353"/>
        <v>1.9504909412210842E-3</v>
      </c>
      <c r="AC279" s="5">
        <f t="shared" si="354"/>
        <v>5.5657914651498271E-5</v>
      </c>
      <c r="AD279" s="5">
        <f t="shared" si="355"/>
        <v>5.1058502515720035E-2</v>
      </c>
      <c r="AE279" s="5">
        <f t="shared" si="356"/>
        <v>2.0534569291310874E-2</v>
      </c>
      <c r="AF279" s="5">
        <f t="shared" si="357"/>
        <v>4.1292685371043057E-3</v>
      </c>
      <c r="AG279" s="5">
        <f t="shared" si="358"/>
        <v>5.5356598620371494E-4</v>
      </c>
      <c r="AH279" s="5">
        <f t="shared" si="359"/>
        <v>1.1516612680915019E-4</v>
      </c>
      <c r="AI279" s="5">
        <f t="shared" si="360"/>
        <v>2.1253385220234051E-4</v>
      </c>
      <c r="AJ279" s="5">
        <f t="shared" si="361"/>
        <v>1.9611078180488666E-4</v>
      </c>
      <c r="AK279" s="5">
        <f t="shared" si="362"/>
        <v>1.2063784456482406E-4</v>
      </c>
      <c r="AL279" s="5">
        <f t="shared" si="363"/>
        <v>1.6523718941840202E-6</v>
      </c>
      <c r="AM279" s="5">
        <f t="shared" si="364"/>
        <v>1.8845229110347559E-2</v>
      </c>
      <c r="AN279" s="5">
        <f t="shared" si="365"/>
        <v>7.5791228475201875E-3</v>
      </c>
      <c r="AO279" s="5">
        <f t="shared" si="366"/>
        <v>1.5240754782403147E-3</v>
      </c>
      <c r="AP279" s="5">
        <f t="shared" si="367"/>
        <v>2.0431617308973456E-4</v>
      </c>
      <c r="AQ279" s="5">
        <f t="shared" si="368"/>
        <v>2.0542830316825706E-5</v>
      </c>
      <c r="AR279" s="5">
        <f t="shared" si="369"/>
        <v>9.2634397581334582E-6</v>
      </c>
      <c r="AS279" s="5">
        <f t="shared" si="370"/>
        <v>1.7095257008191721E-5</v>
      </c>
      <c r="AT279" s="5">
        <f t="shared" si="371"/>
        <v>1.5774259875740524E-5</v>
      </c>
      <c r="AU279" s="5">
        <f t="shared" si="372"/>
        <v>9.703559862955521E-6</v>
      </c>
      <c r="AV279" s="5">
        <f t="shared" si="373"/>
        <v>4.4768696640453801E-6</v>
      </c>
      <c r="AW279" s="5">
        <f t="shared" si="374"/>
        <v>3.4066394861774618E-8</v>
      </c>
      <c r="AX279" s="5">
        <f t="shared" si="375"/>
        <v>5.7963356203038618E-3</v>
      </c>
      <c r="AY279" s="5">
        <f t="shared" si="376"/>
        <v>2.3311544515857512E-3</v>
      </c>
      <c r="AZ279" s="5">
        <f t="shared" si="377"/>
        <v>4.6876866982239915E-4</v>
      </c>
      <c r="BA279" s="5">
        <f t="shared" si="378"/>
        <v>6.2842701723054629E-5</v>
      </c>
      <c r="BB279" s="5">
        <f t="shared" si="379"/>
        <v>6.3184765974478969E-6</v>
      </c>
      <c r="BC279" s="5">
        <f t="shared" si="380"/>
        <v>5.0822953715053888E-7</v>
      </c>
      <c r="BD279" s="5">
        <f t="shared" si="381"/>
        <v>6.2092415633324978E-7</v>
      </c>
      <c r="BE279" s="5">
        <f t="shared" si="382"/>
        <v>1.145887306687723E-6</v>
      </c>
      <c r="BF279" s="5">
        <f t="shared" si="383"/>
        <v>1.0573414693527613E-6</v>
      </c>
      <c r="BG279" s="5">
        <f t="shared" si="384"/>
        <v>6.5042520690487948E-7</v>
      </c>
      <c r="BH279" s="5">
        <f t="shared" si="385"/>
        <v>3.0008253864020526E-7</v>
      </c>
      <c r="BI279" s="5">
        <f t="shared" si="386"/>
        <v>1.1075773698902109E-7</v>
      </c>
      <c r="BJ279" s="8">
        <f t="shared" si="387"/>
        <v>0.724471361066369</v>
      </c>
      <c r="BK279" s="8">
        <f t="shared" si="388"/>
        <v>0.20219969101811935</v>
      </c>
      <c r="BL279" s="8">
        <f t="shared" si="389"/>
        <v>7.1570755463856633E-2</v>
      </c>
      <c r="BM279" s="8">
        <f t="shared" si="390"/>
        <v>0.38708495231012491</v>
      </c>
      <c r="BN279" s="8">
        <f t="shared" si="391"/>
        <v>0.60997116135640361</v>
      </c>
    </row>
    <row r="280" spans="1:66" x14ac:dyDescent="0.25">
      <c r="A280" t="s">
        <v>40</v>
      </c>
      <c r="B280" t="s">
        <v>235</v>
      </c>
      <c r="C280" t="s">
        <v>232</v>
      </c>
      <c r="D280" s="11">
        <v>44504</v>
      </c>
      <c r="E280">
        <f>VLOOKUP(A280,home!$A$2:$E$405,3,FALSE)</f>
        <v>1.4842105263157901</v>
      </c>
      <c r="F280">
        <f>VLOOKUP(B280,home!$B$2:$E$405,3,FALSE)</f>
        <v>0.64</v>
      </c>
      <c r="G280">
        <f>VLOOKUP(C280,away!$B$2:$E$405,4,FALSE)</f>
        <v>1.0900000000000001</v>
      </c>
      <c r="H280">
        <f>VLOOKUP(A280,away!$A$2:$E$405,3,FALSE)</f>
        <v>1.1789473684210501</v>
      </c>
      <c r="I280">
        <f>VLOOKUP(C280,away!$B$2:$E$405,3,FALSE)</f>
        <v>0.79</v>
      </c>
      <c r="J280">
        <f>VLOOKUP(B280,home!$B$2:$E$405,4,FALSE)</f>
        <v>0.66</v>
      </c>
      <c r="K280" s="3">
        <f t="shared" si="336"/>
        <v>1.0353852631578953</v>
      </c>
      <c r="L280" s="3">
        <f t="shared" si="337"/>
        <v>0.61470315789473562</v>
      </c>
      <c r="M280" s="5">
        <f t="shared" si="338"/>
        <v>0.19203292811640432</v>
      </c>
      <c r="N280" s="5">
        <f t="shared" si="339"/>
        <v>0.19882806381278448</v>
      </c>
      <c r="O280" s="5">
        <f t="shared" si="340"/>
        <v>0.11804324733292648</v>
      </c>
      <c r="P280" s="5">
        <f t="shared" si="341"/>
        <v>0.12222023870381461</v>
      </c>
      <c r="Q280" s="5">
        <f t="shared" si="342"/>
        <v>0.10293182358698731</v>
      </c>
      <c r="R280" s="5">
        <f t="shared" si="343"/>
        <v>3.628077845184962E-2</v>
      </c>
      <c r="S280" s="5">
        <f t="shared" si="344"/>
        <v>1.9446908006009529E-2</v>
      </c>
      <c r="T280" s="5">
        <f t="shared" si="345"/>
        <v>6.327251700678492E-2</v>
      </c>
      <c r="U280" s="5">
        <f t="shared" si="346"/>
        <v>3.7564583344941616E-2</v>
      </c>
      <c r="V280" s="5">
        <f t="shared" si="347"/>
        <v>1.3752304310278747E-3</v>
      </c>
      <c r="W280" s="5">
        <f t="shared" si="348"/>
        <v>3.5524697750644964E-2</v>
      </c>
      <c r="X280" s="5">
        <f t="shared" si="349"/>
        <v>2.1837143890577469E-2</v>
      </c>
      <c r="Y280" s="5">
        <f t="shared" si="350"/>
        <v>6.7116806544698518E-3</v>
      </c>
      <c r="Z280" s="5">
        <f t="shared" si="351"/>
        <v>7.4339696950770804E-3</v>
      </c>
      <c r="AA280" s="5">
        <f t="shared" si="352"/>
        <v>7.6970226690452016E-3</v>
      </c>
      <c r="AB280" s="5">
        <f t="shared" si="353"/>
        <v>3.9846919208608254E-3</v>
      </c>
      <c r="AC280" s="5">
        <f t="shared" si="354"/>
        <v>5.4704482585888626E-5</v>
      </c>
      <c r="AD280" s="5">
        <f t="shared" si="355"/>
        <v>9.1954371322890572E-3</v>
      </c>
      <c r="AE280" s="5">
        <f t="shared" si="356"/>
        <v>5.6524642434405943E-3</v>
      </c>
      <c r="AF280" s="5">
        <f t="shared" si="357"/>
        <v>1.7372938101650056E-3</v>
      </c>
      <c r="AG280" s="5">
        <f t="shared" si="358"/>
        <v>3.5597333043313549E-4</v>
      </c>
      <c r="AH280" s="5">
        <f t="shared" si="359"/>
        <v>1.1424211618144113E-3</v>
      </c>
      <c r="AI280" s="5">
        <f t="shared" si="360"/>
        <v>1.1828460352623627E-3</v>
      </c>
      <c r="AJ280" s="5">
        <f t="shared" si="361"/>
        <v>6.1235067674769716E-4</v>
      </c>
      <c r="AK280" s="5">
        <f t="shared" si="362"/>
        <v>2.1133962219644319E-4</v>
      </c>
      <c r="AL280" s="5">
        <f t="shared" si="363"/>
        <v>1.3926767633857341E-6</v>
      </c>
      <c r="AM280" s="5">
        <f t="shared" si="364"/>
        <v>1.9041640190133979E-3</v>
      </c>
      <c r="AN280" s="5">
        <f t="shared" si="365"/>
        <v>1.170495635637067E-3</v>
      </c>
      <c r="AO280" s="5">
        <f t="shared" si="366"/>
        <v>3.5975368176405546E-4</v>
      </c>
      <c r="AP280" s="5">
        <f t="shared" si="367"/>
        <v>7.3713908081540888E-5</v>
      </c>
      <c r="AQ280" s="5">
        <f t="shared" si="368"/>
        <v>1.1328043019621362E-5</v>
      </c>
      <c r="AR280" s="5">
        <f t="shared" si="369"/>
        <v>1.4044997916261832E-4</v>
      </c>
      <c r="AS280" s="5">
        <f t="shared" si="370"/>
        <v>1.4541983863580846E-4</v>
      </c>
      <c r="AT280" s="5">
        <f t="shared" si="371"/>
        <v>7.5282778947157592E-5</v>
      </c>
      <c r="AU280" s="5">
        <f t="shared" si="372"/>
        <v>2.5982226630486807E-5</v>
      </c>
      <c r="AV280" s="5">
        <f t="shared" si="373"/>
        <v>6.7254036393086649E-6</v>
      </c>
      <c r="AW280" s="5">
        <f t="shared" si="374"/>
        <v>2.4621542213826632E-8</v>
      </c>
      <c r="AX280" s="5">
        <f t="shared" si="375"/>
        <v>3.285905606536636E-4</v>
      </c>
      <c r="AY280" s="5">
        <f t="shared" si="376"/>
        <v>2.0198565528820866E-4</v>
      </c>
      <c r="AZ280" s="5">
        <f t="shared" si="377"/>
        <v>6.2080610077549679E-5</v>
      </c>
      <c r="BA280" s="5">
        <f t="shared" si="378"/>
        <v>1.2720382352900514E-5</v>
      </c>
      <c r="BB280" s="5">
        <f t="shared" si="379"/>
        <v>1.9548148004891029E-6</v>
      </c>
      <c r="BC280" s="5">
        <f t="shared" si="380"/>
        <v>2.4032616619200389E-7</v>
      </c>
      <c r="BD280" s="5">
        <f t="shared" si="381"/>
        <v>1.4389174286251876E-5</v>
      </c>
      <c r="BE280" s="5">
        <f t="shared" si="382"/>
        <v>1.489833900499572E-5</v>
      </c>
      <c r="BF280" s="5">
        <f t="shared" si="383"/>
        <v>7.7127603256515124E-6</v>
      </c>
      <c r="BG280" s="5">
        <f t="shared" si="384"/>
        <v>2.6618927931494885E-6</v>
      </c>
      <c r="BH280" s="5">
        <f t="shared" si="385"/>
        <v>6.8902114253329705E-7</v>
      </c>
      <c r="BI280" s="5">
        <f t="shared" si="386"/>
        <v>1.4268046739663832E-7</v>
      </c>
      <c r="BJ280" s="8">
        <f t="shared" si="387"/>
        <v>0.45017412285543146</v>
      </c>
      <c r="BK280" s="8">
        <f t="shared" si="388"/>
        <v>0.33533338807189383</v>
      </c>
      <c r="BL280" s="8">
        <f t="shared" si="389"/>
        <v>0.20715363531068004</v>
      </c>
      <c r="BM280" s="8">
        <f t="shared" si="390"/>
        <v>0.22955607489456956</v>
      </c>
      <c r="BN280" s="8">
        <f t="shared" si="391"/>
        <v>0.77033708000476675</v>
      </c>
    </row>
    <row r="281" spans="1:66" x14ac:dyDescent="0.25">
      <c r="A281" t="s">
        <v>40</v>
      </c>
      <c r="B281" t="s">
        <v>333</v>
      </c>
      <c r="C281" t="s">
        <v>41</v>
      </c>
      <c r="D281" s="11">
        <v>44504</v>
      </c>
      <c r="E281">
        <f>VLOOKUP(A281,home!$A$2:$E$405,3,FALSE)</f>
        <v>1.4842105263157901</v>
      </c>
      <c r="F281">
        <f>VLOOKUP(B281,home!$B$2:$E$405,3,FALSE)</f>
        <v>0.94</v>
      </c>
      <c r="G281">
        <f>VLOOKUP(C281,away!$B$2:$E$405,4,FALSE)</f>
        <v>1.27</v>
      </c>
      <c r="H281">
        <f>VLOOKUP(A281,away!$A$2:$E$405,3,FALSE)</f>
        <v>1.1789473684210501</v>
      </c>
      <c r="I281">
        <f>VLOOKUP(C281,away!$B$2:$E$405,3,FALSE)</f>
        <v>0.56000000000000005</v>
      </c>
      <c r="J281">
        <f>VLOOKUP(B281,home!$B$2:$E$405,4,FALSE)</f>
        <v>1.04</v>
      </c>
      <c r="K281" s="3">
        <f t="shared" si="336"/>
        <v>1.7718505263157902</v>
      </c>
      <c r="L281" s="3">
        <f t="shared" si="337"/>
        <v>0.68661894736841966</v>
      </c>
      <c r="M281" s="5">
        <f t="shared" si="338"/>
        <v>8.5565811525283586E-2</v>
      </c>
      <c r="N281" s="5">
        <f t="shared" si="339"/>
        <v>0.15160982818571142</v>
      </c>
      <c r="O281" s="5">
        <f t="shared" si="340"/>
        <v>5.8751107440214813E-2</v>
      </c>
      <c r="P281" s="5">
        <f t="shared" si="341"/>
        <v>0.10409818063958015</v>
      </c>
      <c r="Q281" s="5">
        <f t="shared" si="342"/>
        <v>0.13431497693274969</v>
      </c>
      <c r="R281" s="5">
        <f t="shared" si="343"/>
        <v>2.0169811773664611E-2</v>
      </c>
      <c r="S281" s="5">
        <f t="shared" si="344"/>
        <v>3.1661101026514066E-2</v>
      </c>
      <c r="T281" s="5">
        <f t="shared" si="345"/>
        <v>9.222320807737816E-2</v>
      </c>
      <c r="U281" s="5">
        <f t="shared" si="346"/>
        <v>3.5737891606858065E-2</v>
      </c>
      <c r="V281" s="5">
        <f t="shared" si="347"/>
        <v>4.2798285321808483E-3</v>
      </c>
      <c r="W281" s="5">
        <f t="shared" si="348"/>
        <v>7.9328687523461922E-2</v>
      </c>
      <c r="X281" s="5">
        <f t="shared" si="349"/>
        <v>5.4468579923477714E-2</v>
      </c>
      <c r="Y281" s="5">
        <f t="shared" si="350"/>
        <v>1.8699579505855452E-2</v>
      </c>
      <c r="Z281" s="5">
        <f t="shared" si="351"/>
        <v>4.6163249762175848E-3</v>
      </c>
      <c r="AA281" s="5">
        <f t="shared" si="352"/>
        <v>8.1794378387558542E-3</v>
      </c>
      <c r="AB281" s="5">
        <f t="shared" si="353"/>
        <v>7.2463706197834271E-3</v>
      </c>
      <c r="AC281" s="5">
        <f t="shared" si="354"/>
        <v>3.2542375548976187E-4</v>
      </c>
      <c r="AD281" s="5">
        <f t="shared" si="355"/>
        <v>3.5139644185096713E-2</v>
      </c>
      <c r="AE281" s="5">
        <f t="shared" si="356"/>
        <v>2.4127545501271917E-2</v>
      </c>
      <c r="AF281" s="5">
        <f t="shared" si="357"/>
        <v>8.2832149473334865E-3</v>
      </c>
      <c r="AG281" s="5">
        <f t="shared" si="358"/>
        <v>1.8958041093214929E-3</v>
      </c>
      <c r="AH281" s="5">
        <f t="shared" si="359"/>
        <v>7.9241404897026553E-4</v>
      </c>
      <c r="AI281" s="5">
        <f t="shared" si="360"/>
        <v>1.4040392497279913E-3</v>
      </c>
      <c r="AJ281" s="5">
        <f t="shared" si="361"/>
        <v>1.2438738417992847E-3</v>
      </c>
      <c r="AK281" s="5">
        <f t="shared" si="362"/>
        <v>7.3465284042083549E-4</v>
      </c>
      <c r="AL281" s="5">
        <f t="shared" si="363"/>
        <v>1.5836241264829874E-5</v>
      </c>
      <c r="AM281" s="5">
        <f t="shared" si="364"/>
        <v>1.2452439408782635E-2</v>
      </c>
      <c r="AN281" s="5">
        <f t="shared" si="365"/>
        <v>8.5500808390273596E-3</v>
      </c>
      <c r="AO281" s="5">
        <f t="shared" si="366"/>
        <v>2.93532375280393E-3</v>
      </c>
      <c r="AP281" s="5">
        <f t="shared" si="367"/>
        <v>6.7181630177858464E-4</v>
      </c>
      <c r="AQ281" s="5">
        <f t="shared" si="368"/>
        <v>1.1532045048803907E-4</v>
      </c>
      <c r="AR281" s="5">
        <f t="shared" si="369"/>
        <v>1.0881730003678226E-4</v>
      </c>
      <c r="AS281" s="5">
        <f t="shared" si="370"/>
        <v>1.9280799034243588E-4</v>
      </c>
      <c r="AT281" s="5">
        <f t="shared" si="371"/>
        <v>1.7081346958306744E-4</v>
      </c>
      <c r="AU281" s="5">
        <f t="shared" si="372"/>
        <v>1.0088531199419477E-4</v>
      </c>
      <c r="AV281" s="5">
        <f t="shared" si="373"/>
        <v>4.4688423288611671E-5</v>
      </c>
      <c r="AW281" s="5">
        <f t="shared" si="374"/>
        <v>5.3517088012005952E-7</v>
      </c>
      <c r="AX281" s="5">
        <f t="shared" si="375"/>
        <v>3.6773102200611677E-3</v>
      </c>
      <c r="AY281" s="5">
        <f t="shared" si="376"/>
        <v>2.5249108724455308E-3</v>
      </c>
      <c r="AZ281" s="5">
        <f t="shared" si="377"/>
        <v>8.6682582271881419E-4</v>
      </c>
      <c r="BA281" s="5">
        <f t="shared" si="378"/>
        <v>1.9839301131565221E-4</v>
      </c>
      <c r="BB281" s="5">
        <f t="shared" si="379"/>
        <v>3.4055100148701017E-5</v>
      </c>
      <c r="BC281" s="5">
        <f t="shared" si="380"/>
        <v>4.676575403325442E-6</v>
      </c>
      <c r="BD281" s="5">
        <f t="shared" si="381"/>
        <v>1.2452670001121485E-5</v>
      </c>
      <c r="BE281" s="5">
        <f t="shared" si="382"/>
        <v>2.2064269895523954E-5</v>
      </c>
      <c r="BF281" s="5">
        <f t="shared" si="383"/>
        <v>1.9547294113578887E-5</v>
      </c>
      <c r="BG281" s="5">
        <f t="shared" si="384"/>
        <v>1.1544961121064766E-5</v>
      </c>
      <c r="BH281" s="5">
        <f t="shared" si="385"/>
        <v>5.113986359663485E-6</v>
      </c>
      <c r="BI281" s="5">
        <f t="shared" si="386"/>
        <v>1.8122438845883026E-6</v>
      </c>
      <c r="BJ281" s="8">
        <f t="shared" si="387"/>
        <v>0.63212222124663164</v>
      </c>
      <c r="BK281" s="8">
        <f t="shared" si="388"/>
        <v>0.22847109259275877</v>
      </c>
      <c r="BL281" s="8">
        <f t="shared" si="389"/>
        <v>0.13495014718081577</v>
      </c>
      <c r="BM281" s="8">
        <f t="shared" si="390"/>
        <v>0.44312569379765426</v>
      </c>
      <c r="BN281" s="8">
        <f t="shared" si="391"/>
        <v>0.55450971649720426</v>
      </c>
    </row>
    <row r="282" spans="1:66" x14ac:dyDescent="0.25">
      <c r="A282" t="s">
        <v>40</v>
      </c>
      <c r="B282" t="s">
        <v>237</v>
      </c>
      <c r="C282" t="s">
        <v>238</v>
      </c>
      <c r="D282" s="11">
        <v>44504</v>
      </c>
      <c r="E282">
        <f>VLOOKUP(A282,home!$A$2:$E$405,3,FALSE)</f>
        <v>1.4842105263157901</v>
      </c>
      <c r="F282">
        <f>VLOOKUP(B282,home!$B$2:$E$405,3,FALSE)</f>
        <v>0.71</v>
      </c>
      <c r="G282">
        <f>VLOOKUP(C282,away!$B$2:$E$405,4,FALSE)</f>
        <v>0.89</v>
      </c>
      <c r="H282">
        <f>VLOOKUP(A282,away!$A$2:$E$405,3,FALSE)</f>
        <v>1.1789473684210501</v>
      </c>
      <c r="I282">
        <f>VLOOKUP(C282,away!$B$2:$E$405,3,FALSE)</f>
        <v>0.56999999999999995</v>
      </c>
      <c r="J282">
        <f>VLOOKUP(B282,home!$B$2:$E$405,4,FALSE)</f>
        <v>1.08</v>
      </c>
      <c r="K282" s="3">
        <f t="shared" si="336"/>
        <v>0.93787263157894762</v>
      </c>
      <c r="L282" s="3">
        <f t="shared" si="337"/>
        <v>0.72575999999999841</v>
      </c>
      <c r="M282" s="5">
        <f t="shared" si="338"/>
        <v>0.18944952825845154</v>
      </c>
      <c r="N282" s="5">
        <f t="shared" si="339"/>
        <v>0.17767952761914413</v>
      </c>
      <c r="O282" s="5">
        <f t="shared" si="340"/>
        <v>0.13749488962885351</v>
      </c>
      <c r="P282" s="5">
        <f t="shared" si="341"/>
        <v>0.12895269396486977</v>
      </c>
      <c r="Q282" s="5">
        <f t="shared" si="342"/>
        <v>8.3320383072935503E-2</v>
      </c>
      <c r="R282" s="5">
        <f t="shared" si="343"/>
        <v>4.9894145548518246E-2</v>
      </c>
      <c r="S282" s="5">
        <f t="shared" si="344"/>
        <v>2.1943571770355587E-2</v>
      </c>
      <c r="T282" s="5">
        <f t="shared" si="345"/>
        <v>6.0470601219013542E-2</v>
      </c>
      <c r="U282" s="5">
        <f t="shared" si="346"/>
        <v>4.6794353585971837E-2</v>
      </c>
      <c r="V282" s="5">
        <f t="shared" si="347"/>
        <v>1.6595934084579918E-3</v>
      </c>
      <c r="W282" s="5">
        <f t="shared" si="348"/>
        <v>2.6047968978926681E-2</v>
      </c>
      <c r="X282" s="5">
        <f t="shared" si="349"/>
        <v>1.8904573966145786E-2</v>
      </c>
      <c r="Y282" s="5">
        <f t="shared" si="350"/>
        <v>6.8600918008349674E-3</v>
      </c>
      <c r="Z282" s="5">
        <f t="shared" si="351"/>
        <v>1.2070391691097509E-2</v>
      </c>
      <c r="AA282" s="5">
        <f t="shared" si="352"/>
        <v>1.1320490019518284E-2</v>
      </c>
      <c r="AB282" s="5">
        <f t="shared" si="353"/>
        <v>5.308588882684412E-3</v>
      </c>
      <c r="AC282" s="5">
        <f t="shared" si="354"/>
        <v>7.0602261085813531E-5</v>
      </c>
      <c r="AD282" s="5">
        <f t="shared" si="355"/>
        <v>6.1074193033881881E-3</v>
      </c>
      <c r="AE282" s="5">
        <f t="shared" si="356"/>
        <v>4.4325206336270013E-3</v>
      </c>
      <c r="AF282" s="5">
        <f t="shared" si="357"/>
        <v>1.6084730875305627E-3</v>
      </c>
      <c r="AG282" s="5">
        <f t="shared" si="358"/>
        <v>3.891218093353929E-4</v>
      </c>
      <c r="AH282" s="5">
        <f t="shared" si="359"/>
        <v>2.1900518684327269E-3</v>
      </c>
      <c r="AI282" s="5">
        <f t="shared" si="360"/>
        <v>2.0539897091413927E-3</v>
      </c>
      <c r="AJ282" s="5">
        <f t="shared" si="361"/>
        <v>9.6319036687425759E-4</v>
      </c>
      <c r="AK282" s="5">
        <f t="shared" si="362"/>
        <v>3.0111662803061735E-4</v>
      </c>
      <c r="AL282" s="5">
        <f t="shared" si="363"/>
        <v>1.9222748878226565E-6</v>
      </c>
      <c r="AM282" s="5">
        <f t="shared" si="364"/>
        <v>1.1455962828449491E-3</v>
      </c>
      <c r="AN282" s="5">
        <f t="shared" si="365"/>
        <v>8.3142795823754848E-4</v>
      </c>
      <c r="AO282" s="5">
        <f t="shared" si="366"/>
        <v>3.0170857748524092E-4</v>
      </c>
      <c r="AP282" s="5">
        <f t="shared" si="367"/>
        <v>7.2989339065229332E-5</v>
      </c>
      <c r="AQ282" s="5">
        <f t="shared" si="368"/>
        <v>1.324318567999518E-5</v>
      </c>
      <c r="AR282" s="5">
        <f t="shared" si="369"/>
        <v>3.1789040880674657E-4</v>
      </c>
      <c r="AS282" s="5">
        <f t="shared" si="370"/>
        <v>2.9814071426129086E-4</v>
      </c>
      <c r="AT282" s="5">
        <f t="shared" si="371"/>
        <v>1.3980900813253196E-4</v>
      </c>
      <c r="AU282" s="5">
        <f t="shared" si="372"/>
        <v>4.3707680791900088E-5</v>
      </c>
      <c r="AV282" s="5">
        <f t="shared" si="373"/>
        <v>1.0248059401127987E-5</v>
      </c>
      <c r="AW282" s="5">
        <f t="shared" si="374"/>
        <v>3.6345435994432769E-8</v>
      </c>
      <c r="AX282" s="5">
        <f t="shared" si="375"/>
        <v>1.7907056675314204E-4</v>
      </c>
      <c r="AY282" s="5">
        <f t="shared" si="376"/>
        <v>1.2996225452676009E-4</v>
      </c>
      <c r="AZ282" s="5">
        <f t="shared" si="377"/>
        <v>4.7160702922670593E-5</v>
      </c>
      <c r="BA282" s="5">
        <f t="shared" si="378"/>
        <v>1.1409117251052446E-5</v>
      </c>
      <c r="BB282" s="5">
        <f t="shared" si="379"/>
        <v>2.0700702340309511E-6</v>
      </c>
      <c r="BC282" s="5">
        <f t="shared" si="380"/>
        <v>3.0047483461006008E-7</v>
      </c>
      <c r="BD282" s="5">
        <f t="shared" si="381"/>
        <v>3.8452023849263964E-5</v>
      </c>
      <c r="BE282" s="5">
        <f t="shared" si="382"/>
        <v>3.6063100797045647E-5</v>
      </c>
      <c r="BF282" s="5">
        <f t="shared" si="383"/>
        <v>1.691129762371102E-5</v>
      </c>
      <c r="BG282" s="5">
        <f t="shared" si="384"/>
        <v>5.2868810685882208E-6</v>
      </c>
      <c r="BH282" s="5">
        <f t="shared" si="385"/>
        <v>1.2396052651604379E-6</v>
      </c>
      <c r="BI282" s="5">
        <f t="shared" si="386"/>
        <v>2.3251837043102792E-7</v>
      </c>
      <c r="BJ282" s="8">
        <f t="shared" si="387"/>
        <v>0.38855562002071692</v>
      </c>
      <c r="BK282" s="8">
        <f t="shared" si="388"/>
        <v>0.34220787419263532</v>
      </c>
      <c r="BL282" s="8">
        <f t="shared" si="389"/>
        <v>0.25722879753639322</v>
      </c>
      <c r="BM282" s="8">
        <f t="shared" si="390"/>
        <v>0.23314158943897939</v>
      </c>
      <c r="BN282" s="8">
        <f t="shared" si="391"/>
        <v>0.7667911680927727</v>
      </c>
    </row>
    <row r="283" spans="1:66" x14ac:dyDescent="0.25">
      <c r="A283" t="s">
        <v>40</v>
      </c>
      <c r="B283" t="s">
        <v>335</v>
      </c>
      <c r="C283" t="s">
        <v>320</v>
      </c>
      <c r="D283" s="11">
        <v>44504</v>
      </c>
      <c r="E283">
        <f>VLOOKUP(A283,home!$A$2:$E$405,3,FALSE)</f>
        <v>1.4842105263157901</v>
      </c>
      <c r="F283">
        <f>VLOOKUP(B283,home!$B$2:$E$405,3,FALSE)</f>
        <v>0.64</v>
      </c>
      <c r="G283">
        <f>VLOOKUP(C283,away!$B$2:$E$405,4,FALSE)</f>
        <v>0.97</v>
      </c>
      <c r="H283">
        <f>VLOOKUP(A283,away!$A$2:$E$405,3,FALSE)</f>
        <v>1.1789473684210501</v>
      </c>
      <c r="I283">
        <f>VLOOKUP(C283,away!$B$2:$E$405,3,FALSE)</f>
        <v>1.38</v>
      </c>
      <c r="J283">
        <f>VLOOKUP(B283,home!$B$2:$E$405,4,FALSE)</f>
        <v>1.29</v>
      </c>
      <c r="K283" s="3">
        <f t="shared" si="336"/>
        <v>0.92139789473684253</v>
      </c>
      <c r="L283" s="3">
        <f t="shared" si="337"/>
        <v>2.0987621052631531</v>
      </c>
      <c r="M283" s="5">
        <f t="shared" si="338"/>
        <v>4.8793410791697529E-2</v>
      </c>
      <c r="N283" s="5">
        <f t="shared" si="339"/>
        <v>4.495814598050004E-2</v>
      </c>
      <c r="O283" s="5">
        <f t="shared" si="340"/>
        <v>0.10240576155615295</v>
      </c>
      <c r="P283" s="5">
        <f t="shared" si="341"/>
        <v>9.4356453106762411E-2</v>
      </c>
      <c r="Q283" s="5">
        <f t="shared" si="342"/>
        <v>2.0712170528852186E-2</v>
      </c>
      <c r="R283" s="5">
        <f t="shared" si="343"/>
        <v>0.10746266585733405</v>
      </c>
      <c r="S283" s="5">
        <f t="shared" si="344"/>
        <v>4.5616508963150698E-2</v>
      </c>
      <c r="T283" s="5">
        <f t="shared" si="345"/>
        <v>4.3469918623703245E-2</v>
      </c>
      <c r="U283" s="5">
        <f t="shared" si="346"/>
        <v>9.9015874083756367E-2</v>
      </c>
      <c r="V283" s="5">
        <f t="shared" si="347"/>
        <v>9.8014418090879747E-3</v>
      </c>
      <c r="W283" s="5">
        <f t="shared" si="348"/>
        <v>6.3613834402382937E-3</v>
      </c>
      <c r="X283" s="5">
        <f t="shared" si="349"/>
        <v>1.3351030501420679E-2</v>
      </c>
      <c r="Y283" s="5">
        <f t="shared" si="350"/>
        <v>1.4010318441297121E-2</v>
      </c>
      <c r="Z283" s="5">
        <f t="shared" si="351"/>
        <v>7.5179523610643062E-2</v>
      </c>
      <c r="AA283" s="5">
        <f t="shared" si="352"/>
        <v>6.9270254782165266E-2</v>
      </c>
      <c r="AB283" s="5">
        <f t="shared" si="353"/>
        <v>3.1912733462085882E-2</v>
      </c>
      <c r="AC283" s="5">
        <f t="shared" si="354"/>
        <v>1.1846236887215551E-3</v>
      </c>
      <c r="AD283" s="5">
        <f t="shared" si="355"/>
        <v>1.465341327362344E-3</v>
      </c>
      <c r="AE283" s="5">
        <f t="shared" si="356"/>
        <v>3.0754028491440963E-3</v>
      </c>
      <c r="AF283" s="5">
        <f t="shared" si="357"/>
        <v>3.227269479100982E-3</v>
      </c>
      <c r="AG283" s="5">
        <f t="shared" si="358"/>
        <v>2.2577569620698323E-3</v>
      </c>
      <c r="AH283" s="5">
        <f t="shared" si="359"/>
        <v>3.9445983811438524E-2</v>
      </c>
      <c r="AI283" s="5">
        <f t="shared" si="360"/>
        <v>3.634544643968303E-2</v>
      </c>
      <c r="AJ283" s="5">
        <f t="shared" si="361"/>
        <v>1.6744308916397305E-2</v>
      </c>
      <c r="AK283" s="5">
        <f t="shared" si="362"/>
        <v>5.1427236614639401E-3</v>
      </c>
      <c r="AL283" s="5">
        <f t="shared" si="363"/>
        <v>9.1632773950727718E-5</v>
      </c>
      <c r="AM283" s="5">
        <f t="shared" si="364"/>
        <v>2.7003248282051086E-4</v>
      </c>
      <c r="AN283" s="5">
        <f t="shared" si="365"/>
        <v>5.6673394213381154E-4</v>
      </c>
      <c r="AO283" s="5">
        <f t="shared" si="366"/>
        <v>5.9471986075842239E-4</v>
      </c>
      <c r="AP283" s="5">
        <f t="shared" si="367"/>
        <v>4.1605850233571861E-4</v>
      </c>
      <c r="AQ283" s="5">
        <f t="shared" si="368"/>
        <v>2.1830195456868675E-4</v>
      </c>
      <c r="AR283" s="5">
        <f t="shared" si="369"/>
        <v>1.6557547205654208E-2</v>
      </c>
      <c r="AS283" s="5">
        <f t="shared" si="370"/>
        <v>1.5256089137295677E-2</v>
      </c>
      <c r="AT283" s="5">
        <f t="shared" si="371"/>
        <v>7.0284642065109246E-3</v>
      </c>
      <c r="AU283" s="5">
        <f t="shared" si="372"/>
        <v>2.1586707077041398E-3</v>
      </c>
      <c r="AV283" s="5">
        <f t="shared" si="373"/>
        <v>4.9724866137717107E-4</v>
      </c>
      <c r="AW283" s="5">
        <f t="shared" si="374"/>
        <v>4.9221944099716556E-6</v>
      </c>
      <c r="AX283" s="5">
        <f t="shared" si="375"/>
        <v>4.1467893530230201E-5</v>
      </c>
      <c r="AY283" s="5">
        <f t="shared" si="376"/>
        <v>8.7031243526334217E-5</v>
      </c>
      <c r="AZ283" s="5">
        <f t="shared" si="377"/>
        <v>9.13289379434997E-5</v>
      </c>
      <c r="BA283" s="5">
        <f t="shared" si="378"/>
        <v>6.3892571356582439E-5</v>
      </c>
      <c r="BB283" s="5">
        <f t="shared" si="379"/>
        <v>3.3523826892754285E-5</v>
      </c>
      <c r="BC283" s="5">
        <f t="shared" si="380"/>
        <v>1.407170750118291E-5</v>
      </c>
      <c r="BD283" s="5">
        <f t="shared" si="381"/>
        <v>5.7917254385554742E-3</v>
      </c>
      <c r="BE283" s="5">
        <f t="shared" si="382"/>
        <v>5.3364836259788299E-3</v>
      </c>
      <c r="BF283" s="5">
        <f t="shared" si="383"/>
        <v>2.4585123891372627E-3</v>
      </c>
      <c r="BG283" s="5">
        <f t="shared" si="384"/>
        <v>7.5508937984517313E-4</v>
      </c>
      <c r="BH283" s="5">
        <f t="shared" si="385"/>
        <v>1.7393444123187262E-4</v>
      </c>
      <c r="BI283" s="5">
        <f t="shared" si="386"/>
        <v>3.2052565594655303E-5</v>
      </c>
      <c r="BJ283" s="8">
        <f t="shared" si="387"/>
        <v>0.15528590105705656</v>
      </c>
      <c r="BK283" s="8">
        <f t="shared" si="388"/>
        <v>0.19993110237689721</v>
      </c>
      <c r="BL283" s="8">
        <f t="shared" si="389"/>
        <v>0.56379157032936267</v>
      </c>
      <c r="BM283" s="8">
        <f t="shared" si="390"/>
        <v>0.57541738050354407</v>
      </c>
      <c r="BN283" s="8">
        <f t="shared" si="391"/>
        <v>0.41868860782129919</v>
      </c>
    </row>
    <row r="284" spans="1:66" x14ac:dyDescent="0.25">
      <c r="A284" t="s">
        <v>10</v>
      </c>
      <c r="B284" t="s">
        <v>45</v>
      </c>
      <c r="C284" t="s">
        <v>241</v>
      </c>
      <c r="D284" s="11">
        <v>44534</v>
      </c>
      <c r="E284">
        <f>VLOOKUP(A284,home!$A$2:$E$405,3,FALSE)</f>
        <v>1.5424836601307199</v>
      </c>
      <c r="F284">
        <f>VLOOKUP(B284,home!$B$2:$E$405,3,FALSE)</f>
        <v>0.65</v>
      </c>
      <c r="G284">
        <f>VLOOKUP(C284,away!$B$2:$E$405,4,FALSE)</f>
        <v>0.88</v>
      </c>
      <c r="H284">
        <f>VLOOKUP(A284,away!$A$2:$E$405,3,FALSE)</f>
        <v>1.44444444444444</v>
      </c>
      <c r="I284">
        <f>VLOOKUP(C284,away!$B$2:$E$405,3,FALSE)</f>
        <v>1.03</v>
      </c>
      <c r="J284">
        <f>VLOOKUP(B284,home!$B$2:$E$405,4,FALSE)</f>
        <v>0.9</v>
      </c>
      <c r="K284" s="3">
        <f t="shared" si="336"/>
        <v>0.88230065359477183</v>
      </c>
      <c r="L284" s="3">
        <f t="shared" si="337"/>
        <v>1.338999999999996</v>
      </c>
      <c r="M284" s="5">
        <f t="shared" si="338"/>
        <v>0.10846793782432658</v>
      </c>
      <c r="N284" s="5">
        <f t="shared" si="339"/>
        <v>9.5701332436480407E-2</v>
      </c>
      <c r="O284" s="5">
        <f t="shared" si="340"/>
        <v>0.14523856874677285</v>
      </c>
      <c r="P284" s="5">
        <f t="shared" si="341"/>
        <v>0.12814408413244688</v>
      </c>
      <c r="Q284" s="5">
        <f t="shared" si="342"/>
        <v>4.2218674079298593E-2</v>
      </c>
      <c r="R284" s="5">
        <f t="shared" si="343"/>
        <v>9.7237221775964153E-2</v>
      </c>
      <c r="S284" s="5">
        <f t="shared" si="344"/>
        <v>3.7847373674464842E-2</v>
      </c>
      <c r="T284" s="5">
        <f t="shared" si="345"/>
        <v>5.6530804592180649E-2</v>
      </c>
      <c r="U284" s="5">
        <f t="shared" si="346"/>
        <v>8.5792464326672951E-2</v>
      </c>
      <c r="V284" s="5">
        <f t="shared" si="347"/>
        <v>4.9681010030485275E-3</v>
      </c>
      <c r="W284" s="5">
        <f t="shared" si="348"/>
        <v>1.2416521244689938E-2</v>
      </c>
      <c r="X284" s="5">
        <f t="shared" si="349"/>
        <v>1.6625721946639777E-2</v>
      </c>
      <c r="Y284" s="5">
        <f t="shared" si="350"/>
        <v>1.1130920843275299E-2</v>
      </c>
      <c r="Z284" s="5">
        <f t="shared" si="351"/>
        <v>4.3400213319338542E-2</v>
      </c>
      <c r="AA284" s="5">
        <f t="shared" si="352"/>
        <v>3.8292036577804917E-2</v>
      </c>
      <c r="AB284" s="5">
        <f t="shared" si="353"/>
        <v>1.6892544450036091E-2</v>
      </c>
      <c r="AC284" s="5">
        <f t="shared" si="354"/>
        <v>3.6683233640446081E-4</v>
      </c>
      <c r="AD284" s="5">
        <f t="shared" si="355"/>
        <v>2.7387762023908246E-3</v>
      </c>
      <c r="AE284" s="5">
        <f t="shared" si="356"/>
        <v>3.6672213350013032E-3</v>
      </c>
      <c r="AF284" s="5">
        <f t="shared" si="357"/>
        <v>2.4552046837833658E-3</v>
      </c>
      <c r="AG284" s="5">
        <f t="shared" si="358"/>
        <v>1.095839690528639E-3</v>
      </c>
      <c r="AH284" s="5">
        <f t="shared" si="359"/>
        <v>1.4528221408648533E-2</v>
      </c>
      <c r="AI284" s="5">
        <f t="shared" si="360"/>
        <v>1.2818259244420156E-2</v>
      </c>
      <c r="AJ284" s="5">
        <f t="shared" si="361"/>
        <v>5.654779254649564E-3</v>
      </c>
      <c r="AK284" s="5">
        <f t="shared" si="362"/>
        <v>1.6630718107704895E-3</v>
      </c>
      <c r="AL284" s="5">
        <f t="shared" si="363"/>
        <v>1.7335037328670485E-5</v>
      </c>
      <c r="AM284" s="5">
        <f t="shared" si="364"/>
        <v>4.8328480668384657E-4</v>
      </c>
      <c r="AN284" s="5">
        <f t="shared" si="365"/>
        <v>6.4711835614966859E-4</v>
      </c>
      <c r="AO284" s="5">
        <f t="shared" si="366"/>
        <v>4.3324573944220188E-4</v>
      </c>
      <c r="AP284" s="5">
        <f t="shared" si="367"/>
        <v>1.9337201503770221E-4</v>
      </c>
      <c r="AQ284" s="5">
        <f t="shared" si="368"/>
        <v>6.4731282033870624E-5</v>
      </c>
      <c r="AR284" s="5">
        <f t="shared" si="369"/>
        <v>3.8906576932360624E-3</v>
      </c>
      <c r="AS284" s="5">
        <f t="shared" si="370"/>
        <v>3.4327298256557046E-3</v>
      </c>
      <c r="AT284" s="5">
        <f t="shared" si="371"/>
        <v>1.5143498843951475E-3</v>
      </c>
      <c r="AU284" s="5">
        <f t="shared" si="372"/>
        <v>4.453706309243354E-4</v>
      </c>
      <c r="AV284" s="5">
        <f t="shared" si="373"/>
        <v>9.8237699689114225E-5</v>
      </c>
      <c r="AW284" s="5">
        <f t="shared" si="374"/>
        <v>5.6887841862695158E-7</v>
      </c>
      <c r="AX284" s="5">
        <f t="shared" si="375"/>
        <v>7.1067083468263431E-5</v>
      </c>
      <c r="AY284" s="5">
        <f t="shared" si="376"/>
        <v>9.5158824764004447E-5</v>
      </c>
      <c r="AZ284" s="5">
        <f t="shared" si="377"/>
        <v>6.3708833179500795E-5</v>
      </c>
      <c r="BA284" s="5">
        <f t="shared" si="378"/>
        <v>2.843537587578377E-5</v>
      </c>
      <c r="BB284" s="5">
        <f t="shared" si="379"/>
        <v>9.5187420744185893E-6</v>
      </c>
      <c r="BC284" s="5">
        <f t="shared" si="380"/>
        <v>2.5491191275292883E-6</v>
      </c>
      <c r="BD284" s="5">
        <f t="shared" si="381"/>
        <v>8.6826510854051274E-4</v>
      </c>
      <c r="BE284" s="5">
        <f t="shared" si="382"/>
        <v>7.6607087275882982E-4</v>
      </c>
      <c r="BF284" s="5">
        <f t="shared" si="383"/>
        <v>3.3795241586751635E-4</v>
      </c>
      <c r="BG284" s="5">
        <f t="shared" si="384"/>
        <v>9.9391879134613968E-5</v>
      </c>
      <c r="BH284" s="5">
        <f t="shared" si="385"/>
        <v>2.1923379980620611E-5</v>
      </c>
      <c r="BI284" s="5">
        <f t="shared" si="386"/>
        <v>3.8686024971816214E-6</v>
      </c>
      <c r="BJ284" s="8">
        <f t="shared" si="387"/>
        <v>0.24667320723210565</v>
      </c>
      <c r="BK284" s="8">
        <f t="shared" si="388"/>
        <v>0.2799068228327839</v>
      </c>
      <c r="BL284" s="8">
        <f t="shared" si="389"/>
        <v>0.42959598558841916</v>
      </c>
      <c r="BM284" s="8">
        <f t="shared" si="390"/>
        <v>0.38247382003101255</v>
      </c>
      <c r="BN284" s="8">
        <f t="shared" si="391"/>
        <v>0.61700781899528956</v>
      </c>
    </row>
    <row r="285" spans="1:66" x14ac:dyDescent="0.25">
      <c r="A285" t="s">
        <v>13</v>
      </c>
      <c r="B285" t="s">
        <v>55</v>
      </c>
      <c r="C285" t="s">
        <v>15</v>
      </c>
      <c r="D285" s="11">
        <v>44534</v>
      </c>
      <c r="E285">
        <f>VLOOKUP(A285,home!$A$2:$E$405,3,FALSE)</f>
        <v>1.64492753623188</v>
      </c>
      <c r="F285">
        <f>VLOOKUP(B285,home!$B$2:$E$405,3,FALSE)</f>
        <v>1.05</v>
      </c>
      <c r="G285">
        <f>VLOOKUP(C285,away!$B$2:$E$405,4,FALSE)</f>
        <v>0.56999999999999995</v>
      </c>
      <c r="H285">
        <f>VLOOKUP(A285,away!$A$2:$E$405,3,FALSE)</f>
        <v>1.35144927536232</v>
      </c>
      <c r="I285">
        <f>VLOOKUP(C285,away!$B$2:$E$405,3,FALSE)</f>
        <v>0.73</v>
      </c>
      <c r="J285">
        <f>VLOOKUP(B285,home!$B$2:$E$405,4,FALSE)</f>
        <v>1.04</v>
      </c>
      <c r="K285" s="3">
        <f t="shared" si="336"/>
        <v>0.98448913043478015</v>
      </c>
      <c r="L285" s="3">
        <f t="shared" si="337"/>
        <v>1.0260202898550732</v>
      </c>
      <c r="M285" s="5">
        <f t="shared" si="338"/>
        <v>0.13392043550200192</v>
      </c>
      <c r="N285" s="5">
        <f t="shared" si="339"/>
        <v>0.13184321309481289</v>
      </c>
      <c r="O285" s="5">
        <f t="shared" si="340"/>
        <v>0.13740508405128163</v>
      </c>
      <c r="P285" s="5">
        <f t="shared" si="341"/>
        <v>0.13527381171496411</v>
      </c>
      <c r="Q285" s="5">
        <f t="shared" si="342"/>
        <v>6.4899105106719882E-2</v>
      </c>
      <c r="R285" s="5">
        <f t="shared" si="343"/>
        <v>7.0490202082928333E-2</v>
      </c>
      <c r="S285" s="5">
        <f t="shared" si="344"/>
        <v>3.4160216227085857E-2</v>
      </c>
      <c r="T285" s="5">
        <f t="shared" si="345"/>
        <v>6.65877986329316E-2</v>
      </c>
      <c r="U285" s="5">
        <f t="shared" si="346"/>
        <v>6.9396837752794038E-2</v>
      </c>
      <c r="V285" s="5">
        <f t="shared" si="347"/>
        <v>3.8339370360911877E-3</v>
      </c>
      <c r="W285" s="5">
        <f t="shared" si="348"/>
        <v>2.129748785083669E-2</v>
      </c>
      <c r="X285" s="5">
        <f t="shared" si="349"/>
        <v>2.1851654657900361E-2</v>
      </c>
      <c r="Y285" s="5">
        <f t="shared" si="350"/>
        <v>1.1210120522955943E-2</v>
      </c>
      <c r="Z285" s="5">
        <f t="shared" si="351"/>
        <v>2.4108125857689608E-2</v>
      </c>
      <c r="AA285" s="5">
        <f t="shared" si="352"/>
        <v>2.3734187862049075E-2</v>
      </c>
      <c r="AB285" s="5">
        <f t="shared" si="353"/>
        <v>1.1683024984942204E-2</v>
      </c>
      <c r="AC285" s="5">
        <f t="shared" si="354"/>
        <v>2.420426328154908E-4</v>
      </c>
      <c r="AD285" s="5">
        <f t="shared" si="355"/>
        <v>5.2417863236788754E-3</v>
      </c>
      <c r="AE285" s="5">
        <f t="shared" si="356"/>
        <v>5.3781791231793585E-3</v>
      </c>
      <c r="AF285" s="5">
        <f t="shared" si="357"/>
        <v>2.7590604514284938E-3</v>
      </c>
      <c r="AG285" s="5">
        <f t="shared" si="358"/>
        <v>9.4361733470077762E-4</v>
      </c>
      <c r="AH285" s="5">
        <f t="shared" si="359"/>
        <v>6.1838565700923177E-3</v>
      </c>
      <c r="AI285" s="5">
        <f t="shared" si="360"/>
        <v>6.0879395774235869E-3</v>
      </c>
      <c r="AJ285" s="5">
        <f t="shared" si="361"/>
        <v>2.9967551703586151E-3</v>
      </c>
      <c r="AK285" s="5">
        <f t="shared" si="362"/>
        <v>9.8342429726409495E-4</v>
      </c>
      <c r="AL285" s="5">
        <f t="shared" si="363"/>
        <v>9.7795469125359881E-6</v>
      </c>
      <c r="AM285" s="5">
        <f t="shared" si="364"/>
        <v>1.0320963319447084E-3</v>
      </c>
      <c r="AN285" s="5">
        <f t="shared" si="365"/>
        <v>1.0589517776602676E-3</v>
      </c>
      <c r="AO285" s="5">
        <f t="shared" si="366"/>
        <v>5.4325300492876632E-4</v>
      </c>
      <c r="AP285" s="5">
        <f t="shared" si="367"/>
        <v>1.857962018605508E-4</v>
      </c>
      <c r="AQ285" s="5">
        <f t="shared" si="368"/>
        <v>4.7657668221733495E-5</v>
      </c>
      <c r="AR285" s="5">
        <f t="shared" si="369"/>
        <v>1.2689524620936644E-3</v>
      </c>
      <c r="AS285" s="5">
        <f t="shared" si="370"/>
        <v>1.2492699059696649E-3</v>
      </c>
      <c r="AT285" s="5">
        <f t="shared" si="371"/>
        <v>6.1494632170320737E-4</v>
      </c>
      <c r="AU285" s="5">
        <f t="shared" si="372"/>
        <v>2.0180265650588579E-4</v>
      </c>
      <c r="AV285" s="5">
        <f t="shared" si="373"/>
        <v>4.9668130455727017E-5</v>
      </c>
      <c r="AW285" s="5">
        <f t="shared" si="374"/>
        <v>2.7439936895388807E-7</v>
      </c>
      <c r="AX285" s="5">
        <f t="shared" si="375"/>
        <v>1.6934793672686196E-4</v>
      </c>
      <c r="AY285" s="5">
        <f t="shared" si="376"/>
        <v>1.7375441912685348E-4</v>
      </c>
      <c r="AZ285" s="5">
        <f t="shared" si="377"/>
        <v>8.9137779738067039E-5</v>
      </c>
      <c r="BA285" s="5">
        <f t="shared" si="378"/>
        <v>3.0485723534629742E-5</v>
      </c>
      <c r="BB285" s="5">
        <f t="shared" si="379"/>
        <v>7.8197427243606067E-6</v>
      </c>
      <c r="BC285" s="5">
        <f t="shared" si="380"/>
        <v>1.6046429393281148E-6</v>
      </c>
      <c r="BD285" s="5">
        <f t="shared" si="381"/>
        <v>2.169951621616083E-4</v>
      </c>
      <c r="BE285" s="5">
        <f t="shared" si="382"/>
        <v>2.1362937850503584E-4</v>
      </c>
      <c r="BF285" s="5">
        <f t="shared" si="383"/>
        <v>1.0515790053987262E-4</v>
      </c>
      <c r="BG285" s="5">
        <f t="shared" si="384"/>
        <v>3.4508936686948771E-5</v>
      </c>
      <c r="BH285" s="5">
        <f t="shared" si="385"/>
        <v>8.4934182677907673E-6</v>
      </c>
      <c r="BI285" s="5">
        <f t="shared" si="386"/>
        <v>1.6723355929752426E-6</v>
      </c>
      <c r="BJ285" s="8">
        <f t="shared" si="387"/>
        <v>0.33535192832855093</v>
      </c>
      <c r="BK285" s="8">
        <f t="shared" si="388"/>
        <v>0.30761397707899801</v>
      </c>
      <c r="BL285" s="8">
        <f t="shared" si="389"/>
        <v>0.33292640895761633</v>
      </c>
      <c r="BM285" s="8">
        <f t="shared" si="390"/>
        <v>0.32599510865038817</v>
      </c>
      <c r="BN285" s="8">
        <f t="shared" si="391"/>
        <v>0.67383185155270875</v>
      </c>
    </row>
    <row r="286" spans="1:66" x14ac:dyDescent="0.25">
      <c r="A286" t="s">
        <v>69</v>
      </c>
      <c r="B286" t="s">
        <v>71</v>
      </c>
      <c r="C286" t="s">
        <v>79</v>
      </c>
      <c r="D286" s="11">
        <v>44534</v>
      </c>
      <c r="E286">
        <f>VLOOKUP(A286,home!$A$2:$E$405,3,FALSE)</f>
        <v>1.3323170731707299</v>
      </c>
      <c r="F286">
        <f>VLOOKUP(B286,home!$B$2:$E$405,3,FALSE)</f>
        <v>0.56000000000000005</v>
      </c>
      <c r="G286">
        <f>VLOOKUP(C286,away!$B$2:$E$405,4,FALSE)</f>
        <v>1.68</v>
      </c>
      <c r="H286">
        <f>VLOOKUP(A286,away!$A$2:$E$405,3,FALSE)</f>
        <v>1.3201219512195099</v>
      </c>
      <c r="I286">
        <f>VLOOKUP(C286,away!$B$2:$E$405,3,FALSE)</f>
        <v>0.84</v>
      </c>
      <c r="J286">
        <f>VLOOKUP(B286,home!$B$2:$E$405,4,FALSE)</f>
        <v>1.56</v>
      </c>
      <c r="K286" s="3">
        <f t="shared" si="336"/>
        <v>1.2534439024390229</v>
      </c>
      <c r="L286" s="3">
        <f t="shared" si="337"/>
        <v>1.7298878048780457</v>
      </c>
      <c r="M286" s="5">
        <f t="shared" si="338"/>
        <v>5.0623888603016948E-2</v>
      </c>
      <c r="N286" s="5">
        <f t="shared" si="339"/>
        <v>6.345420448720393E-2</v>
      </c>
      <c r="O286" s="5">
        <f t="shared" si="340"/>
        <v>8.7573647529863699E-2</v>
      </c>
      <c r="P286" s="5">
        <f t="shared" si="341"/>
        <v>0.10976865451065185</v>
      </c>
      <c r="Q286" s="5">
        <f t="shared" si="342"/>
        <v>3.976814284930235E-2</v>
      </c>
      <c r="R286" s="5">
        <f t="shared" si="343"/>
        <v>7.5746292445299845E-2</v>
      </c>
      <c r="S286" s="5">
        <f t="shared" si="344"/>
        <v>5.9503318717602359E-2</v>
      </c>
      <c r="T286" s="5">
        <f t="shared" si="345"/>
        <v>6.8794425337656187E-2</v>
      </c>
      <c r="U286" s="5">
        <f t="shared" si="346"/>
        <v>9.4943728397924101E-2</v>
      </c>
      <c r="V286" s="5">
        <f t="shared" si="347"/>
        <v>1.4335786292008572E-2</v>
      </c>
      <c r="W286" s="5">
        <f t="shared" si="348"/>
        <v>1.6615712055260679E-2</v>
      </c>
      <c r="X286" s="5">
        <f t="shared" si="349"/>
        <v>2.8743317653760578E-2</v>
      </c>
      <c r="Y286" s="5">
        <f t="shared" si="350"/>
        <v>2.4861357340488142E-2</v>
      </c>
      <c r="Z286" s="5">
        <f t="shared" si="351"/>
        <v>4.367752918861674E-2</v>
      </c>
      <c r="AA286" s="5">
        <f t="shared" si="352"/>
        <v>5.4747332635074093E-2</v>
      </c>
      <c r="AB286" s="5">
        <f t="shared" si="353"/>
        <v>3.431135513311729E-2</v>
      </c>
      <c r="AC286" s="5">
        <f t="shared" si="354"/>
        <v>1.9427833578802844E-3</v>
      </c>
      <c r="AD286" s="5">
        <f t="shared" si="355"/>
        <v>5.2067157400872664E-3</v>
      </c>
      <c r="AE286" s="5">
        <f t="shared" si="356"/>
        <v>9.0070340622435303E-3</v>
      </c>
      <c r="AF286" s="5">
        <f t="shared" si="357"/>
        <v>7.7905791911981274E-3</v>
      </c>
      <c r="AG286" s="5">
        <f t="shared" si="358"/>
        <v>4.4922759785967692E-3</v>
      </c>
      <c r="AH286" s="5">
        <f t="shared" si="359"/>
        <v>1.8889306272648242E-2</v>
      </c>
      <c r="AI286" s="5">
        <f t="shared" si="360"/>
        <v>2.3676685768754122E-2</v>
      </c>
      <c r="AJ286" s="5">
        <f t="shared" si="361"/>
        <v>1.483869870340483E-2</v>
      </c>
      <c r="AK286" s="5">
        <f t="shared" si="362"/>
        <v>6.1998254699708703E-3</v>
      </c>
      <c r="AL286" s="5">
        <f t="shared" si="363"/>
        <v>1.6850283222810019E-4</v>
      </c>
      <c r="AM286" s="5">
        <f t="shared" si="364"/>
        <v>1.3052652192291334E-3</v>
      </c>
      <c r="AN286" s="5">
        <f t="shared" si="365"/>
        <v>2.2579623848759467E-3</v>
      </c>
      <c r="AO286" s="5">
        <f t="shared" si="366"/>
        <v>1.953010796735125E-3</v>
      </c>
      <c r="AP286" s="5">
        <f t="shared" si="367"/>
        <v>1.1261631866890827E-3</v>
      </c>
      <c r="AQ286" s="5">
        <f t="shared" si="368"/>
        <v>4.8703399073901036E-4</v>
      </c>
      <c r="AR286" s="5">
        <f t="shared" si="369"/>
        <v>6.5352761127321123E-3</v>
      </c>
      <c r="AS286" s="5">
        <f t="shared" si="370"/>
        <v>8.1916019942594644E-3</v>
      </c>
      <c r="AT286" s="5">
        <f t="shared" si="371"/>
        <v>5.1338567854559355E-3</v>
      </c>
      <c r="AU286" s="5">
        <f t="shared" si="372"/>
        <v>2.145000494574981E-3</v>
      </c>
      <c r="AV286" s="5">
        <f t="shared" si="373"/>
        <v>6.7215944766342464E-4</v>
      </c>
      <c r="AW286" s="5">
        <f t="shared" si="374"/>
        <v>1.0149100270711592E-5</v>
      </c>
      <c r="AX286" s="5">
        <f t="shared" si="375"/>
        <v>2.7267945501808214E-4</v>
      </c>
      <c r="AY286" s="5">
        <f t="shared" si="376"/>
        <v>4.7170486387657188E-4</v>
      </c>
      <c r="AZ286" s="5">
        <f t="shared" si="377"/>
        <v>4.0799824576087028E-4</v>
      </c>
      <c r="BA286" s="5">
        <f t="shared" si="378"/>
        <v>2.3526372991778842E-4</v>
      </c>
      <c r="BB286" s="5">
        <f t="shared" si="379"/>
        <v>1.0174496432872608E-4</v>
      </c>
      <c r="BC286" s="5">
        <f t="shared" si="380"/>
        <v>3.5201474600002999E-5</v>
      </c>
      <c r="BD286" s="5">
        <f t="shared" si="381"/>
        <v>1.8842157414876825E-3</v>
      </c>
      <c r="BE286" s="5">
        <f t="shared" si="382"/>
        <v>2.3617587320473579E-3</v>
      </c>
      <c r="BF286" s="5">
        <f t="shared" si="383"/>
        <v>1.4801660408584401E-3</v>
      </c>
      <c r="BG286" s="5">
        <f t="shared" si="384"/>
        <v>6.1843503283710681E-4</v>
      </c>
      <c r="BH286" s="5">
        <f t="shared" si="385"/>
        <v>1.9379340524108715E-4</v>
      </c>
      <c r="BI286" s="5">
        <f t="shared" si="386"/>
        <v>4.8581832426467039E-5</v>
      </c>
      <c r="BJ286" s="8">
        <f t="shared" si="387"/>
        <v>0.27738779300756794</v>
      </c>
      <c r="BK286" s="8">
        <f t="shared" si="388"/>
        <v>0.2368146391772647</v>
      </c>
      <c r="BL286" s="8">
        <f t="shared" si="389"/>
        <v>0.44019171797564105</v>
      </c>
      <c r="BM286" s="8">
        <f t="shared" si="390"/>
        <v>0.57067529316014609</v>
      </c>
      <c r="BN286" s="8">
        <f t="shared" si="391"/>
        <v>0.42693483042533859</v>
      </c>
    </row>
    <row r="287" spans="1:66" x14ac:dyDescent="0.25">
      <c r="A287" t="s">
        <v>69</v>
      </c>
      <c r="B287" t="s">
        <v>73</v>
      </c>
      <c r="C287" t="s">
        <v>381</v>
      </c>
      <c r="D287" s="11">
        <v>44534</v>
      </c>
      <c r="E287">
        <f>VLOOKUP(A287,home!$A$2:$E$405,3,FALSE)</f>
        <v>1.3323170731707299</v>
      </c>
      <c r="F287">
        <f>VLOOKUP(B287,home!$B$2:$E$405,3,FALSE)</f>
        <v>0.75</v>
      </c>
      <c r="G287">
        <f>VLOOKUP(C287,away!$B$2:$E$405,4,FALSE)</f>
        <v>0.7</v>
      </c>
      <c r="H287">
        <f>VLOOKUP(A287,away!$A$2:$E$405,3,FALSE)</f>
        <v>1.3201219512195099</v>
      </c>
      <c r="I287">
        <f>VLOOKUP(C287,away!$B$2:$E$405,3,FALSE)</f>
        <v>1.03</v>
      </c>
      <c r="J287">
        <f>VLOOKUP(B287,home!$B$2:$E$405,4,FALSE)</f>
        <v>0.9</v>
      </c>
      <c r="K287" s="3">
        <f t="shared" si="336"/>
        <v>0.69946646341463314</v>
      </c>
      <c r="L287" s="3">
        <f t="shared" si="337"/>
        <v>1.2237530487804857</v>
      </c>
      <c r="M287" s="5">
        <f t="shared" si="338"/>
        <v>0.14613571822268295</v>
      </c>
      <c r="N287" s="5">
        <f t="shared" si="339"/>
        <v>0.10221703400377741</v>
      </c>
      <c r="O287" s="5">
        <f t="shared" si="340"/>
        <v>0.17883403071073425</v>
      </c>
      <c r="P287" s="5">
        <f t="shared" si="341"/>
        <v>0.1250884069994212</v>
      </c>
      <c r="Q287" s="5">
        <f t="shared" si="342"/>
        <v>3.5748693637677735E-2</v>
      </c>
      <c r="R287" s="5">
        <f t="shared" si="343"/>
        <v>0.10942434515398204</v>
      </c>
      <c r="S287" s="5">
        <f t="shared" si="344"/>
        <v>2.6768112813134487E-2</v>
      </c>
      <c r="T287" s="5">
        <f t="shared" si="345"/>
        <v>4.3747572829027685E-2</v>
      </c>
      <c r="U287" s="5">
        <f t="shared" si="346"/>
        <v>7.6538659716317972E-2</v>
      </c>
      <c r="V287" s="5">
        <f t="shared" si="347"/>
        <v>2.5458682676769572E-3</v>
      </c>
      <c r="W287" s="5">
        <f t="shared" si="348"/>
        <v>8.3350041034798827E-3</v>
      </c>
      <c r="X287" s="5">
        <f t="shared" si="349"/>
        <v>1.0199986683231367E-2</v>
      </c>
      <c r="Y287" s="5">
        <f t="shared" si="350"/>
        <v>6.2411324005623697E-3</v>
      </c>
      <c r="Z287" s="5">
        <f t="shared" si="351"/>
        <v>4.4636125330997901E-2</v>
      </c>
      <c r="AA287" s="5">
        <f t="shared" si="352"/>
        <v>3.1221472725805423E-2</v>
      </c>
      <c r="AB287" s="5">
        <f t="shared" si="353"/>
        <v>1.0919186555057771E-2</v>
      </c>
      <c r="AC287" s="5">
        <f t="shared" si="354"/>
        <v>1.3619984983274941E-4</v>
      </c>
      <c r="AD287" s="5">
        <f t="shared" si="355"/>
        <v>1.4575139607018817E-3</v>
      </c>
      <c r="AE287" s="5">
        <f t="shared" si="356"/>
        <v>1.7836371530490489E-3</v>
      </c>
      <c r="AF287" s="5">
        <f t="shared" si="357"/>
        <v>1.0913657019809599E-3</v>
      </c>
      <c r="AG287" s="5">
        <f t="shared" si="358"/>
        <v>4.4518736837788488E-4</v>
      </c>
      <c r="AH287" s="5">
        <f t="shared" si="359"/>
        <v>1.3655898614889132E-2</v>
      </c>
      <c r="AI287" s="5">
        <f t="shared" si="360"/>
        <v>9.5518431089052884E-3</v>
      </c>
      <c r="AJ287" s="5">
        <f t="shared" si="361"/>
        <v>3.3405969592387079E-3</v>
      </c>
      <c r="AK287" s="5">
        <f t="shared" si="362"/>
        <v>7.7887851359079228E-4</v>
      </c>
      <c r="AL287" s="5">
        <f t="shared" si="363"/>
        <v>4.6633423933162879E-6</v>
      </c>
      <c r="AM287" s="5">
        <f t="shared" si="364"/>
        <v>2.0389642709392E-4</v>
      </c>
      <c r="AN287" s="5">
        <f t="shared" si="365"/>
        <v>2.4951887429163269E-4</v>
      </c>
      <c r="AO287" s="5">
        <f t="shared" si="366"/>
        <v>1.5267474157133014E-4</v>
      </c>
      <c r="AP287" s="5">
        <f t="shared" si="367"/>
        <v>6.2278726823229344E-5</v>
      </c>
      <c r="AQ287" s="5">
        <f t="shared" si="368"/>
        <v>1.9053445456023473E-5</v>
      </c>
      <c r="AR287" s="5">
        <f t="shared" si="369"/>
        <v>3.3422895127615607E-3</v>
      </c>
      <c r="AS287" s="5">
        <f t="shared" si="370"/>
        <v>2.3378194251991464E-3</v>
      </c>
      <c r="AT287" s="5">
        <f t="shared" si="371"/>
        <v>8.1761314272303859E-4</v>
      </c>
      <c r="AU287" s="5">
        <f t="shared" si="372"/>
        <v>1.9063099112726919E-4</v>
      </c>
      <c r="AV287" s="5">
        <f t="shared" si="373"/>
        <v>3.3334996295254314E-5</v>
      </c>
      <c r="AW287" s="5">
        <f t="shared" si="374"/>
        <v>1.1088057928603012E-7</v>
      </c>
      <c r="AX287" s="5">
        <f t="shared" si="375"/>
        <v>2.3769785460377294E-5</v>
      </c>
      <c r="AY287" s="5">
        <f t="shared" si="376"/>
        <v>2.9088347425994776E-5</v>
      </c>
      <c r="AZ287" s="5">
        <f t="shared" si="377"/>
        <v>1.7798476923273553E-5</v>
      </c>
      <c r="BA287" s="5">
        <f t="shared" si="378"/>
        <v>7.2603134661683767E-6</v>
      </c>
      <c r="BB287" s="5">
        <f t="shared" si="379"/>
        <v>2.2212076848313907E-6</v>
      </c>
      <c r="BC287" s="5">
        <f t="shared" si="380"/>
        <v>5.436419352574123E-7</v>
      </c>
      <c r="BD287" s="5">
        <f t="shared" si="381"/>
        <v>6.8168949685816623E-4</v>
      </c>
      <c r="BE287" s="5">
        <f t="shared" si="382"/>
        <v>4.7681894151428223E-4</v>
      </c>
      <c r="BF287" s="5">
        <f t="shared" si="383"/>
        <v>1.6675942935505186E-4</v>
      </c>
      <c r="BG287" s="5">
        <f t="shared" si="384"/>
        <v>3.8880876097340169E-5</v>
      </c>
      <c r="BH287" s="5">
        <f t="shared" si="385"/>
        <v>6.7989672245672666E-6</v>
      </c>
      <c r="BI287" s="5">
        <f t="shared" si="386"/>
        <v>9.5112991188801416E-7</v>
      </c>
      <c r="BJ287" s="8">
        <f t="shared" si="387"/>
        <v>0.21203523182999826</v>
      </c>
      <c r="BK287" s="8">
        <f t="shared" si="388"/>
        <v>0.30070805784256766</v>
      </c>
      <c r="BL287" s="8">
        <f t="shared" si="389"/>
        <v>0.442358498967589</v>
      </c>
      <c r="BM287" s="8">
        <f t="shared" si="390"/>
        <v>0.30226070777603042</v>
      </c>
      <c r="BN287" s="8">
        <f t="shared" si="391"/>
        <v>0.69744822872827561</v>
      </c>
    </row>
    <row r="288" spans="1:66" x14ac:dyDescent="0.25">
      <c r="A288" t="s">
        <v>154</v>
      </c>
      <c r="B288" t="s">
        <v>169</v>
      </c>
      <c r="C288" t="s">
        <v>155</v>
      </c>
      <c r="D288" s="11">
        <v>44534</v>
      </c>
      <c r="E288">
        <f>VLOOKUP(A288,home!$A$2:$E$405,3,FALSE)</f>
        <v>1.3314121037464</v>
      </c>
      <c r="F288">
        <f>VLOOKUP(B288,home!$B$2:$E$405,3,FALSE)</f>
        <v>0.71</v>
      </c>
      <c r="G288">
        <f>VLOOKUP(C288,away!$B$2:$E$405,4,FALSE)</f>
        <v>0.84</v>
      </c>
      <c r="H288">
        <f>VLOOKUP(A288,away!$A$2:$E$405,3,FALSE)</f>
        <v>1.01440922190202</v>
      </c>
      <c r="I288">
        <f>VLOOKUP(C288,away!$B$2:$E$405,3,FALSE)</f>
        <v>1.03</v>
      </c>
      <c r="J288">
        <f>VLOOKUP(B288,home!$B$2:$E$405,4,FALSE)</f>
        <v>1.26</v>
      </c>
      <c r="K288" s="3">
        <f t="shared" si="336"/>
        <v>0.79405417867435291</v>
      </c>
      <c r="L288" s="3">
        <f t="shared" si="337"/>
        <v>1.3165002881844416</v>
      </c>
      <c r="M288" s="5">
        <f t="shared" si="338"/>
        <v>0.12117076263182881</v>
      </c>
      <c r="N288" s="5">
        <f t="shared" si="339"/>
        <v>9.6216150400961806E-2</v>
      </c>
      <c r="O288" s="5">
        <f t="shared" si="340"/>
        <v>0.1595213439243312</v>
      </c>
      <c r="P288" s="5">
        <f t="shared" si="341"/>
        <v>0.12666858973086381</v>
      </c>
      <c r="Q288" s="5">
        <f t="shared" si="342"/>
        <v>3.8200418140921857E-2</v>
      </c>
      <c r="R288" s="5">
        <f t="shared" si="343"/>
        <v>0.10500494762397573</v>
      </c>
      <c r="S288" s="5">
        <f t="shared" si="344"/>
        <v>3.3103966823163432E-2</v>
      </c>
      <c r="T288" s="5">
        <f t="shared" si="345"/>
        <v>5.02908614912898E-2</v>
      </c>
      <c r="U288" s="5">
        <f t="shared" si="346"/>
        <v>8.3379617442299506E-2</v>
      </c>
      <c r="V288" s="5">
        <f t="shared" si="347"/>
        <v>3.8451087089459569E-3</v>
      </c>
      <c r="W288" s="5">
        <f t="shared" si="348"/>
        <v>1.0111067217302186E-2</v>
      </c>
      <c r="X288" s="5">
        <f t="shared" si="349"/>
        <v>1.3311222905430589E-2</v>
      </c>
      <c r="Y288" s="5">
        <f t="shared" si="350"/>
        <v>8.7621143955433564E-3</v>
      </c>
      <c r="Z288" s="5">
        <f t="shared" si="351"/>
        <v>4.6079681269252076E-2</v>
      </c>
      <c r="AA288" s="5">
        <f t="shared" si="352"/>
        <v>3.6589763463831922E-2</v>
      </c>
      <c r="AB288" s="5">
        <f t="shared" si="353"/>
        <v>1.4527127287580948E-2</v>
      </c>
      <c r="AC288" s="5">
        <f t="shared" si="354"/>
        <v>2.5122319472186604E-4</v>
      </c>
      <c r="AD288" s="5">
        <f t="shared" si="355"/>
        <v>2.0071837936890156E-3</v>
      </c>
      <c r="AE288" s="5">
        <f t="shared" si="356"/>
        <v>2.6424580428307302E-3</v>
      </c>
      <c r="AF288" s="5">
        <f t="shared" si="357"/>
        <v>1.7393983874509759E-3</v>
      </c>
      <c r="AG288" s="5">
        <f t="shared" si="358"/>
        <v>7.6330615944892081E-4</v>
      </c>
      <c r="AH288" s="5">
        <f t="shared" si="359"/>
        <v>1.5165978417604404E-2</v>
      </c>
      <c r="AI288" s="5">
        <f t="shared" si="360"/>
        <v>1.2042608536183828E-2</v>
      </c>
      <c r="AJ288" s="5">
        <f t="shared" si="361"/>
        <v>4.7812418151480986E-3</v>
      </c>
      <c r="AK288" s="5">
        <f t="shared" si="362"/>
        <v>1.2655216808569653E-3</v>
      </c>
      <c r="AL288" s="5">
        <f t="shared" si="363"/>
        <v>1.0504873318257706E-5</v>
      </c>
      <c r="AM288" s="5">
        <f t="shared" si="364"/>
        <v>3.187625357492407E-4</v>
      </c>
      <c r="AN288" s="5">
        <f t="shared" si="365"/>
        <v>4.1965097017627881E-4</v>
      </c>
      <c r="AO288" s="5">
        <f t="shared" si="366"/>
        <v>2.7623531158697579E-4</v>
      </c>
      <c r="AP288" s="5">
        <f t="shared" si="367"/>
        <v>1.2122128910365751E-4</v>
      </c>
      <c r="AQ288" s="5">
        <f t="shared" si="368"/>
        <v>3.9896965509763684E-5</v>
      </c>
      <c r="AR288" s="5">
        <f t="shared" si="369"/>
        <v>3.993202991475037E-3</v>
      </c>
      <c r="AS288" s="5">
        <f t="shared" si="370"/>
        <v>3.1708195216756802E-3</v>
      </c>
      <c r="AT288" s="5">
        <f t="shared" si="371"/>
        <v>1.2589012455043931E-3</v>
      </c>
      <c r="AU288" s="5">
        <f t="shared" si="372"/>
        <v>3.3321193151037023E-4</v>
      </c>
      <c r="AV288" s="5">
        <f t="shared" si="373"/>
        <v>6.6147081649990441E-5</v>
      </c>
      <c r="AW288" s="5">
        <f t="shared" si="374"/>
        <v>3.0504184059101522E-7</v>
      </c>
      <c r="AX288" s="5">
        <f t="shared" si="375"/>
        <v>4.2185787252752873E-5</v>
      </c>
      <c r="AY288" s="5">
        <f t="shared" si="376"/>
        <v>5.5537601075536709E-5</v>
      </c>
      <c r="AZ288" s="5">
        <f t="shared" si="377"/>
        <v>3.6557633910508316E-5</v>
      </c>
      <c r="BA288" s="5">
        <f t="shared" si="378"/>
        <v>1.6042711859508501E-5</v>
      </c>
      <c r="BB288" s="5">
        <f t="shared" si="379"/>
        <v>5.2800586965757289E-6</v>
      </c>
      <c r="BC288" s="5">
        <f t="shared" si="380"/>
        <v>1.3902397591345406E-6</v>
      </c>
      <c r="BD288" s="5">
        <f t="shared" si="381"/>
        <v>8.7617548150931016E-4</v>
      </c>
      <c r="BE288" s="5">
        <f t="shared" si="382"/>
        <v>6.9573080234448098E-4</v>
      </c>
      <c r="BF288" s="5">
        <f t="shared" si="383"/>
        <v>2.7622397541704762E-4</v>
      </c>
      <c r="BG288" s="5">
        <f t="shared" si="384"/>
        <v>7.3112267309982811E-5</v>
      </c>
      <c r="BH288" s="5">
        <f t="shared" si="385"/>
        <v>1.4513775342462034E-5</v>
      </c>
      <c r="BI288" s="5">
        <f t="shared" si="386"/>
        <v>2.3049447918045535E-6</v>
      </c>
      <c r="BJ288" s="8">
        <f t="shared" si="387"/>
        <v>0.22537694203954919</v>
      </c>
      <c r="BK288" s="8">
        <f t="shared" si="388"/>
        <v>0.28510569356391763</v>
      </c>
      <c r="BL288" s="8">
        <f t="shared" si="389"/>
        <v>0.44303849421034314</v>
      </c>
      <c r="BM288" s="8">
        <f t="shared" si="390"/>
        <v>0.35276336607094394</v>
      </c>
      <c r="BN288" s="8">
        <f t="shared" si="391"/>
        <v>0.64678221245288325</v>
      </c>
    </row>
    <row r="289" spans="1:66" x14ac:dyDescent="0.25">
      <c r="A289" t="s">
        <v>175</v>
      </c>
      <c r="B289" t="s">
        <v>277</v>
      </c>
      <c r="C289" t="s">
        <v>281</v>
      </c>
      <c r="D289" s="11">
        <v>44534</v>
      </c>
      <c r="E289">
        <f>VLOOKUP(A289,home!$A$2:$E$405,3,FALSE)</f>
        <v>1.1818181818181801</v>
      </c>
      <c r="F289">
        <f>VLOOKUP(B289,home!$B$2:$E$405,3,FALSE)</f>
        <v>0.57999999999999996</v>
      </c>
      <c r="G289">
        <f>VLOOKUP(C289,away!$B$2:$E$405,4,FALSE)</f>
        <v>1.1100000000000001</v>
      </c>
      <c r="H289">
        <f>VLOOKUP(A289,away!$A$2:$E$405,3,FALSE)</f>
        <v>1.0363636363636399</v>
      </c>
      <c r="I289">
        <f>VLOOKUP(C289,away!$B$2:$E$405,3,FALSE)</f>
        <v>0.53</v>
      </c>
      <c r="J289">
        <f>VLOOKUP(B289,home!$B$2:$E$405,4,FALSE)</f>
        <v>0.96</v>
      </c>
      <c r="K289" s="3">
        <f t="shared" si="336"/>
        <v>0.76085454545454434</v>
      </c>
      <c r="L289" s="3">
        <f t="shared" si="337"/>
        <v>0.52730181818182009</v>
      </c>
      <c r="M289" s="5">
        <f t="shared" si="338"/>
        <v>0.27577875042494687</v>
      </c>
      <c r="N289" s="5">
        <f t="shared" si="339"/>
        <v>0.20982751580059517</v>
      </c>
      <c r="O289" s="5">
        <f t="shared" si="340"/>
        <v>0.14541863651498488</v>
      </c>
      <c r="P289" s="5">
        <f t="shared" si="341"/>
        <v>0.11064243058622841</v>
      </c>
      <c r="Q289" s="5">
        <f t="shared" si="342"/>
        <v>7.9824109579159017E-2</v>
      </c>
      <c r="R289" s="5">
        <f t="shared" si="343"/>
        <v>3.8339755715936369E-2</v>
      </c>
      <c r="S289" s="5">
        <f t="shared" si="344"/>
        <v>1.1097435378147419E-2</v>
      </c>
      <c r="T289" s="5">
        <f t="shared" si="345"/>
        <v>4.2091398115835392E-2</v>
      </c>
      <c r="U289" s="5">
        <f t="shared" si="346"/>
        <v>2.917097740808703E-2</v>
      </c>
      <c r="V289" s="5">
        <f t="shared" si="347"/>
        <v>4.9469898992896162E-4</v>
      </c>
      <c r="W289" s="5">
        <f t="shared" si="348"/>
        <v>2.0244845536721595E-2</v>
      </c>
      <c r="X289" s="5">
        <f t="shared" si="349"/>
        <v>1.0675143860323401E-2</v>
      </c>
      <c r="Y289" s="5">
        <f t="shared" si="350"/>
        <v>2.8145113834505118E-3</v>
      </c>
      <c r="Z289" s="5">
        <f t="shared" si="351"/>
        <v>6.738874299220027E-3</v>
      </c>
      <c r="AA289" s="5">
        <f t="shared" si="352"/>
        <v>5.1273031418083643E-3</v>
      </c>
      <c r="AB289" s="5">
        <f t="shared" si="353"/>
        <v>1.95056595068413E-3</v>
      </c>
      <c r="AC289" s="5">
        <f t="shared" si="354"/>
        <v>1.2404576714565538E-5</v>
      </c>
      <c r="AD289" s="5">
        <f t="shared" si="355"/>
        <v>3.8508456871599417E-3</v>
      </c>
      <c r="AE289" s="5">
        <f t="shared" si="356"/>
        <v>2.0305579323770576E-3</v>
      </c>
      <c r="AF289" s="5">
        <f t="shared" si="357"/>
        <v>5.3535844483296993E-4</v>
      </c>
      <c r="AG289" s="5">
        <f t="shared" si="358"/>
        <v>9.409849377980557E-5</v>
      </c>
      <c r="AH289" s="5">
        <f t="shared" si="359"/>
        <v>8.8835516761936453E-4</v>
      </c>
      <c r="AI289" s="5">
        <f t="shared" si="360"/>
        <v>6.7590906726122712E-4</v>
      </c>
      <c r="AJ289" s="5">
        <f t="shared" si="361"/>
        <v>2.5713424306982296E-4</v>
      </c>
      <c r="AK289" s="5">
        <f t="shared" si="362"/>
        <v>6.5213919210562837E-5</v>
      </c>
      <c r="AL289" s="5">
        <f t="shared" si="363"/>
        <v>1.9906863976691817E-7</v>
      </c>
      <c r="AM289" s="5">
        <f t="shared" si="364"/>
        <v>5.8598668898393418E-4</v>
      </c>
      <c r="AN289" s="5">
        <f t="shared" si="365"/>
        <v>3.0899184653157324E-4</v>
      </c>
      <c r="AO289" s="5">
        <f t="shared" si="366"/>
        <v>8.1465981239728244E-5</v>
      </c>
      <c r="AP289" s="5">
        <f t="shared" si="367"/>
        <v>1.4319053342558253E-5</v>
      </c>
      <c r="AQ289" s="5">
        <f t="shared" si="368"/>
        <v>1.8876157155433582E-6</v>
      </c>
      <c r="AR289" s="5">
        <f t="shared" si="369"/>
        <v>9.3686259015381352E-5</v>
      </c>
      <c r="AS289" s="5">
        <f t="shared" si="370"/>
        <v>7.1281616018484687E-5</v>
      </c>
      <c r="AT289" s="5">
        <f t="shared" si="371"/>
        <v>2.7117470777504763E-5</v>
      </c>
      <c r="AU289" s="5">
        <f t="shared" si="372"/>
        <v>6.8774836340984264E-6</v>
      </c>
      <c r="AV289" s="5">
        <f t="shared" si="373"/>
        <v>1.3081911710732564E-6</v>
      </c>
      <c r="AW289" s="5">
        <f t="shared" si="374"/>
        <v>2.2185093146193765E-9</v>
      </c>
      <c r="AX289" s="5">
        <f t="shared" si="375"/>
        <v>7.4308439314880746E-5</v>
      </c>
      <c r="AY289" s="5">
        <f t="shared" si="376"/>
        <v>3.9182975156990061E-5</v>
      </c>
      <c r="AZ289" s="5">
        <f t="shared" si="377"/>
        <v>1.0330627021026974E-5</v>
      </c>
      <c r="BA289" s="5">
        <f t="shared" si="378"/>
        <v>1.815786137048588E-6</v>
      </c>
      <c r="BB289" s="5">
        <f t="shared" si="379"/>
        <v>2.3936683287376594E-7</v>
      </c>
      <c r="BC289" s="5">
        <f t="shared" si="380"/>
        <v>2.5243713237352147E-8</v>
      </c>
      <c r="BD289" s="5">
        <f t="shared" si="381"/>
        <v>8.2334891195772488E-6</v>
      </c>
      <c r="BE289" s="5">
        <f t="shared" si="382"/>
        <v>6.2644876215808831E-6</v>
      </c>
      <c r="BF289" s="5">
        <f t="shared" si="383"/>
        <v>2.3831819409117713E-6</v>
      </c>
      <c r="BG289" s="5">
        <f t="shared" si="384"/>
        <v>6.0441827079596817E-7</v>
      </c>
      <c r="BH289" s="5">
        <f t="shared" si="385"/>
        <v>1.14968597172722E-7</v>
      </c>
      <c r="BI289" s="5">
        <f t="shared" si="386"/>
        <v>1.7494875948679609E-8</v>
      </c>
      <c r="BJ289" s="8">
        <f t="shared" si="387"/>
        <v>0.37310693845822418</v>
      </c>
      <c r="BK289" s="8">
        <f t="shared" si="388"/>
        <v>0.39806510199976308</v>
      </c>
      <c r="BL289" s="8">
        <f t="shared" si="389"/>
        <v>0.22211174018970425</v>
      </c>
      <c r="BM289" s="8">
        <f t="shared" si="390"/>
        <v>0.14015227556841311</v>
      </c>
      <c r="BN289" s="8">
        <f t="shared" si="391"/>
        <v>0.85983119862185076</v>
      </c>
    </row>
    <row r="290" spans="1:66" x14ac:dyDescent="0.25">
      <c r="A290" t="s">
        <v>24</v>
      </c>
      <c r="B290" t="s">
        <v>289</v>
      </c>
      <c r="C290" t="s">
        <v>290</v>
      </c>
      <c r="D290" s="11">
        <v>44534</v>
      </c>
      <c r="E290">
        <f>VLOOKUP(A290,home!$A$2:$E$405,3,FALSE)</f>
        <v>1.62917933130699</v>
      </c>
      <c r="F290">
        <f>VLOOKUP(B290,home!$B$2:$E$405,3,FALSE)</f>
        <v>0.61</v>
      </c>
      <c r="G290">
        <f>VLOOKUP(C290,away!$B$2:$E$405,4,FALSE)</f>
        <v>0.97</v>
      </c>
      <c r="H290">
        <f>VLOOKUP(A290,away!$A$2:$E$405,3,FALSE)</f>
        <v>1.4103343465045599</v>
      </c>
      <c r="I290">
        <f>VLOOKUP(C290,away!$B$2:$E$405,3,FALSE)</f>
        <v>1.01</v>
      </c>
      <c r="J290">
        <f>VLOOKUP(B290,home!$B$2:$E$405,4,FALSE)</f>
        <v>1.46</v>
      </c>
      <c r="K290" s="3">
        <f t="shared" si="336"/>
        <v>0.96398541033434593</v>
      </c>
      <c r="L290" s="3">
        <f t="shared" si="337"/>
        <v>2.079679027355624</v>
      </c>
      <c r="M290" s="5">
        <f t="shared" si="338"/>
        <v>4.7659922296227418E-2</v>
      </c>
      <c r="N290" s="5">
        <f t="shared" si="339"/>
        <v>4.5943469751231834E-2</v>
      </c>
      <c r="O290" s="5">
        <f t="shared" si="340"/>
        <v>9.9117340844862845E-2</v>
      </c>
      <c r="P290" s="5">
        <f t="shared" si="341"/>
        <v>9.5547670485584338E-2</v>
      </c>
      <c r="Q290" s="5">
        <f t="shared" si="342"/>
        <v>2.2144417270162413E-2</v>
      </c>
      <c r="R290" s="5">
        <f t="shared" si="343"/>
        <v>0.10306612750116015</v>
      </c>
      <c r="S290" s="5">
        <f t="shared" si="344"/>
        <v>4.7888020455000055E-2</v>
      </c>
      <c r="T290" s="5">
        <f t="shared" si="345"/>
        <v>4.6053280169768444E-2</v>
      </c>
      <c r="U290" s="5">
        <f t="shared" si="346"/>
        <v>9.9354243210777876E-2</v>
      </c>
      <c r="V290" s="5">
        <f t="shared" si="347"/>
        <v>1.0667217463021931E-2</v>
      </c>
      <c r="W290" s="5">
        <f t="shared" si="348"/>
        <v>7.1156317229308305E-3</v>
      </c>
      <c r="X290" s="5">
        <f t="shared" si="349"/>
        <v>1.4798230060565611E-2</v>
      </c>
      <c r="Y290" s="5">
        <f t="shared" si="350"/>
        <v>1.5387784349470929E-2</v>
      </c>
      <c r="Z290" s="5">
        <f t="shared" si="351"/>
        <v>7.144815459830782E-2</v>
      </c>
      <c r="AA290" s="5">
        <f t="shared" si="352"/>
        <v>6.8874978628081548E-2</v>
      </c>
      <c r="AB290" s="5">
        <f t="shared" si="353"/>
        <v>3.3197237267280251E-2</v>
      </c>
      <c r="AC290" s="5">
        <f t="shared" si="354"/>
        <v>1.3365891744691963E-3</v>
      </c>
      <c r="AD290" s="5">
        <f t="shared" si="355"/>
        <v>1.714841291554391E-3</v>
      </c>
      <c r="AE290" s="5">
        <f t="shared" si="356"/>
        <v>3.5663194692890973E-3</v>
      </c>
      <c r="AF290" s="5">
        <f t="shared" si="357"/>
        <v>3.7083999025652888E-3</v>
      </c>
      <c r="AG290" s="5">
        <f t="shared" si="358"/>
        <v>2.5707605008042237E-3</v>
      </c>
      <c r="AH290" s="5">
        <f t="shared" si="359"/>
        <v>3.7147307165340766E-2</v>
      </c>
      <c r="AI290" s="5">
        <f t="shared" si="360"/>
        <v>3.5809462140597013E-2</v>
      </c>
      <c r="AJ290" s="5">
        <f t="shared" si="361"/>
        <v>1.7259899527727815E-2</v>
      </c>
      <c r="AK290" s="5">
        <f t="shared" si="362"/>
        <v>5.5460971095220952E-3</v>
      </c>
      <c r="AL290" s="5">
        <f t="shared" si="363"/>
        <v>1.0718270266830964E-4</v>
      </c>
      <c r="AM290" s="5">
        <f t="shared" si="364"/>
        <v>3.3061639721946803E-4</v>
      </c>
      <c r="AN290" s="5">
        <f t="shared" si="365"/>
        <v>6.8757598739720377E-4</v>
      </c>
      <c r="AO290" s="5">
        <f t="shared" si="366"/>
        <v>7.1496868035164998E-4</v>
      </c>
      <c r="AP290" s="5">
        <f t="shared" si="367"/>
        <v>4.956351232478179E-4</v>
      </c>
      <c r="AQ290" s="5">
        <f t="shared" si="368"/>
        <v>2.5769049275982668E-4</v>
      </c>
      <c r="AR290" s="5">
        <f t="shared" si="369"/>
        <v>1.5450895126899308E-2</v>
      </c>
      <c r="AS290" s="5">
        <f t="shared" si="370"/>
        <v>1.4894437478936977E-2</v>
      </c>
      <c r="AT290" s="5">
        <f t="shared" si="371"/>
        <v>7.1790102124161606E-3</v>
      </c>
      <c r="AU290" s="5">
        <f t="shared" si="372"/>
        <v>2.3068203684701513E-3</v>
      </c>
      <c r="AV290" s="5">
        <f t="shared" si="373"/>
        <v>5.5593529486683128E-4</v>
      </c>
      <c r="AW290" s="5">
        <f t="shared" si="374"/>
        <v>5.9688267899466898E-6</v>
      </c>
      <c r="AX290" s="5">
        <f t="shared" si="375"/>
        <v>5.3118230556145304E-5</v>
      </c>
      <c r="AY290" s="5">
        <f t="shared" si="376"/>
        <v>1.1046887005785603E-4</v>
      </c>
      <c r="AZ290" s="5">
        <f t="shared" si="377"/>
        <v>1.1486989611749847E-4</v>
      </c>
      <c r="BA290" s="5">
        <f t="shared" si="378"/>
        <v>7.9630837943360256E-5</v>
      </c>
      <c r="BB290" s="5">
        <f t="shared" si="379"/>
        <v>4.1401645900390199E-5</v>
      </c>
      <c r="BC290" s="5">
        <f t="shared" si="380"/>
        <v>1.7220426935409102E-5</v>
      </c>
      <c r="BD290" s="5">
        <f t="shared" si="381"/>
        <v>5.3554837582139433E-3</v>
      </c>
      <c r="BE290" s="5">
        <f t="shared" si="382"/>
        <v>5.1626082082007934E-3</v>
      </c>
      <c r="BF290" s="5">
        <f t="shared" si="383"/>
        <v>2.4883394959889522E-3</v>
      </c>
      <c r="BG290" s="5">
        <f t="shared" si="384"/>
        <v>7.9957432336402322E-4</v>
      </c>
      <c r="BH290" s="5">
        <f t="shared" si="385"/>
        <v>1.9269449555021868E-4</v>
      </c>
      <c r="BI290" s="5">
        <f t="shared" si="386"/>
        <v>3.7150936472429491E-5</v>
      </c>
      <c r="BJ290" s="8">
        <f t="shared" si="387"/>
        <v>0.16590633107682973</v>
      </c>
      <c r="BK290" s="8">
        <f t="shared" si="388"/>
        <v>0.20331707144702907</v>
      </c>
      <c r="BL290" s="8">
        <f t="shared" si="389"/>
        <v>0.55379564309473006</v>
      </c>
      <c r="BM290" s="8">
        <f t="shared" si="390"/>
        <v>0.58088375202439979</v>
      </c>
      <c r="BN290" s="8">
        <f t="shared" si="391"/>
        <v>0.41347894814922903</v>
      </c>
    </row>
    <row r="291" spans="1:66" x14ac:dyDescent="0.25">
      <c r="A291" t="s">
        <v>27</v>
      </c>
      <c r="B291" t="s">
        <v>28</v>
      </c>
      <c r="C291" t="s">
        <v>190</v>
      </c>
      <c r="D291" s="11">
        <v>44534</v>
      </c>
      <c r="E291">
        <f>VLOOKUP(A291,home!$A$2:$E$405,3,FALSE)</f>
        <v>1.27352941176471</v>
      </c>
      <c r="F291">
        <f>VLOOKUP(B291,home!$B$2:$E$405,3,FALSE)</f>
        <v>1.1499999999999999</v>
      </c>
      <c r="G291">
        <f>VLOOKUP(C291,away!$B$2:$E$405,4,FALSE)</f>
        <v>1.52</v>
      </c>
      <c r="H291">
        <f>VLOOKUP(A291,away!$A$2:$E$405,3,FALSE)</f>
        <v>1.0794117647058801</v>
      </c>
      <c r="I291">
        <f>VLOOKUP(C291,away!$B$2:$E$405,3,FALSE)</f>
        <v>1.1100000000000001</v>
      </c>
      <c r="J291">
        <f>VLOOKUP(B291,home!$B$2:$E$405,4,FALSE)</f>
        <v>0.71</v>
      </c>
      <c r="K291" s="3">
        <f t="shared" si="336"/>
        <v>2.2261294117647132</v>
      </c>
      <c r="L291" s="3">
        <f t="shared" si="337"/>
        <v>0.85068441176470411</v>
      </c>
      <c r="M291" s="5">
        <f t="shared" si="338"/>
        <v>4.6105924481906341E-2</v>
      </c>
      <c r="N291" s="5">
        <f t="shared" si="339"/>
        <v>0.10263775454577445</v>
      </c>
      <c r="O291" s="5">
        <f t="shared" si="340"/>
        <v>3.9221591246758364E-2</v>
      </c>
      <c r="P291" s="5">
        <f t="shared" si="341"/>
        <v>8.7312337850622215E-2</v>
      </c>
      <c r="Q291" s="5">
        <f t="shared" si="342"/>
        <v>0.11424246207591798</v>
      </c>
      <c r="R291" s="5">
        <f t="shared" si="343"/>
        <v>1.6682598139112152E-2</v>
      </c>
      <c r="S291" s="5">
        <f t="shared" si="344"/>
        <v>4.1336576733934267E-2</v>
      </c>
      <c r="T291" s="5">
        <f t="shared" si="345"/>
        <v>9.7184281649603799E-2</v>
      </c>
      <c r="U291" s="5">
        <f t="shared" si="346"/>
        <v>3.7137622382128831E-2</v>
      </c>
      <c r="V291" s="5">
        <f t="shared" si="347"/>
        <v>8.6978293135452061E-3</v>
      </c>
      <c r="W291" s="5">
        <f t="shared" si="348"/>
        <v>8.4772834966538618E-2</v>
      </c>
      <c r="X291" s="5">
        <f t="shared" si="349"/>
        <v>7.2114929247136236E-2</v>
      </c>
      <c r="Y291" s="5">
        <f t="shared" si="350"/>
        <v>3.0673523083026673E-2</v>
      </c>
      <c r="Z291" s="5">
        <f t="shared" si="351"/>
        <v>4.7305420615591899E-3</v>
      </c>
      <c r="AA291" s="5">
        <f t="shared" si="352"/>
        <v>1.0530798816826992E-2</v>
      </c>
      <c r="AB291" s="5">
        <f t="shared" si="353"/>
        <v>1.1721460487757808E-2</v>
      </c>
      <c r="AC291" s="5">
        <f t="shared" si="354"/>
        <v>1.0294607202396139E-3</v>
      </c>
      <c r="AD291" s="5">
        <f t="shared" si="355"/>
        <v>4.717882530942194E-2</v>
      </c>
      <c r="AE291" s="5">
        <f t="shared" si="356"/>
        <v>4.0134291256095335E-2</v>
      </c>
      <c r="AF291" s="5">
        <f t="shared" si="357"/>
        <v>1.7070807974392383E-2</v>
      </c>
      <c r="AG291" s="5">
        <f t="shared" si="358"/>
        <v>4.8406234133480681E-3</v>
      </c>
      <c r="AH291" s="5">
        <f t="shared" si="359"/>
        <v>1.0060495977414173E-3</v>
      </c>
      <c r="AI291" s="5">
        <f t="shared" si="360"/>
        <v>2.2395965992262276E-3</v>
      </c>
      <c r="AJ291" s="5">
        <f t="shared" si="361"/>
        <v>2.4928159300128682E-3</v>
      </c>
      <c r="AK291" s="5">
        <f t="shared" si="362"/>
        <v>1.8497769533057508E-3</v>
      </c>
      <c r="AL291" s="5">
        <f t="shared" si="363"/>
        <v>7.7980973785510055E-5</v>
      </c>
      <c r="AM291" s="5">
        <f t="shared" si="364"/>
        <v>2.1005234126762733E-2</v>
      </c>
      <c r="AN291" s="5">
        <f t="shared" si="365"/>
        <v>1.7868825237105042E-2</v>
      </c>
      <c r="AO291" s="5">
        <f t="shared" si="366"/>
        <v>7.6003655428765011E-3</v>
      </c>
      <c r="AP291" s="5">
        <f t="shared" si="367"/>
        <v>2.1551708303462072E-3</v>
      </c>
      <c r="AQ291" s="5">
        <f t="shared" si="368"/>
        <v>4.5834255751637804E-4</v>
      </c>
      <c r="AR291" s="5">
        <f t="shared" si="369"/>
        <v>1.7116614205215505E-4</v>
      </c>
      <c r="AS291" s="5">
        <f t="shared" si="370"/>
        <v>3.8103798312059923E-4</v>
      </c>
      <c r="AT291" s="5">
        <f t="shared" si="371"/>
        <v>4.2411993061213627E-4</v>
      </c>
      <c r="AU291" s="5">
        <f t="shared" si="372"/>
        <v>3.1471528388376195E-4</v>
      </c>
      <c r="AV291" s="5">
        <f t="shared" si="373"/>
        <v>1.7514923744638098E-4</v>
      </c>
      <c r="AW291" s="5">
        <f t="shared" si="374"/>
        <v>4.1020885936933622E-6</v>
      </c>
      <c r="AX291" s="5">
        <f t="shared" si="375"/>
        <v>7.7933949150983924E-3</v>
      </c>
      <c r="AY291" s="5">
        <f t="shared" si="376"/>
        <v>6.6297195690005117E-3</v>
      </c>
      <c r="AZ291" s="5">
        <f t="shared" si="377"/>
        <v>2.8198995458600736E-3</v>
      </c>
      <c r="BA291" s="5">
        <f t="shared" si="378"/>
        <v>7.9961486213517773E-4</v>
      </c>
      <c r="BB291" s="5">
        <f t="shared" si="379"/>
        <v>1.7005497465844463E-4</v>
      </c>
      <c r="BC291" s="5">
        <f t="shared" si="380"/>
        <v>2.8932623216996141E-5</v>
      </c>
      <c r="BD291" s="5">
        <f t="shared" si="381"/>
        <v>2.4268061477611873E-5</v>
      </c>
      <c r="BE291" s="5">
        <f t="shared" si="382"/>
        <v>5.4023845421826005E-5</v>
      </c>
      <c r="BF291" s="5">
        <f t="shared" si="383"/>
        <v>6.0132035615078682E-5</v>
      </c>
      <c r="BG291" s="5">
        <f t="shared" si="384"/>
        <v>4.462056435733663E-5</v>
      </c>
      <c r="BH291" s="5">
        <f t="shared" si="385"/>
        <v>2.4832787671351834E-5</v>
      </c>
      <c r="BI291" s="5">
        <f t="shared" si="386"/>
        <v>1.10561998022609E-5</v>
      </c>
      <c r="BJ291" s="8">
        <f t="shared" si="387"/>
        <v>0.67817988830583209</v>
      </c>
      <c r="BK291" s="8">
        <f t="shared" si="388"/>
        <v>0.19118982964303366</v>
      </c>
      <c r="BL291" s="8">
        <f t="shared" si="389"/>
        <v>0.12456743222433089</v>
      </c>
      <c r="BM291" s="8">
        <f t="shared" si="390"/>
        <v>0.58583940641425747</v>
      </c>
      <c r="BN291" s="8">
        <f t="shared" si="391"/>
        <v>0.4062026683400915</v>
      </c>
    </row>
    <row r="292" spans="1:66" x14ac:dyDescent="0.25">
      <c r="A292" t="s">
        <v>340</v>
      </c>
      <c r="B292" t="s">
        <v>365</v>
      </c>
      <c r="C292" t="s">
        <v>415</v>
      </c>
      <c r="D292" s="11">
        <v>44534</v>
      </c>
      <c r="E292">
        <f>VLOOKUP(A292,home!$A$2:$E$405,3,FALSE)</f>
        <v>1.34848484848485</v>
      </c>
      <c r="F292">
        <f>VLOOKUP(B292,home!$B$2:$E$405,3,FALSE)</f>
        <v>1.1599999999999999</v>
      </c>
      <c r="G292">
        <f>VLOOKUP(C292,away!$B$2:$E$405,4,FALSE)</f>
        <v>0.7</v>
      </c>
      <c r="H292">
        <f>VLOOKUP(A292,away!$A$2:$E$405,3,FALSE)</f>
        <v>1.1393939393939401</v>
      </c>
      <c r="I292">
        <f>VLOOKUP(C292,away!$B$2:$E$405,3,FALSE)</f>
        <v>1.05</v>
      </c>
      <c r="J292">
        <f>VLOOKUP(B292,home!$B$2:$E$405,4,FALSE)</f>
        <v>1.48</v>
      </c>
      <c r="K292" s="3">
        <f t="shared" si="336"/>
        <v>1.094969696969698</v>
      </c>
      <c r="L292" s="3">
        <f t="shared" si="337"/>
        <v>1.770618181818183</v>
      </c>
      <c r="M292" s="5">
        <f t="shared" si="338"/>
        <v>5.6949641802772122E-2</v>
      </c>
      <c r="N292" s="5">
        <f t="shared" si="339"/>
        <v>6.2358132027314231E-2</v>
      </c>
      <c r="O292" s="5">
        <f t="shared" si="340"/>
        <v>0.10083607122402116</v>
      </c>
      <c r="P292" s="5">
        <f t="shared" si="341"/>
        <v>0.11041244235178133</v>
      </c>
      <c r="Q292" s="5">
        <f t="shared" si="342"/>
        <v>3.4140132464772342E-2</v>
      </c>
      <c r="R292" s="5">
        <f t="shared" si="343"/>
        <v>8.9271090546182583E-2</v>
      </c>
      <c r="S292" s="5">
        <f t="shared" si="344"/>
        <v>5.3516172534960632E-2</v>
      </c>
      <c r="T292" s="5">
        <f t="shared" si="345"/>
        <v>6.0449139271807117E-2</v>
      </c>
      <c r="U292" s="5">
        <f t="shared" si="346"/>
        <v>9.7749138963508009E-2</v>
      </c>
      <c r="V292" s="5">
        <f t="shared" si="347"/>
        <v>1.1528413774104041E-2</v>
      </c>
      <c r="W292" s="5">
        <f t="shared" si="348"/>
        <v>1.2460803499819043E-2</v>
      </c>
      <c r="X292" s="5">
        <f t="shared" si="349"/>
        <v>2.2063325236843245E-2</v>
      </c>
      <c r="Y292" s="5">
        <f t="shared" si="350"/>
        <v>1.9532862407861312E-2</v>
      </c>
      <c r="Z292" s="5">
        <f t="shared" si="351"/>
        <v>5.2688338677269381E-2</v>
      </c>
      <c r="AA292" s="5">
        <f t="shared" si="352"/>
        <v>5.769213423528647E-2</v>
      </c>
      <c r="AB292" s="5">
        <f t="shared" si="353"/>
        <v>3.1585569370573385E-2</v>
      </c>
      <c r="AC292" s="5">
        <f t="shared" si="354"/>
        <v>1.3969362678884147E-3</v>
      </c>
      <c r="AD292" s="5">
        <f t="shared" si="355"/>
        <v>3.4110505580489518E-3</v>
      </c>
      <c r="AE292" s="5">
        <f t="shared" si="356"/>
        <v>6.0396681371825333E-3</v>
      </c>
      <c r="AF292" s="5">
        <f t="shared" si="357"/>
        <v>5.3469731079216756E-3</v>
      </c>
      <c r="AG292" s="5">
        <f t="shared" si="358"/>
        <v>3.1558159341929979E-3</v>
      </c>
      <c r="AH292" s="5">
        <f t="shared" si="359"/>
        <v>2.3322732607941848E-2</v>
      </c>
      <c r="AI292" s="5">
        <f t="shared" si="360"/>
        <v>2.5537685456223379E-2</v>
      </c>
      <c r="AJ292" s="5">
        <f t="shared" si="361"/>
        <v>1.3981495852654189E-2</v>
      </c>
      <c r="AK292" s="5">
        <f t="shared" si="362"/>
        <v>5.1031047589879504E-3</v>
      </c>
      <c r="AL292" s="5">
        <f t="shared" si="363"/>
        <v>1.0833370694867781E-4</v>
      </c>
      <c r="AM292" s="5">
        <f t="shared" si="364"/>
        <v>7.4699939917903632E-4</v>
      </c>
      <c r="AN292" s="5">
        <f t="shared" si="365"/>
        <v>1.3226507179936603E-3</v>
      </c>
      <c r="AO292" s="5">
        <f t="shared" si="366"/>
        <v>1.1709547047372246E-3</v>
      </c>
      <c r="AP292" s="5">
        <f t="shared" si="367"/>
        <v>6.9110456343109052E-4</v>
      </c>
      <c r="AQ292" s="5">
        <f t="shared" si="368"/>
        <v>3.0592057638715176E-4</v>
      </c>
      <c r="AR292" s="5">
        <f t="shared" si="369"/>
        <v>8.2591308810611268E-3</v>
      </c>
      <c r="AS292" s="5">
        <f t="shared" si="370"/>
        <v>9.0434980380685766E-3</v>
      </c>
      <c r="AT292" s="5">
        <f t="shared" si="371"/>
        <v>4.9511781531450041E-3</v>
      </c>
      <c r="AU292" s="5">
        <f t="shared" si="372"/>
        <v>1.8071300139973919E-3</v>
      </c>
      <c r="AV292" s="5">
        <f t="shared" si="373"/>
        <v>4.946881509528924E-4</v>
      </c>
      <c r="AW292" s="5">
        <f t="shared" si="374"/>
        <v>5.8342914871714999E-6</v>
      </c>
      <c r="AX292" s="5">
        <f t="shared" si="375"/>
        <v>1.3632361762593593E-4</v>
      </c>
      <c r="AY292" s="5">
        <f t="shared" si="376"/>
        <v>2.4137707597971184E-4</v>
      </c>
      <c r="AZ292" s="5">
        <f t="shared" si="377"/>
        <v>2.1369331970189345E-4</v>
      </c>
      <c r="BA292" s="5">
        <f t="shared" si="378"/>
        <v>1.2612309239908606E-4</v>
      </c>
      <c r="BB292" s="5">
        <f t="shared" si="379"/>
        <v>5.5828960137239132E-5</v>
      </c>
      <c r="BC292" s="5">
        <f t="shared" si="380"/>
        <v>1.9770354378199629E-5</v>
      </c>
      <c r="BD292" s="5">
        <f t="shared" si="381"/>
        <v>2.437294550670478E-3</v>
      </c>
      <c r="BE292" s="5">
        <f t="shared" si="382"/>
        <v>2.6687636755735496E-3</v>
      </c>
      <c r="BF292" s="5">
        <f t="shared" si="383"/>
        <v>1.4611076765632535E-3</v>
      </c>
      <c r="BG292" s="5">
        <f t="shared" si="384"/>
        <v>5.3328954328218849E-4</v>
      </c>
      <c r="BH292" s="5">
        <f t="shared" si="385"/>
        <v>1.4598397240120161E-4</v>
      </c>
      <c r="BI292" s="5">
        <f t="shared" si="386"/>
        <v>3.1969605204515312E-5</v>
      </c>
      <c r="BJ292" s="8">
        <f t="shared" si="387"/>
        <v>0.23398864902771366</v>
      </c>
      <c r="BK292" s="8">
        <f t="shared" si="388"/>
        <v>0.23415331751443494</v>
      </c>
      <c r="BL292" s="8">
        <f t="shared" si="389"/>
        <v>0.47691305727629918</v>
      </c>
      <c r="BM292" s="8">
        <f t="shared" si="390"/>
        <v>0.54354030929438046</v>
      </c>
      <c r="BN292" s="8">
        <f t="shared" si="391"/>
        <v>0.45396751041684374</v>
      </c>
    </row>
    <row r="293" spans="1:66" x14ac:dyDescent="0.25">
      <c r="A293" t="s">
        <v>342</v>
      </c>
      <c r="B293" t="s">
        <v>346</v>
      </c>
      <c r="C293" t="s">
        <v>364</v>
      </c>
      <c r="D293" s="11">
        <v>44534</v>
      </c>
      <c r="E293">
        <f>VLOOKUP(A293,home!$A$2:$E$405,3,FALSE)</f>
        <v>1.1717171717171699</v>
      </c>
      <c r="F293">
        <f>VLOOKUP(B293,home!$B$2:$E$405,3,FALSE)</f>
        <v>0.81</v>
      </c>
      <c r="G293">
        <f>VLOOKUP(C293,away!$B$2:$E$405,4,FALSE)</f>
        <v>1.28</v>
      </c>
      <c r="H293">
        <f>VLOOKUP(A293,away!$A$2:$E$405,3,FALSE)</f>
        <v>0.85606060606060597</v>
      </c>
      <c r="I293">
        <f>VLOOKUP(C293,away!$B$2:$E$405,3,FALSE)</f>
        <v>0.66</v>
      </c>
      <c r="J293">
        <f>VLOOKUP(B293,home!$B$2:$E$405,4,FALSE)</f>
        <v>1.3</v>
      </c>
      <c r="K293" s="3">
        <f t="shared" ref="K293:K296" si="392">E293*F293*G293</f>
        <v>1.2148363636363619</v>
      </c>
      <c r="L293" s="3">
        <f t="shared" ref="L293:L296" si="393">H293*I293*J293</f>
        <v>0.73449999999999993</v>
      </c>
      <c r="M293" s="5">
        <f t="shared" ref="M293:M296" si="394">_xlfn.POISSON.DIST(0,K293,FALSE) * _xlfn.POISSON.DIST(0,L293,FALSE)</f>
        <v>0.14236852117064411</v>
      </c>
      <c r="N293" s="5">
        <f t="shared" ref="N293:N296" si="395">_xlfn.POISSON.DIST(1,K293,FALSE) * _xlfn.POISSON.DIST(0,L293,FALSE)</f>
        <v>0.1729544565552317</v>
      </c>
      <c r="O293" s="5">
        <f t="shared" ref="O293:O296" si="396">_xlfn.POISSON.DIST(0,K293,FALSE) * _xlfn.POISSON.DIST(1,L293,FALSE)</f>
        <v>0.1045696787998381</v>
      </c>
      <c r="P293" s="5">
        <f t="shared" ref="P293:P296" si="397">_xlfn.POISSON.DIST(1,K293,FALSE) * _xlfn.POISSON.DIST(1,L293,FALSE)</f>
        <v>0.12703504833981769</v>
      </c>
      <c r="Q293" s="5">
        <f t="shared" ref="Q293:Q296" si="398">_xlfn.POISSON.DIST(2,K293,FALSE) * _xlfn.POISSON.DIST(0,L293,FALSE)</f>
        <v>0.10505568153813045</v>
      </c>
      <c r="R293" s="5">
        <f t="shared" ref="R293:R296" si="399">_xlfn.POISSON.DIST(0,K293,FALSE) * _xlfn.POISSON.DIST(2,L293,FALSE)</f>
        <v>3.8403214539240525E-2</v>
      </c>
      <c r="S293" s="5">
        <f t="shared" ref="S293:S296" si="400">_xlfn.POISSON.DIST(2,K293,FALSE) * _xlfn.POISSON.DIST(2,L293,FALSE)</f>
        <v>2.8338257948463178E-2</v>
      </c>
      <c r="T293" s="5">
        <f t="shared" ref="T293:T296" si="401">_xlfn.POISSON.DIST(2,K293,FALSE) * _xlfn.POISSON.DIST(1,L293,FALSE)</f>
        <v>7.7163398089756821E-2</v>
      </c>
      <c r="U293" s="5">
        <f t="shared" ref="U293:U296" si="402">_xlfn.POISSON.DIST(1,K293,FALSE) * _xlfn.POISSON.DIST(2,L293,FALSE)</f>
        <v>4.6653621502798025E-2</v>
      </c>
      <c r="V293" s="5">
        <f t="shared" ref="V293:V296" si="403">_xlfn.POISSON.DIST(3,K293,FALSE) * _xlfn.POISSON.DIST(3,L293,FALSE)</f>
        <v>2.8095723679708575E-3</v>
      </c>
      <c r="W293" s="5">
        <f t="shared" ref="W293:W296" si="404">_xlfn.POISSON.DIST(3,K293,FALSE) * _xlfn.POISSON.DIST(0,L293,FALSE)</f>
        <v>4.2541820713040676E-2</v>
      </c>
      <c r="X293" s="5">
        <f t="shared" ref="X293:X296" si="405">_xlfn.POISSON.DIST(3,K293,FALSE) * _xlfn.POISSON.DIST(1,L293,FALSE)</f>
        <v>3.1246967313728381E-2</v>
      </c>
      <c r="Y293" s="5">
        <f t="shared" ref="Y293:Y296" si="406">_xlfn.POISSON.DIST(3,K293,FALSE) * _xlfn.POISSON.DIST(2,L293,FALSE)</f>
        <v>1.1475448745966742E-2</v>
      </c>
      <c r="Z293" s="5">
        <f t="shared" ref="Z293:Z296" si="407">_xlfn.POISSON.DIST(0,K293,FALSE) * _xlfn.POISSON.DIST(3,L293,FALSE)</f>
        <v>9.4023870263573884E-3</v>
      </c>
      <c r="AA293" s="5">
        <f t="shared" ref="AA293:AA296" si="408">_xlfn.POISSON.DIST(1,K293,FALSE) * _xlfn.POISSON.DIST(3,L293,FALSE)</f>
        <v>1.1422361664601716E-2</v>
      </c>
      <c r="AB293" s="5">
        <f t="shared" ref="AB293:AB296" si="409">_xlfn.POISSON.DIST(2,K293,FALSE) * _xlfn.POISSON.DIST(3,L293,FALSE)</f>
        <v>6.9381501543820685E-3</v>
      </c>
      <c r="AC293" s="5">
        <f t="shared" ref="AC293:AC296" si="410">_xlfn.POISSON.DIST(4,K293,FALSE) * _xlfn.POISSON.DIST(4,L293,FALSE)</f>
        <v>1.5668586647728537E-4</v>
      </c>
      <c r="AD293" s="5">
        <f t="shared" ref="AD293:AD296" si="411">_xlfn.POISSON.DIST(4,K293,FALSE) * _xlfn.POISSON.DIST(0,L293,FALSE)</f>
        <v>1.2920337694375101E-2</v>
      </c>
      <c r="AE293" s="5">
        <f t="shared" ref="AE293:AE296" si="412">_xlfn.POISSON.DIST(4,K293,FALSE) * _xlfn.POISSON.DIST(1,L293,FALSE)</f>
        <v>9.4899880365185117E-3</v>
      </c>
      <c r="AF293" s="5">
        <f t="shared" ref="AF293:AF296" si="413">_xlfn.POISSON.DIST(4,K293,FALSE) * _xlfn.POISSON.DIST(2,L293,FALSE)</f>
        <v>3.4851981064114219E-3</v>
      </c>
      <c r="AG293" s="5">
        <f t="shared" ref="AG293:AG296" si="414">_xlfn.POISSON.DIST(4,K293,FALSE) * _xlfn.POISSON.DIST(3,L293,FALSE)</f>
        <v>8.5329266971972983E-4</v>
      </c>
      <c r="AH293" s="5">
        <f t="shared" ref="AH293:AH296" si="415">_xlfn.POISSON.DIST(0,K293,FALSE) * _xlfn.POISSON.DIST(4,L293,FALSE)</f>
        <v>1.7265133177148751E-3</v>
      </c>
      <c r="AI293" s="5">
        <f t="shared" ref="AI293:AI296" si="416">_xlfn.POISSON.DIST(1,K293,FALSE) * _xlfn.POISSON.DIST(4,L293,FALSE)</f>
        <v>2.0974311606624901E-3</v>
      </c>
      <c r="AJ293" s="5">
        <f t="shared" ref="AJ293:AJ296" si="417">_xlfn.POISSON.DIST(2,K293,FALSE) * _xlfn.POISSON.DIST(4,L293,FALSE)</f>
        <v>1.2740178220984073E-3</v>
      </c>
      <c r="AK293" s="5">
        <f t="shared" ref="AK293:AK296" si="418">_xlfn.POISSON.DIST(3,K293,FALSE) * _xlfn.POISSON.DIST(4,L293,FALSE)</f>
        <v>5.1590772606864858E-4</v>
      </c>
      <c r="AL293" s="5">
        <f t="shared" ref="AL293:AL296" si="419">_xlfn.POISSON.DIST(5,K293,FALSE) * _xlfn.POISSON.DIST(5,L293,FALSE)</f>
        <v>5.5924150812103589E-6</v>
      </c>
      <c r="AM293" s="5">
        <f t="shared" ref="AM293:AM296" si="420">_xlfn.POISSON.DIST(5,K293,FALSE) * _xlfn.POISSON.DIST(0,L293,FALSE)</f>
        <v>3.1392192123176912E-3</v>
      </c>
      <c r="AN293" s="5">
        <f t="shared" ref="AN293:AN296" si="421">_xlfn.POISSON.DIST(5,K293,FALSE) * _xlfn.POISSON.DIST(1,L293,FALSE)</f>
        <v>2.3057565114473441E-3</v>
      </c>
      <c r="AO293" s="5">
        <f t="shared" ref="AO293:AO296" si="422">_xlfn.POISSON.DIST(5,K293,FALSE) * _xlfn.POISSON.DIST(2,L293,FALSE)</f>
        <v>8.4678907882903686E-4</v>
      </c>
      <c r="AP293" s="5">
        <f t="shared" ref="AP293:AP296" si="423">_xlfn.POISSON.DIST(5,K293,FALSE) * _xlfn.POISSON.DIST(3,L293,FALSE)</f>
        <v>2.0732219279997587E-4</v>
      </c>
      <c r="AQ293" s="5">
        <f t="shared" ref="AQ293:AQ296" si="424">_xlfn.POISSON.DIST(5,K293,FALSE) * _xlfn.POISSON.DIST(4,L293,FALSE)</f>
        <v>3.8069537652895564E-5</v>
      </c>
      <c r="AR293" s="5">
        <f t="shared" ref="AR293:AR296" si="425">_xlfn.POISSON.DIST(0,K293,FALSE) * _xlfn.POISSON.DIST(5,L293,FALSE)</f>
        <v>2.536248063723152E-4</v>
      </c>
      <c r="AS293" s="5">
        <f t="shared" ref="AS293:AS296" si="426">_xlfn.POISSON.DIST(1,K293,FALSE) * _xlfn.POISSON.DIST(5,L293,FALSE)</f>
        <v>3.0811263750131983E-4</v>
      </c>
      <c r="AT293" s="5">
        <f t="shared" ref="AT293:AT296" si="427">_xlfn.POISSON.DIST(2,K293,FALSE) * _xlfn.POISSON.DIST(5,L293,FALSE)</f>
        <v>1.8715321806625604E-4</v>
      </c>
      <c r="AU293" s="5">
        <f t="shared" ref="AU293:AU296" si="428">_xlfn.POISSON.DIST(3,K293,FALSE) * _xlfn.POISSON.DIST(5,L293,FALSE)</f>
        <v>7.5786844959484497E-5</v>
      </c>
      <c r="AV293" s="5">
        <f t="shared" ref="AV293:AV296" si="429">_xlfn.POISSON.DIST(4,K293,FALSE) * _xlfn.POISSON.DIST(5,L293,FALSE)</f>
        <v>2.3017153785513224E-5</v>
      </c>
      <c r="AW293" s="5">
        <f t="shared" ref="AW293:AW296" si="430">_xlfn.POISSON.DIST(6,K293,FALSE) * _xlfn.POISSON.DIST(6,L293,FALSE)</f>
        <v>1.3861380356342803E-7</v>
      </c>
      <c r="AX293" s="5">
        <f t="shared" ref="AX293:AX296" si="431">_xlfn.POISSON.DIST(6,K293,FALSE) * _xlfn.POISSON.DIST(0,L293,FALSE)</f>
        <v>6.3560627542490439E-4</v>
      </c>
      <c r="AY293" s="5">
        <f t="shared" ref="AY293:AY296" si="432">_xlfn.POISSON.DIST(6,K293,FALSE) * _xlfn.POISSON.DIST(1,L293,FALSE)</f>
        <v>4.6685280929959226E-4</v>
      </c>
      <c r="AZ293" s="5">
        <f t="shared" ref="AZ293:AZ296" si="433">_xlfn.POISSON.DIST(6,K293,FALSE) * _xlfn.POISSON.DIST(2,L293,FALSE)</f>
        <v>1.714516942152752E-4</v>
      </c>
      <c r="BA293" s="5">
        <f t="shared" ref="BA293:BA296" si="434">_xlfn.POISSON.DIST(6,K293,FALSE) * _xlfn.POISSON.DIST(3,L293,FALSE)</f>
        <v>4.1977089800373214E-5</v>
      </c>
      <c r="BB293" s="5">
        <f t="shared" ref="BB293:BB296" si="435">_xlfn.POISSON.DIST(6,K293,FALSE) * _xlfn.POISSON.DIST(4,L293,FALSE)</f>
        <v>7.7080431145935296E-6</v>
      </c>
      <c r="BC293" s="5">
        <f t="shared" ref="BC293:BC296" si="436">_xlfn.POISSON.DIST(6,K293,FALSE) * _xlfn.POISSON.DIST(5,L293,FALSE)</f>
        <v>1.1323115335337897E-6</v>
      </c>
      <c r="BD293" s="5">
        <f t="shared" ref="BD293:BD296" si="437">_xlfn.POISSON.DIST(0,K293,FALSE) * _xlfn.POISSON.DIST(6,L293,FALSE)</f>
        <v>3.1047903380077568E-5</v>
      </c>
      <c r="BE293" s="5">
        <f t="shared" ref="BE293:BE296" si="438">_xlfn.POISSON.DIST(1,K293,FALSE) * _xlfn.POISSON.DIST(6,L293,FALSE)</f>
        <v>3.7718122040786548E-5</v>
      </c>
      <c r="BF293" s="5">
        <f t="shared" ref="BF293:BF296" si="439">_xlfn.POISSON.DIST(2,K293,FALSE) * _xlfn.POISSON.DIST(6,L293,FALSE)</f>
        <v>2.2910673111610831E-5</v>
      </c>
      <c r="BG293" s="5">
        <f t="shared" ref="BG293:BG296" si="440">_xlfn.POISSON.DIST(3,K293,FALSE) * _xlfn.POISSON.DIST(6,L293,FALSE)</f>
        <v>9.2775729371235553E-6</v>
      </c>
      <c r="BH293" s="5">
        <f t="shared" ref="BH293:BH296" si="441">_xlfn.POISSON.DIST(4,K293,FALSE) * _xlfn.POISSON.DIST(6,L293,FALSE)</f>
        <v>2.8176832425765759E-6</v>
      </c>
      <c r="BI293" s="5">
        <f t="shared" ref="BI293:BI296" si="442">_xlfn.POISSON.DIST(5,K293,FALSE) * _xlfn.POISSON.DIST(6,L293,FALSE)</f>
        <v>6.8460481285816769E-7</v>
      </c>
      <c r="BJ293" s="8">
        <f t="shared" ref="BJ293:BJ296" si="443">SUM(N293,Q293,T293,W293,X293,Y293,AD293,AE293,AF293,AG293,AM293,AN293,AO293,AP293,AQ293,AX293,AY293,AZ293,BA293,BB293,BC293)</f>
        <v>0.47504847421931473</v>
      </c>
      <c r="BK293" s="8">
        <f t="shared" ref="BK293:BK296" si="444">SUM(M293,P293,S293,V293,AC293,AL293,AY293)</f>
        <v>0.30118053091775387</v>
      </c>
      <c r="BL293" s="8">
        <f t="shared" ref="BL293:BL296" si="445">SUM(O293,R293,U293,AA293,AB293,AH293,AI293,AJ293,AK293,AR293,AS293,AT293,AU293,AV293,BD293,BE293,BF293,BG293,BH293,BI293)</f>
        <v>0.21455304790761481</v>
      </c>
      <c r="BM293" s="8">
        <f t="shared" ref="BM293:BM296" si="446">SUM(S293:BI293)</f>
        <v>0.30933112493264209</v>
      </c>
      <c r="BN293" s="8">
        <f t="shared" ref="BN293:BN296" si="447">SUM(M293:R293)</f>
        <v>0.69038660094290261</v>
      </c>
    </row>
    <row r="294" spans="1:66" x14ac:dyDescent="0.25">
      <c r="A294" t="s">
        <v>40</v>
      </c>
      <c r="B294" t="s">
        <v>334</v>
      </c>
      <c r="C294" t="s">
        <v>318</v>
      </c>
      <c r="D294" s="11">
        <v>44534</v>
      </c>
      <c r="E294">
        <f>VLOOKUP(A294,home!$A$2:$E$405,3,FALSE)</f>
        <v>1.4842105263157901</v>
      </c>
      <c r="F294">
        <f>VLOOKUP(B294,home!$B$2:$E$405,3,FALSE)</f>
        <v>0.75</v>
      </c>
      <c r="G294">
        <f>VLOOKUP(C294,away!$B$2:$E$405,4,FALSE)</f>
        <v>1.05</v>
      </c>
      <c r="H294">
        <f>VLOOKUP(A294,away!$A$2:$E$405,3,FALSE)</f>
        <v>1.1789473684210501</v>
      </c>
      <c r="I294">
        <f>VLOOKUP(C294,away!$B$2:$E$405,3,FALSE)</f>
        <v>0.67</v>
      </c>
      <c r="J294">
        <f>VLOOKUP(B294,home!$B$2:$E$405,4,FALSE)</f>
        <v>1.1299999999999999</v>
      </c>
      <c r="K294" s="3">
        <f t="shared" si="392"/>
        <v>1.1688157894736848</v>
      </c>
      <c r="L294" s="3">
        <f t="shared" si="393"/>
        <v>0.89258105263157705</v>
      </c>
      <c r="M294" s="5">
        <f t="shared" si="394"/>
        <v>0.12727606110735898</v>
      </c>
      <c r="N294" s="5">
        <f t="shared" si="395"/>
        <v>0.14876226984429872</v>
      </c>
      <c r="O294" s="5">
        <f t="shared" si="396"/>
        <v>0.1136042005980074</v>
      </c>
      <c r="P294" s="5">
        <f t="shared" si="397"/>
        <v>0.13278238340948686</v>
      </c>
      <c r="Q294" s="5">
        <f t="shared" si="398"/>
        <v>8.6937844935980682E-2</v>
      </c>
      <c r="R294" s="5">
        <f t="shared" si="399"/>
        <v>5.0700478476569139E-2</v>
      </c>
      <c r="S294" s="5">
        <f t="shared" si="400"/>
        <v>3.4631731196159241E-2</v>
      </c>
      <c r="T294" s="5">
        <f t="shared" si="401"/>
        <v>7.7599073146478459E-2</v>
      </c>
      <c r="U294" s="5">
        <f t="shared" si="402"/>
        <v>5.9259519777284719E-2</v>
      </c>
      <c r="V294" s="5">
        <f t="shared" si="403"/>
        <v>4.0144442017644574E-3</v>
      </c>
      <c r="W294" s="5">
        <f t="shared" si="404"/>
        <v>3.3871441954663017E-2</v>
      </c>
      <c r="X294" s="5">
        <f t="shared" si="405"/>
        <v>3.0233007314042479E-2</v>
      </c>
      <c r="Y294" s="5">
        <f t="shared" si="406"/>
        <v>1.3492704746293101E-2</v>
      </c>
      <c r="Z294" s="5">
        <f t="shared" si="407"/>
        <v>1.5084762149180232E-2</v>
      </c>
      <c r="AA294" s="5">
        <f t="shared" si="408"/>
        <v>1.7631308180416853E-2</v>
      </c>
      <c r="AB294" s="5">
        <f t="shared" si="409"/>
        <v>1.0303875695173881E-2</v>
      </c>
      <c r="AC294" s="5">
        <f t="shared" si="410"/>
        <v>2.6175752559874898E-4</v>
      </c>
      <c r="AD294" s="5">
        <f t="shared" si="411"/>
        <v>9.8973690422128804E-3</v>
      </c>
      <c r="AE294" s="5">
        <f t="shared" si="412"/>
        <v>8.8342040779815553E-3</v>
      </c>
      <c r="AF294" s="5">
        <f t="shared" si="413"/>
        <v>3.9426215875434734E-3</v>
      </c>
      <c r="AG294" s="5">
        <f t="shared" si="414"/>
        <v>1.1730364422458445E-3</v>
      </c>
      <c r="AH294" s="5">
        <f t="shared" si="415"/>
        <v>3.3660932194530657E-3</v>
      </c>
      <c r="AI294" s="5">
        <f t="shared" si="416"/>
        <v>3.9343429037370517E-3</v>
      </c>
      <c r="AJ294" s="5">
        <f t="shared" si="417"/>
        <v>2.2992610535458062E-3</v>
      </c>
      <c r="AK294" s="5">
        <f t="shared" si="418"/>
        <v>8.9580420783541266E-4</v>
      </c>
      <c r="AL294" s="5">
        <f t="shared" si="419"/>
        <v>1.0923275853124934E-5</v>
      </c>
      <c r="AM294" s="5">
        <f t="shared" si="420"/>
        <v>2.3136402421572925E-3</v>
      </c>
      <c r="AN294" s="5">
        <f t="shared" si="421"/>
        <v>2.0651114427555329E-3</v>
      </c>
      <c r="AO294" s="5">
        <f t="shared" si="422"/>
        <v>9.216396726881242E-4</v>
      </c>
      <c r="AP294" s="5">
        <f t="shared" si="423"/>
        <v>2.74212703064996E-4</v>
      </c>
      <c r="AQ294" s="5">
        <f t="shared" si="424"/>
        <v>6.1189265786676047E-5</v>
      </c>
      <c r="AR294" s="5">
        <f t="shared" si="425"/>
        <v>6.0090220581508649E-4</v>
      </c>
      <c r="AS294" s="5">
        <f t="shared" si="426"/>
        <v>7.0234398608623883E-4</v>
      </c>
      <c r="AT294" s="5">
        <f t="shared" si="427"/>
        <v>4.1045537028974103E-4</v>
      </c>
      <c r="AU294" s="5">
        <f t="shared" si="428"/>
        <v>1.5991557255630578E-4</v>
      </c>
      <c r="AV294" s="5">
        <f t="shared" si="429"/>
        <v>4.6727961546633679E-5</v>
      </c>
      <c r="AW294" s="5">
        <f t="shared" si="430"/>
        <v>3.1655132373020243E-7</v>
      </c>
      <c r="AX294" s="5">
        <f t="shared" si="431"/>
        <v>4.5070320769919329E-4</v>
      </c>
      <c r="AY294" s="5">
        <f t="shared" si="432"/>
        <v>4.0228914355257424E-4</v>
      </c>
      <c r="AZ294" s="5">
        <f t="shared" si="433"/>
        <v>1.7953783360720617E-4</v>
      </c>
      <c r="BA294" s="5">
        <f t="shared" si="434"/>
        <v>5.3417356169437673E-5</v>
      </c>
      <c r="BB294" s="5">
        <f t="shared" si="435"/>
        <v>1.1919829999628135E-5</v>
      </c>
      <c r="BC294" s="5">
        <f t="shared" si="436"/>
        <v>2.1278828816515069E-6</v>
      </c>
      <c r="BD294" s="5">
        <f t="shared" si="437"/>
        <v>8.9392320565844351E-5</v>
      </c>
      <c r="BE294" s="5">
        <f t="shared" si="438"/>
        <v>1.0448315573505207E-4</v>
      </c>
      <c r="BF294" s="5">
        <f t="shared" si="439"/>
        <v>6.1060781078583432E-5</v>
      </c>
      <c r="BG294" s="5">
        <f t="shared" si="440"/>
        <v>2.3789601680748111E-5</v>
      </c>
      <c r="BH294" s="5">
        <f t="shared" si="441"/>
        <v>6.9514155174370202E-6</v>
      </c>
      <c r="BI294" s="5">
        <f t="shared" si="442"/>
        <v>1.6249848431945559E-6</v>
      </c>
      <c r="BJ294" s="8">
        <f t="shared" si="443"/>
        <v>0.42147936167210259</v>
      </c>
      <c r="BK294" s="8">
        <f t="shared" si="444"/>
        <v>0.29937958985977398</v>
      </c>
      <c r="BL294" s="8">
        <f t="shared" si="445"/>
        <v>0.2642025314677382</v>
      </c>
      <c r="BM294" s="8">
        <f t="shared" si="446"/>
        <v>0.33968103418486439</v>
      </c>
      <c r="BN294" s="8">
        <f t="shared" si="447"/>
        <v>0.66006323837170178</v>
      </c>
    </row>
    <row r="295" spans="1:66" x14ac:dyDescent="0.25">
      <c r="A295" t="s">
        <v>40</v>
      </c>
      <c r="B295" t="s">
        <v>339</v>
      </c>
      <c r="C295" t="s">
        <v>316</v>
      </c>
      <c r="D295" s="11">
        <v>44534</v>
      </c>
      <c r="E295">
        <f>VLOOKUP(A295,home!$A$2:$E$405,3,FALSE)</f>
        <v>1.4842105263157901</v>
      </c>
      <c r="F295">
        <f>VLOOKUP(B295,home!$B$2:$E$405,3,FALSE)</f>
        <v>1.42</v>
      </c>
      <c r="G295">
        <f>VLOOKUP(C295,away!$B$2:$E$405,4,FALSE)</f>
        <v>1.65</v>
      </c>
      <c r="H295">
        <f>VLOOKUP(A295,away!$A$2:$E$405,3,FALSE)</f>
        <v>1.1789473684210501</v>
      </c>
      <c r="I295">
        <f>VLOOKUP(C295,away!$B$2:$E$405,3,FALSE)</f>
        <v>0.75</v>
      </c>
      <c r="J295">
        <f>VLOOKUP(B295,home!$B$2:$E$405,4,FALSE)</f>
        <v>0.8</v>
      </c>
      <c r="K295" s="3">
        <f t="shared" si="392"/>
        <v>3.4775052631578958</v>
      </c>
      <c r="L295" s="3">
        <f t="shared" si="393"/>
        <v>0.70736842105263009</v>
      </c>
      <c r="M295" s="5">
        <f t="shared" si="394"/>
        <v>1.5224128868322083E-2</v>
      </c>
      <c r="N295" s="5">
        <f t="shared" si="395"/>
        <v>5.2941988266584097E-2</v>
      </c>
      <c r="O295" s="5">
        <f t="shared" si="396"/>
        <v>1.0769067999486754E-2</v>
      </c>
      <c r="P295" s="5">
        <f t="shared" si="397"/>
        <v>3.7449490647520456E-2</v>
      </c>
      <c r="Q295" s="5">
        <f t="shared" si="398"/>
        <v>9.205302141954487E-2</v>
      </c>
      <c r="R295" s="5">
        <f t="shared" si="399"/>
        <v>3.8088493135026756E-3</v>
      </c>
      <c r="S295" s="5">
        <f t="shared" si="400"/>
        <v>2.3030288988766523E-2</v>
      </c>
      <c r="T295" s="5">
        <f t="shared" si="401"/>
        <v>6.5115400414667388E-2</v>
      </c>
      <c r="U295" s="5">
        <f t="shared" si="402"/>
        <v>1.3245293534280892E-2</v>
      </c>
      <c r="V295" s="5">
        <f t="shared" si="403"/>
        <v>6.2946319516449618E-3</v>
      </c>
      <c r="W295" s="5">
        <f t="shared" si="404"/>
        <v>0.10670495549201796</v>
      </c>
      <c r="X295" s="5">
        <f t="shared" si="405"/>
        <v>7.5479715884879894E-2</v>
      </c>
      <c r="Y295" s="5">
        <f t="shared" si="406"/>
        <v>2.6695983723494309E-2</v>
      </c>
      <c r="Z295" s="5">
        <f t="shared" si="407"/>
        <v>8.9808657497326071E-4</v>
      </c>
      <c r="AA295" s="5">
        <f t="shared" si="408"/>
        <v>3.1231007912409623E-3</v>
      </c>
      <c r="AB295" s="5">
        <f t="shared" si="409"/>
        <v>5.4302997194565173E-3</v>
      </c>
      <c r="AC295" s="5">
        <f t="shared" si="410"/>
        <v>9.6775143278153791E-4</v>
      </c>
      <c r="AD295" s="5">
        <f t="shared" si="411"/>
        <v>9.2766761082130375E-2</v>
      </c>
      <c r="AE295" s="5">
        <f t="shared" si="412"/>
        <v>6.5620277312833125E-2</v>
      </c>
      <c r="AF295" s="5">
        <f t="shared" si="413"/>
        <v>2.3208855975907248E-2</v>
      </c>
      <c r="AG295" s="5">
        <f t="shared" si="414"/>
        <v>5.4724039353718041E-3</v>
      </c>
      <c r="AH295" s="5">
        <f t="shared" si="415"/>
        <v>1.5881952062684997E-4</v>
      </c>
      <c r="AI295" s="5">
        <f t="shared" si="416"/>
        <v>5.5229571887208465E-4</v>
      </c>
      <c r="AJ295" s="5">
        <f t="shared" si="417"/>
        <v>9.6030563459862403E-4</v>
      </c>
      <c r="AK295" s="5">
        <f t="shared" si="418"/>
        <v>1.113155966185633E-3</v>
      </c>
      <c r="AL295" s="5">
        <f t="shared" si="419"/>
        <v>9.5221995411475023E-5</v>
      </c>
      <c r="AM295" s="5">
        <f t="shared" si="420"/>
        <v>6.4519379981843886E-2</v>
      </c>
      <c r="AN295" s="5">
        <f t="shared" si="421"/>
        <v>4.5638971945051579E-2</v>
      </c>
      <c r="AO295" s="5">
        <f t="shared" si="422"/>
        <v>1.6141783761618209E-2</v>
      </c>
      <c r="AP295" s="5">
        <f t="shared" si="423"/>
        <v>3.8060626974762862E-3</v>
      </c>
      <c r="AQ295" s="5">
        <f t="shared" si="424"/>
        <v>6.7307214018527857E-4</v>
      </c>
      <c r="AR295" s="5">
        <f t="shared" si="425"/>
        <v>2.2468782707630103E-5</v>
      </c>
      <c r="AS295" s="5">
        <f t="shared" si="426"/>
        <v>7.8135310122534786E-5</v>
      </c>
      <c r="AT295" s="5">
        <f t="shared" si="427"/>
        <v>1.3585797609479456E-4</v>
      </c>
      <c r="AU295" s="5">
        <f t="shared" si="428"/>
        <v>1.5748227563720926E-4</v>
      </c>
      <c r="AV295" s="5">
        <f t="shared" si="429"/>
        <v>1.3691136059561942E-4</v>
      </c>
      <c r="AW295" s="5">
        <f t="shared" si="430"/>
        <v>6.506512088372222E-6</v>
      </c>
      <c r="AX295" s="5">
        <f t="shared" si="431"/>
        <v>3.7394413910424383E-2</v>
      </c>
      <c r="AY295" s="5">
        <f t="shared" si="432"/>
        <v>2.64516275240054E-2</v>
      </c>
      <c r="AZ295" s="5">
        <f t="shared" si="433"/>
        <v>9.355522997963996E-3</v>
      </c>
      <c r="BA295" s="5">
        <f t="shared" si="434"/>
        <v>2.2059338437304538E-3</v>
      </c>
      <c r="BB295" s="5">
        <f t="shared" si="435"/>
        <v>3.9010198499654251E-4</v>
      </c>
      <c r="BC295" s="5">
        <f t="shared" si="436"/>
        <v>5.5189165035300228E-5</v>
      </c>
      <c r="BD295" s="5">
        <f t="shared" si="437"/>
        <v>2.6489512244784898E-6</v>
      </c>
      <c r="BE295" s="5">
        <f t="shared" si="438"/>
        <v>9.2117418249725001E-6</v>
      </c>
      <c r="BF295" s="5">
        <f t="shared" si="439"/>
        <v>1.6016940339596795E-5</v>
      </c>
      <c r="BG295" s="5">
        <f t="shared" si="440"/>
        <v>1.8566331443544625E-5</v>
      </c>
      <c r="BH295" s="5">
        <f t="shared" si="441"/>
        <v>1.6141128828115093E-5</v>
      </c>
      <c r="BI295" s="5">
        <f t="shared" si="442"/>
        <v>1.1226172090615975E-5</v>
      </c>
      <c r="BJ295" s="8">
        <f t="shared" si="443"/>
        <v>0.81269142345976275</v>
      </c>
      <c r="BK295" s="8">
        <f t="shared" si="444"/>
        <v>0.10951314140845245</v>
      </c>
      <c r="BL295" s="8">
        <f t="shared" si="445"/>
        <v>3.9765855169160091E-2</v>
      </c>
      <c r="BM295" s="8">
        <f t="shared" si="446"/>
        <v>0.72417683908547037</v>
      </c>
      <c r="BN295" s="8">
        <f t="shared" si="447"/>
        <v>0.21224654651496094</v>
      </c>
    </row>
    <row r="296" spans="1:66" s="15" customFormat="1" x14ac:dyDescent="0.25">
      <c r="A296" s="15" t="s">
        <v>40</v>
      </c>
      <c r="B296" s="15" t="s">
        <v>332</v>
      </c>
      <c r="C296" s="15" t="s">
        <v>236</v>
      </c>
      <c r="D296" s="16">
        <v>44534</v>
      </c>
      <c r="E296" s="15">
        <f>VLOOKUP(A296,home!$A$2:$E$405,3,FALSE)</f>
        <v>1.4842105263157901</v>
      </c>
      <c r="F296" s="15">
        <f>VLOOKUP(B296,home!$B$2:$E$405,3,FALSE)</f>
        <v>1.1200000000000001</v>
      </c>
      <c r="G296" s="15">
        <f>VLOOKUP(C296,away!$B$2:$E$405,4,FALSE)</f>
        <v>1.01</v>
      </c>
      <c r="H296" s="15">
        <f>VLOOKUP(A296,away!$A$2:$E$405,3,FALSE)</f>
        <v>1.1789473684210501</v>
      </c>
      <c r="I296" s="15">
        <f>VLOOKUP(C296,away!$B$2:$E$405,3,FALSE)</f>
        <v>0.79</v>
      </c>
      <c r="J296" s="15">
        <f>VLOOKUP(B296,home!$B$2:$E$405,4,FALSE)</f>
        <v>1.04</v>
      </c>
      <c r="K296" s="17">
        <f t="shared" si="392"/>
        <v>1.678938947368422</v>
      </c>
      <c r="L296" s="17">
        <f t="shared" si="393"/>
        <v>0.96862315789473485</v>
      </c>
      <c r="M296" s="18">
        <f t="shared" si="394"/>
        <v>7.0823663403382142E-2</v>
      </c>
      <c r="N296" s="18">
        <f t="shared" si="395"/>
        <v>0.11890860688324983</v>
      </c>
      <c r="O296" s="18">
        <f t="shared" si="396"/>
        <v>6.860144049945778E-2</v>
      </c>
      <c r="P296" s="18">
        <f t="shared" si="397"/>
        <v>0.11517763030011706</v>
      </c>
      <c r="Q296" s="18">
        <f t="shared" si="398"/>
        <v>9.9820145636804497E-2</v>
      </c>
      <c r="R296" s="18">
        <f t="shared" si="399"/>
        <v>3.3224471966356271E-2</v>
      </c>
      <c r="S296" s="18">
        <f t="shared" si="400"/>
        <v>4.6827168646986925E-2</v>
      </c>
      <c r="T296" s="18">
        <f t="shared" si="401"/>
        <v>9.6688104688233911E-2</v>
      </c>
      <c r="U296" s="18">
        <f t="shared" si="402"/>
        <v>5.5781859990065845E-2</v>
      </c>
      <c r="V296" s="18">
        <f t="shared" si="403"/>
        <v>8.4614568057651204E-3</v>
      </c>
      <c r="W296" s="18">
        <f t="shared" si="404"/>
        <v>5.5863976747206369E-2</v>
      </c>
      <c r="X296" s="18">
        <f t="shared" si="405"/>
        <v>5.4111141569437068E-2</v>
      </c>
      <c r="Y296" s="18">
        <f t="shared" si="406"/>
        <v>2.6206652412138598E-2</v>
      </c>
      <c r="Z296" s="18">
        <f t="shared" si="407"/>
        <v>1.0727330985145703E-2</v>
      </c>
      <c r="AA296" s="18">
        <f t="shared" si="408"/>
        <v>1.8010533792273183E-2</v>
      </c>
      <c r="AB296" s="18">
        <f t="shared" si="409"/>
        <v>1.5119293323371268E-2</v>
      </c>
      <c r="AC296" s="18">
        <f t="shared" si="410"/>
        <v>8.6003259445935093E-4</v>
      </c>
      <c r="AD296" s="18">
        <f t="shared" si="411"/>
        <v>2.3448051578942166E-2</v>
      </c>
      <c r="AE296" s="18">
        <f t="shared" si="412"/>
        <v>2.2712325766873584E-2</v>
      </c>
      <c r="AF296" s="18">
        <f t="shared" si="413"/>
        <v>1.0999842353721524E-2</v>
      </c>
      <c r="AG296" s="18">
        <f t="shared" si="414"/>
        <v>3.5515673456686658E-3</v>
      </c>
      <c r="AH296" s="18">
        <f t="shared" si="415"/>
        <v>2.5976853036534667E-3</v>
      </c>
      <c r="AI296" s="18">
        <f t="shared" si="416"/>
        <v>4.36135502931037E-3</v>
      </c>
      <c r="AJ296" s="18">
        <f t="shared" si="417"/>
        <v>3.6612244110051637E-3</v>
      </c>
      <c r="AK296" s="18">
        <f t="shared" si="418"/>
        <v>2.0489907528975265E-3</v>
      </c>
      <c r="AL296" s="18">
        <f t="shared" si="419"/>
        <v>5.5945434873372685E-5</v>
      </c>
      <c r="AM296" s="18">
        <f t="shared" si="420"/>
        <v>7.8735694071579224E-3</v>
      </c>
      <c r="AN296" s="18">
        <f t="shared" si="421"/>
        <v>7.626521663064682E-3</v>
      </c>
      <c r="AO296" s="18">
        <f t="shared" si="422"/>
        <v>3.6936127485151585E-3</v>
      </c>
      <c r="AP296" s="18">
        <f t="shared" si="423"/>
        <v>1.1925729481690015E-3</v>
      </c>
      <c r="AQ296" s="18">
        <f t="shared" si="424"/>
        <v>2.8878844376882301E-4</v>
      </c>
      <c r="AR296" s="18">
        <f t="shared" si="425"/>
        <v>5.032356284083129E-4</v>
      </c>
      <c r="AS296" s="18">
        <f t="shared" si="426"/>
        <v>8.4490189623813905E-4</v>
      </c>
      <c r="AT296" s="18">
        <f t="shared" si="427"/>
        <v>7.0926935014982255E-4</v>
      </c>
      <c r="AU296" s="18">
        <f t="shared" si="428"/>
        <v>3.9693997871374255E-4</v>
      </c>
      <c r="AV296" s="18">
        <f t="shared" si="429"/>
        <v>1.6660949750752369E-4</v>
      </c>
      <c r="AW296" s="18">
        <f t="shared" si="430"/>
        <v>2.5272715302810004E-6</v>
      </c>
      <c r="AX296" s="18">
        <f t="shared" si="431"/>
        <v>2.203207055414322E-3</v>
      </c>
      <c r="AY296" s="18">
        <f t="shared" si="432"/>
        <v>2.134077375511381E-3</v>
      </c>
      <c r="AZ296" s="18">
        <f t="shared" si="433"/>
        <v>1.0335583833297709E-3</v>
      </c>
      <c r="BA296" s="18">
        <f t="shared" si="434"/>
        <v>3.3370952837648657E-4</v>
      </c>
      <c r="BB296" s="18">
        <f t="shared" si="435"/>
        <v>8.0809694298898747E-5</v>
      </c>
      <c r="BC296" s="18">
        <f t="shared" si="436"/>
        <v>1.5654828256061493E-5</v>
      </c>
      <c r="BD296" s="18">
        <f t="shared" si="437"/>
        <v>8.124094725900019E-5</v>
      </c>
      <c r="BE296" s="18">
        <f t="shared" si="438"/>
        <v>1.3639859047423925E-4</v>
      </c>
      <c r="BF296" s="18">
        <f t="shared" si="439"/>
        <v>1.1450245295667788E-4</v>
      </c>
      <c r="BG296" s="18">
        <f t="shared" si="440"/>
        <v>6.408087594606233E-5</v>
      </c>
      <c r="BH296" s="18">
        <f t="shared" si="441"/>
        <v>2.689696960183208E-5</v>
      </c>
      <c r="BI296" s="18">
        <f t="shared" si="442"/>
        <v>9.0316739661400756E-6</v>
      </c>
      <c r="BJ296" s="19">
        <f t="shared" si="443"/>
        <v>0.53878649705813875</v>
      </c>
      <c r="BK296" s="19">
        <f t="shared" si="444"/>
        <v>0.24433997456109538</v>
      </c>
      <c r="BL296" s="19">
        <f t="shared" si="445"/>
        <v>0.20645996292961241</v>
      </c>
      <c r="BM296" s="19">
        <f t="shared" si="446"/>
        <v>0.49162625674064336</v>
      </c>
      <c r="BN296" s="19">
        <f t="shared" si="447"/>
        <v>0.50655595868936754</v>
      </c>
    </row>
    <row r="297" spans="1:66" x14ac:dyDescent="0.25">
      <c r="A297" t="s">
        <v>80</v>
      </c>
      <c r="B297" t="s">
        <v>96</v>
      </c>
      <c r="C297" t="s">
        <v>85</v>
      </c>
      <c r="D297" t="s">
        <v>493</v>
      </c>
      <c r="E297">
        <f>VLOOKUP(A297,home!$A$2:$E$405,3,FALSE)</f>
        <v>1.22770398481973</v>
      </c>
      <c r="F297">
        <f>VLOOKUP(B297,home!$B$2:$E$405,3,FALSE)</f>
        <v>1</v>
      </c>
      <c r="G297">
        <f>VLOOKUP(C297,away!$B$2:$E$405,4,FALSE)</f>
        <v>0.78</v>
      </c>
      <c r="H297">
        <f>VLOOKUP(A297,away!$A$2:$E$405,3,FALSE)</f>
        <v>1.04174573055028</v>
      </c>
      <c r="I297">
        <f>VLOOKUP(C297,away!$B$2:$E$405,3,FALSE)</f>
        <v>1.22</v>
      </c>
      <c r="J297">
        <f>VLOOKUP(B297,home!$B$2:$E$405,4,FALSE)</f>
        <v>0.96</v>
      </c>
      <c r="K297" s="3">
        <f t="shared" ref="K297:K338" si="448">E297*F297*G297</f>
        <v>0.95760910815938938</v>
      </c>
      <c r="L297" s="3">
        <f t="shared" ref="L297:L338" si="449">H297*I297*J297</f>
        <v>1.2200925996204879</v>
      </c>
      <c r="M297" s="5">
        <f t="shared" ref="M297:M338" si="450">_xlfn.POISSON.DIST(0,K297,FALSE) * _xlfn.POISSON.DIST(0,L297,FALSE)</f>
        <v>0.11330163189072046</v>
      </c>
      <c r="N297" s="5">
        <f t="shared" ref="N297:N338" si="451">_xlfn.POISSON.DIST(1,K297,FALSE) * _xlfn.POISSON.DIST(0,L297,FALSE)</f>
        <v>0.10849867466787626</v>
      </c>
      <c r="O297" s="5">
        <f t="shared" ref="O297:O338" si="452">_xlfn.POISSON.DIST(0,K297,FALSE) * _xlfn.POISSON.DIST(1,L297,FALSE)</f>
        <v>0.13823848259479268</v>
      </c>
      <c r="P297" s="5">
        <f t="shared" ref="P297:P338" si="453">_xlfn.POISSON.DIST(1,K297,FALSE) * _xlfn.POISSON.DIST(1,L297,FALSE)</f>
        <v>0.13237843003090671</v>
      </c>
      <c r="Q297" s="5">
        <f t="shared" ref="Q297:Q338" si="454">_xlfn.POISSON.DIST(2,K297,FALSE) * _xlfn.POISSON.DIST(0,L297,FALSE)</f>
        <v>5.194965954259035E-2</v>
      </c>
      <c r="R297" s="5">
        <f t="shared" ref="R297:R338" si="455">_xlfn.POISSON.DIST(0,K297,FALSE) * _xlfn.POISSON.DIST(2,L297,FALSE)</f>
        <v>8.4331874798336121E-2</v>
      </c>
      <c r="S297" s="5">
        <f t="shared" ref="S297:S338" si="456">_xlfn.POISSON.DIST(2,K297,FALSE) * _xlfn.POISSON.DIST(2,L297,FALSE)</f>
        <v>3.8666805687206755E-2</v>
      </c>
      <c r="T297" s="5">
        <f t="shared" ref="T297:T338" si="457">_xlfn.POISSON.DIST(2,K297,FALSE) * _xlfn.POISSON.DIST(1,L297,FALSE)</f>
        <v>6.3383395160718337E-2</v>
      </c>
      <c r="U297" s="5">
        <f t="shared" ref="U297:U338" si="458">_xlfn.POISSON.DIST(1,K297,FALSE) * _xlfn.POISSON.DIST(2,L297,FALSE)</f>
        <v>8.075697141504394E-2</v>
      </c>
      <c r="V297" s="5">
        <f t="shared" ref="V297:V338" si="459">_xlfn.POISSON.DIST(3,K297,FALSE) * _xlfn.POISSON.DIST(3,L297,FALSE)</f>
        <v>5.0196894252439251E-3</v>
      </c>
      <c r="W297" s="5">
        <f t="shared" ref="W297:W338" si="460">_xlfn.POISSON.DIST(3,K297,FALSE) * _xlfn.POISSON.DIST(0,L297,FALSE)</f>
        <v>1.6582489047921291E-2</v>
      </c>
      <c r="X297" s="5">
        <f t="shared" ref="X297:X338" si="461">_xlfn.POISSON.DIST(3,K297,FALSE) * _xlfn.POISSON.DIST(1,L297,FALSE)</f>
        <v>2.0232172170656551E-2</v>
      </c>
      <c r="Y297" s="5">
        <f t="shared" ref="Y297:Y338" si="462">_xlfn.POISSON.DIST(3,K297,FALSE) * _xlfn.POISSON.DIST(2,L297,FALSE)</f>
        <v>1.2342561769832826E-2</v>
      </c>
      <c r="Z297" s="5">
        <f t="shared" ref="Z297:Z338" si="463">_xlfn.POISSON.DIST(0,K297,FALSE) * _xlfn.POISSON.DIST(3,L297,FALSE)</f>
        <v>3.4297565451190455E-2</v>
      </c>
      <c r="AA297" s="5">
        <f t="shared" ref="AA297:AA338" si="464">_xlfn.POISSON.DIST(1,K297,FALSE) * _xlfn.POISSON.DIST(3,L297,FALSE)</f>
        <v>3.2843661063752784E-2</v>
      </c>
      <c r="AB297" s="5">
        <f t="shared" ref="AB297:AB338" si="465">_xlfn.POISSON.DIST(2,K297,FALSE) * _xlfn.POISSON.DIST(3,L297,FALSE)</f>
        <v>1.5725694489974778E-2</v>
      </c>
      <c r="AC297" s="5">
        <f t="shared" ref="AC297:AC338" si="466">_xlfn.POISSON.DIST(4,K297,FALSE) * _xlfn.POISSON.DIST(4,L297,FALSE)</f>
        <v>3.665539687446015E-4</v>
      </c>
      <c r="AD297" s="5">
        <f t="shared" ref="AD297:AD338" si="467">_xlfn.POISSON.DIST(4,K297,FALSE) * _xlfn.POISSON.DIST(0,L297,FALSE)</f>
        <v>3.9698856370606857E-3</v>
      </c>
      <c r="AE297" s="5">
        <f t="shared" ref="AE297:AE338" si="468">_xlfn.POISSON.DIST(4,K297,FALSE) * _xlfn.POISSON.DIST(1,L297,FALSE)</f>
        <v>4.8436280871174079E-3</v>
      </c>
      <c r="AF297" s="5">
        <f t="shared" ref="AF297:AF338" si="469">_xlfn.POISSON.DIST(4,K297,FALSE) * _xlfn.POISSON.DIST(2,L297,FALSE)</f>
        <v>2.954837392202946E-3</v>
      </c>
      <c r="AG297" s="5">
        <f t="shared" ref="AG297:AG338" si="470">_xlfn.POISSON.DIST(4,K297,FALSE) * _xlfn.POISSON.DIST(3,L297,FALSE)</f>
        <v>1.2017250784362378E-3</v>
      </c>
      <c r="AH297" s="5">
        <f t="shared" ref="AH297:AH338" si="471">_xlfn.POISSON.DIST(0,K297,FALSE) * _xlfn.POISSON.DIST(4,L297,FALSE)</f>
        <v>1.0461551447999212E-2</v>
      </c>
      <c r="AI297" s="5">
        <f t="shared" ref="AI297:AI338" si="472">_xlfn.POISSON.DIST(1,K297,FALSE) * _xlfn.POISSON.DIST(4,L297,FALSE)</f>
        <v>1.0018076952082094E-2</v>
      </c>
      <c r="AJ297" s="5">
        <f t="shared" ref="AJ297:AJ338" si="473">_xlfn.POISSON.DIST(2,K297,FALSE) * _xlfn.POISSON.DIST(4,L297,FALSE)</f>
        <v>4.7967008677777334E-3</v>
      </c>
      <c r="AK297" s="5">
        <f t="shared" ref="AK297:AK338" si="474">_xlfn.POISSON.DIST(3,K297,FALSE) * _xlfn.POISSON.DIST(4,L297,FALSE)</f>
        <v>1.5311214800333352E-3</v>
      </c>
      <c r="AL297" s="5">
        <f t="shared" ref="AL297:AL338" si="475">_xlfn.POISSON.DIST(5,K297,FALSE) * _xlfn.POISSON.DIST(5,L297,FALSE)</f>
        <v>1.7130852607951716E-5</v>
      </c>
      <c r="AM297" s="5">
        <f t="shared" ref="AM297:AM338" si="476">_xlfn.POISSON.DIST(5,K297,FALSE) * _xlfn.POISSON.DIST(0,L297,FALSE)</f>
        <v>7.603197288800908E-4</v>
      </c>
      <c r="AN297" s="5">
        <f t="shared" ref="AN297:AN338" si="477">_xlfn.POISSON.DIST(5,K297,FALSE) * _xlfn.POISSON.DIST(1,L297,FALSE)</f>
        <v>9.2766047455205441E-4</v>
      </c>
      <c r="AO297" s="5">
        <f t="shared" ref="AO297:AO338" si="478">_xlfn.POISSON.DIST(5,K297,FALSE) * _xlfn.POISSON.DIST(2,L297,FALSE)</f>
        <v>5.6591583998069595E-4</v>
      </c>
      <c r="AP297" s="5">
        <f t="shared" ref="AP297:AP338" si="479">_xlfn.POISSON.DIST(5,K297,FALSE) * _xlfn.POISSON.DIST(3,L297,FALSE)</f>
        <v>2.301565761228197E-4</v>
      </c>
      <c r="AQ297" s="5">
        <f t="shared" ref="AQ297:AQ338" si="480">_xlfn.POISSON.DIST(5,K297,FALSE) * _xlfn.POISSON.DIST(4,L297,FALSE)</f>
        <v>7.0203083820360529E-5</v>
      </c>
      <c r="AR297" s="5">
        <f t="shared" ref="AR297:AR338" si="481">_xlfn.POISSON.DIST(0,K297,FALSE) * _xlfn.POISSON.DIST(5,L297,FALSE)</f>
        <v>2.552812300450564E-3</v>
      </c>
      <c r="AS297" s="5">
        <f t="shared" ref="AS297:AS338" si="482">_xlfn.POISSON.DIST(1,K297,FALSE) * _xlfn.POISSON.DIST(5,L297,FALSE)</f>
        <v>2.444596310332784E-3</v>
      </c>
      <c r="AT297" s="5">
        <f t="shared" ref="AT297:AT338" si="483">_xlfn.POISSON.DIST(2,K297,FALSE) * _xlfn.POISSON.DIST(5,L297,FALSE)</f>
        <v>1.1704838462737554E-3</v>
      </c>
      <c r="AU297" s="5">
        <f t="shared" ref="AU297:AU338" si="484">_xlfn.POISSON.DIST(3,K297,FALSE) * _xlfn.POISSON.DIST(5,L297,FALSE)</f>
        <v>3.7362199738172764E-4</v>
      </c>
      <c r="AV297" s="5">
        <f t="shared" ref="AV297:AV338" si="485">_xlfn.POISSON.DIST(4,K297,FALSE) * _xlfn.POISSON.DIST(5,L297,FALSE)</f>
        <v>8.9445956925361455E-5</v>
      </c>
      <c r="AW297" s="5">
        <f t="shared" ref="AW297:AW338" si="486">_xlfn.POISSON.DIST(6,K297,FALSE) * _xlfn.POISSON.DIST(6,L297,FALSE)</f>
        <v>5.5597791279406478E-7</v>
      </c>
      <c r="AX297" s="5">
        <f t="shared" ref="AX297:AX338" si="487">_xlfn.POISSON.DIST(6,K297,FALSE) * _xlfn.POISSON.DIST(0,L297,FALSE)</f>
        <v>1.2134818291480867E-4</v>
      </c>
      <c r="AY297" s="5">
        <f t="shared" ref="AY297:AY338" si="488">_xlfn.POISSON.DIST(6,K297,FALSE) * _xlfn.POISSON.DIST(1,L297,FALSE)</f>
        <v>1.4805601995175136E-4</v>
      </c>
      <c r="AZ297" s="5">
        <f t="shared" ref="AZ297:AZ338" si="489">_xlfn.POISSON.DIST(6,K297,FALSE) * _xlfn.POISSON.DIST(2,L297,FALSE)</f>
        <v>9.0321027136197604E-5</v>
      </c>
      <c r="BA297" s="5">
        <f t="shared" ref="BA297:BA338" si="490">_xlfn.POISSON.DIST(6,K297,FALSE) * _xlfn.POISSON.DIST(3,L297,FALSE)</f>
        <v>3.673333893299864E-5</v>
      </c>
      <c r="BB297" s="5">
        <f t="shared" ref="BB297:BB338" si="491">_xlfn.POISSON.DIST(6,K297,FALSE) * _xlfn.POISSON.DIST(4,L297,FALSE)</f>
        <v>1.120451874787571E-5</v>
      </c>
      <c r="BC297" s="5">
        <f t="shared" ref="BC297:BC338" si="492">_xlfn.POISSON.DIST(6,K297,FALSE) * _xlfn.POISSON.DIST(5,L297,FALSE)</f>
        <v>2.73411008131843E-6</v>
      </c>
      <c r="BD297" s="5">
        <f t="shared" ref="BD297:BD338" si="493">_xlfn.POISSON.DIST(0,K297,FALSE) * _xlfn.POISSON.DIST(6,L297,FALSE)</f>
        <v>5.1911123266664804E-4</v>
      </c>
      <c r="BE297" s="5">
        <f t="shared" ref="BE297:BE338" si="494">_xlfn.POISSON.DIST(1,K297,FALSE) * _xlfn.POISSON.DIST(6,L297,FALSE)</f>
        <v>4.9710564454943007E-4</v>
      </c>
      <c r="BF297" s="5">
        <f t="shared" ref="BF297:BF338" si="495">_xlfn.POISSON.DIST(2,K297,FALSE) * _xlfn.POISSON.DIST(6,L297,FALSE)</f>
        <v>2.3801644646898905E-4</v>
      </c>
      <c r="BG297" s="5">
        <f t="shared" ref="BG297:BG338" si="496">_xlfn.POISSON.DIST(3,K297,FALSE) * _xlfn.POISSON.DIST(6,L297,FALSE)</f>
        <v>7.5975572343478577E-5</v>
      </c>
      <c r="BH297" s="5">
        <f t="shared" ref="BH297:BH338" si="497">_xlfn.POISSON.DIST(4,K297,FALSE) * _xlfn.POISSON.DIST(6,L297,FALSE)</f>
        <v>1.8188725018434414E-5</v>
      </c>
      <c r="BI297" s="5">
        <f t="shared" ref="BI297:BI338" si="498">_xlfn.POISSON.DIST(5,K297,FALSE) * _xlfn.POISSON.DIST(6,L297,FALSE)</f>
        <v>3.4835377486918721E-6</v>
      </c>
      <c r="BJ297" s="8">
        <f t="shared" ref="BJ297:BJ338" si="499">SUM(N297,Q297,T297,W297,X297,Y297,AD297,AE297,AF297,AG297,AM297,AN297,AO297,AP297,AQ297,AX297,AY297,AZ297,BA297,BB297,BC297)</f>
        <v>0.28892368145553388</v>
      </c>
      <c r="BK297" s="8">
        <f t="shared" ref="BK297:BK338" si="500">SUM(M297,P297,S297,V297,AC297,AL297,AY297)</f>
        <v>0.28989829787538218</v>
      </c>
      <c r="BL297" s="8">
        <f t="shared" ref="BL297:BL338" si="501">SUM(O297,R297,U297,AA297,AB297,AH297,AI297,AJ297,AK297,AR297,AS297,AT297,AU297,AV297,BD297,BE297,BF297,BG297,BH297,BI297)</f>
        <v>0.3866869766799525</v>
      </c>
      <c r="BM297" s="8">
        <f t="shared" ref="BM297:BM338" si="502">SUM(S297:BI297)</f>
        <v>0.37096026789479736</v>
      </c>
      <c r="BN297" s="8">
        <f t="shared" ref="BN297:BN338" si="503">SUM(M297:R297)</f>
        <v>0.62869875352522264</v>
      </c>
    </row>
    <row r="298" spans="1:66" x14ac:dyDescent="0.25">
      <c r="A298" t="s">
        <v>80</v>
      </c>
      <c r="B298" t="s">
        <v>416</v>
      </c>
      <c r="C298" t="s">
        <v>98</v>
      </c>
      <c r="D298" t="s">
        <v>493</v>
      </c>
      <c r="E298">
        <f>VLOOKUP(A298,home!$A$2:$E$405,3,FALSE)</f>
        <v>1.22770398481973</v>
      </c>
      <c r="F298">
        <f>VLOOKUP(B298,home!$B$2:$E$405,3,FALSE)</f>
        <v>0.81</v>
      </c>
      <c r="G298">
        <f>VLOOKUP(C298,away!$B$2:$E$405,4,FALSE)</f>
        <v>0.78</v>
      </c>
      <c r="H298">
        <f>VLOOKUP(A298,away!$A$2:$E$405,3,FALSE)</f>
        <v>1.04174573055028</v>
      </c>
      <c r="I298">
        <f>VLOOKUP(C298,away!$B$2:$E$405,3,FALSE)</f>
        <v>1.07</v>
      </c>
      <c r="J298">
        <f>VLOOKUP(B298,home!$B$2:$E$405,4,FALSE)</f>
        <v>0.74</v>
      </c>
      <c r="K298" s="3">
        <f t="shared" si="448"/>
        <v>0.77566337760910542</v>
      </c>
      <c r="L298" s="3">
        <f t="shared" si="449"/>
        <v>0.82485426944971185</v>
      </c>
      <c r="M298" s="5">
        <f t="shared" si="450"/>
        <v>0.20179203390120498</v>
      </c>
      <c r="N298" s="5">
        <f t="shared" si="451"/>
        <v>0.15652269059041976</v>
      </c>
      <c r="O298" s="5">
        <f t="shared" si="452"/>
        <v>0.16644902070434994</v>
      </c>
      <c r="P298" s="5">
        <f t="shared" si="453"/>
        <v>0.12910840959926398</v>
      </c>
      <c r="Q298" s="5">
        <f t="shared" si="454"/>
        <v>6.0704459427914963E-2</v>
      </c>
      <c r="R298" s="5">
        <f t="shared" si="455"/>
        <v>6.8648092686853235E-2</v>
      </c>
      <c r="S298" s="5">
        <f t="shared" si="456"/>
        <v>2.065118863588571E-2</v>
      </c>
      <c r="T298" s="5">
        <f t="shared" si="457"/>
        <v>5.0072332533752477E-2</v>
      </c>
      <c r="U298" s="5">
        <f t="shared" si="458"/>
        <v>5.3247811439907512E-2</v>
      </c>
      <c r="V298" s="5">
        <f t="shared" si="459"/>
        <v>1.4680912761562122E-3</v>
      </c>
      <c r="W298" s="5">
        <f t="shared" si="460"/>
        <v>1.5695408678597145E-2</v>
      </c>
      <c r="X298" s="5">
        <f t="shared" si="461"/>
        <v>1.2946424859298915E-2</v>
      </c>
      <c r="Y298" s="5">
        <f t="shared" si="462"/>
        <v>5.3394569096512955E-3</v>
      </c>
      <c r="Z298" s="5">
        <f t="shared" si="463"/>
        <v>1.8874890780776817E-2</v>
      </c>
      <c r="AA298" s="5">
        <f t="shared" si="464"/>
        <v>1.4640561535020311E-2</v>
      </c>
      <c r="AB298" s="5">
        <f t="shared" si="465"/>
        <v>5.6780737051739015E-3</v>
      </c>
      <c r="AC298" s="5">
        <f t="shared" si="466"/>
        <v>5.8706148524141062E-5</v>
      </c>
      <c r="AD298" s="5">
        <f t="shared" si="467"/>
        <v>3.043588427148981E-3</v>
      </c>
      <c r="AE298" s="5">
        <f t="shared" si="468"/>
        <v>2.5105169085815706E-3</v>
      </c>
      <c r="AF298" s="5">
        <f t="shared" si="469"/>
        <v>1.0354052952845998E-3</v>
      </c>
      <c r="AG298" s="5">
        <f t="shared" si="470"/>
        <v>2.8468615947544731E-4</v>
      </c>
      <c r="AH298" s="5">
        <f t="shared" si="471"/>
        <v>3.8922585614801905E-3</v>
      </c>
      <c r="AI298" s="5">
        <f t="shared" si="472"/>
        <v>3.0190824223256824E-3</v>
      </c>
      <c r="AJ298" s="5">
        <f t="shared" si="473"/>
        <v>1.1708958344907091E-3</v>
      </c>
      <c r="AK298" s="5">
        <f t="shared" si="474"/>
        <v>3.0274033926983186E-4</v>
      </c>
      <c r="AL298" s="5">
        <f t="shared" si="475"/>
        <v>1.5024294711972328E-6</v>
      </c>
      <c r="AM298" s="5">
        <f t="shared" si="476"/>
        <v>4.7216001589087282E-4</v>
      </c>
      <c r="AN298" s="5">
        <f t="shared" si="477"/>
        <v>3.8946320497103027E-4</v>
      </c>
      <c r="AO298" s="5">
        <f t="shared" si="478"/>
        <v>1.6062519370696124E-4</v>
      </c>
      <c r="AP298" s="5">
        <f t="shared" si="479"/>
        <v>4.4164125603457999E-5</v>
      </c>
      <c r="AQ298" s="5">
        <f t="shared" si="480"/>
        <v>9.1072418901314137E-6</v>
      </c>
      <c r="AR298" s="5">
        <f t="shared" si="481"/>
        <v>6.4210921844782599E-4</v>
      </c>
      <c r="AS298" s="5">
        <f t="shared" si="482"/>
        <v>4.9806060517518366E-4</v>
      </c>
      <c r="AT298" s="5">
        <f t="shared" si="483"/>
        <v>1.93163685632109E-4</v>
      </c>
      <c r="AU298" s="5">
        <f t="shared" si="484"/>
        <v>4.9943332276275036E-5</v>
      </c>
      <c r="AV298" s="5">
        <f t="shared" si="485"/>
        <v>9.6848034506173342E-6</v>
      </c>
      <c r="AW298" s="5">
        <f t="shared" si="486"/>
        <v>2.6701896421010116E-8</v>
      </c>
      <c r="AX298" s="5">
        <f t="shared" si="487"/>
        <v>6.1039538782980534E-5</v>
      </c>
      <c r="AY298" s="5">
        <f t="shared" si="488"/>
        <v>5.0348724170382765E-5</v>
      </c>
      <c r="AZ298" s="5">
        <f t="shared" si="489"/>
        <v>2.0765180046643056E-5</v>
      </c>
      <c r="BA298" s="5">
        <f t="shared" si="490"/>
        <v>5.7094158057884983E-6</v>
      </c>
      <c r="BB298" s="5">
        <f t="shared" si="491"/>
        <v>1.1773590008670774E-6</v>
      </c>
      <c r="BC298" s="5">
        <f t="shared" si="492"/>
        <v>1.9422991970805124E-7</v>
      </c>
      <c r="BD298" s="5">
        <f t="shared" si="493"/>
        <v>8.8274421714951102E-5</v>
      </c>
      <c r="BE298" s="5">
        <f t="shared" si="494"/>
        <v>6.8471236103909538E-5</v>
      </c>
      <c r="BF298" s="5">
        <f t="shared" si="495"/>
        <v>2.6555315132714495E-5</v>
      </c>
      <c r="BG298" s="5">
        <f t="shared" si="496"/>
        <v>6.8659951431051725E-6</v>
      </c>
      <c r="BH298" s="5">
        <f t="shared" si="497"/>
        <v>1.3314252458371676E-6</v>
      </c>
      <c r="BI298" s="5">
        <f t="shared" si="498"/>
        <v>2.0654756064401826E-7</v>
      </c>
      <c r="BJ298" s="8">
        <f t="shared" si="499"/>
        <v>0.30936972401991403</v>
      </c>
      <c r="BK298" s="8">
        <f t="shared" si="500"/>
        <v>0.35313028071467667</v>
      </c>
      <c r="BL298" s="8">
        <f t="shared" si="501"/>
        <v>0.31863320381475452</v>
      </c>
      <c r="BM298" s="8">
        <f t="shared" si="502"/>
        <v>0.21673307039784095</v>
      </c>
      <c r="BN298" s="8">
        <f t="shared" si="503"/>
        <v>0.78322470691000678</v>
      </c>
    </row>
    <row r="299" spans="1:66" x14ac:dyDescent="0.25">
      <c r="A299" t="s">
        <v>80</v>
      </c>
      <c r="B299" t="s">
        <v>92</v>
      </c>
      <c r="C299" t="s">
        <v>410</v>
      </c>
      <c r="D299" t="s">
        <v>493</v>
      </c>
      <c r="E299">
        <f>VLOOKUP(A299,home!$A$2:$E$405,3,FALSE)</f>
        <v>1.22770398481973</v>
      </c>
      <c r="F299">
        <f>VLOOKUP(B299,home!$B$2:$E$405,3,FALSE)</f>
        <v>0.93</v>
      </c>
      <c r="G299">
        <f>VLOOKUP(C299,away!$B$2:$E$405,4,FALSE)</f>
        <v>1.04</v>
      </c>
      <c r="H299">
        <f>VLOOKUP(A299,away!$A$2:$E$405,3,FALSE)</f>
        <v>1.04174573055028</v>
      </c>
      <c r="I299">
        <f>VLOOKUP(C299,away!$B$2:$E$405,3,FALSE)</f>
        <v>0.85</v>
      </c>
      <c r="J299">
        <f>VLOOKUP(B299,home!$B$2:$E$405,4,FALSE)</f>
        <v>1.48</v>
      </c>
      <c r="K299" s="3">
        <f t="shared" si="448"/>
        <v>1.1874352941176429</v>
      </c>
      <c r="L299" s="3">
        <f t="shared" si="449"/>
        <v>1.3105161290322522</v>
      </c>
      <c r="M299" s="5">
        <f t="shared" si="450"/>
        <v>8.2253328411204668E-2</v>
      </c>
      <c r="N299" s="5">
        <f t="shared" si="451"/>
        <v>9.7670505214113884E-2</v>
      </c>
      <c r="O299" s="5">
        <f t="shared" si="452"/>
        <v>0.10779431354947053</v>
      </c>
      <c r="P299" s="5">
        <f t="shared" si="453"/>
        <v>0.12799877241382493</v>
      </c>
      <c r="Q299" s="5">
        <f t="shared" si="454"/>
        <v>5.7988702542770054E-2</v>
      </c>
      <c r="R299" s="5">
        <f t="shared" si="455"/>
        <v>7.0633093262270477E-2</v>
      </c>
      <c r="S299" s="5">
        <f t="shared" si="456"/>
        <v>4.9796421785936948E-2</v>
      </c>
      <c r="T299" s="5">
        <f t="shared" si="457"/>
        <v>7.5995129983953733E-2</v>
      </c>
      <c r="U299" s="5">
        <f t="shared" si="458"/>
        <v>8.3872227872323041E-2</v>
      </c>
      <c r="V299" s="5">
        <f t="shared" si="459"/>
        <v>8.6100951540240764E-3</v>
      </c>
      <c r="W299" s="5">
        <f t="shared" si="460"/>
        <v>2.2952610686458229E-2</v>
      </c>
      <c r="X299" s="5">
        <f t="shared" si="461"/>
        <v>3.0079766508001544E-2</v>
      </c>
      <c r="Y299" s="5">
        <f t="shared" si="462"/>
        <v>1.9710009583130086E-2</v>
      </c>
      <c r="Z299" s="5">
        <f t="shared" si="463"/>
        <v>3.0855269321214917E-2</v>
      </c>
      <c r="AA299" s="5">
        <f t="shared" si="464"/>
        <v>3.6638635801515919E-2</v>
      </c>
      <c r="AB299" s="5">
        <f t="shared" si="465"/>
        <v>2.175300463952113E-2</v>
      </c>
      <c r="AC299" s="5">
        <f t="shared" si="466"/>
        <v>8.3741414433386732E-4</v>
      </c>
      <c r="AD299" s="5">
        <f t="shared" si="467"/>
        <v>6.8136850053105696E-3</v>
      </c>
      <c r="AE299" s="5">
        <f t="shared" si="468"/>
        <v>8.929444097604709E-3</v>
      </c>
      <c r="AF299" s="5">
        <f t="shared" si="469"/>
        <v>5.8510902566014083E-3</v>
      </c>
      <c r="AG299" s="5">
        <f t="shared" si="470"/>
        <v>2.5559827178998676E-3</v>
      </c>
      <c r="AH299" s="5">
        <f t="shared" si="471"/>
        <v>1.0109082027771544E-2</v>
      </c>
      <c r="AI299" s="5">
        <f t="shared" si="472"/>
        <v>1.2003880790906281E-2</v>
      </c>
      <c r="AJ299" s="5">
        <f t="shared" si="473"/>
        <v>7.1269158587514625E-3</v>
      </c>
      <c r="AK299" s="5">
        <f t="shared" si="474"/>
        <v>2.8209171429627463E-3</v>
      </c>
      <c r="AL299" s="5">
        <f t="shared" si="475"/>
        <v>5.2125784839173726E-5</v>
      </c>
      <c r="AM299" s="5">
        <f t="shared" si="476"/>
        <v>1.6181620116611857E-3</v>
      </c>
      <c r="AN299" s="5">
        <f t="shared" si="477"/>
        <v>2.1206274156692594E-3</v>
      </c>
      <c r="AO299" s="5">
        <f t="shared" si="478"/>
        <v>1.3895582159512733E-3</v>
      </c>
      <c r="AP299" s="5">
        <f t="shared" si="479"/>
        <v>6.0701281807780828E-4</v>
      </c>
      <c r="AQ299" s="5">
        <f t="shared" si="480"/>
        <v>1.9887502215507199E-4</v>
      </c>
      <c r="AR299" s="5">
        <f t="shared" si="481"/>
        <v>2.6496230094209378E-3</v>
      </c>
      <c r="AS299" s="5">
        <f t="shared" si="482"/>
        <v>3.1462558774926256E-3</v>
      </c>
      <c r="AT299" s="5">
        <f t="shared" si="483"/>
        <v>1.8679876366299094E-3</v>
      </c>
      <c r="AU299" s="5">
        <f t="shared" si="484"/>
        <v>7.393714829032526E-4</v>
      </c>
      <c r="AV299" s="5">
        <f t="shared" si="485"/>
        <v>2.1948894856585536E-4</v>
      </c>
      <c r="AW299" s="5">
        <f t="shared" si="486"/>
        <v>2.2532139426241818E-6</v>
      </c>
      <c r="AX299" s="5">
        <f t="shared" si="487"/>
        <v>3.2024378070781594E-4</v>
      </c>
      <c r="AY299" s="5">
        <f t="shared" si="488"/>
        <v>4.1968463983986038E-4</v>
      </c>
      <c r="AZ299" s="5">
        <f t="shared" si="489"/>
        <v>2.7500174480861439E-4</v>
      </c>
      <c r="BA299" s="5">
        <f t="shared" si="490"/>
        <v>1.2013140736123351E-4</v>
      </c>
      <c r="BB299" s="5">
        <f t="shared" si="491"/>
        <v>3.9358536737560083E-5</v>
      </c>
      <c r="BC299" s="5">
        <f t="shared" si="492"/>
        <v>1.0315999441936198E-5</v>
      </c>
      <c r="BD299" s="5">
        <f t="shared" si="493"/>
        <v>5.7872894828351869E-4</v>
      </c>
      <c r="BE299" s="5">
        <f t="shared" si="494"/>
        <v>6.8720317891943412E-4</v>
      </c>
      <c r="BF299" s="5">
        <f t="shared" si="495"/>
        <v>4.0800465443938875E-4</v>
      </c>
      <c r="BG299" s="5">
        <f t="shared" si="496"/>
        <v>1.6149304228186767E-4</v>
      </c>
      <c r="BH299" s="5">
        <f t="shared" si="497"/>
        <v>4.7940634539980617E-5</v>
      </c>
      <c r="BI299" s="5">
        <f t="shared" si="498"/>
        <v>1.1385280295033662E-5</v>
      </c>
      <c r="BJ299" s="8">
        <f t="shared" si="499"/>
        <v>0.33566589818825565</v>
      </c>
      <c r="BK299" s="8">
        <f t="shared" si="500"/>
        <v>0.2699678423340035</v>
      </c>
      <c r="BL299" s="8">
        <f t="shared" si="501"/>
        <v>0.36326955363926511</v>
      </c>
      <c r="BM299" s="8">
        <f t="shared" si="502"/>
        <v>0.45500241666318747</v>
      </c>
      <c r="BN299" s="8">
        <f t="shared" si="503"/>
        <v>0.54433871539365453</v>
      </c>
    </row>
    <row r="300" spans="1:66" x14ac:dyDescent="0.25">
      <c r="A300" t="s">
        <v>99</v>
      </c>
      <c r="B300" t="s">
        <v>117</v>
      </c>
      <c r="C300" t="s">
        <v>109</v>
      </c>
      <c r="D300" t="s">
        <v>493</v>
      </c>
      <c r="E300">
        <f>VLOOKUP(A300,home!$A$2:$E$405,3,FALSE)</f>
        <v>1.3447619047618999</v>
      </c>
      <c r="F300">
        <f>VLOOKUP(B300,home!$B$2:$E$405,3,FALSE)</f>
        <v>0.98</v>
      </c>
      <c r="G300">
        <f>VLOOKUP(C300,away!$B$2:$E$405,4,FALSE)</f>
        <v>0.88</v>
      </c>
      <c r="H300">
        <f>VLOOKUP(A300,away!$A$2:$E$405,3,FALSE)</f>
        <v>1.2609523809523799</v>
      </c>
      <c r="I300">
        <f>VLOOKUP(C300,away!$B$2:$E$405,3,FALSE)</f>
        <v>1.1200000000000001</v>
      </c>
      <c r="J300">
        <f>VLOOKUP(B300,home!$B$2:$E$405,4,FALSE)</f>
        <v>1.01</v>
      </c>
      <c r="K300" s="3">
        <f t="shared" si="448"/>
        <v>1.1597226666666625</v>
      </c>
      <c r="L300" s="3">
        <f t="shared" si="449"/>
        <v>1.4263893333333324</v>
      </c>
      <c r="M300" s="5">
        <f t="shared" si="450"/>
        <v>7.5312285758622699E-2</v>
      </c>
      <c r="N300" s="5">
        <f t="shared" si="451"/>
        <v>8.7341364872751626E-2</v>
      </c>
      <c r="O300" s="5">
        <f t="shared" si="452"/>
        <v>0.10742464107505127</v>
      </c>
      <c r="P300" s="5">
        <f t="shared" si="453"/>
        <v>0.12458279121326753</v>
      </c>
      <c r="Q300" s="5">
        <f t="shared" si="454"/>
        <v>5.0645880290266738E-2</v>
      </c>
      <c r="R300" s="5">
        <f t="shared" si="455"/>
        <v>7.6614681083307448E-2</v>
      </c>
      <c r="S300" s="5">
        <f t="shared" si="456"/>
        <v>5.1521712925542112E-2</v>
      </c>
      <c r="T300" s="5">
        <f t="shared" si="457"/>
        <v>7.2240743423313339E-2</v>
      </c>
      <c r="U300" s="5">
        <f t="shared" si="458"/>
        <v>8.8851782251749209E-2</v>
      </c>
      <c r="V300" s="5">
        <f t="shared" si="459"/>
        <v>9.4697826666316296E-3</v>
      </c>
      <c r="W300" s="5">
        <f t="shared" si="460"/>
        <v>1.9578391781969566E-2</v>
      </c>
      <c r="X300" s="5">
        <f t="shared" si="461"/>
        <v>2.7926409201622364E-2</v>
      </c>
      <c r="Y300" s="5">
        <f t="shared" si="462"/>
        <v>1.9916966101747983E-2</v>
      </c>
      <c r="Z300" s="5">
        <f t="shared" si="463"/>
        <v>3.642745462465493E-2</v>
      </c>
      <c r="AA300" s="5">
        <f t="shared" si="464"/>
        <v>4.2245744817183663E-2</v>
      </c>
      <c r="AB300" s="5">
        <f t="shared" si="465"/>
        <v>2.4496673917351788E-2</v>
      </c>
      <c r="AC300" s="5">
        <f t="shared" si="466"/>
        <v>9.7906664970737601E-4</v>
      </c>
      <c r="AD300" s="5">
        <f t="shared" si="467"/>
        <v>5.6763761816076052E-3</v>
      </c>
      <c r="AE300" s="5">
        <f t="shared" si="468"/>
        <v>8.0967224374324798E-3</v>
      </c>
      <c r="AF300" s="5">
        <f t="shared" si="469"/>
        <v>5.7745392598571744E-3</v>
      </c>
      <c r="AG300" s="5">
        <f t="shared" si="470"/>
        <v>2.7455804017249437E-3</v>
      </c>
      <c r="AH300" s="5">
        <f t="shared" si="471"/>
        <v>1.2989933179272937E-2</v>
      </c>
      <c r="AI300" s="5">
        <f t="shared" si="472"/>
        <v>1.5064719946488166E-2</v>
      </c>
      <c r="AJ300" s="5">
        <f t="shared" si="473"/>
        <v>8.7354485944638599E-3</v>
      </c>
      <c r="AK300" s="5">
        <f t="shared" si="474"/>
        <v>3.3768992461670581E-3</v>
      </c>
      <c r="AL300" s="5">
        <f t="shared" si="475"/>
        <v>6.4783510300191378E-5</v>
      </c>
      <c r="AM300" s="5">
        <f t="shared" si="476"/>
        <v>1.3166044244674194E-3</v>
      </c>
      <c r="AN300" s="5">
        <f t="shared" si="477"/>
        <v>1.8779905072797984E-3</v>
      </c>
      <c r="AO300" s="5">
        <f t="shared" si="478"/>
        <v>1.3393728138425792E-3</v>
      </c>
      <c r="AP300" s="5">
        <f t="shared" si="479"/>
        <v>6.3682236500723537E-4</v>
      </c>
      <c r="AQ300" s="5">
        <f t="shared" si="480"/>
        <v>2.2708915716860656E-4</v>
      </c>
      <c r="AR300" s="5">
        <f t="shared" si="481"/>
        <v>3.7057404255255296E-3</v>
      </c>
      <c r="AS300" s="5">
        <f t="shared" si="482"/>
        <v>4.297631168264919E-3</v>
      </c>
      <c r="AT300" s="5">
        <f t="shared" si="483"/>
        <v>2.4920301394049786E-3</v>
      </c>
      <c r="AU300" s="5">
        <f t="shared" si="484"/>
        <v>9.6335461289481198E-4</v>
      </c>
      <c r="AV300" s="5">
        <f t="shared" si="485"/>
        <v>2.7930604515300048E-4</v>
      </c>
      <c r="AW300" s="5">
        <f t="shared" si="486"/>
        <v>2.9768311653908781E-6</v>
      </c>
      <c r="AX300" s="5">
        <f t="shared" si="487"/>
        <v>2.5448266568141336E-4</v>
      </c>
      <c r="AY300" s="5">
        <f t="shared" si="488"/>
        <v>3.6299135984620053E-4</v>
      </c>
      <c r="AZ300" s="5">
        <f t="shared" si="489"/>
        <v>2.5888350188839088E-4</v>
      </c>
      <c r="BA300" s="5">
        <f t="shared" si="490"/>
        <v>1.2308955522319346E-4</v>
      </c>
      <c r="BB300" s="5">
        <f t="shared" si="491"/>
        <v>4.389340715377682E-5</v>
      </c>
      <c r="BC300" s="5">
        <f t="shared" si="492"/>
        <v>1.252181755356084E-5</v>
      </c>
      <c r="BD300" s="5">
        <f t="shared" si="493"/>
        <v>8.8097143584529012E-4</v>
      </c>
      <c r="BE300" s="5">
        <f t="shared" si="494"/>
        <v>1.0216825428356583E-3</v>
      </c>
      <c r="BF300" s="5">
        <f t="shared" si="495"/>
        <v>5.9243420153207323E-4</v>
      </c>
      <c r="BG300" s="5">
        <f t="shared" si="496"/>
        <v>2.2901979067510361E-4</v>
      </c>
      <c r="BH300" s="5">
        <f t="shared" si="497"/>
        <v>6.639986059029301E-5</v>
      </c>
      <c r="BI300" s="5">
        <f t="shared" si="498"/>
        <v>1.5401084678013845E-5</v>
      </c>
      <c r="BJ300" s="8">
        <f t="shared" si="499"/>
        <v>0.30639671552740594</v>
      </c>
      <c r="BK300" s="8">
        <f t="shared" si="500"/>
        <v>0.26229341408391771</v>
      </c>
      <c r="BL300" s="8">
        <f t="shared" si="501"/>
        <v>0.39434449541843514</v>
      </c>
      <c r="BM300" s="8">
        <f t="shared" si="502"/>
        <v>0.47718042083246559</v>
      </c>
      <c r="BN300" s="8">
        <f t="shared" si="503"/>
        <v>0.52192164429326737</v>
      </c>
    </row>
    <row r="301" spans="1:66" x14ac:dyDescent="0.25">
      <c r="A301" t="s">
        <v>99</v>
      </c>
      <c r="B301" t="s">
        <v>119</v>
      </c>
      <c r="C301" t="s">
        <v>101</v>
      </c>
      <c r="D301" t="s">
        <v>493</v>
      </c>
      <c r="E301">
        <f>VLOOKUP(A301,home!$A$2:$E$405,3,FALSE)</f>
        <v>1.3447619047618999</v>
      </c>
      <c r="F301">
        <f>VLOOKUP(B301,home!$B$2:$E$405,3,FALSE)</f>
        <v>0.78</v>
      </c>
      <c r="G301">
        <f>VLOOKUP(C301,away!$B$2:$E$405,4,FALSE)</f>
        <v>0.54</v>
      </c>
      <c r="H301">
        <f>VLOOKUP(A301,away!$A$2:$E$405,3,FALSE)</f>
        <v>1.2609523809523799</v>
      </c>
      <c r="I301">
        <f>VLOOKUP(C301,away!$B$2:$E$405,3,FALSE)</f>
        <v>1.18</v>
      </c>
      <c r="J301">
        <f>VLOOKUP(B301,home!$B$2:$E$405,4,FALSE)</f>
        <v>1.37</v>
      </c>
      <c r="K301" s="3">
        <f t="shared" si="448"/>
        <v>0.5664137142857123</v>
      </c>
      <c r="L301" s="3">
        <f t="shared" si="449"/>
        <v>2.0384556190476175</v>
      </c>
      <c r="M301" s="5">
        <f t="shared" si="450"/>
        <v>7.391279450508037E-2</v>
      </c>
      <c r="N301" s="5">
        <f t="shared" si="451"/>
        <v>4.1865220468859161E-2</v>
      </c>
      <c r="O301" s="5">
        <f t="shared" si="452"/>
        <v>0.15066795127839297</v>
      </c>
      <c r="P301" s="5">
        <f t="shared" si="453"/>
        <v>8.5340393907413284E-2</v>
      </c>
      <c r="Q301" s="5">
        <f t="shared" si="454"/>
        <v>1.1856517512578373E-2</v>
      </c>
      <c r="R301" s="5">
        <f t="shared" si="455"/>
        <v>0.15356496594691643</v>
      </c>
      <c r="S301" s="5">
        <f t="shared" si="456"/>
        <v>2.4633701380928949E-2</v>
      </c>
      <c r="T301" s="5">
        <f t="shared" si="457"/>
        <v>2.4168984745851864E-2</v>
      </c>
      <c r="U301" s="5">
        <f t="shared" si="458"/>
        <v>8.6981302746151859E-2</v>
      </c>
      <c r="V301" s="5">
        <f t="shared" si="459"/>
        <v>3.1602554113829813E-3</v>
      </c>
      <c r="W301" s="5">
        <f t="shared" si="460"/>
        <v>2.2385647075977033E-3</v>
      </c>
      <c r="X301" s="5">
        <f t="shared" si="461"/>
        <v>4.5632148068042253E-3</v>
      </c>
      <c r="Y301" s="5">
        <f t="shared" si="462"/>
        <v>4.650955431925681E-3</v>
      </c>
      <c r="Z301" s="5">
        <f t="shared" si="463"/>
        <v>0.10434512257444928</v>
      </c>
      <c r="AA301" s="5">
        <f t="shared" si="464"/>
        <v>5.9102508444991743E-2</v>
      </c>
      <c r="AB301" s="5">
        <f t="shared" si="465"/>
        <v>1.6738235665965225E-2</v>
      </c>
      <c r="AC301" s="5">
        <f t="shared" si="466"/>
        <v>2.280537519428728E-4</v>
      </c>
      <c r="AD301" s="5">
        <f t="shared" si="467"/>
        <v>3.1698843767483115E-4</v>
      </c>
      <c r="AE301" s="5">
        <f t="shared" si="468"/>
        <v>6.4616686195138504E-4</v>
      </c>
      <c r="AF301" s="5">
        <f t="shared" si="469"/>
        <v>6.585912352935837E-4</v>
      </c>
      <c r="AG301" s="5">
        <f t="shared" si="470"/>
        <v>4.4750300141323913E-4</v>
      </c>
      <c r="AH301" s="5">
        <f t="shared" si="471"/>
        <v>5.3175725358024638E-2</v>
      </c>
      <c r="AI301" s="5">
        <f t="shared" si="472"/>
        <v>3.0119460109875672E-2</v>
      </c>
      <c r="AJ301" s="5">
        <f t="shared" si="473"/>
        <v>8.5300376365575123E-3</v>
      </c>
      <c r="AK301" s="5">
        <f t="shared" si="474"/>
        <v>1.6105101002398196E-3</v>
      </c>
      <c r="AL301" s="5">
        <f t="shared" si="475"/>
        <v>1.0532518573103363E-5</v>
      </c>
      <c r="AM301" s="5">
        <f t="shared" si="476"/>
        <v>3.590931967380524E-5</v>
      </c>
      <c r="AN301" s="5">
        <f t="shared" si="477"/>
        <v>7.3199554465245461E-5</v>
      </c>
      <c r="AO301" s="5">
        <f t="shared" si="478"/>
        <v>7.4607021555730873E-5</v>
      </c>
      <c r="AP301" s="5">
        <f t="shared" si="479"/>
        <v>5.0694367436895444E-5</v>
      </c>
      <c r="AQ301" s="5">
        <f t="shared" si="480"/>
        <v>2.5834554538951021E-5</v>
      </c>
      <c r="AR301" s="5">
        <f t="shared" si="481"/>
        <v>2.1679271230599633E-2</v>
      </c>
      <c r="AS301" s="5">
        <f t="shared" si="482"/>
        <v>1.2279436540731322E-2</v>
      </c>
      <c r="AT301" s="5">
        <f t="shared" si="483"/>
        <v>3.477620630185663E-3</v>
      </c>
      <c r="AU301" s="5">
        <f t="shared" si="484"/>
        <v>6.5659067267336013E-4</v>
      </c>
      <c r="AV301" s="5">
        <f t="shared" si="485"/>
        <v>9.297549041856807E-5</v>
      </c>
      <c r="AW301" s="5">
        <f t="shared" si="486"/>
        <v>3.3780397331915723E-7</v>
      </c>
      <c r="AX301" s="5">
        <f t="shared" si="487"/>
        <v>3.3899218556521693E-6</v>
      </c>
      <c r="AY301" s="5">
        <f t="shared" si="488"/>
        <v>6.9102052547864906E-6</v>
      </c>
      <c r="AZ301" s="5">
        <f t="shared" si="489"/>
        <v>7.0430733651959494E-6</v>
      </c>
      <c r="BA301" s="5">
        <f t="shared" si="490"/>
        <v>4.7856641588827654E-6</v>
      </c>
      <c r="BB301" s="5">
        <f t="shared" si="491"/>
        <v>2.4388409988873408E-6</v>
      </c>
      <c r="BC301" s="5">
        <f t="shared" si="492"/>
        <v>9.9429382762912049E-7</v>
      </c>
      <c r="BD301" s="5">
        <f t="shared" si="493"/>
        <v>7.365372042812195E-3</v>
      </c>
      <c r="BE301" s="5">
        <f t="shared" si="494"/>
        <v>4.1718477358653992E-3</v>
      </c>
      <c r="BF301" s="5">
        <f t="shared" si="495"/>
        <v>1.1814958857529799E-3</v>
      </c>
      <c r="BG301" s="5">
        <f t="shared" si="496"/>
        <v>2.2307182435421096E-4</v>
      </c>
      <c r="BH301" s="5">
        <f t="shared" si="497"/>
        <v>3.1587735146239661E-5</v>
      </c>
      <c r="BI301" s="5">
        <f t="shared" si="498"/>
        <v>3.5783452780109905E-6</v>
      </c>
      <c r="BJ301" s="8">
        <f t="shared" si="499"/>
        <v>9.1698514027081721E-2</v>
      </c>
      <c r="BK301" s="8">
        <f t="shared" si="500"/>
        <v>0.18729264168057635</v>
      </c>
      <c r="BL301" s="8">
        <f t="shared" si="501"/>
        <v>0.61165354542093331</v>
      </c>
      <c r="BM301" s="8">
        <f t="shared" si="502"/>
        <v>0.47777540768251858</v>
      </c>
      <c r="BN301" s="8">
        <f t="shared" si="503"/>
        <v>0.51720784361924066</v>
      </c>
    </row>
    <row r="302" spans="1:66" x14ac:dyDescent="0.25">
      <c r="A302" t="s">
        <v>99</v>
      </c>
      <c r="B302" t="s">
        <v>100</v>
      </c>
      <c r="C302" t="s">
        <v>107</v>
      </c>
      <c r="D302" t="s">
        <v>493</v>
      </c>
      <c r="E302">
        <f>VLOOKUP(A302,home!$A$2:$E$405,3,FALSE)</f>
        <v>1.3447619047618999</v>
      </c>
      <c r="F302">
        <f>VLOOKUP(B302,home!$B$2:$E$405,3,FALSE)</f>
        <v>1.05</v>
      </c>
      <c r="G302">
        <f>VLOOKUP(C302,away!$B$2:$E$405,4,FALSE)</f>
        <v>0.96</v>
      </c>
      <c r="H302">
        <f>VLOOKUP(A302,away!$A$2:$E$405,3,FALSE)</f>
        <v>1.2609523809523799</v>
      </c>
      <c r="I302">
        <f>VLOOKUP(C302,away!$B$2:$E$405,3,FALSE)</f>
        <v>0.67</v>
      </c>
      <c r="J302">
        <f>VLOOKUP(B302,home!$B$2:$E$405,4,FALSE)</f>
        <v>1.3</v>
      </c>
      <c r="K302" s="3">
        <f t="shared" si="448"/>
        <v>1.3555199999999952</v>
      </c>
      <c r="L302" s="3">
        <f t="shared" si="449"/>
        <v>1.0982895238095229</v>
      </c>
      <c r="M302" s="5">
        <f t="shared" si="450"/>
        <v>8.5965474399230982E-2</v>
      </c>
      <c r="N302" s="5">
        <f t="shared" si="451"/>
        <v>0.11652791985764517</v>
      </c>
      <c r="O302" s="5">
        <f t="shared" si="452"/>
        <v>9.4414979941991134E-2</v>
      </c>
      <c r="P302" s="5">
        <f t="shared" si="453"/>
        <v>0.12798139361096739</v>
      </c>
      <c r="Q302" s="5">
        <f t="shared" si="454"/>
        <v>7.8977962962717321E-2</v>
      </c>
      <c r="R302" s="5">
        <f t="shared" si="455"/>
        <v>5.1847491680487537E-2</v>
      </c>
      <c r="S302" s="5">
        <f t="shared" si="456"/>
        <v>4.7633184208752184E-2</v>
      </c>
      <c r="T302" s="5">
        <f t="shared" si="457"/>
        <v>8.6740669333768963E-2</v>
      </c>
      <c r="U302" s="5">
        <f t="shared" si="458"/>
        <v>7.0280311922734234E-2</v>
      </c>
      <c r="V302" s="5">
        <f t="shared" si="459"/>
        <v>7.8793406303415588E-3</v>
      </c>
      <c r="W302" s="5">
        <f t="shared" si="460"/>
        <v>3.5685402785074073E-2</v>
      </c>
      <c r="X302" s="5">
        <f t="shared" si="461"/>
        <v>3.9192904031770032E-2</v>
      </c>
      <c r="Y302" s="5">
        <f t="shared" si="462"/>
        <v>2.1522577952882514E-2</v>
      </c>
      <c r="Z302" s="5">
        <f t="shared" si="463"/>
        <v>1.8981185649493623E-2</v>
      </c>
      <c r="AA302" s="5">
        <f t="shared" si="464"/>
        <v>2.5729376771601507E-2</v>
      </c>
      <c r="AB302" s="5">
        <f t="shared" si="465"/>
        <v>1.7438342400720577E-2</v>
      </c>
      <c r="AC302" s="5">
        <f t="shared" si="466"/>
        <v>7.3314970461534784E-4</v>
      </c>
      <c r="AD302" s="5">
        <f t="shared" si="467"/>
        <v>1.2093069295805866E-2</v>
      </c>
      <c r="AE302" s="5">
        <f t="shared" si="468"/>
        <v>1.3281691318286187E-2</v>
      </c>
      <c r="AF302" s="5">
        <f t="shared" si="469"/>
        <v>7.2935712166728043E-3</v>
      </c>
      <c r="AG302" s="5">
        <f t="shared" si="470"/>
        <v>2.6701509528101394E-3</v>
      </c>
      <c r="AH302" s="5">
        <f t="shared" si="471"/>
        <v>5.211709337080624E-3</v>
      </c>
      <c r="AI302" s="5">
        <f t="shared" si="472"/>
        <v>7.0645762405995034E-3</v>
      </c>
      <c r="AJ302" s="5">
        <f t="shared" si="473"/>
        <v>4.7880871928287026E-3</v>
      </c>
      <c r="AK302" s="5">
        <f t="shared" si="474"/>
        <v>2.1634493172077137E-3</v>
      </c>
      <c r="AL302" s="5">
        <f t="shared" si="475"/>
        <v>4.3659165067310159E-5</v>
      </c>
      <c r="AM302" s="5">
        <f t="shared" si="476"/>
        <v>3.2784794583701391E-3</v>
      </c>
      <c r="AN302" s="5">
        <f t="shared" si="477"/>
        <v>3.6007196431526432E-3</v>
      </c>
      <c r="AO302" s="5">
        <f t="shared" si="478"/>
        <v>1.9773163311248556E-3</v>
      </c>
      <c r="AP302" s="5">
        <f t="shared" si="479"/>
        <v>7.23888603910637E-4</v>
      </c>
      <c r="AQ302" s="5">
        <f t="shared" si="480"/>
        <v>1.9875981752003841E-4</v>
      </c>
      <c r="AR302" s="5">
        <f t="shared" si="481"/>
        <v>1.1447931532111853E-3</v>
      </c>
      <c r="AS302" s="5">
        <f t="shared" si="482"/>
        <v>1.5517900150408205E-3</v>
      </c>
      <c r="AT302" s="5">
        <f t="shared" si="483"/>
        <v>1.051741200594063E-3</v>
      </c>
      <c r="AU302" s="5">
        <f t="shared" si="484"/>
        <v>4.7521874407641974E-4</v>
      </c>
      <c r="AV302" s="5">
        <f t="shared" si="485"/>
        <v>1.6104212799261663E-4</v>
      </c>
      <c r="AW302" s="5">
        <f t="shared" si="486"/>
        <v>1.805492530659107E-6</v>
      </c>
      <c r="AX302" s="5">
        <f t="shared" si="487"/>
        <v>7.4067407923497945E-4</v>
      </c>
      <c r="AY302" s="5">
        <f t="shared" si="488"/>
        <v>8.1347458178104251E-4</v>
      </c>
      <c r="AZ302" s="5">
        <f t="shared" si="489"/>
        <v>4.4671530552772588E-4</v>
      </c>
      <c r="BA302" s="5">
        <f t="shared" si="490"/>
        <v>1.6354091339549056E-4</v>
      </c>
      <c r="BB302" s="5">
        <f t="shared" si="491"/>
        <v>4.4903817974126929E-5</v>
      </c>
      <c r="BC302" s="5">
        <f t="shared" si="492"/>
        <v>9.8634785720066783E-6</v>
      </c>
      <c r="BD302" s="5">
        <f t="shared" si="493"/>
        <v>2.0955238785011905E-4</v>
      </c>
      <c r="BE302" s="5">
        <f t="shared" si="494"/>
        <v>2.8405245277859237E-4</v>
      </c>
      <c r="BF302" s="5">
        <f t="shared" si="495"/>
        <v>1.9251939039521812E-4</v>
      </c>
      <c r="BG302" s="5">
        <f t="shared" si="496"/>
        <v>8.6987961356175058E-5</v>
      </c>
      <c r="BH302" s="5">
        <f t="shared" si="497"/>
        <v>2.9478480344380514E-5</v>
      </c>
      <c r="BI302" s="5">
        <f t="shared" si="498"/>
        <v>7.9917339352829014E-6</v>
      </c>
      <c r="BJ302" s="8">
        <f t="shared" si="499"/>
        <v>0.42598425573799681</v>
      </c>
      <c r="BK302" s="8">
        <f t="shared" si="500"/>
        <v>0.27104967630075583</v>
      </c>
      <c r="BL302" s="8">
        <f t="shared" si="501"/>
        <v>0.28413349245282643</v>
      </c>
      <c r="BM302" s="8">
        <f t="shared" si="502"/>
        <v>0.4436217185987828</v>
      </c>
      <c r="BN302" s="8">
        <f t="shared" si="503"/>
        <v>0.5557152224530395</v>
      </c>
    </row>
    <row r="303" spans="1:66" x14ac:dyDescent="0.25">
      <c r="A303" t="s">
        <v>99</v>
      </c>
      <c r="B303" t="s">
        <v>111</v>
      </c>
      <c r="C303" t="s">
        <v>102</v>
      </c>
      <c r="D303" t="s">
        <v>493</v>
      </c>
      <c r="E303">
        <f>VLOOKUP(A303,home!$A$2:$E$405,3,FALSE)</f>
        <v>1.3447619047618999</v>
      </c>
      <c r="F303">
        <f>VLOOKUP(B303,home!$B$2:$E$405,3,FALSE)</f>
        <v>0.96</v>
      </c>
      <c r="G303">
        <f>VLOOKUP(C303,away!$B$2:$E$405,4,FALSE)</f>
        <v>1.42</v>
      </c>
      <c r="H303">
        <f>VLOOKUP(A303,away!$A$2:$E$405,3,FALSE)</f>
        <v>1.2609523809523799</v>
      </c>
      <c r="I303">
        <f>VLOOKUP(C303,away!$B$2:$E$405,3,FALSE)</f>
        <v>1.05</v>
      </c>
      <c r="J303">
        <f>VLOOKUP(B303,home!$B$2:$E$405,4,FALSE)</f>
        <v>0.68</v>
      </c>
      <c r="K303" s="3">
        <f t="shared" si="448"/>
        <v>1.833179428571422</v>
      </c>
      <c r="L303" s="3">
        <f t="shared" si="449"/>
        <v>0.90031999999999934</v>
      </c>
      <c r="M303" s="5">
        <f t="shared" si="450"/>
        <v>6.4991458294765658E-2</v>
      </c>
      <c r="N303" s="5">
        <f t="shared" si="451"/>
        <v>0.11914100437882191</v>
      </c>
      <c r="O303" s="5">
        <f t="shared" si="452"/>
        <v>5.8513109731943382E-2</v>
      </c>
      <c r="P303" s="5">
        <f t="shared" si="453"/>
        <v>0.10726502906234088</v>
      </c>
      <c r="Q303" s="5">
        <f t="shared" si="454"/>
        <v>0.10920341916329704</v>
      </c>
      <c r="R303" s="5">
        <f t="shared" si="455"/>
        <v>2.6340261476931609E-2</v>
      </c>
      <c r="S303" s="5">
        <f t="shared" si="456"/>
        <v>4.4258840937069319E-2</v>
      </c>
      <c r="T303" s="5">
        <f t="shared" si="457"/>
        <v>9.8318022341099529E-2</v>
      </c>
      <c r="U303" s="5">
        <f t="shared" si="458"/>
        <v>4.8286425482703323E-2</v>
      </c>
      <c r="V303" s="5">
        <f t="shared" si="459"/>
        <v>8.1163244523757075E-3</v>
      </c>
      <c r="W303" s="5">
        <f t="shared" si="460"/>
        <v>6.6729820513272781E-2</v>
      </c>
      <c r="X303" s="5">
        <f t="shared" si="461"/>
        <v>6.0078192004509708E-2</v>
      </c>
      <c r="Y303" s="5">
        <f t="shared" si="462"/>
        <v>2.7044798912750065E-2</v>
      </c>
      <c r="Z303" s="5">
        <f t="shared" si="463"/>
        <v>7.9048880709703499E-3</v>
      </c>
      <c r="AA303" s="5">
        <f t="shared" si="464"/>
        <v>1.4491078196862477E-2</v>
      </c>
      <c r="AB303" s="5">
        <f t="shared" si="465"/>
        <v>1.3282373224154076E-2</v>
      </c>
      <c r="AC303" s="5">
        <f t="shared" si="466"/>
        <v>8.3722326855141603E-4</v>
      </c>
      <c r="AD303" s="5">
        <f t="shared" si="467"/>
        <v>3.0581933559298731E-2</v>
      </c>
      <c r="AE303" s="5">
        <f t="shared" si="468"/>
        <v>2.7533526422107817E-2</v>
      </c>
      <c r="AF303" s="5">
        <f t="shared" si="469"/>
        <v>1.2394492254176043E-2</v>
      </c>
      <c r="AG303" s="5">
        <f t="shared" si="470"/>
        <v>3.7196697554265894E-3</v>
      </c>
      <c r="AH303" s="5">
        <f t="shared" si="471"/>
        <v>1.7792322070140048E-3</v>
      </c>
      <c r="AI303" s="5">
        <f t="shared" si="472"/>
        <v>3.2616518805498036E-3</v>
      </c>
      <c r="AJ303" s="5">
        <f t="shared" si="473"/>
        <v>2.9895965652925968E-3</v>
      </c>
      <c r="AK303" s="5">
        <f t="shared" si="474"/>
        <v>1.8268223077407227E-3</v>
      </c>
      <c r="AL303" s="5">
        <f t="shared" si="475"/>
        <v>5.5271742219126972E-5</v>
      </c>
      <c r="AM303" s="5">
        <f t="shared" si="476"/>
        <v>1.1212434297368895E-2</v>
      </c>
      <c r="AN303" s="5">
        <f t="shared" si="477"/>
        <v>1.0094778846607156E-2</v>
      </c>
      <c r="AO303" s="5">
        <f t="shared" si="478"/>
        <v>4.5442656455886733E-3</v>
      </c>
      <c r="AP303" s="5">
        <f t="shared" si="479"/>
        <v>1.3637644153454639E-3</v>
      </c>
      <c r="AQ303" s="5">
        <f t="shared" si="480"/>
        <v>3.0695609460595674E-4</v>
      </c>
      <c r="AR303" s="5">
        <f t="shared" si="481"/>
        <v>3.203756681237696E-4</v>
      </c>
      <c r="AS303" s="5">
        <f t="shared" si="482"/>
        <v>5.8730608421931957E-4</v>
      </c>
      <c r="AT303" s="5">
        <f t="shared" si="483"/>
        <v>5.3831871593284586E-4</v>
      </c>
      <c r="AU303" s="5">
        <f t="shared" si="484"/>
        <v>3.2894493202102537E-4</v>
      </c>
      <c r="AV303" s="5">
        <f t="shared" si="485"/>
        <v>1.5075377062844211E-4</v>
      </c>
      <c r="AW303" s="5">
        <f t="shared" si="486"/>
        <v>2.53397616950908E-6</v>
      </c>
      <c r="AX303" s="5">
        <f t="shared" si="487"/>
        <v>3.4257339830242174E-3</v>
      </c>
      <c r="AY303" s="5">
        <f t="shared" si="488"/>
        <v>3.0842568195963613E-3</v>
      </c>
      <c r="AZ303" s="5">
        <f t="shared" si="489"/>
        <v>1.3884090499094966E-3</v>
      </c>
      <c r="BA303" s="5">
        <f t="shared" si="490"/>
        <v>4.1667081193817241E-4</v>
      </c>
      <c r="BB303" s="5">
        <f t="shared" si="491"/>
        <v>9.3784266351043768E-5</v>
      </c>
      <c r="BC303" s="5">
        <f t="shared" si="492"/>
        <v>1.6887170136234338E-5</v>
      </c>
      <c r="BD303" s="5">
        <f t="shared" si="493"/>
        <v>4.8073436920865317E-5</v>
      </c>
      <c r="BE303" s="5">
        <f t="shared" si="494"/>
        <v>8.8127235624056187E-5</v>
      </c>
      <c r="BF303" s="5">
        <f t="shared" si="495"/>
        <v>8.0776517721443204E-5</v>
      </c>
      <c r="BG303" s="5">
        <f t="shared" si="496"/>
        <v>4.9359283532861529E-5</v>
      </c>
      <c r="BH303" s="5">
        <f t="shared" si="497"/>
        <v>2.2621105795366471E-5</v>
      </c>
      <c r="BI303" s="5">
        <f t="shared" si="498"/>
        <v>8.2937091591207223E-6</v>
      </c>
      <c r="BJ303" s="8">
        <f t="shared" si="499"/>
        <v>0.59069282070523188</v>
      </c>
      <c r="BK303" s="8">
        <f t="shared" si="500"/>
        <v>0.22860840457691847</v>
      </c>
      <c r="BL303" s="8">
        <f t="shared" si="501"/>
        <v>0.17299350153287113</v>
      </c>
      <c r="BM303" s="8">
        <f t="shared" si="502"/>
        <v>0.51166360993446447</v>
      </c>
      <c r="BN303" s="8">
        <f t="shared" si="503"/>
        <v>0.48545428210810049</v>
      </c>
    </row>
    <row r="304" spans="1:66" x14ac:dyDescent="0.25">
      <c r="A304" t="s">
        <v>99</v>
      </c>
      <c r="B304" t="s">
        <v>121</v>
      </c>
      <c r="C304" t="s">
        <v>106</v>
      </c>
      <c r="D304" t="s">
        <v>493</v>
      </c>
      <c r="E304">
        <f>VLOOKUP(A304,home!$A$2:$E$405,3,FALSE)</f>
        <v>1.3447619047618999</v>
      </c>
      <c r="F304">
        <f>VLOOKUP(B304,home!$B$2:$E$405,3,FALSE)</f>
        <v>1.1200000000000001</v>
      </c>
      <c r="G304">
        <f>VLOOKUP(C304,away!$B$2:$E$405,4,FALSE)</f>
        <v>0.91</v>
      </c>
      <c r="H304">
        <f>VLOOKUP(A304,away!$A$2:$E$405,3,FALSE)</f>
        <v>1.2609523809523799</v>
      </c>
      <c r="I304">
        <f>VLOOKUP(C304,away!$B$2:$E$405,3,FALSE)</f>
        <v>0.98</v>
      </c>
      <c r="J304">
        <f>VLOOKUP(B304,home!$B$2:$E$405,4,FALSE)</f>
        <v>1.01</v>
      </c>
      <c r="K304" s="3">
        <f t="shared" si="448"/>
        <v>1.3705813333333285</v>
      </c>
      <c r="L304" s="3">
        <f t="shared" si="449"/>
        <v>1.2480906666666656</v>
      </c>
      <c r="M304" s="5">
        <f t="shared" si="450"/>
        <v>7.289960925468017E-2</v>
      </c>
      <c r="N304" s="5">
        <f t="shared" si="451"/>
        <v>9.991484365175822E-2</v>
      </c>
      <c r="O304" s="5">
        <f t="shared" si="452"/>
        <v>9.0985321914413192E-2</v>
      </c>
      <c r="P304" s="5">
        <f t="shared" si="453"/>
        <v>0.12470278382321856</v>
      </c>
      <c r="Q304" s="5">
        <f t="shared" si="454"/>
        <v>6.8470709816008932E-2</v>
      </c>
      <c r="R304" s="5">
        <f t="shared" si="455"/>
        <v>5.6778965542520578E-2</v>
      </c>
      <c r="S304" s="5">
        <f t="shared" si="456"/>
        <v>5.3329450089823434E-2</v>
      </c>
      <c r="T304" s="5">
        <f t="shared" si="457"/>
        <v>8.5457653861402388E-2</v>
      </c>
      <c r="U304" s="5">
        <f t="shared" si="458"/>
        <v>7.7820190298554984E-2</v>
      </c>
      <c r="V304" s="5">
        <f t="shared" si="459"/>
        <v>1.013620870606217E-2</v>
      </c>
      <c r="W304" s="5">
        <f t="shared" si="460"/>
        <v>3.1281558917968313E-2</v>
      </c>
      <c r="X304" s="5">
        <f t="shared" si="461"/>
        <v>3.904222172429965E-2</v>
      </c>
      <c r="Y304" s="5">
        <f t="shared" si="462"/>
        <v>2.4364116270014467E-2</v>
      </c>
      <c r="Z304" s="5">
        <f t="shared" si="463"/>
        <v>2.3621765652202711E-2</v>
      </c>
      <c r="AA304" s="5">
        <f t="shared" si="464"/>
        <v>3.2375551063283416E-2</v>
      </c>
      <c r="AB304" s="5">
        <f t="shared" si="465"/>
        <v>2.2186662971858132E-2</v>
      </c>
      <c r="AC304" s="5">
        <f t="shared" si="466"/>
        <v>1.0836936027352124E-3</v>
      </c>
      <c r="AD304" s="5">
        <f t="shared" si="467"/>
        <v>1.0718480182633524E-2</v>
      </c>
      <c r="AE304" s="5">
        <f t="shared" si="468"/>
        <v>1.3377635076796518E-2</v>
      </c>
      <c r="AF304" s="5">
        <f t="shared" si="469"/>
        <v>8.3482507407111693E-3</v>
      </c>
      <c r="AG304" s="5">
        <f t="shared" si="470"/>
        <v>3.4731246108248956E-3</v>
      </c>
      <c r="AH304" s="5">
        <f t="shared" si="471"/>
        <v>7.3705263101753599E-3</v>
      </c>
      <c r="AI304" s="5">
        <f t="shared" si="472"/>
        <v>1.0101905777568523E-2</v>
      </c>
      <c r="AJ304" s="5">
        <f t="shared" si="473"/>
        <v>6.9227417449137631E-3</v>
      </c>
      <c r="AK304" s="5">
        <f t="shared" si="474"/>
        <v>3.1627268703553995E-3</v>
      </c>
      <c r="AL304" s="5">
        <f t="shared" si="475"/>
        <v>7.4151074582786197E-5</v>
      </c>
      <c r="AM304" s="5">
        <f t="shared" si="476"/>
        <v>2.9381097720041424E-3</v>
      </c>
      <c r="AN304" s="5">
        <f t="shared" si="477"/>
        <v>3.6670273840804942E-3</v>
      </c>
      <c r="AO304" s="5">
        <f t="shared" si="478"/>
        <v>2.288391326240972E-3</v>
      </c>
      <c r="AP304" s="5">
        <f t="shared" si="479"/>
        <v>9.5203995198743648E-4</v>
      </c>
      <c r="AQ304" s="5">
        <f t="shared" si="480"/>
        <v>2.9705804459232511E-4</v>
      </c>
      <c r="AR304" s="5">
        <f t="shared" si="481"/>
        <v>1.8398170192301922E-3</v>
      </c>
      <c r="AS304" s="5">
        <f t="shared" si="482"/>
        <v>2.5216188633058671E-3</v>
      </c>
      <c r="AT304" s="5">
        <f t="shared" si="483"/>
        <v>1.7280418719141141E-3</v>
      </c>
      <c r="AU304" s="5">
        <f t="shared" si="484"/>
        <v>7.8947397762128921E-4</v>
      </c>
      <c r="AV304" s="5">
        <f t="shared" si="485"/>
        <v>2.7050957422003827E-4</v>
      </c>
      <c r="AW304" s="5">
        <f t="shared" si="486"/>
        <v>3.5234320177873328E-6</v>
      </c>
      <c r="AX304" s="5">
        <f t="shared" si="487"/>
        <v>6.711530681321866E-4</v>
      </c>
      <c r="AY304" s="5">
        <f t="shared" si="488"/>
        <v>8.3765988024047874E-4</v>
      </c>
      <c r="AZ304" s="5">
        <f t="shared" si="489"/>
        <v>5.227377391846292E-4</v>
      </c>
      <c r="BA304" s="5">
        <f t="shared" si="490"/>
        <v>2.1747469779692313E-4</v>
      </c>
      <c r="BB304" s="5">
        <f t="shared" si="491"/>
        <v>6.7857035139123393E-5</v>
      </c>
      <c r="BC304" s="5">
        <f t="shared" si="492"/>
        <v>1.6938346444962368E-5</v>
      </c>
      <c r="BD304" s="5">
        <f t="shared" si="493"/>
        <v>3.8270974167928083E-4</v>
      </c>
      <c r="BE304" s="5">
        <f t="shared" si="494"/>
        <v>5.245348280304425E-4</v>
      </c>
      <c r="BF304" s="5">
        <f t="shared" si="495"/>
        <v>3.5945882199086611E-4</v>
      </c>
      <c r="BG304" s="5">
        <f t="shared" si="496"/>
        <v>1.6422251717422296E-4</v>
      </c>
      <c r="BH304" s="5">
        <f t="shared" si="497"/>
        <v>5.6270079138000503E-5</v>
      </c>
      <c r="BI304" s="5">
        <f t="shared" si="498"/>
        <v>1.5424544018346525E-5</v>
      </c>
      <c r="BJ304" s="8">
        <f t="shared" si="499"/>
        <v>0.39692504209826179</v>
      </c>
      <c r="BK304" s="8">
        <f t="shared" si="500"/>
        <v>0.26306355643134283</v>
      </c>
      <c r="BL304" s="8">
        <f t="shared" si="501"/>
        <v>0.31635667433196601</v>
      </c>
      <c r="BM304" s="8">
        <f t="shared" si="502"/>
        <v>0.48538066806295099</v>
      </c>
      <c r="BN304" s="8">
        <f t="shared" si="503"/>
        <v>0.51375223400259962</v>
      </c>
    </row>
    <row r="305" spans="1:66" x14ac:dyDescent="0.25">
      <c r="A305" t="s">
        <v>99</v>
      </c>
      <c r="B305" t="s">
        <v>395</v>
      </c>
      <c r="C305" t="s">
        <v>115</v>
      </c>
      <c r="D305" t="s">
        <v>493</v>
      </c>
      <c r="E305">
        <f>VLOOKUP(A305,home!$A$2:$E$405,3,FALSE)</f>
        <v>1.3447619047618999</v>
      </c>
      <c r="F305">
        <f>VLOOKUP(B305,home!$B$2:$E$405,3,FALSE)</f>
        <v>1.18</v>
      </c>
      <c r="G305">
        <f>VLOOKUP(C305,away!$B$2:$E$405,4,FALSE)</f>
        <v>1.1200000000000001</v>
      </c>
      <c r="H305">
        <f>VLOOKUP(A305,away!$A$2:$E$405,3,FALSE)</f>
        <v>1.2609523809523799</v>
      </c>
      <c r="I305">
        <f>VLOOKUP(C305,away!$B$2:$E$405,3,FALSE)</f>
        <v>0.91</v>
      </c>
      <c r="J305">
        <f>VLOOKUP(B305,home!$B$2:$E$405,4,FALSE)</f>
        <v>1.08</v>
      </c>
      <c r="K305" s="3">
        <f t="shared" si="448"/>
        <v>1.7772373333333269</v>
      </c>
      <c r="L305" s="3">
        <f t="shared" si="449"/>
        <v>1.239263999999999</v>
      </c>
      <c r="M305" s="5">
        <f t="shared" si="450"/>
        <v>4.8972256586387909E-2</v>
      </c>
      <c r="N305" s="5">
        <f t="shared" si="451"/>
        <v>8.7035322702907481E-2</v>
      </c>
      <c r="O305" s="5">
        <f t="shared" si="452"/>
        <v>6.0689554586273377E-2</v>
      </c>
      <c r="P305" s="5">
        <f t="shared" si="453"/>
        <v>0.10785974215409584</v>
      </c>
      <c r="Q305" s="5">
        <f t="shared" si="454"/>
        <v>7.7341212413160457E-2</v>
      </c>
      <c r="R305" s="5">
        <f t="shared" si="455"/>
        <v>3.7605190087401721E-2</v>
      </c>
      <c r="S305" s="5">
        <f t="shared" si="456"/>
        <v>5.9389360366853626E-2</v>
      </c>
      <c r="T305" s="5">
        <f t="shared" si="457"/>
        <v>9.5846180259982802E-2</v>
      </c>
      <c r="U305" s="5">
        <f t="shared" si="458"/>
        <v>6.683334775042668E-2</v>
      </c>
      <c r="V305" s="5">
        <f t="shared" si="459"/>
        <v>1.4533673513164909E-2</v>
      </c>
      <c r="W305" s="5">
        <f t="shared" si="460"/>
        <v>4.581789670197723E-2</v>
      </c>
      <c r="X305" s="5">
        <f t="shared" si="461"/>
        <v>5.6780469938479058E-2</v>
      </c>
      <c r="Y305" s="5">
        <f t="shared" si="462"/>
        <v>3.5182996148919642E-2</v>
      </c>
      <c r="Z305" s="5">
        <f t="shared" si="463"/>
        <v>1.5534252762824595E-2</v>
      </c>
      <c r="AA305" s="5">
        <f t="shared" si="464"/>
        <v>2.7608053955528244E-2</v>
      </c>
      <c r="AB305" s="5">
        <f t="shared" si="465"/>
        <v>2.4533032095222819E-2</v>
      </c>
      <c r="AC305" s="5">
        <f t="shared" si="466"/>
        <v>2.0006203345414942E-3</v>
      </c>
      <c r="AD305" s="5">
        <f t="shared" si="467"/>
        <v>2.0357319138390978E-2</v>
      </c>
      <c r="AE305" s="5">
        <f t="shared" si="468"/>
        <v>2.522809274471894E-2</v>
      </c>
      <c r="AF305" s="5">
        <f t="shared" si="469"/>
        <v>1.5632133563595677E-2</v>
      </c>
      <c r="AG305" s="5">
        <f t="shared" si="470"/>
        <v>6.4574467895186071E-3</v>
      </c>
      <c r="AH305" s="5">
        <f t="shared" si="471"/>
        <v>4.8127600539672579E-3</v>
      </c>
      <c r="AI305" s="5">
        <f t="shared" si="472"/>
        <v>8.5534168442859253E-3</v>
      </c>
      <c r="AJ305" s="5">
        <f t="shared" si="473"/>
        <v>7.6007258716135418E-3</v>
      </c>
      <c r="AK305" s="5">
        <f t="shared" si="474"/>
        <v>4.5027645931546931E-3</v>
      </c>
      <c r="AL305" s="5">
        <f t="shared" si="475"/>
        <v>1.7625195036805003E-4</v>
      </c>
      <c r="AM305" s="5">
        <f t="shared" si="476"/>
        <v>7.2359575158658894E-3</v>
      </c>
      <c r="AN305" s="5">
        <f t="shared" si="477"/>
        <v>8.967261654942018E-3</v>
      </c>
      <c r="AO305" s="5">
        <f t="shared" si="478"/>
        <v>5.5564022737750298E-3</v>
      </c>
      <c r="AP305" s="5">
        <f t="shared" si="479"/>
        <v>2.2952831024691781E-3</v>
      </c>
      <c r="AQ305" s="5">
        <f t="shared" si="480"/>
        <v>7.1111542967458997E-4</v>
      </c>
      <c r="AR305" s="5">
        <f t="shared" si="481"/>
        <v>1.1928560551039348E-3</v>
      </c>
      <c r="AS305" s="5">
        <f t="shared" si="482"/>
        <v>2.1199883144234289E-3</v>
      </c>
      <c r="AT305" s="5">
        <f t="shared" si="483"/>
        <v>1.8838611893118552E-3</v>
      </c>
      <c r="AU305" s="5">
        <f t="shared" si="484"/>
        <v>1.1160228121542505E-3</v>
      </c>
      <c r="AV305" s="5">
        <f t="shared" si="485"/>
        <v>4.9585935165304563E-4</v>
      </c>
      <c r="AW305" s="5">
        <f t="shared" si="486"/>
        <v>1.0783026988692146E-5</v>
      </c>
      <c r="AX305" s="5">
        <f t="shared" si="487"/>
        <v>2.1433356399351232E-3</v>
      </c>
      <c r="AY305" s="5">
        <f t="shared" si="488"/>
        <v>2.6561586984885583E-3</v>
      </c>
      <c r="AZ305" s="5">
        <f t="shared" si="489"/>
        <v>1.6458409266618614E-3</v>
      </c>
      <c r="BA305" s="5">
        <f t="shared" si="490"/>
        <v>6.7987713671289465E-4</v>
      </c>
      <c r="BB305" s="5">
        <f t="shared" si="491"/>
        <v>2.1063681498784188E-4</v>
      </c>
      <c r="BC305" s="5">
        <f t="shared" si="492"/>
        <v>5.2206924377818527E-5</v>
      </c>
      <c r="BD305" s="5">
        <f t="shared" si="493"/>
        <v>2.4637726104538701E-4</v>
      </c>
      <c r="BE305" s="5">
        <f t="shared" si="494"/>
        <v>4.378708664142725E-4</v>
      </c>
      <c r="BF305" s="5">
        <f t="shared" si="495"/>
        <v>3.8910022548522768E-4</v>
      </c>
      <c r="BG305" s="5">
        <f t="shared" si="496"/>
        <v>2.3050781571358741E-4</v>
      </c>
      <c r="BH305" s="5">
        <f t="shared" si="497"/>
        <v>1.024167739278266E-4</v>
      </c>
      <c r="BI305" s="5">
        <f t="shared" si="498"/>
        <v>3.6403782836818512E-5</v>
      </c>
      <c r="BJ305" s="8">
        <f t="shared" si="499"/>
        <v>0.49783314651954158</v>
      </c>
      <c r="BK305" s="8">
        <f t="shared" si="500"/>
        <v>0.23558806360390039</v>
      </c>
      <c r="BL305" s="8">
        <f t="shared" si="501"/>
        <v>0.25099011028594387</v>
      </c>
      <c r="BM305" s="8">
        <f t="shared" si="502"/>
        <v>0.57779691897048391</v>
      </c>
      <c r="BN305" s="8">
        <f t="shared" si="503"/>
        <v>0.41950327853022673</v>
      </c>
    </row>
    <row r="306" spans="1:66" x14ac:dyDescent="0.25">
      <c r="A306" t="s">
        <v>99</v>
      </c>
      <c r="B306" t="s">
        <v>113</v>
      </c>
      <c r="C306" t="s">
        <v>417</v>
      </c>
      <c r="D306" t="s">
        <v>493</v>
      </c>
      <c r="E306">
        <f>VLOOKUP(A306,home!$A$2:$E$405,3,FALSE)</f>
        <v>1.3447619047618999</v>
      </c>
      <c r="F306">
        <f>VLOOKUP(B306,home!$B$2:$E$405,3,FALSE)</f>
        <v>1.18</v>
      </c>
      <c r="G306">
        <f>VLOOKUP(C306,away!$B$2:$E$405,4,FALSE)</f>
        <v>0.78</v>
      </c>
      <c r="H306">
        <f>VLOOKUP(A306,away!$A$2:$E$405,3,FALSE)</f>
        <v>1.2609523809523799</v>
      </c>
      <c r="I306">
        <f>VLOOKUP(C306,away!$B$2:$E$405,3,FALSE)</f>
        <v>0.68</v>
      </c>
      <c r="J306">
        <f>VLOOKUP(B306,home!$B$2:$E$405,4,FALSE)</f>
        <v>0.76</v>
      </c>
      <c r="K306" s="3">
        <f t="shared" si="448"/>
        <v>1.2377188571428526</v>
      </c>
      <c r="L306" s="3">
        <f t="shared" si="449"/>
        <v>0.65166019047619006</v>
      </c>
      <c r="M306" s="5">
        <f t="shared" si="450"/>
        <v>0.1511656463670672</v>
      </c>
      <c r="N306" s="5">
        <f t="shared" si="451"/>
        <v>0.18710057106070704</v>
      </c>
      <c r="O306" s="5">
        <f t="shared" si="452"/>
        <v>9.8508633905019405E-2</v>
      </c>
      <c r="P306" s="5">
        <f t="shared" si="453"/>
        <v>0.12192599377562428</v>
      </c>
      <c r="Q306" s="5">
        <f t="shared" si="454"/>
        <v>0.11578895249201669</v>
      </c>
      <c r="R306" s="5">
        <f t="shared" si="455"/>
        <v>3.2097077567047112E-2</v>
      </c>
      <c r="S306" s="5">
        <f t="shared" si="456"/>
        <v>2.458552640008466E-2</v>
      </c>
      <c r="T306" s="5">
        <f t="shared" si="457"/>
        <v>7.5455050835986123E-2</v>
      </c>
      <c r="U306" s="5">
        <f t="shared" si="458"/>
        <v>3.9727158163911043E-2</v>
      </c>
      <c r="V306" s="5">
        <f t="shared" si="459"/>
        <v>2.2033333122881541E-3</v>
      </c>
      <c r="W306" s="5">
        <f t="shared" si="460"/>
        <v>4.7771389982728993E-2</v>
      </c>
      <c r="X306" s="5">
        <f t="shared" si="461"/>
        <v>3.1130713095457535E-2</v>
      </c>
      <c r="Y306" s="5">
        <f t="shared" si="462"/>
        <v>1.0143323212722741E-2</v>
      </c>
      <c r="Z306" s="5">
        <f t="shared" si="463"/>
        <v>6.9721292270236565E-3</v>
      </c>
      <c r="AA306" s="5">
        <f t="shared" si="464"/>
        <v>8.6295358187240007E-3</v>
      </c>
      <c r="AB306" s="5">
        <f t="shared" si="465"/>
        <v>5.3404696056121902E-3</v>
      </c>
      <c r="AC306" s="5">
        <f t="shared" si="466"/>
        <v>1.1107169939728665E-4</v>
      </c>
      <c r="AD306" s="5">
        <f t="shared" si="467"/>
        <v>1.4781887553387198E-2</v>
      </c>
      <c r="AE306" s="5">
        <f t="shared" si="468"/>
        <v>9.6327676586379241E-3</v>
      </c>
      <c r="AF306" s="5">
        <f t="shared" si="469"/>
        <v>3.1386456036204364E-3</v>
      </c>
      <c r="AG306" s="5">
        <f t="shared" si="470"/>
        <v>6.8177679729751689E-4</v>
      </c>
      <c r="AH306" s="5">
        <f t="shared" si="471"/>
        <v>1.1358647650267118E-3</v>
      </c>
      <c r="AI306" s="5">
        <f t="shared" si="472"/>
        <v>1.4058812388376965E-3</v>
      </c>
      <c r="AJ306" s="5">
        <f t="shared" si="473"/>
        <v>8.7004286010638576E-4</v>
      </c>
      <c r="AK306" s="5">
        <f t="shared" si="474"/>
        <v>3.5895615149205827E-4</v>
      </c>
      <c r="AL306" s="5">
        <f t="shared" si="475"/>
        <v>3.5834933808907934E-6</v>
      </c>
      <c r="AM306" s="5">
        <f t="shared" si="476"/>
        <v>3.6591641937985132E-3</v>
      </c>
      <c r="AN306" s="5">
        <f t="shared" si="477"/>
        <v>2.3845316355143933E-3</v>
      </c>
      <c r="AO306" s="5">
        <f t="shared" si="478"/>
        <v>7.7695216989790534E-4</v>
      </c>
      <c r="AP306" s="5">
        <f t="shared" si="479"/>
        <v>1.687695996755194E-4</v>
      </c>
      <c r="AQ306" s="5">
        <f t="shared" si="480"/>
        <v>2.7495107367784829E-5</v>
      </c>
      <c r="AR306" s="5">
        <f t="shared" si="481"/>
        <v>1.4803956982650007E-4</v>
      </c>
      <c r="AS306" s="5">
        <f t="shared" si="482"/>
        <v>1.8323136717757516E-4</v>
      </c>
      <c r="AT306" s="5">
        <f t="shared" si="483"/>
        <v>1.1339445918787536E-4</v>
      </c>
      <c r="AU306" s="5">
        <f t="shared" si="484"/>
        <v>4.6783486810782992E-5</v>
      </c>
      <c r="AV306" s="5">
        <f t="shared" si="485"/>
        <v>1.4476200957149996E-5</v>
      </c>
      <c r="AW306" s="5">
        <f t="shared" si="486"/>
        <v>8.0287383438468838E-8</v>
      </c>
      <c r="AX306" s="5">
        <f t="shared" si="487"/>
        <v>7.548360873410575E-4</v>
      </c>
      <c r="AY306" s="5">
        <f t="shared" si="488"/>
        <v>4.9189662845497558E-4</v>
      </c>
      <c r="AZ306" s="5">
        <f t="shared" si="489"/>
        <v>1.6027472529678253E-4</v>
      </c>
      <c r="BA306" s="5">
        <f t="shared" si="490"/>
        <v>3.4814886005140121E-5</v>
      </c>
      <c r="BB306" s="5">
        <f t="shared" si="491"/>
        <v>5.6718688113791128E-6</v>
      </c>
      <c r="BC306" s="5">
        <f t="shared" si="492"/>
        <v>7.3922622199585525E-7</v>
      </c>
      <c r="BD306" s="5">
        <f t="shared" si="493"/>
        <v>1.6078582378525034E-5</v>
      </c>
      <c r="BE306" s="5">
        <f t="shared" si="494"/>
        <v>1.9900764606025212E-5</v>
      </c>
      <c r="BF306" s="5">
        <f t="shared" si="495"/>
        <v>1.2315775812219229E-5</v>
      </c>
      <c r="BG306" s="5">
        <f t="shared" si="496"/>
        <v>5.0811559877091913E-6</v>
      </c>
      <c r="BH306" s="5">
        <f t="shared" si="497"/>
        <v>1.5722606455179941E-6</v>
      </c>
      <c r="BI306" s="5">
        <f t="shared" si="498"/>
        <v>3.8920332986024319E-7</v>
      </c>
      <c r="BJ306" s="8">
        <f t="shared" si="499"/>
        <v>0.50409022442094764</v>
      </c>
      <c r="BK306" s="8">
        <f t="shared" si="500"/>
        <v>0.30048705167629747</v>
      </c>
      <c r="BL306" s="8">
        <f t="shared" si="501"/>
        <v>0.18863488290249639</v>
      </c>
      <c r="BM306" s="8">
        <f t="shared" si="502"/>
        <v>0.29310559671821185</v>
      </c>
      <c r="BN306" s="8">
        <f t="shared" si="503"/>
        <v>0.70658687516748175</v>
      </c>
    </row>
    <row r="307" spans="1:66" x14ac:dyDescent="0.25">
      <c r="A307" t="s">
        <v>99</v>
      </c>
      <c r="B307" t="s">
        <v>118</v>
      </c>
      <c r="C307" t="s">
        <v>120</v>
      </c>
      <c r="D307" t="s">
        <v>493</v>
      </c>
      <c r="E307">
        <f>VLOOKUP(A307,home!$A$2:$E$405,3,FALSE)</f>
        <v>1.3447619047618999</v>
      </c>
      <c r="F307">
        <f>VLOOKUP(B307,home!$B$2:$E$405,3,FALSE)</f>
        <v>0.88</v>
      </c>
      <c r="G307">
        <f>VLOOKUP(C307,away!$B$2:$E$405,4,FALSE)</f>
        <v>1.62</v>
      </c>
      <c r="H307">
        <f>VLOOKUP(A307,away!$A$2:$E$405,3,FALSE)</f>
        <v>1.2609523809523799</v>
      </c>
      <c r="I307">
        <f>VLOOKUP(C307,away!$B$2:$E$405,3,FALSE)</f>
        <v>0.88</v>
      </c>
      <c r="J307">
        <f>VLOOKUP(B307,home!$B$2:$E$405,4,FALSE)</f>
        <v>1.44</v>
      </c>
      <c r="K307" s="3">
        <f t="shared" si="448"/>
        <v>1.9170925714285645</v>
      </c>
      <c r="L307" s="3">
        <f t="shared" si="449"/>
        <v>1.5978788571428559</v>
      </c>
      <c r="M307" s="5">
        <f t="shared" si="450"/>
        <v>2.9748652903467124E-2</v>
      </c>
      <c r="N307" s="5">
        <f t="shared" si="451"/>
        <v>5.7030921491243614E-2</v>
      </c>
      <c r="O307" s="5">
        <f t="shared" si="452"/>
        <v>4.7534743502931555E-2</v>
      </c>
      <c r="P307" s="5">
        <f t="shared" si="453"/>
        <v>9.1128503654232293E-2</v>
      </c>
      <c r="Q307" s="5">
        <f t="shared" si="454"/>
        <v>5.4666777966294412E-2</v>
      </c>
      <c r="R307" s="5">
        <f t="shared" si="455"/>
        <v>3.7977380811521536E-2</v>
      </c>
      <c r="S307" s="5">
        <f t="shared" si="456"/>
        <v>6.9788069103555742E-2</v>
      </c>
      <c r="T307" s="5">
        <f t="shared" si="457"/>
        <v>8.7350888700464785E-2</v>
      </c>
      <c r="U307" s="5">
        <f t="shared" si="458"/>
        <v>7.2806154636081644E-2</v>
      </c>
      <c r="V307" s="5">
        <f t="shared" si="459"/>
        <v>2.3753390451221226E-2</v>
      </c>
      <c r="W307" s="5">
        <f t="shared" si="460"/>
        <v>3.4933757981039239E-2</v>
      </c>
      <c r="X307" s="5">
        <f t="shared" si="461"/>
        <v>5.5819913278448111E-2</v>
      </c>
      <c r="Y307" s="5">
        <f t="shared" si="462"/>
        <v>4.4596729617590002E-2</v>
      </c>
      <c r="Z307" s="5">
        <f t="shared" si="463"/>
        <v>2.022775128279769E-2</v>
      </c>
      <c r="AA307" s="5">
        <f t="shared" si="464"/>
        <v>3.8778471720956068E-2</v>
      </c>
      <c r="AB307" s="5">
        <f t="shared" si="465"/>
        <v>3.7170960033798779E-2</v>
      </c>
      <c r="AC307" s="5">
        <f t="shared" si="466"/>
        <v>4.5477078734425663E-3</v>
      </c>
      <c r="AD307" s="5">
        <f t="shared" si="467"/>
        <v>1.6742811979383418E-2</v>
      </c>
      <c r="AE307" s="5">
        <f t="shared" si="468"/>
        <v>2.6752985270974895E-2</v>
      </c>
      <c r="AF307" s="5">
        <f t="shared" si="469"/>
        <v>2.1374014764972513E-2</v>
      </c>
      <c r="AG307" s="5">
        <f t="shared" si="470"/>
        <v>1.1384362095069605E-2</v>
      </c>
      <c r="AH307" s="5">
        <f t="shared" si="471"/>
        <v>8.0803740255816769E-3</v>
      </c>
      <c r="AI307" s="5">
        <f t="shared" si="472"/>
        <v>1.5490825018806957E-2</v>
      </c>
      <c r="AJ307" s="5">
        <f t="shared" si="473"/>
        <v>1.4848672784427289E-2</v>
      </c>
      <c r="AK307" s="5">
        <f t="shared" si="474"/>
        <v>9.4887600968663489E-3</v>
      </c>
      <c r="AL307" s="5">
        <f t="shared" si="475"/>
        <v>5.5723640987466938E-4</v>
      </c>
      <c r="AM307" s="5">
        <f t="shared" si="476"/>
        <v>6.4195040941002262E-3</v>
      </c>
      <c r="AN307" s="5">
        <f t="shared" si="477"/>
        <v>1.0257589865304754E-2</v>
      </c>
      <c r="AO307" s="5">
        <f t="shared" si="478"/>
        <v>8.1951929855066524E-3</v>
      </c>
      <c r="AP307" s="5">
        <f t="shared" si="479"/>
        <v>4.3649752005821734E-3</v>
      </c>
      <c r="AQ307" s="5">
        <f t="shared" si="480"/>
        <v>1.7436753962407877E-3</v>
      </c>
      <c r="AR307" s="5">
        <f t="shared" si="481"/>
        <v>2.5822917626566544E-3</v>
      </c>
      <c r="AS307" s="5">
        <f t="shared" si="482"/>
        <v>4.9504923554502455E-3</v>
      </c>
      <c r="AT307" s="5">
        <f t="shared" si="483"/>
        <v>4.7452760597737819E-3</v>
      </c>
      <c r="AU307" s="5">
        <f t="shared" si="484"/>
        <v>3.0323778278567078E-3</v>
      </c>
      <c r="AV307" s="5">
        <f t="shared" si="485"/>
        <v>1.4533372518871956E-3</v>
      </c>
      <c r="AW307" s="5">
        <f t="shared" si="486"/>
        <v>4.7415891381623576E-5</v>
      </c>
      <c r="AX307" s="5">
        <f t="shared" si="487"/>
        <v>2.0511306018424669E-3</v>
      </c>
      <c r="AY307" s="5">
        <f t="shared" si="488"/>
        <v>3.2774582219227792E-3</v>
      </c>
      <c r="AZ307" s="5">
        <f t="shared" si="489"/>
        <v>2.618490598989714E-3</v>
      </c>
      <c r="BA307" s="5">
        <f t="shared" si="490"/>
        <v>1.3946769219176655E-3</v>
      </c>
      <c r="BB307" s="5">
        <f t="shared" si="491"/>
        <v>5.5713119151932881E-4</v>
      </c>
      <c r="BC307" s="5">
        <f t="shared" si="492"/>
        <v>1.780456303167086E-4</v>
      </c>
      <c r="BD307" s="5">
        <f t="shared" si="493"/>
        <v>6.8769823508720354E-4</v>
      </c>
      <c r="BE307" s="5">
        <f t="shared" si="494"/>
        <v>1.3183811778702125E-3</v>
      </c>
      <c r="BF307" s="5">
        <f t="shared" si="495"/>
        <v>1.2637293812031128E-3</v>
      </c>
      <c r="BG307" s="5">
        <f t="shared" si="496"/>
        <v>8.0756206966683453E-4</v>
      </c>
      <c r="BH307" s="5">
        <f t="shared" si="497"/>
        <v>3.8704281118144145E-4</v>
      </c>
      <c r="BI307" s="5">
        <f t="shared" si="498"/>
        <v>1.4839937962815399E-4</v>
      </c>
      <c r="BJ307" s="8">
        <f t="shared" si="499"/>
        <v>0.45171103385372385</v>
      </c>
      <c r="BK307" s="8">
        <f t="shared" si="500"/>
        <v>0.22280101861771637</v>
      </c>
      <c r="BL307" s="8">
        <f t="shared" si="501"/>
        <v>0.30355293094323332</v>
      </c>
      <c r="BM307" s="8">
        <f t="shared" si="502"/>
        <v>0.67697571203723961</v>
      </c>
      <c r="BN307" s="8">
        <f t="shared" si="503"/>
        <v>0.31808698032969052</v>
      </c>
    </row>
    <row r="308" spans="1:66" x14ac:dyDescent="0.25">
      <c r="A308" t="s">
        <v>122</v>
      </c>
      <c r="B308" t="s">
        <v>138</v>
      </c>
      <c r="C308" t="s">
        <v>124</v>
      </c>
      <c r="D308" t="s">
        <v>493</v>
      </c>
      <c r="E308">
        <f>VLOOKUP(A308,home!$A$2:$E$405,3,FALSE)</f>
        <v>1.25</v>
      </c>
      <c r="F308">
        <f>VLOOKUP(B308,home!$B$2:$E$405,3,FALSE)</f>
        <v>1.31</v>
      </c>
      <c r="G308">
        <f>VLOOKUP(C308,away!$B$2:$E$405,4,FALSE)</f>
        <v>1.31</v>
      </c>
      <c r="H308">
        <f>VLOOKUP(A308,away!$A$2:$E$405,3,FALSE)</f>
        <v>1.08901515151515</v>
      </c>
      <c r="I308">
        <f>VLOOKUP(C308,away!$B$2:$E$405,3,FALSE)</f>
        <v>0.69</v>
      </c>
      <c r="J308">
        <f>VLOOKUP(B308,home!$B$2:$E$405,4,FALSE)</f>
        <v>1.1299999999999999</v>
      </c>
      <c r="K308" s="3">
        <f t="shared" si="448"/>
        <v>2.1451250000000002</v>
      </c>
      <c r="L308" s="3">
        <f t="shared" si="449"/>
        <v>0.84910511363636232</v>
      </c>
      <c r="M308" s="5">
        <f t="shared" si="450"/>
        <v>5.0075164436249153E-2</v>
      </c>
      <c r="N308" s="5">
        <f t="shared" si="451"/>
        <v>0.107417487111309</v>
      </c>
      <c r="O308" s="5">
        <f t="shared" si="452"/>
        <v>4.2519078189000872E-2</v>
      </c>
      <c r="P308" s="5">
        <f t="shared" si="453"/>
        <v>9.1208737600180514E-2</v>
      </c>
      <c r="Q308" s="5">
        <f t="shared" si="454"/>
        <v>0.11521196851982336</v>
      </c>
      <c r="R308" s="5">
        <f t="shared" si="455"/>
        <v>1.8051583358692478E-2</v>
      </c>
      <c r="S308" s="5">
        <f t="shared" si="456"/>
        <v>4.153273338328009E-2</v>
      </c>
      <c r="T308" s="5">
        <f t="shared" si="457"/>
        <v>9.7827071622293621E-2</v>
      </c>
      <c r="U308" s="5">
        <f t="shared" si="458"/>
        <v>3.8722902752315214E-2</v>
      </c>
      <c r="V308" s="5">
        <f t="shared" si="459"/>
        <v>8.4054712187195072E-3</v>
      </c>
      <c r="W308" s="5">
        <f t="shared" si="460"/>
        <v>8.2381357990362045E-2</v>
      </c>
      <c r="X308" s="5">
        <f t="shared" si="461"/>
        <v>6.9950432337924209E-2</v>
      </c>
      <c r="Y308" s="5">
        <f t="shared" si="462"/>
        <v>2.9697634899602903E-2</v>
      </c>
      <c r="Z308" s="5">
        <f t="shared" si="463"/>
        <v>5.1092305796996149E-3</v>
      </c>
      <c r="AA308" s="5">
        <f t="shared" si="464"/>
        <v>1.0959938247278138E-2</v>
      </c>
      <c r="AB308" s="5">
        <f t="shared" si="465"/>
        <v>1.1755218766346259E-2</v>
      </c>
      <c r="AC308" s="5">
        <f t="shared" si="466"/>
        <v>9.568770609955816E-4</v>
      </c>
      <c r="AD308" s="5">
        <f t="shared" si="467"/>
        <v>4.4179577639768861E-2</v>
      </c>
      <c r="AE308" s="5">
        <f t="shared" si="468"/>
        <v>3.7513105292222432E-2</v>
      </c>
      <c r="AF308" s="5">
        <f t="shared" si="469"/>
        <v>1.5926284766002677E-2</v>
      </c>
      <c r="AG308" s="5">
        <f t="shared" si="470"/>
        <v>4.5076966120139225E-3</v>
      </c>
      <c r="AH308" s="5">
        <f t="shared" si="471"/>
        <v>1.0845684529925544E-3</v>
      </c>
      <c r="AI308" s="5">
        <f t="shared" si="472"/>
        <v>2.3265349027256537E-3</v>
      </c>
      <c r="AJ308" s="5">
        <f t="shared" si="473"/>
        <v>2.4953540916046843E-3</v>
      </c>
      <c r="AK308" s="5">
        <f t="shared" si="474"/>
        <v>1.7842821485844996E-3</v>
      </c>
      <c r="AL308" s="5">
        <f t="shared" si="475"/>
        <v>6.9715636287596199E-5</v>
      </c>
      <c r="AM308" s="5">
        <f t="shared" si="476"/>
        <v>1.895414329690184E-2</v>
      </c>
      <c r="AN308" s="5">
        <f t="shared" si="477"/>
        <v>1.6094059997995732E-2</v>
      </c>
      <c r="AO308" s="5">
        <f t="shared" si="478"/>
        <v>6.8327743217342996E-3</v>
      </c>
      <c r="AP308" s="5">
        <f t="shared" si="479"/>
        <v>1.9339145389692736E-3</v>
      </c>
      <c r="AQ308" s="5">
        <f t="shared" si="480"/>
        <v>4.1052418109362946E-4</v>
      </c>
      <c r="AR308" s="5">
        <f t="shared" si="481"/>
        <v>1.8418252390493139E-4</v>
      </c>
      <c r="AS308" s="5">
        <f t="shared" si="482"/>
        <v>3.9509453659156602E-4</v>
      </c>
      <c r="AT308" s="5">
        <f t="shared" si="483"/>
        <v>4.2376358390299157E-4</v>
      </c>
      <c r="AU308" s="5">
        <f t="shared" si="484"/>
        <v>3.0300861930663496E-4</v>
      </c>
      <c r="AV308" s="5">
        <f t="shared" si="485"/>
        <v>1.6249784112253642E-4</v>
      </c>
      <c r="AW308" s="5">
        <f t="shared" si="486"/>
        <v>3.5272947779666913E-6</v>
      </c>
      <c r="AX308" s="5">
        <f t="shared" si="487"/>
        <v>6.7765011066277612E-3</v>
      </c>
      <c r="AY308" s="5">
        <f t="shared" si="488"/>
        <v>5.7539617422001001E-3</v>
      </c>
      <c r="AZ308" s="5">
        <f t="shared" si="489"/>
        <v>2.4428591694850483E-3</v>
      </c>
      <c r="BA308" s="5">
        <f t="shared" si="490"/>
        <v>6.9141473756774386E-4</v>
      </c>
      <c r="BB308" s="5">
        <f t="shared" si="491"/>
        <v>1.4677094732807867E-4</v>
      </c>
      <c r="BC308" s="5">
        <f t="shared" si="492"/>
        <v>2.4924792381904967E-5</v>
      </c>
      <c r="BD308" s="5">
        <f t="shared" si="493"/>
        <v>2.6065053815021455E-5</v>
      </c>
      <c r="BE308" s="5">
        <f t="shared" si="494"/>
        <v>5.5912798564947915E-5</v>
      </c>
      <c r="BF308" s="5">
        <f t="shared" si="495"/>
        <v>5.9969971010816954E-5</v>
      </c>
      <c r="BG308" s="5">
        <f t="shared" si="496"/>
        <v>4.2881028021526246E-5</v>
      </c>
      <c r="BH308" s="5">
        <f t="shared" si="497"/>
        <v>2.299629130866913E-5</v>
      </c>
      <c r="BI308" s="5">
        <f t="shared" si="498"/>
        <v>9.8659838787017747E-6</v>
      </c>
      <c r="BJ308" s="8">
        <f t="shared" si="499"/>
        <v>0.66467446562360843</v>
      </c>
      <c r="BK308" s="8">
        <f t="shared" si="500"/>
        <v>0.19800266107791256</v>
      </c>
      <c r="BL308" s="8">
        <f t="shared" si="501"/>
        <v>0.1313856991409687</v>
      </c>
      <c r="BM308" s="8">
        <f t="shared" si="502"/>
        <v>0.56893760275951188</v>
      </c>
      <c r="BN308" s="8">
        <f t="shared" si="503"/>
        <v>0.42448401921525536</v>
      </c>
    </row>
    <row r="309" spans="1:66" x14ac:dyDescent="0.25">
      <c r="A309" t="s">
        <v>122</v>
      </c>
      <c r="B309" t="s">
        <v>123</v>
      </c>
      <c r="C309" t="s">
        <v>136</v>
      </c>
      <c r="D309" t="s">
        <v>493</v>
      </c>
      <c r="E309">
        <f>VLOOKUP(A309,home!$A$2:$E$405,3,FALSE)</f>
        <v>1.25</v>
      </c>
      <c r="F309">
        <f>VLOOKUP(B309,home!$B$2:$E$405,3,FALSE)</f>
        <v>1.1299999999999999</v>
      </c>
      <c r="G309">
        <f>VLOOKUP(C309,away!$B$2:$E$405,4,FALSE)</f>
        <v>1.05</v>
      </c>
      <c r="H309">
        <f>VLOOKUP(A309,away!$A$2:$E$405,3,FALSE)</f>
        <v>1.08901515151515</v>
      </c>
      <c r="I309">
        <f>VLOOKUP(C309,away!$B$2:$E$405,3,FALSE)</f>
        <v>1.1299999999999999</v>
      </c>
      <c r="J309">
        <f>VLOOKUP(B309,home!$B$2:$E$405,4,FALSE)</f>
        <v>1.25</v>
      </c>
      <c r="K309" s="3">
        <f t="shared" si="448"/>
        <v>1.483125</v>
      </c>
      <c r="L309" s="3">
        <f t="shared" si="449"/>
        <v>1.5382339015151492</v>
      </c>
      <c r="M309" s="5">
        <f t="shared" si="450"/>
        <v>4.8734947350526733E-2</v>
      </c>
      <c r="N309" s="5">
        <f t="shared" si="451"/>
        <v>7.2280018789249958E-2</v>
      </c>
      <c r="O309" s="5">
        <f t="shared" si="452"/>
        <v>7.4965748203136104E-2</v>
      </c>
      <c r="P309" s="5">
        <f t="shared" si="453"/>
        <v>0.11118357530377623</v>
      </c>
      <c r="Q309" s="5">
        <f t="shared" si="454"/>
        <v>5.3600151433403187E-2</v>
      </c>
      <c r="R309" s="5">
        <f t="shared" si="455"/>
        <v>5.7657427669256189E-2</v>
      </c>
      <c r="S309" s="5">
        <f t="shared" si="456"/>
        <v>6.3413361916748248E-2</v>
      </c>
      <c r="T309" s="5">
        <f t="shared" si="457"/>
        <v>8.2449570061206581E-2</v>
      </c>
      <c r="U309" s="5">
        <f t="shared" si="458"/>
        <v>8.5513172411965571E-2</v>
      </c>
      <c r="V309" s="5">
        <f t="shared" si="459"/>
        <v>1.6074534424901869E-2</v>
      </c>
      <c r="W309" s="5">
        <f t="shared" si="460"/>
        <v>2.6498574864888699E-2</v>
      </c>
      <c r="X309" s="5">
        <f t="shared" si="461"/>
        <v>4.0761006199009006E-2</v>
      </c>
      <c r="Y309" s="5">
        <f t="shared" si="462"/>
        <v>3.1349980797592415E-2</v>
      </c>
      <c r="Z309" s="5">
        <f t="shared" si="463"/>
        <v>2.956353663833583E-2</v>
      </c>
      <c r="AA309" s="5">
        <f t="shared" si="464"/>
        <v>4.3846420276731822E-2</v>
      </c>
      <c r="AB309" s="5">
        <f t="shared" si="465"/>
        <v>3.2514861036463956E-2</v>
      </c>
      <c r="AC309" s="5">
        <f t="shared" si="466"/>
        <v>2.2920208006094499E-3</v>
      </c>
      <c r="AD309" s="5">
        <f t="shared" si="467"/>
        <v>9.8251747116220103E-3</v>
      </c>
      <c r="AE309" s="5">
        <f t="shared" si="468"/>
        <v>1.5113416829726303E-2</v>
      </c>
      <c r="AF309" s="5">
        <f t="shared" si="469"/>
        <v>1.1623985067607307E-2</v>
      </c>
      <c r="AG309" s="5">
        <f t="shared" si="470"/>
        <v>5.9601359672331435E-3</v>
      </c>
      <c r="AH309" s="5">
        <f t="shared" si="471"/>
        <v>1.1368908576443338E-2</v>
      </c>
      <c r="AI309" s="5">
        <f t="shared" si="472"/>
        <v>1.6861512532437523E-2</v>
      </c>
      <c r="AJ309" s="5">
        <f t="shared" si="473"/>
        <v>1.2503865387335705E-2</v>
      </c>
      <c r="AK309" s="5">
        <f t="shared" si="474"/>
        <v>6.1815984508640891E-3</v>
      </c>
      <c r="AL309" s="5">
        <f t="shared" si="475"/>
        <v>2.0916002264204995E-4</v>
      </c>
      <c r="AM309" s="5">
        <f t="shared" si="476"/>
        <v>2.9143924488348777E-3</v>
      </c>
      <c r="AN309" s="5">
        <f t="shared" si="477"/>
        <v>4.483017267117563E-3</v>
      </c>
      <c r="AO309" s="5">
        <f t="shared" si="478"/>
        <v>3.4479645706790162E-3</v>
      </c>
      <c r="AP309" s="5">
        <f t="shared" si="479"/>
        <v>1.7679253312805304E-3</v>
      </c>
      <c r="AQ309" s="5">
        <f t="shared" si="480"/>
        <v>6.7987066998077773E-4</v>
      </c>
      <c r="AR309" s="5">
        <f t="shared" si="481"/>
        <v>3.4976081191022937E-3</v>
      </c>
      <c r="AS309" s="5">
        <f t="shared" si="482"/>
        <v>5.1873900416435888E-3</v>
      </c>
      <c r="AT309" s="5">
        <f t="shared" si="483"/>
        <v>3.8467739277563253E-3</v>
      </c>
      <c r="AU309" s="5">
        <f t="shared" si="484"/>
        <v>1.9017488605345332E-3</v>
      </c>
      <c r="AV309" s="5">
        <f t="shared" si="485"/>
        <v>7.0513281969506966E-4</v>
      </c>
      <c r="AW309" s="5">
        <f t="shared" si="486"/>
        <v>1.3254895666495598E-5</v>
      </c>
      <c r="AX309" s="5">
        <f t="shared" si="487"/>
        <v>7.2040138344637206E-4</v>
      </c>
      <c r="AY309" s="5">
        <f t="shared" si="488"/>
        <v>1.1081458307156237E-3</v>
      </c>
      <c r="AZ309" s="5">
        <f t="shared" si="489"/>
        <v>8.5229374231472028E-4</v>
      </c>
      <c r="BA309" s="5">
        <f t="shared" si="490"/>
        <v>4.3700904282590659E-4</v>
      </c>
      <c r="BB309" s="5">
        <f t="shared" si="491"/>
        <v>1.6805553123587369E-4</v>
      </c>
      <c r="BC309" s="5">
        <f t="shared" si="492"/>
        <v>5.1701743096831774E-5</v>
      </c>
      <c r="BD309" s="5">
        <f t="shared" si="493"/>
        <v>8.9668989716963187E-4</v>
      </c>
      <c r="BE309" s="5">
        <f t="shared" si="494"/>
        <v>1.3299032037397103E-3</v>
      </c>
      <c r="BF309" s="5">
        <f t="shared" si="495"/>
        <v>9.8620634452322928E-4</v>
      </c>
      <c r="BG309" s="5">
        <f t="shared" si="496"/>
        <v>4.8755576157367145E-4</v>
      </c>
      <c r="BH309" s="5">
        <f t="shared" si="497"/>
        <v>1.8077653472098779E-4</v>
      </c>
      <c r="BI309" s="5">
        <f t="shared" si="498"/>
        <v>5.3622839611612985E-5</v>
      </c>
      <c r="BJ309" s="8">
        <f t="shared" si="499"/>
        <v>0.36609279228306674</v>
      </c>
      <c r="BK309" s="8">
        <f t="shared" si="500"/>
        <v>0.24301574564992015</v>
      </c>
      <c r="BL309" s="8">
        <f t="shared" si="501"/>
        <v>0.36048692289470496</v>
      </c>
      <c r="BM309" s="8">
        <f t="shared" si="502"/>
        <v>0.57964223778163027</v>
      </c>
      <c r="BN309" s="8">
        <f t="shared" si="503"/>
        <v>0.41842186874934845</v>
      </c>
    </row>
    <row r="310" spans="1:66" x14ac:dyDescent="0.25">
      <c r="A310" t="s">
        <v>122</v>
      </c>
      <c r="B310" t="s">
        <v>127</v>
      </c>
      <c r="C310" t="s">
        <v>128</v>
      </c>
      <c r="D310" t="s">
        <v>493</v>
      </c>
      <c r="E310">
        <f>VLOOKUP(A310,home!$A$2:$E$405,3,FALSE)</f>
        <v>1.25</v>
      </c>
      <c r="F310">
        <f>VLOOKUP(B310,home!$B$2:$E$405,3,FALSE)</f>
        <v>0.8</v>
      </c>
      <c r="G310">
        <f>VLOOKUP(C310,away!$B$2:$E$405,4,FALSE)</f>
        <v>1.1599999999999999</v>
      </c>
      <c r="H310">
        <f>VLOOKUP(A310,away!$A$2:$E$405,3,FALSE)</f>
        <v>1.08901515151515</v>
      </c>
      <c r="I310">
        <f>VLOOKUP(C310,away!$B$2:$E$405,3,FALSE)</f>
        <v>0.84</v>
      </c>
      <c r="J310">
        <f>VLOOKUP(B310,home!$B$2:$E$405,4,FALSE)</f>
        <v>0.79</v>
      </c>
      <c r="K310" s="3">
        <f t="shared" si="448"/>
        <v>1.1599999999999999</v>
      </c>
      <c r="L310" s="3">
        <f t="shared" si="449"/>
        <v>0.72267045454545353</v>
      </c>
      <c r="M310" s="5">
        <f t="shared" si="450"/>
        <v>0.15218316441638635</v>
      </c>
      <c r="N310" s="5">
        <f t="shared" si="451"/>
        <v>0.17653247072300815</v>
      </c>
      <c r="O310" s="5">
        <f t="shared" si="452"/>
        <v>0.10997827660295544</v>
      </c>
      <c r="P310" s="5">
        <f t="shared" si="453"/>
        <v>0.12757480085942829</v>
      </c>
      <c r="Q310" s="5">
        <f t="shared" si="454"/>
        <v>0.10238883301934473</v>
      </c>
      <c r="R310" s="5">
        <f t="shared" si="455"/>
        <v>3.9739025571391709E-2</v>
      </c>
      <c r="S310" s="5">
        <f t="shared" si="456"/>
        <v>2.6736416404432341E-2</v>
      </c>
      <c r="T310" s="5">
        <f t="shared" si="457"/>
        <v>7.3993384498468415E-2</v>
      </c>
      <c r="U310" s="5">
        <f t="shared" si="458"/>
        <v>4.6097269662814376E-2</v>
      </c>
      <c r="V310" s="5">
        <f t="shared" si="459"/>
        <v>2.4903419008058736E-3</v>
      </c>
      <c r="W310" s="5">
        <f t="shared" si="460"/>
        <v>3.9590348767479966E-2</v>
      </c>
      <c r="X310" s="5">
        <f t="shared" si="461"/>
        <v>2.8610775339407788E-2</v>
      </c>
      <c r="Y310" s="5">
        <f t="shared" si="462"/>
        <v>1.0338081009713838E-2</v>
      </c>
      <c r="Z310" s="5">
        <f t="shared" si="463"/>
        <v>9.5727398909570167E-3</v>
      </c>
      <c r="AA310" s="5">
        <f t="shared" si="464"/>
        <v>1.1104378273510138E-2</v>
      </c>
      <c r="AB310" s="5">
        <f t="shared" si="465"/>
        <v>6.4405393986358798E-3</v>
      </c>
      <c r="AC310" s="5">
        <f t="shared" si="466"/>
        <v>1.3047799722360024E-4</v>
      </c>
      <c r="AD310" s="5">
        <f t="shared" si="467"/>
        <v>1.1481201142569187E-2</v>
      </c>
      <c r="AE310" s="5">
        <f t="shared" si="468"/>
        <v>8.2971248484282559E-3</v>
      </c>
      <c r="AF310" s="5">
        <f t="shared" si="469"/>
        <v>2.9980434928170126E-3</v>
      </c>
      <c r="AG310" s="5">
        <f t="shared" si="470"/>
        <v>7.2219915123370316E-4</v>
      </c>
      <c r="AH310" s="5">
        <f t="shared" si="471"/>
        <v>1.7294840720608251E-3</v>
      </c>
      <c r="AI310" s="5">
        <f t="shared" si="472"/>
        <v>2.0062015235905568E-3</v>
      </c>
      <c r="AJ310" s="5">
        <f t="shared" si="473"/>
        <v>1.163596883682523E-3</v>
      </c>
      <c r="AK310" s="5">
        <f t="shared" si="474"/>
        <v>4.4992412835724224E-4</v>
      </c>
      <c r="AL310" s="5">
        <f t="shared" si="475"/>
        <v>4.375176341265647E-6</v>
      </c>
      <c r="AM310" s="5">
        <f t="shared" si="476"/>
        <v>2.6636386650760514E-3</v>
      </c>
      <c r="AN310" s="5">
        <f t="shared" si="477"/>
        <v>1.9249329648353553E-3</v>
      </c>
      <c r="AO310" s="5">
        <f t="shared" si="478"/>
        <v>6.9554609033354686E-4</v>
      </c>
      <c r="AP310" s="5">
        <f t="shared" si="479"/>
        <v>1.6755020308621913E-4</v>
      </c>
      <c r="AQ310" s="5">
        <f t="shared" si="480"/>
        <v>3.0270895355875253E-5</v>
      </c>
      <c r="AR310" s="5">
        <f t="shared" si="481"/>
        <v>2.499694080970638E-4</v>
      </c>
      <c r="AS310" s="5">
        <f t="shared" si="482"/>
        <v>2.8996451339259393E-4</v>
      </c>
      <c r="AT310" s="5">
        <f t="shared" si="483"/>
        <v>1.6817941776770451E-4</v>
      </c>
      <c r="AU310" s="5">
        <f t="shared" si="484"/>
        <v>6.5029374870179078E-5</v>
      </c>
      <c r="AV310" s="5">
        <f t="shared" si="485"/>
        <v>1.8858518712351925E-5</v>
      </c>
      <c r="AW310" s="5">
        <f t="shared" si="486"/>
        <v>1.0188056620278857E-7</v>
      </c>
      <c r="AX310" s="5">
        <f t="shared" si="487"/>
        <v>5.1497014191470277E-4</v>
      </c>
      <c r="AY310" s="5">
        <f t="shared" si="488"/>
        <v>3.7215370653483505E-4</v>
      </c>
      <c r="AZ310" s="5">
        <f t="shared" si="489"/>
        <v>1.3447224413115226E-4</v>
      </c>
      <c r="BA310" s="5">
        <f t="shared" si="490"/>
        <v>3.2393039263335672E-5</v>
      </c>
      <c r="BB310" s="5">
        <f t="shared" si="491"/>
        <v>5.8523731021358769E-6</v>
      </c>
      <c r="BC310" s="5">
        <f t="shared" si="492"/>
        <v>8.4586742597802428E-7</v>
      </c>
      <c r="BD310" s="5">
        <f t="shared" si="493"/>
        <v>3.0107584295327167E-5</v>
      </c>
      <c r="BE310" s="5">
        <f t="shared" si="494"/>
        <v>3.4924797782579506E-5</v>
      </c>
      <c r="BF310" s="5">
        <f t="shared" si="495"/>
        <v>2.0256382713896114E-5</v>
      </c>
      <c r="BG310" s="5">
        <f t="shared" si="496"/>
        <v>7.8324679827064984E-6</v>
      </c>
      <c r="BH310" s="5">
        <f t="shared" si="497"/>
        <v>2.2714157149848838E-6</v>
      </c>
      <c r="BI310" s="5">
        <f t="shared" si="498"/>
        <v>5.2696844587649305E-7</v>
      </c>
      <c r="BJ310" s="8">
        <f t="shared" si="499"/>
        <v>0.46149508818353041</v>
      </c>
      <c r="BK310" s="8">
        <f t="shared" si="500"/>
        <v>0.30949173046115258</v>
      </c>
      <c r="BL310" s="8">
        <f t="shared" si="501"/>
        <v>0.21959661696677393</v>
      </c>
      <c r="BM310" s="8">
        <f t="shared" si="502"/>
        <v>0.29138755248393056</v>
      </c>
      <c r="BN310" s="8">
        <f t="shared" si="503"/>
        <v>0.70839657119251476</v>
      </c>
    </row>
    <row r="311" spans="1:66" x14ac:dyDescent="0.25">
      <c r="A311" t="s">
        <v>122</v>
      </c>
      <c r="B311" t="s">
        <v>135</v>
      </c>
      <c r="C311" t="s">
        <v>137</v>
      </c>
      <c r="D311" t="s">
        <v>493</v>
      </c>
      <c r="E311">
        <f>VLOOKUP(A311,home!$A$2:$E$405,3,FALSE)</f>
        <v>1.25</v>
      </c>
      <c r="F311">
        <f>VLOOKUP(B311,home!$B$2:$E$405,3,FALSE)</f>
        <v>0.69</v>
      </c>
      <c r="G311">
        <f>VLOOKUP(C311,away!$B$2:$E$405,4,FALSE)</f>
        <v>0.98</v>
      </c>
      <c r="H311">
        <f>VLOOKUP(A311,away!$A$2:$E$405,3,FALSE)</f>
        <v>1.08901515151515</v>
      </c>
      <c r="I311">
        <f>VLOOKUP(C311,away!$B$2:$E$405,3,FALSE)</f>
        <v>0.76</v>
      </c>
      <c r="J311">
        <f>VLOOKUP(B311,home!$B$2:$E$405,4,FALSE)</f>
        <v>1.04</v>
      </c>
      <c r="K311" s="3">
        <f t="shared" si="448"/>
        <v>0.84524999999999995</v>
      </c>
      <c r="L311" s="3">
        <f t="shared" si="449"/>
        <v>0.86075757575757461</v>
      </c>
      <c r="M311" s="5">
        <f t="shared" si="450"/>
        <v>0.18158932896315216</v>
      </c>
      <c r="N311" s="5">
        <f t="shared" si="451"/>
        <v>0.15348838030610434</v>
      </c>
      <c r="O311" s="5">
        <f t="shared" si="452"/>
        <v>0.15630439058176759</v>
      </c>
      <c r="P311" s="5">
        <f t="shared" si="453"/>
        <v>0.13211628613923904</v>
      </c>
      <c r="Q311" s="5">
        <f t="shared" si="454"/>
        <v>6.4868026726867339E-2</v>
      </c>
      <c r="R311" s="5">
        <f t="shared" si="455"/>
        <v>6.7270094158713656E-2</v>
      </c>
      <c r="S311" s="5">
        <f t="shared" si="456"/>
        <v>2.4030477400419224E-2</v>
      </c>
      <c r="T311" s="5">
        <f t="shared" si="457"/>
        <v>5.5835645429595897E-2</v>
      </c>
      <c r="U311" s="5">
        <f t="shared" si="458"/>
        <v>5.6860047087652708E-2</v>
      </c>
      <c r="V311" s="5">
        <f t="shared" si="459"/>
        <v>1.9426113530300211E-3</v>
      </c>
      <c r="W311" s="5">
        <f t="shared" si="460"/>
        <v>1.8276566530294868E-2</v>
      </c>
      <c r="X311" s="5">
        <f t="shared" si="461"/>
        <v>1.5731693099788641E-2</v>
      </c>
      <c r="Y311" s="5">
        <f t="shared" si="462"/>
        <v>6.7705870075681152E-3</v>
      </c>
      <c r="Z311" s="5">
        <f t="shared" si="463"/>
        <v>1.9301081056346054E-2</v>
      </c>
      <c r="AA311" s="5">
        <f t="shared" si="464"/>
        <v>1.63142387628765E-2</v>
      </c>
      <c r="AB311" s="5">
        <f t="shared" si="465"/>
        <v>6.8948051571606798E-3</v>
      </c>
      <c r="AC311" s="5">
        <f t="shared" si="466"/>
        <v>8.8334829075476551E-5</v>
      </c>
      <c r="AD311" s="5">
        <f t="shared" si="467"/>
        <v>3.8620669649329343E-3</v>
      </c>
      <c r="AE311" s="5">
        <f t="shared" si="468"/>
        <v>3.3243033981490869E-3</v>
      </c>
      <c r="AF311" s="5">
        <f t="shared" si="469"/>
        <v>1.4307096670367373E-3</v>
      </c>
      <c r="AG311" s="5">
        <f t="shared" si="470"/>
        <v>4.1049806153715631E-4</v>
      </c>
      <c r="AH311" s="5">
        <f t="shared" si="471"/>
        <v>4.153387934890217E-3</v>
      </c>
      <c r="AI311" s="5">
        <f t="shared" si="472"/>
        <v>3.5106511519659555E-3</v>
      </c>
      <c r="AJ311" s="5">
        <f t="shared" si="473"/>
        <v>1.4836889430996118E-3</v>
      </c>
      <c r="AK311" s="5">
        <f t="shared" si="474"/>
        <v>4.1802935971831556E-4</v>
      </c>
      <c r="AL311" s="5">
        <f t="shared" si="475"/>
        <v>2.5707390672861834E-6</v>
      </c>
      <c r="AM311" s="5">
        <f t="shared" si="476"/>
        <v>6.528824204219127E-4</v>
      </c>
      <c r="AN311" s="5">
        <f t="shared" si="477"/>
        <v>5.6197348945710333E-4</v>
      </c>
      <c r="AO311" s="5">
        <f t="shared" si="478"/>
        <v>2.418614692125605E-4</v>
      </c>
      <c r="AP311" s="5">
        <f t="shared" si="479"/>
        <v>6.9394697302856291E-5</v>
      </c>
      <c r="AQ311" s="5">
        <f t="shared" si="480"/>
        <v>1.4933002855209315E-5</v>
      </c>
      <c r="AR311" s="5">
        <f t="shared" si="481"/>
        <v>7.1501202600337285E-4</v>
      </c>
      <c r="AS311" s="5">
        <f t="shared" si="482"/>
        <v>6.0436391497935087E-4</v>
      </c>
      <c r="AT311" s="5">
        <f t="shared" si="483"/>
        <v>2.5541929956814812E-4</v>
      </c>
      <c r="AU311" s="5">
        <f t="shared" si="484"/>
        <v>7.1964387653325717E-5</v>
      </c>
      <c r="AV311" s="5">
        <f t="shared" si="485"/>
        <v>1.5206974665993389E-5</v>
      </c>
      <c r="AW311" s="5">
        <f t="shared" si="486"/>
        <v>5.1954303846880915E-8</v>
      </c>
      <c r="AX311" s="5">
        <f t="shared" si="487"/>
        <v>9.1974810976936901E-5</v>
      </c>
      <c r="AY311" s="5">
        <f t="shared" si="488"/>
        <v>7.9168015327269373E-5</v>
      </c>
      <c r="AZ311" s="5">
        <f t="shared" si="489"/>
        <v>3.4072234475319438E-5</v>
      </c>
      <c r="BA311" s="5">
        <f t="shared" si="490"/>
        <v>9.7759779825398734E-6</v>
      </c>
      <c r="BB311" s="5">
        <f t="shared" si="491"/>
        <v>2.103686777227611E-6</v>
      </c>
      <c r="BC311" s="5">
        <f t="shared" si="492"/>
        <v>3.6215286610394086E-7</v>
      </c>
      <c r="BD311" s="5">
        <f t="shared" si="493"/>
        <v>1.0257533635669582E-4</v>
      </c>
      <c r="BE311" s="5">
        <f t="shared" si="494"/>
        <v>8.6701803055497123E-5</v>
      </c>
      <c r="BF311" s="5">
        <f t="shared" si="495"/>
        <v>3.6642349516329472E-5</v>
      </c>
      <c r="BG311" s="5">
        <f t="shared" si="496"/>
        <v>1.0323981976225825E-5</v>
      </c>
      <c r="BH311" s="5">
        <f t="shared" si="497"/>
        <v>2.1815864413512195E-6</v>
      </c>
      <c r="BI311" s="5">
        <f t="shared" si="498"/>
        <v>3.6879718791042381E-7</v>
      </c>
      <c r="BJ311" s="8">
        <f t="shared" si="499"/>
        <v>0.32575697914953006</v>
      </c>
      <c r="BK311" s="8">
        <f t="shared" si="500"/>
        <v>0.33984877743931052</v>
      </c>
      <c r="BL311" s="8">
        <f t="shared" si="501"/>
        <v>0.31511009359524944</v>
      </c>
      <c r="BM311" s="8">
        <f t="shared" si="502"/>
        <v>0.24430130830356864</v>
      </c>
      <c r="BN311" s="8">
        <f t="shared" si="503"/>
        <v>0.75563650687584416</v>
      </c>
    </row>
    <row r="312" spans="1:66" x14ac:dyDescent="0.25">
      <c r="A312" t="s">
        <v>122</v>
      </c>
      <c r="B312" t="s">
        <v>139</v>
      </c>
      <c r="C312" t="s">
        <v>362</v>
      </c>
      <c r="D312" t="s">
        <v>493</v>
      </c>
      <c r="E312">
        <f>VLOOKUP(A312,home!$A$2:$E$405,3,FALSE)</f>
        <v>1.25</v>
      </c>
      <c r="F312">
        <f>VLOOKUP(B312,home!$B$2:$E$405,3,FALSE)</f>
        <v>0.95</v>
      </c>
      <c r="G312">
        <f>VLOOKUP(C312,away!$B$2:$E$405,4,FALSE)</f>
        <v>0.87</v>
      </c>
      <c r="H312">
        <f>VLOOKUP(A312,away!$A$2:$E$405,3,FALSE)</f>
        <v>1.08901515151515</v>
      </c>
      <c r="I312">
        <f>VLOOKUP(C312,away!$B$2:$E$405,3,FALSE)</f>
        <v>0.69</v>
      </c>
      <c r="J312">
        <f>VLOOKUP(B312,home!$B$2:$E$405,4,FALSE)</f>
        <v>0.71</v>
      </c>
      <c r="K312" s="3">
        <f t="shared" si="448"/>
        <v>1.0331250000000001</v>
      </c>
      <c r="L312" s="3">
        <f t="shared" si="449"/>
        <v>0.53350852272727189</v>
      </c>
      <c r="M312" s="5">
        <f t="shared" si="450"/>
        <v>0.20874674196478907</v>
      </c>
      <c r="N312" s="5">
        <f t="shared" si="451"/>
        <v>0.21566147779237271</v>
      </c>
      <c r="O312" s="5">
        <f t="shared" si="452"/>
        <v>0.11136816592976563</v>
      </c>
      <c r="P312" s="5">
        <f t="shared" si="453"/>
        <v>0.11505723642618913</v>
      </c>
      <c r="Q312" s="5">
        <f t="shared" si="454"/>
        <v>0.11140263212212254</v>
      </c>
      <c r="R312" s="5">
        <f t="shared" si="455"/>
        <v>2.9707932842017479E-2</v>
      </c>
      <c r="S312" s="5">
        <f t="shared" si="456"/>
        <v>1.5854340443149244E-2</v>
      </c>
      <c r="T312" s="5">
        <f t="shared" si="457"/>
        <v>5.9434253691403323E-2</v>
      </c>
      <c r="U312" s="5">
        <f t="shared" si="458"/>
        <v>3.0692008117409308E-2</v>
      </c>
      <c r="V312" s="5">
        <f t="shared" si="459"/>
        <v>9.7095678906260999E-4</v>
      </c>
      <c r="W312" s="5">
        <f t="shared" si="460"/>
        <v>3.8364281437055954E-2</v>
      </c>
      <c r="X312" s="5">
        <f t="shared" si="461"/>
        <v>2.0467671114977021E-2</v>
      </c>
      <c r="Y312" s="5">
        <f t="shared" si="462"/>
        <v>5.4598384901095223E-3</v>
      </c>
      <c r="Z312" s="5">
        <f t="shared" si="463"/>
        <v>5.2831451212752498E-3</v>
      </c>
      <c r="AA312" s="5">
        <f t="shared" si="464"/>
        <v>5.4581493034174932E-3</v>
      </c>
      <c r="AB312" s="5">
        <f t="shared" si="465"/>
        <v>2.8194752495465988E-3</v>
      </c>
      <c r="AC312" s="5">
        <f t="shared" si="466"/>
        <v>3.3448307919469852E-5</v>
      </c>
      <c r="AD312" s="5">
        <f t="shared" si="467"/>
        <v>9.9087745649146068E-3</v>
      </c>
      <c r="AE312" s="5">
        <f t="shared" si="468"/>
        <v>5.2864156801651586E-3</v>
      </c>
      <c r="AF312" s="5">
        <f t="shared" si="469"/>
        <v>1.4101739100235999E-3</v>
      </c>
      <c r="AG312" s="5">
        <f t="shared" si="470"/>
        <v>2.5077993317507722E-4</v>
      </c>
      <c r="AH312" s="5">
        <f t="shared" si="471"/>
        <v>7.0465073725133791E-4</v>
      </c>
      <c r="AI312" s="5">
        <f t="shared" si="472"/>
        <v>7.2799229292278857E-4</v>
      </c>
      <c r="AJ312" s="5">
        <f t="shared" si="473"/>
        <v>3.7605351881292795E-4</v>
      </c>
      <c r="AK312" s="5">
        <f t="shared" si="474"/>
        <v>1.2950343054120208E-4</v>
      </c>
      <c r="AL312" s="5">
        <f t="shared" si="475"/>
        <v>7.3744286231697368E-7</v>
      </c>
      <c r="AM312" s="5">
        <f t="shared" si="476"/>
        <v>2.0474005444754816E-3</v>
      </c>
      <c r="AN312" s="5">
        <f t="shared" si="477"/>
        <v>1.0923056399141263E-3</v>
      </c>
      <c r="AO312" s="5">
        <f t="shared" si="478"/>
        <v>2.9137718415862644E-4</v>
      </c>
      <c r="AP312" s="5">
        <f t="shared" si="479"/>
        <v>5.1817403692300354E-5</v>
      </c>
      <c r="AQ312" s="5">
        <f t="shared" si="480"/>
        <v>6.9112566238604602E-6</v>
      </c>
      <c r="AR312" s="5">
        <f t="shared" si="481"/>
        <v>7.5187434773928892E-5</v>
      </c>
      <c r="AS312" s="5">
        <f t="shared" si="482"/>
        <v>7.76780185508153E-5</v>
      </c>
      <c r="AT312" s="5">
        <f t="shared" si="483"/>
        <v>4.0125551457655527E-5</v>
      </c>
      <c r="AU312" s="5">
        <f t="shared" si="484"/>
        <v>1.3818236783230122E-5</v>
      </c>
      <c r="AV312" s="5">
        <f t="shared" si="485"/>
        <v>3.5689914691686552E-6</v>
      </c>
      <c r="AW312" s="5">
        <f t="shared" si="486"/>
        <v>1.1290680244314852E-8</v>
      </c>
      <c r="AX312" s="5">
        <f t="shared" si="487"/>
        <v>3.5253678125187187E-4</v>
      </c>
      <c r="AY312" s="5">
        <f t="shared" si="488"/>
        <v>1.8808137737271355E-4</v>
      </c>
      <c r="AZ312" s="5">
        <f t="shared" si="489"/>
        <v>5.0171508897313481E-5</v>
      </c>
      <c r="BA312" s="5">
        <f t="shared" si="490"/>
        <v>8.9223091982679638E-6</v>
      </c>
      <c r="BB312" s="5">
        <f t="shared" si="491"/>
        <v>1.1900319999209728E-6</v>
      </c>
      <c r="BC312" s="5">
        <f t="shared" si="492"/>
        <v>1.2697844285520385E-7</v>
      </c>
      <c r="BD312" s="5">
        <f t="shared" si="493"/>
        <v>6.6855228756486509E-6</v>
      </c>
      <c r="BE312" s="5">
        <f t="shared" si="494"/>
        <v>6.906980820904513E-6</v>
      </c>
      <c r="BF312" s="5">
        <f t="shared" si="495"/>
        <v>3.5678872802984874E-6</v>
      </c>
      <c r="BG312" s="5">
        <f t="shared" si="496"/>
        <v>1.2286911821527918E-6</v>
      </c>
      <c r="BH312" s="5">
        <f t="shared" si="497"/>
        <v>3.1734789439040072E-7</v>
      </c>
      <c r="BI312" s="5">
        <f t="shared" si="498"/>
        <v>6.5572008678416576E-8</v>
      </c>
      <c r="BJ312" s="8">
        <f t="shared" si="499"/>
        <v>0.47173713975234682</v>
      </c>
      <c r="BK312" s="8">
        <f t="shared" si="500"/>
        <v>0.34085154275134455</v>
      </c>
      <c r="BL312" s="8">
        <f t="shared" si="501"/>
        <v>0.18221308165678157</v>
      </c>
      <c r="BM312" s="8">
        <f t="shared" si="502"/>
        <v>0.2079526521177992</v>
      </c>
      <c r="BN312" s="8">
        <f t="shared" si="503"/>
        <v>0.79194418707725656</v>
      </c>
    </row>
    <row r="313" spans="1:66" s="10" customFormat="1" x14ac:dyDescent="0.25">
      <c r="A313" t="s">
        <v>122</v>
      </c>
      <c r="B313" t="s">
        <v>140</v>
      </c>
      <c r="C313" t="s">
        <v>125</v>
      </c>
      <c r="D313" t="s">
        <v>493</v>
      </c>
      <c r="E313">
        <f>VLOOKUP(A313,home!$A$2:$E$405,3,FALSE)</f>
        <v>1.25</v>
      </c>
      <c r="F313">
        <f>VLOOKUP(B313,home!$B$2:$E$405,3,FALSE)</f>
        <v>1.2</v>
      </c>
      <c r="G313">
        <f>VLOOKUP(C313,away!$B$2:$E$405,4,FALSE)</f>
        <v>0.95</v>
      </c>
      <c r="H313">
        <f>VLOOKUP(A313,away!$A$2:$E$405,3,FALSE)</f>
        <v>1.08901515151515</v>
      </c>
      <c r="I313">
        <f>VLOOKUP(C313,away!$B$2:$E$405,3,FALSE)</f>
        <v>1.02</v>
      </c>
      <c r="J313">
        <f>VLOOKUP(B313,home!$B$2:$E$405,4,FALSE)</f>
        <v>0.63</v>
      </c>
      <c r="K313" s="3">
        <f t="shared" si="448"/>
        <v>1.4249999999999998</v>
      </c>
      <c r="L313" s="3">
        <f t="shared" si="449"/>
        <v>0.69980113636363539</v>
      </c>
      <c r="M313" s="5">
        <f t="shared" si="450"/>
        <v>0.11945672150284016</v>
      </c>
      <c r="N313" s="5">
        <f t="shared" si="451"/>
        <v>0.17022582814154721</v>
      </c>
      <c r="O313" s="5">
        <f t="shared" si="452"/>
        <v>8.3595949453961843E-2</v>
      </c>
      <c r="P313" s="5">
        <f t="shared" si="453"/>
        <v>0.11912422797189562</v>
      </c>
      <c r="Q313" s="5">
        <f t="shared" si="454"/>
        <v>0.12128590255085238</v>
      </c>
      <c r="R313" s="5">
        <f t="shared" si="455"/>
        <v>2.9250270211639767E-2</v>
      </c>
      <c r="S313" s="5">
        <f t="shared" si="456"/>
        <v>2.9698164974255495E-2</v>
      </c>
      <c r="T313" s="5">
        <f t="shared" si="457"/>
        <v>8.4876012429975625E-2</v>
      </c>
      <c r="U313" s="5">
        <f t="shared" si="458"/>
        <v>4.168163505158666E-2</v>
      </c>
      <c r="V313" s="5">
        <f t="shared" si="459"/>
        <v>3.2906115195089629E-3</v>
      </c>
      <c r="W313" s="5">
        <f t="shared" si="460"/>
        <v>5.7610803711654876E-2</v>
      </c>
      <c r="X313" s="5">
        <f t="shared" si="461"/>
        <v>4.0316105904238418E-2</v>
      </c>
      <c r="Y313" s="5">
        <f t="shared" si="462"/>
        <v>1.4106628362771359E-2</v>
      </c>
      <c r="Z313" s="5">
        <f t="shared" si="463"/>
        <v>6.8231241110163019E-3</v>
      </c>
      <c r="AA313" s="5">
        <f t="shared" si="464"/>
        <v>9.7229518581982283E-3</v>
      </c>
      <c r="AB313" s="5">
        <f t="shared" si="465"/>
        <v>6.9276031989662385E-3</v>
      </c>
      <c r="AC313" s="5">
        <f t="shared" si="466"/>
        <v>2.0509078093588684E-4</v>
      </c>
      <c r="AD313" s="5">
        <f t="shared" si="467"/>
        <v>2.0523848822277056E-2</v>
      </c>
      <c r="AE313" s="5">
        <f t="shared" si="468"/>
        <v>1.4362612728384941E-2</v>
      </c>
      <c r="AF313" s="5">
        <f t="shared" si="469"/>
        <v>5.0254863542372984E-3</v>
      </c>
      <c r="AG313" s="5">
        <f t="shared" si="470"/>
        <v>1.1722803538250684E-3</v>
      </c>
      <c r="AH313" s="5">
        <f t="shared" si="471"/>
        <v>1.1937075016098318E-3</v>
      </c>
      <c r="AI313" s="5">
        <f t="shared" si="472"/>
        <v>1.70103318979401E-3</v>
      </c>
      <c r="AJ313" s="5">
        <f t="shared" si="473"/>
        <v>1.2119861477282322E-3</v>
      </c>
      <c r="AK313" s="5">
        <f t="shared" si="474"/>
        <v>5.7569342017091017E-4</v>
      </c>
      <c r="AL313" s="5">
        <f t="shared" si="475"/>
        <v>8.1807974087284284E-6</v>
      </c>
      <c r="AM313" s="5">
        <f t="shared" si="476"/>
        <v>5.8492969143489641E-3</v>
      </c>
      <c r="AN313" s="5">
        <f t="shared" si="477"/>
        <v>4.0933446275897107E-3</v>
      </c>
      <c r="AO313" s="5">
        <f t="shared" si="478"/>
        <v>1.4322636109576306E-3</v>
      </c>
      <c r="AP313" s="5">
        <f t="shared" si="479"/>
        <v>3.3409990084014464E-4</v>
      </c>
      <c r="AQ313" s="5">
        <f t="shared" si="480"/>
        <v>5.845087256672778E-5</v>
      </c>
      <c r="AR313" s="5">
        <f t="shared" si="481"/>
        <v>1.6707157322247128E-4</v>
      </c>
      <c r="AS313" s="5">
        <f t="shared" si="482"/>
        <v>2.3807699184202153E-4</v>
      </c>
      <c r="AT313" s="5">
        <f t="shared" si="483"/>
        <v>1.6962985668744036E-4</v>
      </c>
      <c r="AU313" s="5">
        <f t="shared" si="484"/>
        <v>8.0574181926534158E-5</v>
      </c>
      <c r="AV313" s="5">
        <f t="shared" si="485"/>
        <v>2.8704552311327805E-5</v>
      </c>
      <c r="AW313" s="5">
        <f t="shared" si="486"/>
        <v>2.2661186486830745E-7</v>
      </c>
      <c r="AX313" s="5">
        <f t="shared" si="487"/>
        <v>1.3892080171578746E-3</v>
      </c>
      <c r="AY313" s="5">
        <f t="shared" si="488"/>
        <v>9.7216934905255308E-4</v>
      </c>
      <c r="AZ313" s="5">
        <f t="shared" si="489"/>
        <v>3.4016260760243622E-4</v>
      </c>
      <c r="BA313" s="5">
        <f t="shared" si="490"/>
        <v>7.9348726449534099E-5</v>
      </c>
      <c r="BB313" s="5">
        <f t="shared" si="491"/>
        <v>1.3882082234597802E-5</v>
      </c>
      <c r="BC313" s="5">
        <f t="shared" si="492"/>
        <v>1.9429393845729955E-6</v>
      </c>
      <c r="BD313" s="5">
        <f t="shared" si="493"/>
        <v>1.9486146132524287E-5</v>
      </c>
      <c r="BE313" s="5">
        <f t="shared" si="494"/>
        <v>2.7767758238847106E-5</v>
      </c>
      <c r="BF313" s="5">
        <f t="shared" si="495"/>
        <v>1.9784527745178564E-5</v>
      </c>
      <c r="BG313" s="5">
        <f t="shared" si="496"/>
        <v>9.3976506789598161E-6</v>
      </c>
      <c r="BH313" s="5">
        <f t="shared" si="497"/>
        <v>3.3479130543794359E-6</v>
      </c>
      <c r="BI313" s="5">
        <f t="shared" si="498"/>
        <v>9.5415522049813975E-7</v>
      </c>
      <c r="BJ313" s="8">
        <f t="shared" si="499"/>
        <v>0.544069679007949</v>
      </c>
      <c r="BK313" s="8">
        <f t="shared" si="500"/>
        <v>0.27275516689589741</v>
      </c>
      <c r="BL313" s="8">
        <f t="shared" si="501"/>
        <v>0.17662562534071588</v>
      </c>
      <c r="BM313" s="8">
        <f t="shared" si="502"/>
        <v>0.35636275278565394</v>
      </c>
      <c r="BN313" s="8">
        <f t="shared" si="503"/>
        <v>0.64293889983273689</v>
      </c>
    </row>
    <row r="314" spans="1:66" x14ac:dyDescent="0.25">
      <c r="A314" t="s">
        <v>122</v>
      </c>
      <c r="B314" t="s">
        <v>143</v>
      </c>
      <c r="C314" t="s">
        <v>142</v>
      </c>
      <c r="D314" t="s">
        <v>493</v>
      </c>
      <c r="E314">
        <f>VLOOKUP(A314,home!$A$2:$E$405,3,FALSE)</f>
        <v>1.25</v>
      </c>
      <c r="F314">
        <f>VLOOKUP(B314,home!$B$2:$E$405,3,FALSE)</f>
        <v>0.73</v>
      </c>
      <c r="G314">
        <f>VLOOKUP(C314,away!$B$2:$E$405,4,FALSE)</f>
        <v>0.95</v>
      </c>
      <c r="H314">
        <f>VLOOKUP(A314,away!$A$2:$E$405,3,FALSE)</f>
        <v>1.08901515151515</v>
      </c>
      <c r="I314">
        <f>VLOOKUP(C314,away!$B$2:$E$405,3,FALSE)</f>
        <v>0.87</v>
      </c>
      <c r="J314">
        <f>VLOOKUP(B314,home!$B$2:$E$405,4,FALSE)</f>
        <v>1.04</v>
      </c>
      <c r="K314" s="3">
        <f t="shared" si="448"/>
        <v>0.86687499999999995</v>
      </c>
      <c r="L314" s="3">
        <f t="shared" si="449"/>
        <v>0.98534090909090777</v>
      </c>
      <c r="M314" s="5">
        <f t="shared" si="450"/>
        <v>0.15688912879952308</v>
      </c>
      <c r="N314" s="5">
        <f t="shared" si="451"/>
        <v>0.13600326352808656</v>
      </c>
      <c r="O314" s="5">
        <f t="shared" si="452"/>
        <v>0.15458927679780257</v>
      </c>
      <c r="P314" s="5">
        <f t="shared" si="453"/>
        <v>0.1340095793240951</v>
      </c>
      <c r="Q314" s="5">
        <f t="shared" si="454"/>
        <v>5.8948914535455012E-2</v>
      </c>
      <c r="R314" s="5">
        <f t="shared" si="455"/>
        <v>7.6161569267826384E-2</v>
      </c>
      <c r="S314" s="5">
        <f t="shared" si="456"/>
        <v>2.8616653505624427E-2</v>
      </c>
      <c r="T314" s="5">
        <f t="shared" si="457"/>
        <v>5.8084777038287468E-2</v>
      </c>
      <c r="U314" s="5">
        <f t="shared" si="458"/>
        <v>6.6022560359046981E-2</v>
      </c>
      <c r="V314" s="5">
        <f t="shared" si="459"/>
        <v>2.7159347264288374E-3</v>
      </c>
      <c r="W314" s="5">
        <f t="shared" si="460"/>
        <v>1.7033780095974189E-2</v>
      </c>
      <c r="X314" s="5">
        <f t="shared" si="461"/>
        <v>1.6784080365021815E-2</v>
      </c>
      <c r="Y314" s="5">
        <f t="shared" si="462"/>
        <v>8.2690205025627243E-3</v>
      </c>
      <c r="Z314" s="5">
        <f t="shared" si="463"/>
        <v>2.5015036633383402E-2</v>
      </c>
      <c r="AA314" s="5">
        <f t="shared" si="464"/>
        <v>2.1684909881564234E-2</v>
      </c>
      <c r="AB314" s="5">
        <f t="shared" si="465"/>
        <v>9.3990531267904975E-3</v>
      </c>
      <c r="AC314" s="5">
        <f t="shared" si="466"/>
        <v>1.4499143158666077E-4</v>
      </c>
      <c r="AD314" s="5">
        <f t="shared" si="467"/>
        <v>3.6915395301744059E-3</v>
      </c>
      <c r="AE314" s="5">
        <f t="shared" si="468"/>
        <v>3.6374249166070713E-3</v>
      </c>
      <c r="AF314" s="5">
        <f t="shared" si="469"/>
        <v>1.7920517870397654E-3</v>
      </c>
      <c r="AG314" s="5">
        <f t="shared" si="470"/>
        <v>5.8859397899324953E-4</v>
      </c>
      <c r="AH314" s="5">
        <f t="shared" si="471"/>
        <v>6.1620847343200891E-3</v>
      </c>
      <c r="AI314" s="5">
        <f t="shared" si="472"/>
        <v>5.3417572040637268E-3</v>
      </c>
      <c r="AJ314" s="5">
        <f t="shared" si="473"/>
        <v>2.3153178881363716E-3</v>
      </c>
      <c r="AK314" s="5">
        <f t="shared" si="474"/>
        <v>6.6903039809273904E-4</v>
      </c>
      <c r="AL314" s="5">
        <f t="shared" si="475"/>
        <v>4.9538781689214911E-6</v>
      </c>
      <c r="AM314" s="5">
        <f t="shared" si="476"/>
        <v>6.4002066604398758E-4</v>
      </c>
      <c r="AN314" s="5">
        <f t="shared" si="477"/>
        <v>6.3063854491675103E-4</v>
      </c>
      <c r="AO314" s="5">
        <f t="shared" si="478"/>
        <v>3.1069697857801935E-4</v>
      </c>
      <c r="AP314" s="5">
        <f t="shared" si="479"/>
        <v>1.0204748110795464E-4</v>
      </c>
      <c r="AQ314" s="5">
        <f t="shared" si="480"/>
        <v>2.5137889451337313E-5</v>
      </c>
      <c r="AR314" s="5">
        <f t="shared" si="481"/>
        <v>1.2143508348020327E-3</v>
      </c>
      <c r="AS314" s="5">
        <f t="shared" si="482"/>
        <v>1.0526903799190121E-3</v>
      </c>
      <c r="AT314" s="5">
        <f t="shared" si="483"/>
        <v>4.5627548654614676E-4</v>
      </c>
      <c r="AU314" s="5">
        <f t="shared" si="484"/>
        <v>1.3184460413323033E-4</v>
      </c>
      <c r="AV314" s="5">
        <f t="shared" si="485"/>
        <v>2.8573197801998504E-5</v>
      </c>
      <c r="AW314" s="5">
        <f t="shared" si="486"/>
        <v>1.1754003439664236E-7</v>
      </c>
      <c r="AX314" s="5">
        <f t="shared" si="487"/>
        <v>9.2469652479480261E-5</v>
      </c>
      <c r="AY314" s="5">
        <f t="shared" si="488"/>
        <v>9.1114131437451386E-5</v>
      </c>
      <c r="AZ314" s="5">
        <f t="shared" si="489"/>
        <v>4.4889240550803401E-5</v>
      </c>
      <c r="BA314" s="5">
        <f t="shared" si="490"/>
        <v>1.4743735030909691E-5</v>
      </c>
      <c r="BB314" s="5">
        <f t="shared" si="491"/>
        <v>3.6319013196880039E-6</v>
      </c>
      <c r="BC314" s="5">
        <f t="shared" si="492"/>
        <v>7.1573218961396936E-7</v>
      </c>
      <c r="BD314" s="5">
        <f t="shared" si="493"/>
        <v>1.9942492591985619E-4</v>
      </c>
      <c r="BE314" s="5">
        <f t="shared" si="494"/>
        <v>1.7287648265677534E-4</v>
      </c>
      <c r="BF314" s="5">
        <f t="shared" si="495"/>
        <v>7.4931150451546056E-5</v>
      </c>
      <c r="BG314" s="5">
        <f t="shared" si="496"/>
        <v>2.1651980349227995E-5</v>
      </c>
      <c r="BH314" s="5">
        <f t="shared" si="497"/>
        <v>4.6923901163092537E-6</v>
      </c>
      <c r="BI314" s="5">
        <f t="shared" si="498"/>
        <v>8.1354313641511699E-7</v>
      </c>
      <c r="BJ314" s="8">
        <f t="shared" si="499"/>
        <v>0.30678955223130833</v>
      </c>
      <c r="BK314" s="8">
        <f t="shared" si="500"/>
        <v>0.32247235579686445</v>
      </c>
      <c r="BL314" s="8">
        <f t="shared" si="501"/>
        <v>0.34570368463347612</v>
      </c>
      <c r="BM314" s="8">
        <f t="shared" si="502"/>
        <v>0.28328790045084051</v>
      </c>
      <c r="BN314" s="8">
        <f t="shared" si="503"/>
        <v>0.71660173225278867</v>
      </c>
    </row>
    <row r="315" spans="1:66" x14ac:dyDescent="0.25">
      <c r="A315" t="s">
        <v>145</v>
      </c>
      <c r="B315" t="s">
        <v>371</v>
      </c>
      <c r="C315" t="s">
        <v>375</v>
      </c>
      <c r="D315" t="s">
        <v>493</v>
      </c>
      <c r="E315">
        <f>VLOOKUP(A315,home!$A$2:$E$405,3,FALSE)</f>
        <v>1.40149625935162</v>
      </c>
      <c r="F315">
        <f>VLOOKUP(B315,home!$B$2:$E$405,3,FALSE)</f>
        <v>0.79</v>
      </c>
      <c r="G315">
        <f>VLOOKUP(C315,away!$B$2:$E$405,4,FALSE)</f>
        <v>0.95</v>
      </c>
      <c r="H315">
        <f>VLOOKUP(A315,away!$A$2:$E$405,3,FALSE)</f>
        <v>1.22194513715711</v>
      </c>
      <c r="I315">
        <f>VLOOKUP(C315,away!$B$2:$E$405,3,FALSE)</f>
        <v>0.83</v>
      </c>
      <c r="J315">
        <f>VLOOKUP(B315,home!$B$2:$E$405,4,FALSE)</f>
        <v>0.91</v>
      </c>
      <c r="K315" s="3">
        <f t="shared" si="448"/>
        <v>1.0518229426433907</v>
      </c>
      <c r="L315" s="3">
        <f t="shared" si="449"/>
        <v>0.92293516209476512</v>
      </c>
      <c r="M315" s="5">
        <f t="shared" si="450"/>
        <v>0.13879488200693385</v>
      </c>
      <c r="N315" s="5">
        <f t="shared" si="451"/>
        <v>0.14598764121637534</v>
      </c>
      <c r="O315" s="5">
        <f t="shared" si="452"/>
        <v>0.12809867692299329</v>
      </c>
      <c r="P315" s="5">
        <f t="shared" si="453"/>
        <v>0.13473712730986778</v>
      </c>
      <c r="Q315" s="5">
        <f t="shared" si="454"/>
        <v>7.6776575186887713E-2</v>
      </c>
      <c r="R315" s="5">
        <f t="shared" si="455"/>
        <v>5.9113386575023866E-2</v>
      </c>
      <c r="S315" s="5">
        <f t="shared" si="456"/>
        <v>3.2699500898758976E-2</v>
      </c>
      <c r="T315" s="5">
        <f t="shared" si="457"/>
        <v>7.0859800865191142E-2</v>
      </c>
      <c r="U315" s="5">
        <f t="shared" si="458"/>
        <v>6.2176816216957906E-2</v>
      </c>
      <c r="V315" s="5">
        <f t="shared" si="459"/>
        <v>3.527056739219216E-3</v>
      </c>
      <c r="W315" s="5">
        <f t="shared" si="460"/>
        <v>2.6918454413051268E-2</v>
      </c>
      <c r="X315" s="5">
        <f t="shared" si="461"/>
        <v>2.4843988087050017E-2</v>
      </c>
      <c r="Y315" s="5">
        <f t="shared" si="462"/>
        <v>1.1464695086100958E-2</v>
      </c>
      <c r="Z315" s="5">
        <f t="shared" si="463"/>
        <v>1.8185941006863392E-2</v>
      </c>
      <c r="AA315" s="5">
        <f t="shared" si="464"/>
        <v>1.9128389984578158E-2</v>
      </c>
      <c r="AB315" s="5">
        <f t="shared" si="465"/>
        <v>1.0059839720804679E-2</v>
      </c>
      <c r="AC315" s="5">
        <f t="shared" si="466"/>
        <v>2.1399631511519161E-4</v>
      </c>
      <c r="AD315" s="5">
        <f t="shared" si="467"/>
        <v>7.0783619830368846E-3</v>
      </c>
      <c r="AE315" s="5">
        <f t="shared" si="468"/>
        <v>6.5328691641795703E-3</v>
      </c>
      <c r="AF315" s="5">
        <f t="shared" si="469"/>
        <v>3.0147073304929817E-3</v>
      </c>
      <c r="AG315" s="5">
        <f t="shared" si="470"/>
        <v>9.2745979957893914E-4</v>
      </c>
      <c r="AH315" s="5">
        <f t="shared" si="471"/>
        <v>4.1961111027538252E-3</v>
      </c>
      <c r="AI315" s="5">
        <f t="shared" si="472"/>
        <v>4.413565927757131E-3</v>
      </c>
      <c r="AJ315" s="5">
        <f t="shared" si="473"/>
        <v>2.3211449508420559E-3</v>
      </c>
      <c r="AK315" s="5">
        <f t="shared" si="474"/>
        <v>8.1381117083218011E-4</v>
      </c>
      <c r="AL315" s="5">
        <f t="shared" si="475"/>
        <v>8.309599990027799E-6</v>
      </c>
      <c r="AM315" s="5">
        <f t="shared" si="476"/>
        <v>1.4890367060185932E-3</v>
      </c>
      <c r="AN315" s="5">
        <f t="shared" si="477"/>
        <v>1.3742843336343254E-3</v>
      </c>
      <c r="AO315" s="5">
        <f t="shared" si="478"/>
        <v>6.3418766711354608E-4</v>
      </c>
      <c r="AP315" s="5">
        <f t="shared" si="479"/>
        <v>1.9510469911531391E-4</v>
      </c>
      <c r="AQ315" s="5">
        <f t="shared" si="480"/>
        <v>4.5017246775860651E-5</v>
      </c>
      <c r="AR315" s="5">
        <f t="shared" si="481"/>
        <v>7.7454769615754914E-4</v>
      </c>
      <c r="AS315" s="5">
        <f t="shared" si="482"/>
        <v>8.1468703699009212E-4</v>
      </c>
      <c r="AT315" s="5">
        <f t="shared" si="483"/>
        <v>4.2845325829017172E-4</v>
      </c>
      <c r="AU315" s="5">
        <f t="shared" si="484"/>
        <v>1.5021898897330579E-4</v>
      </c>
      <c r="AV315" s="5">
        <f t="shared" si="485"/>
        <v>3.9500944755704371E-5</v>
      </c>
      <c r="AW315" s="5">
        <f t="shared" si="486"/>
        <v>2.2407399072989963E-7</v>
      </c>
      <c r="AX315" s="5">
        <f t="shared" si="487"/>
        <v>2.6103382830474964E-4</v>
      </c>
      <c r="AY315" s="5">
        <f t="shared" si="488"/>
        <v>2.4091729863866119E-4</v>
      </c>
      <c r="AZ315" s="5">
        <f t="shared" si="489"/>
        <v>1.1117552303525285E-4</v>
      </c>
      <c r="BA315" s="5">
        <f t="shared" si="490"/>
        <v>3.4202599791170468E-5</v>
      </c>
      <c r="BB315" s="5">
        <f t="shared" si="491"/>
        <v>7.8916954955815733E-6</v>
      </c>
      <c r="BC315" s="5">
        <f t="shared" si="492"/>
        <v>1.4567046522834216E-6</v>
      </c>
      <c r="BD315" s="5">
        <f t="shared" si="493"/>
        <v>1.1914288391721571E-4</v>
      </c>
      <c r="BE315" s="5">
        <f t="shared" si="494"/>
        <v>1.2531721875682573E-4</v>
      </c>
      <c r="BF315" s="5">
        <f t="shared" si="495"/>
        <v>6.5905762898344974E-5</v>
      </c>
      <c r="BG315" s="5">
        <f t="shared" si="496"/>
        <v>2.3107064489631609E-5</v>
      </c>
      <c r="BH315" s="5">
        <f t="shared" si="497"/>
        <v>6.0761351418337274E-6</v>
      </c>
      <c r="BI315" s="5">
        <f t="shared" si="498"/>
        <v>1.278203668956494E-6</v>
      </c>
      <c r="BJ315" s="8">
        <f t="shared" si="499"/>
        <v>0.37879886143452018</v>
      </c>
      <c r="BK315" s="8">
        <f t="shared" si="500"/>
        <v>0.31022179016852375</v>
      </c>
      <c r="BL315" s="8">
        <f t="shared" si="501"/>
        <v>0.29286997776658275</v>
      </c>
      <c r="BM315" s="8">
        <f t="shared" si="502"/>
        <v>0.3163275879337602</v>
      </c>
      <c r="BN315" s="8">
        <f t="shared" si="503"/>
        <v>0.68350828921808182</v>
      </c>
    </row>
    <row r="316" spans="1:66" x14ac:dyDescent="0.25">
      <c r="A316" t="s">
        <v>145</v>
      </c>
      <c r="B316" t="s">
        <v>388</v>
      </c>
      <c r="C316" t="s">
        <v>148</v>
      </c>
      <c r="D316" t="s">
        <v>493</v>
      </c>
      <c r="E316">
        <f>VLOOKUP(A316,home!$A$2:$E$405,3,FALSE)</f>
        <v>1.40149625935162</v>
      </c>
      <c r="F316">
        <f>VLOOKUP(B316,home!$B$2:$E$405,3,FALSE)</f>
        <v>1.27</v>
      </c>
      <c r="G316">
        <f>VLOOKUP(C316,away!$B$2:$E$405,4,FALSE)</f>
        <v>0.83</v>
      </c>
      <c r="H316">
        <f>VLOOKUP(A316,away!$A$2:$E$405,3,FALSE)</f>
        <v>1.22194513715711</v>
      </c>
      <c r="I316">
        <f>VLOOKUP(C316,away!$B$2:$E$405,3,FALSE)</f>
        <v>1.03</v>
      </c>
      <c r="J316">
        <f>VLOOKUP(B316,home!$B$2:$E$405,4,FALSE)</f>
        <v>1.18</v>
      </c>
      <c r="K316" s="3">
        <f t="shared" si="448"/>
        <v>1.4773172069825427</v>
      </c>
      <c r="L316" s="3">
        <f t="shared" si="449"/>
        <v>1.4851521197007516</v>
      </c>
      <c r="M316" s="5">
        <f t="shared" si="450"/>
        <v>5.1691117192741311E-2</v>
      </c>
      <c r="N316" s="5">
        <f t="shared" si="451"/>
        <v>7.6364176876987877E-2</v>
      </c>
      <c r="O316" s="5">
        <f t="shared" si="452"/>
        <v>7.6769172268499719E-2</v>
      </c>
      <c r="P316" s="5">
        <f t="shared" si="453"/>
        <v>0.11341241915806166</v>
      </c>
      <c r="Q316" s="5">
        <f t="shared" si="454"/>
        <v>5.6407056248716309E-2</v>
      </c>
      <c r="R316" s="5">
        <f t="shared" si="455"/>
        <v>5.7006949461117264E-2</v>
      </c>
      <c r="S316" s="5">
        <f t="shared" si="456"/>
        <v>6.2207868188086234E-2</v>
      </c>
      <c r="T316" s="5">
        <f t="shared" si="457"/>
        <v>8.377305915386056E-2</v>
      </c>
      <c r="U316" s="5">
        <f t="shared" si="458"/>
        <v>8.4217347356492708E-2</v>
      </c>
      <c r="V316" s="5">
        <f t="shared" si="459"/>
        <v>1.516517774776591E-2</v>
      </c>
      <c r="W316" s="5">
        <f t="shared" si="460"/>
        <v>2.7777038263820247E-2</v>
      </c>
      <c r="X316" s="5">
        <f t="shared" si="461"/>
        <v>4.1253127256521527E-2</v>
      </c>
      <c r="Y316" s="5">
        <f t="shared" si="462"/>
        <v>3.0633584694653902E-2</v>
      </c>
      <c r="Z316" s="5">
        <f t="shared" si="463"/>
        <v>2.8221330609950634E-2</v>
      </c>
      <c r="AA316" s="5">
        <f t="shared" si="464"/>
        <v>4.1691857314023202E-2</v>
      </c>
      <c r="AB316" s="5">
        <f t="shared" si="465"/>
        <v>3.0796049100533737E-2</v>
      </c>
      <c r="AC316" s="5">
        <f t="shared" si="466"/>
        <v>2.0795636522555859E-3</v>
      </c>
      <c r="AD316" s="5">
        <f t="shared" si="467"/>
        <v>1.0258874146538538E-2</v>
      </c>
      <c r="AE316" s="5">
        <f t="shared" si="468"/>
        <v>1.5235988684474948E-2</v>
      </c>
      <c r="AF316" s="5">
        <f t="shared" si="469"/>
        <v>1.1313880445242319E-2</v>
      </c>
      <c r="AG316" s="5">
        <f t="shared" si="470"/>
        <v>5.6009445084308366E-3</v>
      </c>
      <c r="AH316" s="5">
        <f t="shared" si="471"/>
        <v>1.0478242244035978E-2</v>
      </c>
      <c r="AI316" s="5">
        <f t="shared" si="472"/>
        <v>1.5479687566045718E-2</v>
      </c>
      <c r="AJ316" s="5">
        <f t="shared" si="473"/>
        <v>1.143420440001653E-2</v>
      </c>
      <c r="AK316" s="5">
        <f t="shared" si="474"/>
        <v>5.6306489694333056E-3</v>
      </c>
      <c r="AL316" s="5">
        <f t="shared" si="475"/>
        <v>1.8250589842434191E-4</v>
      </c>
      <c r="AM316" s="5">
        <f t="shared" si="476"/>
        <v>3.0311222601899467E-3</v>
      </c>
      <c r="AN316" s="5">
        <f t="shared" si="477"/>
        <v>4.5016776497932322E-3</v>
      </c>
      <c r="AO316" s="5">
        <f t="shared" si="478"/>
        <v>3.3428380518999586E-3</v>
      </c>
      <c r="AP316" s="5">
        <f t="shared" si="479"/>
        <v>1.6548743395318512E-3</v>
      </c>
      <c r="AQ316" s="5">
        <f t="shared" si="480"/>
        <v>6.1443503329852776E-4</v>
      </c>
      <c r="AR316" s="5">
        <f t="shared" si="481"/>
        <v>3.1123567358935953E-3</v>
      </c>
      <c r="AS316" s="5">
        <f t="shared" si="482"/>
        <v>4.5979381602036283E-3</v>
      </c>
      <c r="AT316" s="5">
        <f t="shared" si="483"/>
        <v>3.3963065803552387E-3</v>
      </c>
      <c r="AU316" s="5">
        <f t="shared" si="484"/>
        <v>1.6724740504489436E-3</v>
      </c>
      <c r="AV316" s="5">
        <f t="shared" si="485"/>
        <v>6.1769367324000346E-4</v>
      </c>
      <c r="AW316" s="5">
        <f t="shared" si="486"/>
        <v>1.1122927333133244E-5</v>
      </c>
      <c r="AX316" s="5">
        <f t="shared" si="487"/>
        <v>7.4632151190773645E-4</v>
      </c>
      <c r="AY316" s="5">
        <f t="shared" si="488"/>
        <v>1.1084009753880447E-3</v>
      </c>
      <c r="AZ316" s="5">
        <f t="shared" si="489"/>
        <v>8.2307202903796756E-4</v>
      </c>
      <c r="BA316" s="5">
        <f t="shared" si="490"/>
        <v>4.0746238953071198E-4</v>
      </c>
      <c r="BB316" s="5">
        <f t="shared" si="491"/>
        <v>1.5128590787746762E-4</v>
      </c>
      <c r="BC316" s="5">
        <f t="shared" si="492"/>
        <v>4.4936517353014688E-5</v>
      </c>
      <c r="BD316" s="5">
        <f t="shared" si="493"/>
        <v>7.703872005962154E-4</v>
      </c>
      <c r="BE316" s="5">
        <f t="shared" si="494"/>
        <v>1.1381062674799005E-3</v>
      </c>
      <c r="BF316" s="5">
        <f t="shared" si="495"/>
        <v>8.4067198616136684E-4</v>
      </c>
      <c r="BG316" s="5">
        <f t="shared" si="496"/>
        <v>4.139797301947923E-4</v>
      </c>
      <c r="BH316" s="5">
        <f t="shared" si="497"/>
        <v>1.5289484468968933E-4</v>
      </c>
      <c r="BI316" s="5">
        <f t="shared" si="498"/>
        <v>4.5174836983800306E-5</v>
      </c>
      <c r="BJ316" s="8">
        <f t="shared" si="499"/>
        <v>0.37504415694505555</v>
      </c>
      <c r="BK316" s="8">
        <f t="shared" si="500"/>
        <v>0.24584705281272309</v>
      </c>
      <c r="BL316" s="8">
        <f t="shared" si="501"/>
        <v>0.35026214274644535</v>
      </c>
      <c r="BM316" s="8">
        <f t="shared" si="502"/>
        <v>0.56662651385999563</v>
      </c>
      <c r="BN316" s="8">
        <f t="shared" si="503"/>
        <v>0.43165089120612421</v>
      </c>
    </row>
    <row r="317" spans="1:66" x14ac:dyDescent="0.25">
      <c r="A317" t="s">
        <v>145</v>
      </c>
      <c r="B317" t="s">
        <v>419</v>
      </c>
      <c r="C317" t="s">
        <v>404</v>
      </c>
      <c r="D317" t="s">
        <v>493</v>
      </c>
      <c r="E317">
        <f>VLOOKUP(A317,home!$A$2:$E$405,3,FALSE)</f>
        <v>1.40149625935162</v>
      </c>
      <c r="F317">
        <f>VLOOKUP(B317,home!$B$2:$E$405,3,FALSE)</f>
        <v>1.1599999999999999</v>
      </c>
      <c r="G317">
        <f>VLOOKUP(C317,away!$B$2:$E$405,4,FALSE)</f>
        <v>0.8</v>
      </c>
      <c r="H317">
        <f>VLOOKUP(A317,away!$A$2:$E$405,3,FALSE)</f>
        <v>1.22194513715711</v>
      </c>
      <c r="I317">
        <f>VLOOKUP(C317,away!$B$2:$E$405,3,FALSE)</f>
        <v>0.8</v>
      </c>
      <c r="J317">
        <f>VLOOKUP(B317,home!$B$2:$E$405,4,FALSE)</f>
        <v>0.72</v>
      </c>
      <c r="K317" s="3">
        <f t="shared" si="448"/>
        <v>1.3005885286783032</v>
      </c>
      <c r="L317" s="3">
        <f t="shared" si="449"/>
        <v>0.70384039900249529</v>
      </c>
      <c r="M317" s="5">
        <f t="shared" si="450"/>
        <v>0.13473721842500327</v>
      </c>
      <c r="N317" s="5">
        <f t="shared" si="451"/>
        <v>0.1752376806695822</v>
      </c>
      <c r="O317" s="5">
        <f t="shared" si="452"/>
        <v>9.4833497576740672E-2</v>
      </c>
      <c r="P317" s="5">
        <f t="shared" si="453"/>
        <v>0.12333935908275061</v>
      </c>
      <c r="Q317" s="5">
        <f t="shared" si="454"/>
        <v>0.11395605863552513</v>
      </c>
      <c r="R317" s="5">
        <f t="shared" si="455"/>
        <v>3.3373823386607653E-2</v>
      </c>
      <c r="S317" s="5">
        <f t="shared" si="456"/>
        <v>2.8226420429280353E-2</v>
      </c>
      <c r="T317" s="5">
        <f t="shared" si="457"/>
        <v>8.0206877778779773E-2</v>
      </c>
      <c r="U317" s="5">
        <f t="shared" si="458"/>
        <v>4.3405611854757602E-2</v>
      </c>
      <c r="V317" s="5">
        <f t="shared" si="459"/>
        <v>2.8709617511144983E-3</v>
      </c>
      <c r="W317" s="5">
        <f t="shared" si="460"/>
        <v>4.940331421158535E-2</v>
      </c>
      <c r="X317" s="5">
        <f t="shared" si="461"/>
        <v>3.4772048386727886E-2</v>
      </c>
      <c r="Y317" s="5">
        <f t="shared" si="462"/>
        <v>1.223698620532431E-2</v>
      </c>
      <c r="Z317" s="5">
        <f t="shared" si="463"/>
        <v>7.8299483895562481E-3</v>
      </c>
      <c r="AA317" s="5">
        <f t="shared" si="464"/>
        <v>1.0183541055600012E-2</v>
      </c>
      <c r="AB317" s="5">
        <f t="shared" si="465"/>
        <v>6.6222983391189582E-3</v>
      </c>
      <c r="AC317" s="5">
        <f t="shared" si="466"/>
        <v>1.6425611018655378E-4</v>
      </c>
      <c r="AD317" s="5">
        <f t="shared" si="467"/>
        <v>1.6063345935569434E-2</v>
      </c>
      <c r="AE317" s="5">
        <f t="shared" si="468"/>
        <v>1.1306031812606303E-2</v>
      </c>
      <c r="AF317" s="5">
        <f t="shared" si="469"/>
        <v>3.9788209710598611E-3</v>
      </c>
      <c r="AG317" s="5">
        <f t="shared" si="470"/>
        <v>9.3348497994342312E-4</v>
      </c>
      <c r="AH317" s="5">
        <f t="shared" si="471"/>
        <v>1.3777584996685537E-3</v>
      </c>
      <c r="AI317" s="5">
        <f t="shared" si="472"/>
        <v>1.7918968999579509E-3</v>
      </c>
      <c r="AJ317" s="5">
        <f t="shared" si="473"/>
        <v>1.165260276329762E-3</v>
      </c>
      <c r="AK317" s="5">
        <f t="shared" si="474"/>
        <v>5.0517471610633271E-4</v>
      </c>
      <c r="AL317" s="5">
        <f t="shared" si="475"/>
        <v>6.0144460729272874E-6</v>
      </c>
      <c r="AM317" s="5">
        <f t="shared" si="476"/>
        <v>4.1783606911985644E-3</v>
      </c>
      <c r="AN317" s="5">
        <f t="shared" si="477"/>
        <v>2.9408990560695399E-3</v>
      </c>
      <c r="AO317" s="5">
        <f t="shared" si="478"/>
        <v>1.0349617825250231E-3</v>
      </c>
      <c r="AP317" s="5">
        <f t="shared" si="479"/>
        <v>2.4281597132158204E-4</v>
      </c>
      <c r="AQ317" s="5">
        <f t="shared" si="480"/>
        <v>4.2725922534790186E-5</v>
      </c>
      <c r="AR317" s="5">
        <f t="shared" si="481"/>
        <v>1.939444184271589E-4</v>
      </c>
      <c r="AS317" s="5">
        <f t="shared" si="482"/>
        <v>2.5224188580754781E-4</v>
      </c>
      <c r="AT317" s="5">
        <f t="shared" si="483"/>
        <v>1.640314515667396E-4</v>
      </c>
      <c r="AU317" s="5">
        <f t="shared" si="484"/>
        <v>7.111247475005072E-5</v>
      </c>
      <c r="AV317" s="5">
        <f t="shared" si="485"/>
        <v>2.3122017226460377E-5</v>
      </c>
      <c r="AW317" s="5">
        <f t="shared" si="486"/>
        <v>1.5293512573421315E-7</v>
      </c>
      <c r="AX317" s="5">
        <f t="shared" si="487"/>
        <v>9.0572133060886554E-4</v>
      </c>
      <c r="AY317" s="5">
        <f t="shared" si="488"/>
        <v>6.3748326272081493E-4</v>
      </c>
      <c r="AZ317" s="5">
        <f t="shared" si="489"/>
        <v>2.2434323699541537E-4</v>
      </c>
      <c r="BA317" s="5">
        <f t="shared" si="490"/>
        <v>5.2633944480121522E-5</v>
      </c>
      <c r="BB317" s="5">
        <f t="shared" si="491"/>
        <v>9.2614741209909772E-6</v>
      </c>
      <c r="BC317" s="5">
        <f t="shared" si="492"/>
        <v>1.3037199281339153E-6</v>
      </c>
      <c r="BD317" s="5">
        <f t="shared" si="493"/>
        <v>2.2750986141679723E-5</v>
      </c>
      <c r="BE317" s="5">
        <f t="shared" si="494"/>
        <v>2.9589671591987701E-5</v>
      </c>
      <c r="BF317" s="5">
        <f t="shared" si="495"/>
        <v>1.9241993719948736E-5</v>
      </c>
      <c r="BG317" s="5">
        <f t="shared" si="496"/>
        <v>8.3419721003550905E-6</v>
      </c>
      <c r="BH317" s="5">
        <f t="shared" si="497"/>
        <v>2.7123683050690719E-6</v>
      </c>
      <c r="BI317" s="5">
        <f t="shared" si="498"/>
        <v>7.0553502062468843E-7</v>
      </c>
      <c r="BJ317" s="8">
        <f t="shared" si="499"/>
        <v>0.50836515997920739</v>
      </c>
      <c r="BK317" s="8">
        <f t="shared" si="500"/>
        <v>0.28998171350712909</v>
      </c>
      <c r="BL317" s="8">
        <f t="shared" si="501"/>
        <v>0.19404665737954518</v>
      </c>
      <c r="BM317" s="8">
        <f t="shared" si="502"/>
        <v>0.32410851115163342</v>
      </c>
      <c r="BN317" s="8">
        <f t="shared" si="503"/>
        <v>0.67547763777620962</v>
      </c>
    </row>
    <row r="318" spans="1:66" x14ac:dyDescent="0.25">
      <c r="A318" t="s">
        <v>145</v>
      </c>
      <c r="B318" t="s">
        <v>423</v>
      </c>
      <c r="C318" t="s">
        <v>391</v>
      </c>
      <c r="D318" t="s">
        <v>493</v>
      </c>
      <c r="E318">
        <f>VLOOKUP(A318,home!$A$2:$E$405,3,FALSE)</f>
        <v>1.40149625935162</v>
      </c>
      <c r="F318">
        <f>VLOOKUP(B318,home!$B$2:$E$405,3,FALSE)</f>
        <v>1.03</v>
      </c>
      <c r="G318">
        <f>VLOOKUP(C318,away!$B$2:$E$405,4,FALSE)</f>
        <v>1.76</v>
      </c>
      <c r="H318">
        <f>VLOOKUP(A318,away!$A$2:$E$405,3,FALSE)</f>
        <v>1.22194513715711</v>
      </c>
      <c r="I318">
        <f>VLOOKUP(C318,away!$B$2:$E$405,3,FALSE)</f>
        <v>0.67</v>
      </c>
      <c r="J318">
        <f>VLOOKUP(B318,home!$B$2:$E$405,4,FALSE)</f>
        <v>0.55000000000000004</v>
      </c>
      <c r="K318" s="3">
        <f t="shared" si="448"/>
        <v>2.5406324189526166</v>
      </c>
      <c r="L318" s="3">
        <f t="shared" si="449"/>
        <v>0.45028678304239506</v>
      </c>
      <c r="M318" s="5">
        <f t="shared" si="450"/>
        <v>5.0241233649663597E-2</v>
      </c>
      <c r="N318" s="5">
        <f t="shared" si="451"/>
        <v>0.1276445069785084</v>
      </c>
      <c r="O318" s="5">
        <f t="shared" si="452"/>
        <v>2.2622963476188349E-2</v>
      </c>
      <c r="P318" s="5">
        <f t="shared" si="453"/>
        <v>5.7476634420385093E-2</v>
      </c>
      <c r="Q318" s="5">
        <f t="shared" si="454"/>
        <v>0.16214888626541102</v>
      </c>
      <c r="R318" s="5">
        <f t="shared" si="455"/>
        <v>5.093410723289225E-3</v>
      </c>
      <c r="S318" s="5">
        <f t="shared" si="456"/>
        <v>1.6438507100216864E-2</v>
      </c>
      <c r="T318" s="5">
        <f t="shared" si="457"/>
        <v>7.3013500370359113E-2</v>
      </c>
      <c r="U318" s="5">
        <f t="shared" si="458"/>
        <v>1.29404844066295E-2</v>
      </c>
      <c r="V318" s="5">
        <f t="shared" si="459"/>
        <v>2.0895410101777938E-3</v>
      </c>
      <c r="W318" s="5">
        <f t="shared" si="460"/>
        <v>0.13732023904765464</v>
      </c>
      <c r="X318" s="5">
        <f t="shared" si="461"/>
        <v>6.1833488687381088E-2</v>
      </c>
      <c r="Y318" s="5">
        <f t="shared" si="462"/>
        <v>1.3921401352664578E-2</v>
      </c>
      <c r="Z318" s="5">
        <f t="shared" si="463"/>
        <v>7.6449850976784822E-4</v>
      </c>
      <c r="AA318" s="5">
        <f t="shared" si="464"/>
        <v>1.9423096981571585E-3</v>
      </c>
      <c r="AB318" s="5">
        <f t="shared" si="465"/>
        <v>2.4673474933920745E-3</v>
      </c>
      <c r="AC318" s="5">
        <f t="shared" si="466"/>
        <v>1.4940390594538497E-4</v>
      </c>
      <c r="AD318" s="5">
        <f t="shared" si="467"/>
        <v>8.7220062775698604E-2</v>
      </c>
      <c r="AE318" s="5">
        <f t="shared" si="468"/>
        <v>3.9274041484025073E-2</v>
      </c>
      <c r="AF318" s="5">
        <f t="shared" si="469"/>
        <v>8.8422908984576096E-3</v>
      </c>
      <c r="AG318" s="5">
        <f t="shared" si="470"/>
        <v>1.327188907797176E-3</v>
      </c>
      <c r="AH318" s="5">
        <f t="shared" si="471"/>
        <v>8.6060893651017308E-5</v>
      </c>
      <c r="AI318" s="5">
        <f t="shared" si="472"/>
        <v>2.1864909641380797E-4</v>
      </c>
      <c r="AJ318" s="5">
        <f t="shared" si="473"/>
        <v>2.7775349136180844E-4</v>
      </c>
      <c r="AK318" s="5">
        <f t="shared" si="474"/>
        <v>2.3522317487702872E-4</v>
      </c>
      <c r="AL318" s="5">
        <f t="shared" si="475"/>
        <v>6.8368016142915611E-6</v>
      </c>
      <c r="AM318" s="5">
        <f t="shared" si="476"/>
        <v>4.4318823814204426E-2</v>
      </c>
      <c r="AN318" s="5">
        <f t="shared" si="477"/>
        <v>1.9956180603520796E-2</v>
      </c>
      <c r="AO318" s="5">
        <f t="shared" si="478"/>
        <v>4.4930021828862108E-3</v>
      </c>
      <c r="AP318" s="5">
        <f t="shared" si="479"/>
        <v>6.7437983304476372E-4</v>
      </c>
      <c r="AQ318" s="5">
        <f t="shared" si="480"/>
        <v>7.5916081392598495E-5</v>
      </c>
      <c r="AR318" s="5">
        <f t="shared" si="481"/>
        <v>7.750416589574054E-6</v>
      </c>
      <c r="AS318" s="5">
        <f t="shared" si="482"/>
        <v>1.9690959647860014E-5</v>
      </c>
      <c r="AT318" s="5">
        <f t="shared" si="483"/>
        <v>2.501374522082048E-5</v>
      </c>
      <c r="AU318" s="5">
        <f t="shared" si="484"/>
        <v>2.1183577342479197E-5</v>
      </c>
      <c r="AV318" s="5">
        <f t="shared" si="485"/>
        <v>1.3454920836423194E-5</v>
      </c>
      <c r="AW318" s="5">
        <f t="shared" si="486"/>
        <v>2.1726086901351719E-7</v>
      </c>
      <c r="AX318" s="5">
        <f t="shared" si="487"/>
        <v>1.8766306758702826E-2</v>
      </c>
      <c r="AY318" s="5">
        <f t="shared" si="488"/>
        <v>8.4502198999630521E-3</v>
      </c>
      <c r="AZ318" s="5">
        <f t="shared" si="489"/>
        <v>1.9025111673775959E-3</v>
      </c>
      <c r="BA318" s="5">
        <f t="shared" si="490"/>
        <v>2.8555854442022986E-4</v>
      </c>
      <c r="BB318" s="5">
        <f t="shared" si="491"/>
        <v>3.2145809584313527E-5</v>
      </c>
      <c r="BC318" s="5">
        <f t="shared" si="492"/>
        <v>2.8949666372027858E-6</v>
      </c>
      <c r="BD318" s="5">
        <f t="shared" si="493"/>
        <v>5.8165169222628535E-7</v>
      </c>
      <c r="BE318" s="5">
        <f t="shared" si="494"/>
        <v>1.4777631458087501E-6</v>
      </c>
      <c r="BF318" s="5">
        <f t="shared" si="495"/>
        <v>1.8772264778875567E-6</v>
      </c>
      <c r="BG318" s="5">
        <f t="shared" si="496"/>
        <v>1.5897808158124547E-6</v>
      </c>
      <c r="BH318" s="5">
        <f t="shared" si="497"/>
        <v>1.0097621699205155E-6</v>
      </c>
      <c r="BI318" s="5">
        <f t="shared" si="498"/>
        <v>5.1308690086640017E-7</v>
      </c>
      <c r="BJ318" s="8">
        <f t="shared" si="499"/>
        <v>0.81150354642969114</v>
      </c>
      <c r="BK318" s="8">
        <f t="shared" si="500"/>
        <v>0.13485237678796608</v>
      </c>
      <c r="BL318" s="8">
        <f t="shared" si="501"/>
        <v>4.5978345344799658E-2</v>
      </c>
      <c r="BM318" s="8">
        <f t="shared" si="502"/>
        <v>0.55942112891968498</v>
      </c>
      <c r="BN318" s="8">
        <f t="shared" si="503"/>
        <v>0.42522763551344567</v>
      </c>
    </row>
    <row r="319" spans="1:66" x14ac:dyDescent="0.25">
      <c r="A319" t="s">
        <v>145</v>
      </c>
      <c r="B319" t="s">
        <v>425</v>
      </c>
      <c r="C319" t="s">
        <v>427</v>
      </c>
      <c r="D319" t="s">
        <v>493</v>
      </c>
      <c r="E319">
        <f>VLOOKUP(A319,home!$A$2:$E$405,3,FALSE)</f>
        <v>1.40149625935162</v>
      </c>
      <c r="F319">
        <f>VLOOKUP(B319,home!$B$2:$E$405,3,FALSE)</f>
        <v>1.34</v>
      </c>
      <c r="G319">
        <f>VLOOKUP(C319,away!$B$2:$E$405,4,FALSE)</f>
        <v>0.67</v>
      </c>
      <c r="H319">
        <f>VLOOKUP(A319,away!$A$2:$E$405,3,FALSE)</f>
        <v>1.22194513715711</v>
      </c>
      <c r="I319">
        <f>VLOOKUP(C319,away!$B$2:$E$405,3,FALSE)</f>
        <v>1.19</v>
      </c>
      <c r="J319">
        <f>VLOOKUP(B319,home!$B$2:$E$405,4,FALSE)</f>
        <v>0.63</v>
      </c>
      <c r="K319" s="3">
        <f t="shared" si="448"/>
        <v>1.2582633416458846</v>
      </c>
      <c r="L319" s="3">
        <f t="shared" si="449"/>
        <v>0.9160922693266853</v>
      </c>
      <c r="M319" s="5">
        <f t="shared" si="450"/>
        <v>0.1136813851106499</v>
      </c>
      <c r="N319" s="5">
        <f t="shared" si="451"/>
        <v>0.14304111951225906</v>
      </c>
      <c r="O319" s="5">
        <f t="shared" si="452"/>
        <v>0.10414263806621611</v>
      </c>
      <c r="P319" s="5">
        <f t="shared" si="453"/>
        <v>0.13103886378101498</v>
      </c>
      <c r="Q319" s="5">
        <f t="shared" si="454"/>
        <v>8.9991698515131738E-2</v>
      </c>
      <c r="R319" s="5">
        <f t="shared" si="455"/>
        <v>4.7702132819873774E-2</v>
      </c>
      <c r="S319" s="5">
        <f t="shared" si="456"/>
        <v>3.7761643659395328E-2</v>
      </c>
      <c r="T319" s="5">
        <f t="shared" si="457"/>
        <v>8.2440699313289914E-2</v>
      </c>
      <c r="U319" s="5">
        <f t="shared" si="458"/>
        <v>6.0021845045570198E-2</v>
      </c>
      <c r="V319" s="5">
        <f t="shared" si="459"/>
        <v>4.8363658119424877E-3</v>
      </c>
      <c r="W319" s="5">
        <f t="shared" si="460"/>
        <v>3.7744418431346211E-2</v>
      </c>
      <c r="X319" s="5">
        <f t="shared" si="461"/>
        <v>3.4577369935187917E-2</v>
      </c>
      <c r="Y319" s="5">
        <f t="shared" si="462"/>
        <v>1.5838030645637297E-2</v>
      </c>
      <c r="Z319" s="5">
        <f t="shared" si="463"/>
        <v>1.4566518368893711E-2</v>
      </c>
      <c r="AA319" s="5">
        <f t="shared" si="464"/>
        <v>1.8328516078990359E-2</v>
      </c>
      <c r="AB319" s="5">
        <f t="shared" si="465"/>
        <v>1.153104994448037E-2</v>
      </c>
      <c r="AC319" s="5">
        <f t="shared" si="466"/>
        <v>3.4842549211632027E-4</v>
      </c>
      <c r="AD319" s="5">
        <f t="shared" si="467"/>
        <v>1.1873104515976557E-2</v>
      </c>
      <c r="AE319" s="5">
        <f t="shared" si="468"/>
        <v>1.087685925999388E-2</v>
      </c>
      <c r="AF319" s="5">
        <f t="shared" si="469"/>
        <v>4.9821033413173814E-3</v>
      </c>
      <c r="AG319" s="5">
        <f t="shared" si="470"/>
        <v>1.5213554519891675E-3</v>
      </c>
      <c r="AH319" s="5">
        <f t="shared" si="471"/>
        <v>3.3360687171871705E-3</v>
      </c>
      <c r="AI319" s="5">
        <f t="shared" si="472"/>
        <v>4.197652972048228E-3</v>
      </c>
      <c r="AJ319" s="5">
        <f t="shared" si="473"/>
        <v>2.6408764278395918E-3</v>
      </c>
      <c r="AK319" s="5">
        <f t="shared" si="474"/>
        <v>1.1076393329890971E-3</v>
      </c>
      <c r="AL319" s="5">
        <f t="shared" si="475"/>
        <v>1.6064997995872013E-5</v>
      </c>
      <c r="AM319" s="5">
        <f t="shared" si="476"/>
        <v>2.9878984327967018E-3</v>
      </c>
      <c r="AN319" s="5">
        <f t="shared" si="477"/>
        <v>2.7371906558183766E-3</v>
      </c>
      <c r="AO319" s="5">
        <f t="shared" si="478"/>
        <v>1.2537595997342272E-3</v>
      </c>
      <c r="AP319" s="5">
        <f t="shared" si="479"/>
        <v>3.8285315897021503E-4</v>
      </c>
      <c r="AQ319" s="5">
        <f t="shared" si="480"/>
        <v>8.7682204804978591E-5</v>
      </c>
      <c r="AR319" s="5">
        <f t="shared" si="481"/>
        <v>6.1122935235155204E-4</v>
      </c>
      <c r="AS319" s="5">
        <f t="shared" si="482"/>
        <v>7.6908748740191365E-4</v>
      </c>
      <c r="AT319" s="5">
        <f t="shared" si="483"/>
        <v>4.8385729595818464E-4</v>
      </c>
      <c r="AU319" s="5">
        <f t="shared" si="484"/>
        <v>2.0293996603069569E-4</v>
      </c>
      <c r="AV319" s="5">
        <f t="shared" si="485"/>
        <v>6.383797995282141E-5</v>
      </c>
      <c r="AW319" s="5">
        <f t="shared" si="486"/>
        <v>5.1438575990606152E-7</v>
      </c>
      <c r="AX319" s="5">
        <f t="shared" si="487"/>
        <v>6.2659384442487957E-4</v>
      </c>
      <c r="AY319" s="5">
        <f t="shared" si="488"/>
        <v>5.7401777688531987E-4</v>
      </c>
      <c r="AZ319" s="5">
        <f t="shared" si="489"/>
        <v>2.6292662393036578E-4</v>
      </c>
      <c r="BA319" s="5">
        <f t="shared" si="490"/>
        <v>8.0288349194257603E-5</v>
      </c>
      <c r="BB319" s="5">
        <f t="shared" si="491"/>
        <v>1.8387884003465192E-5</v>
      </c>
      <c r="BC319" s="5">
        <f t="shared" si="492"/>
        <v>3.3689996769700581E-6</v>
      </c>
      <c r="BD319" s="5">
        <f t="shared" si="493"/>
        <v>9.3323747412468871E-5</v>
      </c>
      <c r="BE319" s="5">
        <f t="shared" si="494"/>
        <v>1.1742585027412956E-4</v>
      </c>
      <c r="BF319" s="5">
        <f t="shared" si="495"/>
        <v>7.3876321380767805E-5</v>
      </c>
      <c r="BG319" s="5">
        <f t="shared" si="496"/>
        <v>3.0985289003023399E-5</v>
      </c>
      <c r="BH319" s="5">
        <f t="shared" si="497"/>
        <v>9.7469133207019327E-6</v>
      </c>
      <c r="BI319" s="5">
        <f t="shared" si="498"/>
        <v>2.45283674512784E-6</v>
      </c>
      <c r="BJ319" s="8">
        <f t="shared" si="499"/>
        <v>0.4419017264523688</v>
      </c>
      <c r="BK319" s="8">
        <f t="shared" si="500"/>
        <v>0.28825676663000022</v>
      </c>
      <c r="BL319" s="8">
        <f t="shared" si="501"/>
        <v>0.2554671824450262</v>
      </c>
      <c r="BM319" s="8">
        <f t="shared" si="502"/>
        <v>0.37002085270001817</v>
      </c>
      <c r="BN319" s="8">
        <f t="shared" si="503"/>
        <v>0.62959783780514555</v>
      </c>
    </row>
    <row r="320" spans="1:66" x14ac:dyDescent="0.25">
      <c r="A320" t="s">
        <v>145</v>
      </c>
      <c r="B320" t="s">
        <v>366</v>
      </c>
      <c r="C320" t="s">
        <v>357</v>
      </c>
      <c r="D320" t="s">
        <v>493</v>
      </c>
      <c r="E320">
        <f>VLOOKUP(A320,home!$A$2:$E$405,3,FALSE)</f>
        <v>1.40149625935162</v>
      </c>
      <c r="F320">
        <f>VLOOKUP(B320,home!$B$2:$E$405,3,FALSE)</f>
        <v>1.0900000000000001</v>
      </c>
      <c r="G320">
        <f>VLOOKUP(C320,away!$B$2:$E$405,4,FALSE)</f>
        <v>0.71</v>
      </c>
      <c r="H320">
        <f>VLOOKUP(A320,away!$A$2:$E$405,3,FALSE)</f>
        <v>1.22194513715711</v>
      </c>
      <c r="I320">
        <f>VLOOKUP(C320,away!$B$2:$E$405,3,FALSE)</f>
        <v>0.86</v>
      </c>
      <c r="J320">
        <f>VLOOKUP(B320,home!$B$2:$E$405,4,FALSE)</f>
        <v>0.72</v>
      </c>
      <c r="K320" s="3">
        <f t="shared" si="448"/>
        <v>1.0846179551122188</v>
      </c>
      <c r="L320" s="3">
        <f t="shared" si="449"/>
        <v>0.75662842892768245</v>
      </c>
      <c r="M320" s="5">
        <f t="shared" si="450"/>
        <v>0.15861960190983335</v>
      </c>
      <c r="N320" s="5">
        <f t="shared" si="451"/>
        <v>0.17204166826415765</v>
      </c>
      <c r="O320" s="5">
        <f t="shared" si="452"/>
        <v>0.12001610019017163</v>
      </c>
      <c r="P320" s="5">
        <f t="shared" si="453"/>
        <v>0.13017161716880712</v>
      </c>
      <c r="Q320" s="5">
        <f t="shared" si="454"/>
        <v>9.3299741213382678E-2</v>
      </c>
      <c r="R320" s="5">
        <f t="shared" si="455"/>
        <v>4.540379666645844E-2</v>
      </c>
      <c r="S320" s="5">
        <f t="shared" si="456"/>
        <v>2.6706424855949696E-2</v>
      </c>
      <c r="T320" s="5">
        <f t="shared" si="457"/>
        <v>7.0593236613641072E-2</v>
      </c>
      <c r="U320" s="5">
        <f t="shared" si="458"/>
        <v>4.9245773094705132E-2</v>
      </c>
      <c r="V320" s="5">
        <f t="shared" si="459"/>
        <v>2.4351890872102897E-3</v>
      </c>
      <c r="W320" s="5">
        <f t="shared" si="460"/>
        <v>3.373152484245278E-2</v>
      </c>
      <c r="X320" s="5">
        <f t="shared" si="461"/>
        <v>2.5522230646880136E-2</v>
      </c>
      <c r="Y320" s="5">
        <f t="shared" si="462"/>
        <v>9.6554226385394317E-3</v>
      </c>
      <c r="Z320" s="5">
        <f t="shared" si="463"/>
        <v>1.1451267779698132E-2</v>
      </c>
      <c r="AA320" s="5">
        <f t="shared" si="464"/>
        <v>1.2420250642658627E-2</v>
      </c>
      <c r="AB320" s="5">
        <f t="shared" si="465"/>
        <v>6.7356134270108092E-3</v>
      </c>
      <c r="AC320" s="5">
        <f t="shared" si="466"/>
        <v>1.249027932933959E-4</v>
      </c>
      <c r="AD320" s="5">
        <f t="shared" si="467"/>
        <v>9.1464543743595347E-3</v>
      </c>
      <c r="AE320" s="5">
        <f t="shared" si="468"/>
        <v>6.9204674035303832E-3</v>
      </c>
      <c r="AF320" s="5">
        <f t="shared" si="469"/>
        <v>2.6181111894892153E-3</v>
      </c>
      <c r="AG320" s="5">
        <f t="shared" si="470"/>
        <v>6.6031245202040367E-4</v>
      </c>
      <c r="AH320" s="5">
        <f t="shared" si="471"/>
        <v>2.1660886873457966E-3</v>
      </c>
      <c r="AI320" s="5">
        <f t="shared" si="472"/>
        <v>2.349378682660708E-3</v>
      </c>
      <c r="AJ320" s="5">
        <f t="shared" si="473"/>
        <v>1.2740891512858475E-3</v>
      </c>
      <c r="AK320" s="5">
        <f t="shared" si="474"/>
        <v>4.6063332329943953E-4</v>
      </c>
      <c r="AL320" s="5">
        <f t="shared" si="475"/>
        <v>4.1000729786586748E-6</v>
      </c>
      <c r="AM320" s="5">
        <f t="shared" si="476"/>
        <v>1.9840817280090098E-3</v>
      </c>
      <c r="AN320" s="5">
        <f t="shared" si="477"/>
        <v>1.5012126407275784E-3</v>
      </c>
      <c r="AO320" s="5">
        <f t="shared" si="478"/>
        <v>5.679300809200425E-4</v>
      </c>
      <c r="AP320" s="5">
        <f t="shared" si="479"/>
        <v>1.4323734828910109E-4</v>
      </c>
      <c r="AQ320" s="5">
        <f t="shared" si="480"/>
        <v>2.7094362449937449E-5</v>
      </c>
      <c r="AR320" s="5">
        <f t="shared" si="481"/>
        <v>3.2778485608489532E-4</v>
      </c>
      <c r="AS320" s="5">
        <f t="shared" si="482"/>
        <v>3.5552134032355208E-4</v>
      </c>
      <c r="AT320" s="5">
        <f t="shared" si="483"/>
        <v>1.928024145702431E-4</v>
      </c>
      <c r="AU320" s="5">
        <f t="shared" si="484"/>
        <v>6.970565354395845E-5</v>
      </c>
      <c r="AV320" s="5">
        <f t="shared" si="485"/>
        <v>1.8901000851652249E-5</v>
      </c>
      <c r="AW320" s="5">
        <f t="shared" si="486"/>
        <v>9.3464896820240531E-8</v>
      </c>
      <c r="AX320" s="5">
        <f t="shared" si="487"/>
        <v>3.5866177776810819E-4</v>
      </c>
      <c r="AY320" s="5">
        <f t="shared" si="488"/>
        <v>2.7137369742909326E-4</v>
      </c>
      <c r="AZ320" s="5">
        <f t="shared" si="489"/>
        <v>1.0266452716903555E-4</v>
      </c>
      <c r="BA320" s="5">
        <f t="shared" si="490"/>
        <v>2.589296663283691E-5</v>
      </c>
      <c r="BB320" s="5">
        <f t="shared" si="491"/>
        <v>4.8978386659200725E-6</v>
      </c>
      <c r="BC320" s="5">
        <f t="shared" si="492"/>
        <v>7.4116879498727246E-7</v>
      </c>
      <c r="BD320" s="5">
        <f t="shared" si="493"/>
        <v>4.1335223447633446E-5</v>
      </c>
      <c r="BE320" s="5">
        <f t="shared" si="494"/>
        <v>4.4832925529878832E-5</v>
      </c>
      <c r="BF320" s="5">
        <f t="shared" si="495"/>
        <v>2.4313298004957776E-5</v>
      </c>
      <c r="BG320" s="5">
        <f t="shared" si="496"/>
        <v>8.7902131880570995E-6</v>
      </c>
      <c r="BH320" s="5">
        <f t="shared" si="497"/>
        <v>2.3835057632577368E-6</v>
      </c>
      <c r="BI320" s="5">
        <f t="shared" si="498"/>
        <v>5.1703862938855914E-7</v>
      </c>
      <c r="BJ320" s="8">
        <f t="shared" si="499"/>
        <v>0.42917695777530895</v>
      </c>
      <c r="BK320" s="8">
        <f t="shared" si="500"/>
        <v>0.31833320958550165</v>
      </c>
      <c r="BL320" s="8">
        <f t="shared" si="501"/>
        <v>0.24115861133553385</v>
      </c>
      <c r="BM320" s="8">
        <f t="shared" si="502"/>
        <v>0.28029624083069959</v>
      </c>
      <c r="BN320" s="8">
        <f t="shared" si="503"/>
        <v>0.71955252541281089</v>
      </c>
    </row>
    <row r="321" spans="1:66" x14ac:dyDescent="0.25">
      <c r="A321" t="s">
        <v>145</v>
      </c>
      <c r="B321" t="s">
        <v>433</v>
      </c>
      <c r="C321" t="s">
        <v>347</v>
      </c>
      <c r="D321" t="s">
        <v>493</v>
      </c>
      <c r="E321">
        <f>VLOOKUP(A321,home!$A$2:$E$405,3,FALSE)</f>
        <v>1.40149625935162</v>
      </c>
      <c r="F321">
        <f>VLOOKUP(B321,home!$B$2:$E$405,3,FALSE)</f>
        <v>0.87</v>
      </c>
      <c r="G321">
        <f>VLOOKUP(C321,away!$B$2:$E$405,4,FALSE)</f>
        <v>0.93</v>
      </c>
      <c r="H321">
        <f>VLOOKUP(A321,away!$A$2:$E$405,3,FALSE)</f>
        <v>1.22194513715711</v>
      </c>
      <c r="I321">
        <f>VLOOKUP(C321,away!$B$2:$E$405,3,FALSE)</f>
        <v>1.03</v>
      </c>
      <c r="J321">
        <f>VLOOKUP(B321,home!$B$2:$E$405,4,FALSE)</f>
        <v>1.36</v>
      </c>
      <c r="K321" s="3">
        <f t="shared" si="448"/>
        <v>1.1339506234413959</v>
      </c>
      <c r="L321" s="3">
        <f t="shared" si="449"/>
        <v>1.71170074812968</v>
      </c>
      <c r="M321" s="5">
        <f t="shared" si="450"/>
        <v>5.8096412061230979E-2</v>
      </c>
      <c r="N321" s="5">
        <f t="shared" si="451"/>
        <v>6.5878462676541114E-2</v>
      </c>
      <c r="O321" s="5">
        <f t="shared" si="452"/>
        <v>9.9443671988859228E-2</v>
      </c>
      <c r="P321" s="5">
        <f t="shared" si="453"/>
        <v>0.11276421384906862</v>
      </c>
      <c r="Q321" s="5">
        <f t="shared" si="454"/>
        <v>3.7351461911712264E-2</v>
      </c>
      <c r="R321" s="5">
        <f t="shared" si="455"/>
        <v>8.5108903870046423E-2</v>
      </c>
      <c r="S321" s="5">
        <f t="shared" si="456"/>
        <v>5.4718387391964218E-2</v>
      </c>
      <c r="T321" s="5">
        <f t="shared" si="457"/>
        <v>6.3934525298015119E-2</v>
      </c>
      <c r="U321" s="5">
        <f t="shared" si="458"/>
        <v>9.6509294603852991E-2</v>
      </c>
      <c r="V321" s="5">
        <f t="shared" si="459"/>
        <v>1.1800835730403232E-2</v>
      </c>
      <c r="W321" s="5">
        <f t="shared" si="460"/>
        <v>1.4118237840411224E-2</v>
      </c>
      <c r="X321" s="5">
        <f t="shared" si="461"/>
        <v>2.4166198273704649E-2</v>
      </c>
      <c r="Y321" s="5">
        <f t="shared" si="462"/>
        <v>2.0682649832275215E-2</v>
      </c>
      <c r="Z321" s="5">
        <f t="shared" si="463"/>
        <v>4.8560324808951838E-2</v>
      </c>
      <c r="AA321" s="5">
        <f t="shared" si="464"/>
        <v>5.5065010591627633E-2</v>
      </c>
      <c r="AB321" s="5">
        <f t="shared" si="465"/>
        <v>3.1220501545091608E-2</v>
      </c>
      <c r="AC321" s="5">
        <f t="shared" si="466"/>
        <v>1.431577179949608E-3</v>
      </c>
      <c r="AD321" s="5">
        <f t="shared" si="467"/>
        <v>4.002346150257052E-3</v>
      </c>
      <c r="AE321" s="5">
        <f t="shared" si="468"/>
        <v>6.8508188996689399E-3</v>
      </c>
      <c r="AF321" s="5">
        <f t="shared" si="469"/>
        <v>5.8632759179321385E-3</v>
      </c>
      <c r="AG321" s="5">
        <f t="shared" si="470"/>
        <v>3.34539125840506E-3</v>
      </c>
      <c r="AH321" s="5">
        <f t="shared" si="471"/>
        <v>2.0780186076225782E-2</v>
      </c>
      <c r="AI321" s="5">
        <f t="shared" si="472"/>
        <v>2.356370495636444E-2</v>
      </c>
      <c r="AJ321" s="5">
        <f t="shared" si="473"/>
        <v>1.3360038962929284E-2</v>
      </c>
      <c r="AK321" s="5">
        <f t="shared" si="474"/>
        <v>5.0498748370716674E-3</v>
      </c>
      <c r="AL321" s="5">
        <f t="shared" si="475"/>
        <v>1.1114674351396681E-4</v>
      </c>
      <c r="AM321" s="5">
        <f t="shared" si="476"/>
        <v>9.0769258246245119E-4</v>
      </c>
      <c r="AN321" s="5">
        <f t="shared" si="477"/>
        <v>1.5536980724727388E-3</v>
      </c>
      <c r="AO321" s="5">
        <f t="shared" si="478"/>
        <v>1.3297330765096144E-3</v>
      </c>
      <c r="AP321" s="5">
        <f t="shared" si="479"/>
        <v>7.5870170062476282E-4</v>
      </c>
      <c r="AQ321" s="5">
        <f t="shared" si="480"/>
        <v>3.2466756714166675E-4</v>
      </c>
      <c r="AR321" s="5">
        <f t="shared" si="481"/>
        <v>7.113892010589924E-3</v>
      </c>
      <c r="AS321" s="5">
        <f t="shared" si="482"/>
        <v>8.0668022805032106E-3</v>
      </c>
      <c r="AT321" s="5">
        <f t="shared" si="483"/>
        <v>4.573677737577545E-3</v>
      </c>
      <c r="AU321" s="5">
        <f t="shared" si="484"/>
        <v>1.7287749073153634E-3</v>
      </c>
      <c r="AV321" s="5">
        <f t="shared" si="485"/>
        <v>4.900863459850243E-4</v>
      </c>
      <c r="AW321" s="5">
        <f t="shared" si="486"/>
        <v>5.9926129254414264E-6</v>
      </c>
      <c r="AX321" s="5">
        <f t="shared" si="487"/>
        <v>1.715464282960712E-4</v>
      </c>
      <c r="AY321" s="5">
        <f t="shared" si="488"/>
        <v>2.9363614965335959E-4</v>
      </c>
      <c r="AZ321" s="5">
        <f t="shared" si="489"/>
        <v>2.5130860851978719E-4</v>
      </c>
      <c r="BA321" s="5">
        <f t="shared" si="490"/>
        <v>1.4338837773824955E-4</v>
      </c>
      <c r="BB321" s="5">
        <f t="shared" si="491"/>
        <v>6.135949836191572E-5</v>
      </c>
      <c r="BC321" s="5">
        <f t="shared" si="492"/>
        <v>2.1005819850190601E-5</v>
      </c>
      <c r="BD321" s="5">
        <f t="shared" si="493"/>
        <v>2.0294757127734225E-3</v>
      </c>
      <c r="BE321" s="5">
        <f t="shared" si="494"/>
        <v>2.3013252497585943E-3</v>
      </c>
      <c r="BF321" s="5">
        <f t="shared" si="495"/>
        <v>1.304794600852592E-3</v>
      </c>
      <c r="BG321" s="5">
        <f t="shared" si="496"/>
        <v>4.931908836999213E-4</v>
      </c>
      <c r="BH321" s="5">
        <f t="shared" si="497"/>
        <v>1.3981352751178463E-4</v>
      </c>
      <c r="BI321" s="5">
        <f t="shared" si="498"/>
        <v>3.1708327337505797E-5</v>
      </c>
      <c r="BJ321" s="8">
        <f t="shared" si="499"/>
        <v>0.25201010594055362</v>
      </c>
      <c r="BK321" s="8">
        <f t="shared" si="500"/>
        <v>0.23921620910578398</v>
      </c>
      <c r="BL321" s="8">
        <f t="shared" si="501"/>
        <v>0.45837472901597393</v>
      </c>
      <c r="BM321" s="8">
        <f t="shared" si="502"/>
        <v>0.53923059897707681</v>
      </c>
      <c r="BN321" s="8">
        <f t="shared" si="503"/>
        <v>0.45864312635745863</v>
      </c>
    </row>
    <row r="322" spans="1:66" x14ac:dyDescent="0.25">
      <c r="A322" t="s">
        <v>145</v>
      </c>
      <c r="B322" t="s">
        <v>434</v>
      </c>
      <c r="C322" t="s">
        <v>360</v>
      </c>
      <c r="D322" t="s">
        <v>493</v>
      </c>
      <c r="E322">
        <f>VLOOKUP(A322,home!$A$2:$E$405,3,FALSE)</f>
        <v>1.40149625935162</v>
      </c>
      <c r="F322">
        <f>VLOOKUP(B322,home!$B$2:$E$405,3,FALSE)</f>
        <v>0.87</v>
      </c>
      <c r="G322">
        <f>VLOOKUP(C322,away!$B$2:$E$405,4,FALSE)</f>
        <v>0.88</v>
      </c>
      <c r="H322">
        <f>VLOOKUP(A322,away!$A$2:$E$405,3,FALSE)</f>
        <v>1.22194513715711</v>
      </c>
      <c r="I322">
        <f>VLOOKUP(C322,away!$B$2:$E$405,3,FALSE)</f>
        <v>1.1299999999999999</v>
      </c>
      <c r="J322">
        <f>VLOOKUP(B322,home!$B$2:$E$405,4,FALSE)</f>
        <v>1.0900000000000001</v>
      </c>
      <c r="K322" s="3">
        <f t="shared" si="448"/>
        <v>1.0729855361596004</v>
      </c>
      <c r="L322" s="3">
        <f t="shared" si="449"/>
        <v>1.5050698254364123</v>
      </c>
      <c r="M322" s="5">
        <f t="shared" si="450"/>
        <v>7.5921500428198091E-2</v>
      </c>
      <c r="N322" s="5">
        <f t="shared" si="451"/>
        <v>8.1462671842991441E-2</v>
      </c>
      <c r="O322" s="5">
        <f t="shared" si="452"/>
        <v>0.11426715939633859</v>
      </c>
      <c r="P322" s="5">
        <f t="shared" si="453"/>
        <v>0.12260700929031486</v>
      </c>
      <c r="Q322" s="5">
        <f t="shared" si="454"/>
        <v>4.3704134312222878E-2</v>
      </c>
      <c r="R322" s="5">
        <f t="shared" si="455"/>
        <v>8.5990026822881038E-2</v>
      </c>
      <c r="S322" s="5">
        <f t="shared" si="456"/>
        <v>4.9500071265491399E-2</v>
      </c>
      <c r="T322" s="5">
        <f t="shared" si="457"/>
        <v>6.5777773800146808E-2</v>
      </c>
      <c r="U322" s="5">
        <f t="shared" si="458"/>
        <v>9.2266055034927422E-2</v>
      </c>
      <c r="V322" s="5">
        <f t="shared" si="459"/>
        <v>8.882062632367807E-3</v>
      </c>
      <c r="W322" s="5">
        <f t="shared" si="460"/>
        <v>1.5631301329130553E-2</v>
      </c>
      <c r="X322" s="5">
        <f t="shared" si="461"/>
        <v>2.3526199962778476E-2</v>
      </c>
      <c r="Y322" s="5">
        <f t="shared" si="462"/>
        <v>1.7704286835580573E-2</v>
      </c>
      <c r="Z322" s="5">
        <f t="shared" si="463"/>
        <v>4.314033155319532E-2</v>
      </c>
      <c r="AA322" s="5">
        <f t="shared" si="464"/>
        <v>4.62889517817082E-2</v>
      </c>
      <c r="AB322" s="5">
        <f t="shared" si="465"/>
        <v>2.4833687872881031E-2</v>
      </c>
      <c r="AC322" s="5">
        <f t="shared" si="466"/>
        <v>8.9648776165339211E-4</v>
      </c>
      <c r="AD322" s="5">
        <f t="shared" si="467"/>
        <v>4.1930400593773532E-3</v>
      </c>
      <c r="AE322" s="5">
        <f t="shared" si="468"/>
        <v>6.3108180702149573E-3</v>
      </c>
      <c r="AF322" s="5">
        <f t="shared" si="469"/>
        <v>4.7491109256496923E-3</v>
      </c>
      <c r="AG322" s="5">
        <f t="shared" si="470"/>
        <v>2.3825811839485798E-3</v>
      </c>
      <c r="AH322" s="5">
        <f t="shared" si="471"/>
        <v>1.6232302820009151E-2</v>
      </c>
      <c r="AI322" s="5">
        <f t="shared" si="472"/>
        <v>1.741702614443251E-2</v>
      </c>
      <c r="AJ322" s="5">
        <f t="shared" si="473"/>
        <v>9.3441085679448477E-3</v>
      </c>
      <c r="AK322" s="5">
        <f t="shared" si="474"/>
        <v>3.3420311139032727E-3</v>
      </c>
      <c r="AL322" s="5">
        <f t="shared" si="475"/>
        <v>5.7910174431098159E-5</v>
      </c>
      <c r="AM322" s="5">
        <f t="shared" si="476"/>
        <v>8.9981426724993884E-4</v>
      </c>
      <c r="AN322" s="5">
        <f t="shared" si="477"/>
        <v>1.3542833021350585E-3</v>
      </c>
      <c r="AO322" s="5">
        <f t="shared" si="478"/>
        <v>1.0191454665679307E-3</v>
      </c>
      <c r="AP322" s="5">
        <f t="shared" si="479"/>
        <v>5.1129502982056869E-4</v>
      </c>
      <c r="AQ322" s="5">
        <f t="shared" si="480"/>
        <v>1.9238368031963707E-4</v>
      </c>
      <c r="AR322" s="5">
        <f t="shared" si="481"/>
        <v>4.8861498343484326E-3</v>
      </c>
      <c r="AS322" s="5">
        <f t="shared" si="482"/>
        <v>5.2427680997644945E-3</v>
      </c>
      <c r="AT322" s="5">
        <f t="shared" si="483"/>
        <v>2.812707170243128E-3</v>
      </c>
      <c r="AU322" s="5">
        <f t="shared" si="484"/>
        <v>1.0059980370410917E-3</v>
      </c>
      <c r="AV322" s="5">
        <f t="shared" si="485"/>
        <v>2.6985533578751026E-4</v>
      </c>
      <c r="AW322" s="5">
        <f t="shared" si="486"/>
        <v>2.5977831101979714E-6</v>
      </c>
      <c r="AX322" s="5">
        <f t="shared" si="487"/>
        <v>1.6091461566487218E-4</v>
      </c>
      <c r="AY322" s="5">
        <f t="shared" si="488"/>
        <v>2.4218773250889655E-4</v>
      </c>
      <c r="AZ322" s="5">
        <f t="shared" si="489"/>
        <v>1.8225472414500277E-4</v>
      </c>
      <c r="BA322" s="5">
        <f t="shared" si="490"/>
        <v>9.1435361951293584E-5</v>
      </c>
      <c r="BB322" s="5">
        <f t="shared" si="491"/>
        <v>3.4404151062687144E-5</v>
      </c>
      <c r="BC322" s="5">
        <f t="shared" si="492"/>
        <v>1.0356129926841301E-5</v>
      </c>
      <c r="BD322" s="5">
        <f t="shared" si="493"/>
        <v>1.2256661130398239E-3</v>
      </c>
      <c r="BE322" s="5">
        <f t="shared" si="494"/>
        <v>1.3151220114526888E-3</v>
      </c>
      <c r="BF322" s="5">
        <f t="shared" si="495"/>
        <v>7.0555344828692769E-4</v>
      </c>
      <c r="BG322" s="5">
        <f t="shared" si="496"/>
        <v>2.5234954833313467E-4</v>
      </c>
      <c r="BH322" s="5">
        <f t="shared" si="497"/>
        <v>6.7691853854465349E-5</v>
      </c>
      <c r="BI322" s="5">
        <f t="shared" si="498"/>
        <v>1.4526476020334169E-5</v>
      </c>
      <c r="BJ322" s="8">
        <f t="shared" si="499"/>
        <v>0.27014039278339397</v>
      </c>
      <c r="BK322" s="8">
        <f t="shared" si="500"/>
        <v>0.25810722928496549</v>
      </c>
      <c r="BL322" s="8">
        <f t="shared" si="501"/>
        <v>0.42777973748319809</v>
      </c>
      <c r="BM322" s="8">
        <f t="shared" si="502"/>
        <v>0.47497559906240733</v>
      </c>
      <c r="BN322" s="8">
        <f t="shared" si="503"/>
        <v>0.52395250209294697</v>
      </c>
    </row>
    <row r="323" spans="1:66" x14ac:dyDescent="0.25">
      <c r="A323" t="s">
        <v>27</v>
      </c>
      <c r="B323" t="s">
        <v>297</v>
      </c>
      <c r="C323" t="s">
        <v>298</v>
      </c>
      <c r="D323" t="s">
        <v>493</v>
      </c>
      <c r="E323">
        <f>VLOOKUP(A323,home!$A$2:$E$405,3,FALSE)</f>
        <v>1.27352941176471</v>
      </c>
      <c r="F323">
        <f>VLOOKUP(B323,home!$B$2:$E$405,3,FALSE)</f>
        <v>1.06</v>
      </c>
      <c r="G323">
        <f>VLOOKUP(C323,away!$B$2:$E$405,4,FALSE)</f>
        <v>0.74</v>
      </c>
      <c r="H323">
        <f>VLOOKUP(A323,away!$A$2:$E$405,3,FALSE)</f>
        <v>1.0794117647058801</v>
      </c>
      <c r="I323">
        <f>VLOOKUP(C323,away!$B$2:$E$405,3,FALSE)</f>
        <v>1.39</v>
      </c>
      <c r="J323">
        <f>VLOOKUP(B323,home!$B$2:$E$405,4,FALSE)</f>
        <v>1.1399999999999999</v>
      </c>
      <c r="K323" s="3">
        <f t="shared" si="448"/>
        <v>0.99895647058823855</v>
      </c>
      <c r="L323" s="3">
        <f t="shared" si="449"/>
        <v>1.7104358823529373</v>
      </c>
      <c r="M323" s="5">
        <f t="shared" si="450"/>
        <v>6.6577249896266427E-2</v>
      </c>
      <c r="N323" s="5">
        <f t="shared" si="451"/>
        <v>6.6507774577845485E-2</v>
      </c>
      <c r="O323" s="5">
        <f t="shared" si="452"/>
        <v>0.11387611717095247</v>
      </c>
      <c r="P323" s="5">
        <f t="shared" si="453"/>
        <v>0.11375728409338738</v>
      </c>
      <c r="Q323" s="5">
        <f t="shared" si="454"/>
        <v>3.3219185879481347E-2</v>
      </c>
      <c r="R323" s="5">
        <f t="shared" si="455"/>
        <v>9.7388898476112318E-2</v>
      </c>
      <c r="S323" s="5">
        <f t="shared" si="456"/>
        <v>4.8592874084114689E-2</v>
      </c>
      <c r="T323" s="5">
        <f t="shared" si="457"/>
        <v>5.6819287510816906E-2</v>
      </c>
      <c r="U323" s="5">
        <f t="shared" si="458"/>
        <v>9.7287270296173428E-2</v>
      </c>
      <c r="V323" s="5">
        <f t="shared" si="459"/>
        <v>9.225362501978536E-3</v>
      </c>
      <c r="W323" s="5">
        <f t="shared" si="460"/>
        <v>1.1061506893993781E-2</v>
      </c>
      <c r="X323" s="5">
        <f t="shared" si="461"/>
        <v>1.891999830438135E-2</v>
      </c>
      <c r="Y323" s="5">
        <f t="shared" si="462"/>
        <v>1.61807219969353E-2</v>
      </c>
      <c r="Z323" s="5">
        <f t="shared" si="463"/>
        <v>5.5525822165456588E-2</v>
      </c>
      <c r="AA323" s="5">
        <f t="shared" si="464"/>
        <v>5.5467879336914688E-2</v>
      </c>
      <c r="AB323" s="5">
        <f t="shared" si="465"/>
        <v>2.7704998486709289E-2</v>
      </c>
      <c r="AC323" s="5">
        <f t="shared" si="466"/>
        <v>9.851827995272411E-4</v>
      </c>
      <c r="AD323" s="5">
        <f t="shared" si="467"/>
        <v>2.762490971552874E-3</v>
      </c>
      <c r="AE323" s="5">
        <f t="shared" si="468"/>
        <v>4.7250636824200621E-3</v>
      </c>
      <c r="AF323" s="5">
        <f t="shared" si="469"/>
        <v>4.0409592344069906E-3</v>
      </c>
      <c r="AG323" s="5">
        <f t="shared" si="470"/>
        <v>2.3039338912183896E-3</v>
      </c>
      <c r="AH323" s="5">
        <f t="shared" si="471"/>
        <v>2.3743339657236268E-2</v>
      </c>
      <c r="AI323" s="5">
        <f t="shared" si="472"/>
        <v>2.3718562783970495E-2</v>
      </c>
      <c r="AJ323" s="5">
        <f t="shared" si="473"/>
        <v>1.1846905883050355E-2</v>
      </c>
      <c r="AK323" s="5">
        <f t="shared" si="474"/>
        <v>3.9448477627743415E-3</v>
      </c>
      <c r="AL323" s="5">
        <f t="shared" si="475"/>
        <v>6.7333342716532942E-5</v>
      </c>
      <c r="AM323" s="5">
        <f t="shared" si="476"/>
        <v>5.5192164619486674E-4</v>
      </c>
      <c r="AN323" s="5">
        <f t="shared" si="477"/>
        <v>9.4402658789900242E-4</v>
      </c>
      <c r="AO323" s="5">
        <f t="shared" si="478"/>
        <v>8.0734847491883174E-4</v>
      </c>
      <c r="AP323" s="5">
        <f t="shared" si="479"/>
        <v>4.6030593368802999E-4</v>
      </c>
      <c r="AQ323" s="5">
        <f t="shared" si="480"/>
        <v>1.9683094645999463E-4</v>
      </c>
      <c r="AR323" s="5">
        <f t="shared" si="481"/>
        <v>8.1222920233260804E-3</v>
      </c>
      <c r="AS323" s="5">
        <f t="shared" si="482"/>
        <v>8.1138161727088223E-3</v>
      </c>
      <c r="AT323" s="5">
        <f t="shared" si="483"/>
        <v>4.0526745834454873E-3</v>
      </c>
      <c r="AU323" s="5">
        <f t="shared" si="484"/>
        <v>1.3494818327737883E-3</v>
      </c>
      <c r="AV323" s="5">
        <f t="shared" si="485"/>
        <v>3.3701840219766273E-4</v>
      </c>
      <c r="AW323" s="5">
        <f t="shared" si="486"/>
        <v>3.1958106344703623E-6</v>
      </c>
      <c r="AX323" s="5">
        <f t="shared" si="487"/>
        <v>9.1890949954012401E-5</v>
      </c>
      <c r="AY323" s="5">
        <f t="shared" si="488"/>
        <v>1.5717357806484079E-4</v>
      </c>
      <c r="AZ323" s="5">
        <f t="shared" si="489"/>
        <v>1.3441766383995215E-4</v>
      </c>
      <c r="BA323" s="5">
        <f t="shared" si="490"/>
        <v>7.6637598484636339E-5</v>
      </c>
      <c r="BB323" s="5">
        <f t="shared" si="491"/>
        <v>3.277092459636979E-5</v>
      </c>
      <c r="BC323" s="5">
        <f t="shared" si="492"/>
        <v>1.1210513065502668E-5</v>
      </c>
      <c r="BD323" s="5">
        <f t="shared" si="493"/>
        <v>2.3154432872743262E-3</v>
      </c>
      <c r="BE323" s="5">
        <f t="shared" si="494"/>
        <v>2.3130270541027896E-3</v>
      </c>
      <c r="BF323" s="5">
        <f t="shared" si="495"/>
        <v>1.1553066711708167E-3</v>
      </c>
      <c r="BG323" s="5">
        <f t="shared" si="496"/>
        <v>3.8470035822661528E-4</v>
      </c>
      <c r="BH323" s="5">
        <f t="shared" si="497"/>
        <v>9.607472802202266E-5</v>
      </c>
      <c r="BI323" s="5">
        <f t="shared" si="498"/>
        <v>1.9194894243520944E-5</v>
      </c>
      <c r="BJ323" s="8">
        <f t="shared" si="499"/>
        <v>0.22000545776021849</v>
      </c>
      <c r="BK323" s="8">
        <f t="shared" si="500"/>
        <v>0.23936246029605565</v>
      </c>
      <c r="BL323" s="8">
        <f t="shared" si="501"/>
        <v>0.48323784986138568</v>
      </c>
      <c r="BM323" s="8">
        <f t="shared" si="502"/>
        <v>0.50665110222164034</v>
      </c>
      <c r="BN323" s="8">
        <f t="shared" si="503"/>
        <v>0.49132651009404543</v>
      </c>
    </row>
    <row r="324" spans="1:66" x14ac:dyDescent="0.25">
      <c r="A324" t="s">
        <v>37</v>
      </c>
      <c r="B324" t="s">
        <v>39</v>
      </c>
      <c r="C324" t="s">
        <v>226</v>
      </c>
      <c r="D324" t="s">
        <v>493</v>
      </c>
      <c r="E324">
        <f>VLOOKUP(A324,home!$A$2:$E$405,3,FALSE)</f>
        <v>1.5846153846153801</v>
      </c>
      <c r="F324">
        <f>VLOOKUP(B324,home!$B$2:$E$405,3,FALSE)</f>
        <v>1.08</v>
      </c>
      <c r="G324">
        <f>VLOOKUP(C324,away!$B$2:$E$405,4,FALSE)</f>
        <v>1.1200000000000001</v>
      </c>
      <c r="H324">
        <f>VLOOKUP(A324,away!$A$2:$E$405,3,FALSE)</f>
        <v>1.2538461538461501</v>
      </c>
      <c r="I324">
        <f>VLOOKUP(C324,away!$B$2:$E$405,3,FALSE)</f>
        <v>1.07</v>
      </c>
      <c r="J324">
        <f>VLOOKUP(B324,home!$B$2:$E$405,4,FALSE)</f>
        <v>0.74</v>
      </c>
      <c r="K324" s="3">
        <f t="shared" si="448"/>
        <v>1.9167507692307642</v>
      </c>
      <c r="L324" s="3">
        <f t="shared" si="449"/>
        <v>0.99279538461538164</v>
      </c>
      <c r="M324" s="5">
        <f t="shared" si="450"/>
        <v>5.4500459080873739E-2</v>
      </c>
      <c r="N324" s="5">
        <f t="shared" si="451"/>
        <v>0.10446379686669453</v>
      </c>
      <c r="O324" s="5">
        <f t="shared" si="452"/>
        <v>5.4107804234910906E-2</v>
      </c>
      <c r="P324" s="5">
        <f t="shared" si="453"/>
        <v>0.10371117538865307</v>
      </c>
      <c r="Q324" s="5">
        <f t="shared" si="454"/>
        <v>0.10011553150050152</v>
      </c>
      <c r="R324" s="5">
        <f t="shared" si="455"/>
        <v>2.6858989158046073E-2</v>
      </c>
      <c r="S324" s="5">
        <f t="shared" si="456"/>
        <v>4.9339070174321931E-2</v>
      </c>
      <c r="T324" s="5">
        <f t="shared" si="457"/>
        <v>9.9394237602013741E-2</v>
      </c>
      <c r="U324" s="5">
        <f t="shared" si="458"/>
        <v>5.1481988129445565E-2</v>
      </c>
      <c r="V324" s="5">
        <f t="shared" si="459"/>
        <v>1.0432150576054951E-2</v>
      </c>
      <c r="W324" s="5">
        <f t="shared" si="460"/>
        <v>6.3965507338511057E-2</v>
      </c>
      <c r="X324" s="5">
        <f t="shared" si="461"/>
        <v>6.3504660460255088E-2</v>
      </c>
      <c r="Y324" s="5">
        <f t="shared" si="462"/>
        <v>3.1523566903254086E-2</v>
      </c>
      <c r="Z324" s="5">
        <f t="shared" si="463"/>
        <v>8.8884934905142394E-3</v>
      </c>
      <c r="AA324" s="5">
        <f t="shared" si="464"/>
        <v>1.7037026735245809E-2</v>
      </c>
      <c r="AB324" s="5">
        <f t="shared" si="465"/>
        <v>1.6327867050093751E-2</v>
      </c>
      <c r="AC324" s="5">
        <f t="shared" si="466"/>
        <v>1.2407356473692573E-3</v>
      </c>
      <c r="AD324" s="5">
        <f t="shared" si="467"/>
        <v>3.0651483848831797E-2</v>
      </c>
      <c r="AE324" s="5">
        <f t="shared" si="468"/>
        <v>3.0430651696733115E-2</v>
      </c>
      <c r="AF324" s="5">
        <f t="shared" si="469"/>
        <v>1.5105705277677434E-2</v>
      </c>
      <c r="AG324" s="5">
        <f t="shared" si="470"/>
        <v>4.9989581603461239E-3</v>
      </c>
      <c r="AH324" s="5">
        <f t="shared" si="471"/>
        <v>2.2061138283915997E-3</v>
      </c>
      <c r="AI324" s="5">
        <f t="shared" si="472"/>
        <v>4.228570377580225E-3</v>
      </c>
      <c r="AJ324" s="5">
        <f t="shared" si="473"/>
        <v>4.0525577619866596E-3</v>
      </c>
      <c r="AK324" s="5">
        <f t="shared" si="474"/>
        <v>2.5892477358800126E-3</v>
      </c>
      <c r="AL324" s="5">
        <f t="shared" si="475"/>
        <v>9.4441885081606705E-5</v>
      </c>
      <c r="AM324" s="5">
        <f t="shared" si="476"/>
        <v>1.175025104906254E-2</v>
      </c>
      <c r="AN324" s="5">
        <f t="shared" si="477"/>
        <v>1.1665595009581333E-2</v>
      </c>
      <c r="AO324" s="5">
        <f t="shared" si="478"/>
        <v>5.7907744421522881E-3</v>
      </c>
      <c r="AP324" s="5">
        <f t="shared" si="479"/>
        <v>1.9163513798391681E-3</v>
      </c>
      <c r="AQ324" s="5">
        <f t="shared" si="480"/>
        <v>4.7563620130141096E-4</v>
      </c>
      <c r="AR324" s="5">
        <f t="shared" si="481"/>
        <v>4.3804392535267024E-4</v>
      </c>
      <c r="AS324" s="5">
        <f t="shared" si="482"/>
        <v>8.3962103087659417E-4</v>
      </c>
      <c r="AT324" s="5">
        <f t="shared" si="483"/>
        <v>8.0467212839751949E-4</v>
      </c>
      <c r="AU324" s="5">
        <f t="shared" si="484"/>
        <v>5.1411864036150074E-4</v>
      </c>
      <c r="AV324" s="5">
        <f t="shared" si="485"/>
        <v>2.463593248471954E-4</v>
      </c>
      <c r="AW324" s="5">
        <f t="shared" si="486"/>
        <v>4.9921490330930122E-6</v>
      </c>
      <c r="AX324" s="5">
        <f t="shared" si="487"/>
        <v>3.7537171228242032E-3</v>
      </c>
      <c r="AY324" s="5">
        <f t="shared" si="488"/>
        <v>3.7266730346915979E-3</v>
      </c>
      <c r="AZ324" s="5">
        <f t="shared" si="489"/>
        <v>1.849911894406208E-3</v>
      </c>
      <c r="BA324" s="5">
        <f t="shared" si="490"/>
        <v>6.1219466357052702E-4</v>
      </c>
      <c r="BB324" s="5">
        <f t="shared" si="491"/>
        <v>1.5194600911974635E-4</v>
      </c>
      <c r="BC324" s="5">
        <f t="shared" si="492"/>
        <v>3.0170259312962183E-5</v>
      </c>
      <c r="BD324" s="5">
        <f t="shared" si="493"/>
        <v>7.248133122482258E-5</v>
      </c>
      <c r="BE324" s="5">
        <f t="shared" si="494"/>
        <v>1.3892864738004849E-4</v>
      </c>
      <c r="BF324" s="5">
        <f t="shared" si="495"/>
        <v>1.3314579586694877E-4</v>
      </c>
      <c r="BG324" s="5">
        <f t="shared" si="496"/>
        <v>8.5069102215938819E-5</v>
      </c>
      <c r="BH324" s="5">
        <f t="shared" si="497"/>
        <v>4.0764066777542824E-5</v>
      </c>
      <c r="BI324" s="5">
        <f t="shared" si="498"/>
        <v>1.5626911270565892E-5</v>
      </c>
      <c r="BJ324" s="8">
        <f t="shared" si="499"/>
        <v>0.58587732072068044</v>
      </c>
      <c r="BK324" s="8">
        <f t="shared" si="500"/>
        <v>0.22304470578704616</v>
      </c>
      <c r="BL324" s="8">
        <f t="shared" si="501"/>
        <v>0.18221899591615201</v>
      </c>
      <c r="BM324" s="8">
        <f t="shared" si="502"/>
        <v>0.55255007879905449</v>
      </c>
      <c r="BN324" s="8">
        <f t="shared" si="503"/>
        <v>0.44375775622967983</v>
      </c>
    </row>
    <row r="325" spans="1:66" x14ac:dyDescent="0.25">
      <c r="A325" t="s">
        <v>37</v>
      </c>
      <c r="B325" t="s">
        <v>228</v>
      </c>
      <c r="C325" t="s">
        <v>230</v>
      </c>
      <c r="D325" t="s">
        <v>493</v>
      </c>
      <c r="E325">
        <f>VLOOKUP(A325,home!$A$2:$E$405,3,FALSE)</f>
        <v>1.5846153846153801</v>
      </c>
      <c r="F325">
        <f>VLOOKUP(B325,home!$B$2:$E$405,3,FALSE)</f>
        <v>0.89</v>
      </c>
      <c r="G325">
        <f>VLOOKUP(C325,away!$B$2:$E$405,4,FALSE)</f>
        <v>0.81</v>
      </c>
      <c r="H325">
        <f>VLOOKUP(A325,away!$A$2:$E$405,3,FALSE)</f>
        <v>1.2538461538461501</v>
      </c>
      <c r="I325">
        <f>VLOOKUP(C325,away!$B$2:$E$405,3,FALSE)</f>
        <v>0.95</v>
      </c>
      <c r="J325">
        <f>VLOOKUP(B325,home!$B$2:$E$405,4,FALSE)</f>
        <v>1.46</v>
      </c>
      <c r="K325" s="3">
        <f t="shared" si="448"/>
        <v>1.1423492307692276</v>
      </c>
      <c r="L325" s="3">
        <f t="shared" si="449"/>
        <v>1.73908461538461</v>
      </c>
      <c r="M325" s="5">
        <f t="shared" si="450"/>
        <v>5.6054331896922327E-2</v>
      </c>
      <c r="N325" s="5">
        <f t="shared" si="451"/>
        <v>6.40336229237322E-2</v>
      </c>
      <c r="O325" s="5">
        <f t="shared" si="452"/>
        <v>9.7483226227600431E-2</v>
      </c>
      <c r="P325" s="5">
        <f t="shared" si="453"/>
        <v>0.11135988849400195</v>
      </c>
      <c r="Q325" s="5">
        <f t="shared" si="454"/>
        <v>3.6574379945146139E-2</v>
      </c>
      <c r="R325" s="5">
        <f t="shared" si="455"/>
        <v>8.4765789495238733E-2</v>
      </c>
      <c r="S325" s="5">
        <f t="shared" si="456"/>
        <v>5.5308057137317498E-2</v>
      </c>
      <c r="T325" s="5">
        <f t="shared" si="457"/>
        <v>6.360594147983506E-2</v>
      </c>
      <c r="U325" s="5">
        <f t="shared" si="458"/>
        <v>9.6832134425432245E-2</v>
      </c>
      <c r="V325" s="5">
        <f t="shared" si="459"/>
        <v>1.220858974816208E-2</v>
      </c>
      <c r="W325" s="5">
        <f t="shared" si="460"/>
        <v>1.3926904932066386E-2</v>
      </c>
      <c r="X325" s="5">
        <f t="shared" si="461"/>
        <v>2.42200661072807E-2</v>
      </c>
      <c r="Y325" s="5">
        <f t="shared" si="462"/>
        <v>2.1060372175385044E-2</v>
      </c>
      <c r="Z325" s="5">
        <f t="shared" si="463"/>
        <v>4.9138293474033347E-2</v>
      </c>
      <c r="AA325" s="5">
        <f t="shared" si="464"/>
        <v>5.6133091751374556E-2</v>
      </c>
      <c r="AB325" s="5">
        <f t="shared" si="465"/>
        <v>3.2061797091440608E-2</v>
      </c>
      <c r="AC325" s="5">
        <f t="shared" si="466"/>
        <v>1.5158810512678146E-3</v>
      </c>
      <c r="AD325" s="5">
        <f t="shared" si="467"/>
        <v>3.9773472840355503E-3</v>
      </c>
      <c r="AE325" s="5">
        <f t="shared" si="468"/>
        <v>6.9169434717079878E-3</v>
      </c>
      <c r="AF325" s="5">
        <f t="shared" si="469"/>
        <v>6.0145749885661881E-3</v>
      </c>
      <c r="AG325" s="5">
        <f t="shared" si="470"/>
        <v>3.4866182768975079E-3</v>
      </c>
      <c r="AH325" s="5">
        <f t="shared" si="471"/>
        <v>2.1363912551736357E-2</v>
      </c>
      <c r="AI325" s="5">
        <f t="shared" si="472"/>
        <v>2.4405049069697076E-2</v>
      </c>
      <c r="AJ325" s="5">
        <f t="shared" si="473"/>
        <v>1.3939544515826859E-2</v>
      </c>
      <c r="AK325" s="5">
        <f t="shared" si="474"/>
        <v>5.3079426516427393E-3</v>
      </c>
      <c r="AL325" s="5">
        <f t="shared" si="475"/>
        <v>1.2046051687835561E-4</v>
      </c>
      <c r="AM325" s="5">
        <f t="shared" si="476"/>
        <v>9.087039220840162E-4</v>
      </c>
      <c r="AN325" s="5">
        <f t="shared" si="477"/>
        <v>1.580313010835968E-3</v>
      </c>
      <c r="AO325" s="5">
        <f t="shared" si="478"/>
        <v>1.3741490223184824E-3</v>
      </c>
      <c r="AP325" s="5">
        <f t="shared" si="479"/>
        <v>7.9658714131995863E-4</v>
      </c>
      <c r="AQ325" s="5">
        <f t="shared" si="480"/>
        <v>3.4633311057068677E-4</v>
      </c>
      <c r="AR325" s="5">
        <f t="shared" si="481"/>
        <v>7.4307303286293694E-3</v>
      </c>
      <c r="AS325" s="5">
        <f t="shared" si="482"/>
        <v>8.4884890749633308E-3</v>
      </c>
      <c r="AT325" s="5">
        <f t="shared" si="483"/>
        <v>4.8484094825886779E-3</v>
      </c>
      <c r="AU325" s="5">
        <f t="shared" si="484"/>
        <v>1.8461922809631351E-3</v>
      </c>
      <c r="AV325" s="5">
        <f t="shared" si="485"/>
        <v>5.2724908300258086E-4</v>
      </c>
      <c r="AW325" s="5">
        <f t="shared" si="486"/>
        <v>6.647553302080828E-6</v>
      </c>
      <c r="AX325" s="5">
        <f t="shared" si="487"/>
        <v>1.7300953773160952E-4</v>
      </c>
      <c r="AY325" s="5">
        <f t="shared" si="488"/>
        <v>3.0087822538384535E-4</v>
      </c>
      <c r="AZ325" s="5">
        <f t="shared" si="489"/>
        <v>2.6162634643463439E-4</v>
      </c>
      <c r="BA325" s="5">
        <f t="shared" si="490"/>
        <v>1.5166345135458561E-4</v>
      </c>
      <c r="BB325" s="5">
        <f t="shared" si="491"/>
        <v>6.5938893741723049E-5</v>
      </c>
      <c r="BC325" s="5">
        <f t="shared" si="492"/>
        <v>2.2934663132342204E-5</v>
      </c>
      <c r="BD325" s="5">
        <f t="shared" si="493"/>
        <v>2.1537781325985288E-3</v>
      </c>
      <c r="BE325" s="5">
        <f t="shared" si="494"/>
        <v>2.4603667930215129E-3</v>
      </c>
      <c r="BF325" s="5">
        <f t="shared" si="495"/>
        <v>1.4052990567091387E-3</v>
      </c>
      <c r="BG325" s="5">
        <f t="shared" si="496"/>
        <v>5.3511409881080193E-4</v>
      </c>
      <c r="BH325" s="5">
        <f t="shared" si="497"/>
        <v>1.5282179478757203E-4</v>
      </c>
      <c r="BI325" s="5">
        <f t="shared" si="498"/>
        <v>3.491517194407109E-5</v>
      </c>
      <c r="BJ325" s="8">
        <f t="shared" si="499"/>
        <v>0.24979890890956061</v>
      </c>
      <c r="BK325" s="8">
        <f t="shared" si="500"/>
        <v>0.23686808706993392</v>
      </c>
      <c r="BL325" s="8">
        <f t="shared" si="501"/>
        <v>0.46217585307800835</v>
      </c>
      <c r="BM325" s="8">
        <f t="shared" si="502"/>
        <v>0.54741567287681248</v>
      </c>
      <c r="BN325" s="8">
        <f t="shared" si="503"/>
        <v>0.45027123898264176</v>
      </c>
    </row>
    <row r="326" spans="1:66" x14ac:dyDescent="0.25">
      <c r="A326" t="s">
        <v>337</v>
      </c>
      <c r="B326" t="s">
        <v>338</v>
      </c>
      <c r="C326" t="s">
        <v>383</v>
      </c>
      <c r="D326" t="s">
        <v>493</v>
      </c>
      <c r="E326">
        <f>VLOOKUP(A326,home!$A$2:$E$405,3,FALSE)</f>
        <v>1.3762376237623799</v>
      </c>
      <c r="F326">
        <f>VLOOKUP(B326,home!$B$2:$E$405,3,FALSE)</f>
        <v>1.38</v>
      </c>
      <c r="G326">
        <f>VLOOKUP(C326,away!$B$2:$E$405,4,FALSE)</f>
        <v>1.0900000000000001</v>
      </c>
      <c r="H326">
        <f>VLOOKUP(A326,away!$A$2:$E$405,3,FALSE)</f>
        <v>1.0792079207920799</v>
      </c>
      <c r="I326">
        <f>VLOOKUP(C326,away!$B$2:$E$405,3,FALSE)</f>
        <v>0.44</v>
      </c>
      <c r="J326">
        <f>VLOOKUP(B326,home!$B$2:$E$405,4,FALSE)</f>
        <v>1.02</v>
      </c>
      <c r="K326" s="3">
        <f t="shared" si="448"/>
        <v>2.0701366336633718</v>
      </c>
      <c r="L326" s="3">
        <f t="shared" si="449"/>
        <v>0.4843485148514855</v>
      </c>
      <c r="M326" s="5">
        <f t="shared" si="450"/>
        <v>7.7732242327153339E-2</v>
      </c>
      <c r="N326" s="5">
        <f t="shared" si="451"/>
        <v>0.16091636245823865</v>
      </c>
      <c r="O326" s="5">
        <f t="shared" si="452"/>
        <v>3.76494961272325E-2</v>
      </c>
      <c r="P326" s="5">
        <f t="shared" si="453"/>
        <v>7.7939601171951214E-2</v>
      </c>
      <c r="Q326" s="5">
        <f t="shared" si="454"/>
        <v>0.16655942844032662</v>
      </c>
      <c r="R326" s="5">
        <f t="shared" si="455"/>
        <v>9.1177387670659076E-3</v>
      </c>
      <c r="S326" s="5">
        <f t="shared" si="456"/>
        <v>1.9536878292011065E-2</v>
      </c>
      <c r="T326" s="5">
        <f t="shared" si="457"/>
        <v>8.0672811799584479E-2</v>
      </c>
      <c r="U326" s="5">
        <f t="shared" si="458"/>
        <v>1.8874965037875835E-2</v>
      </c>
      <c r="V326" s="5">
        <f t="shared" si="459"/>
        <v>2.1765549941950291E-3</v>
      </c>
      <c r="W326" s="5">
        <f t="shared" si="460"/>
        <v>0.11493359149878432</v>
      </c>
      <c r="X326" s="5">
        <f t="shared" si="461"/>
        <v>5.5667914348983508E-2</v>
      </c>
      <c r="Y326" s="5">
        <f t="shared" si="462"/>
        <v>1.3481335819904929E-2</v>
      </c>
      <c r="Z326" s="5">
        <f t="shared" si="463"/>
        <v>1.4720544102107291E-3</v>
      </c>
      <c r="AA326" s="5">
        <f t="shared" si="464"/>
        <v>3.0473537613229583E-3</v>
      </c>
      <c r="AB326" s="5">
        <f t="shared" si="465"/>
        <v>3.1542193285232626E-3</v>
      </c>
      <c r="AC326" s="5">
        <f t="shared" si="466"/>
        <v>1.3639757382015016E-4</v>
      </c>
      <c r="AD326" s="5">
        <f t="shared" si="467"/>
        <v>5.948205955003362E-2</v>
      </c>
      <c r="AE326" s="5">
        <f t="shared" si="468"/>
        <v>2.8810047203366405E-2</v>
      </c>
      <c r="AF326" s="5">
        <f t="shared" si="469"/>
        <v>6.9770517878758546E-3</v>
      </c>
      <c r="AG326" s="5">
        <f t="shared" si="470"/>
        <v>1.1264415571665242E-3</v>
      </c>
      <c r="AH326" s="5">
        <f t="shared" si="471"/>
        <v>1.7824684184153652E-4</v>
      </c>
      <c r="AI326" s="5">
        <f t="shared" si="472"/>
        <v>3.6899531713096575E-4</v>
      </c>
      <c r="AJ326" s="5">
        <f t="shared" si="473"/>
        <v>3.8193536182152301E-4</v>
      </c>
      <c r="AK326" s="5">
        <f t="shared" si="474"/>
        <v>2.635527947327365E-4</v>
      </c>
      <c r="AL326" s="5">
        <f t="shared" si="475"/>
        <v>5.4704571416439126E-6</v>
      </c>
      <c r="AM326" s="5">
        <f t="shared" si="476"/>
        <v>2.4627198104054157E-2</v>
      </c>
      <c r="AN326" s="5">
        <f t="shared" si="477"/>
        <v>1.1928146826651951E-2</v>
      </c>
      <c r="AO326" s="5">
        <f t="shared" si="478"/>
        <v>2.8886901002096654E-3</v>
      </c>
      <c r="AP326" s="5">
        <f t="shared" si="479"/>
        <v>4.6637758663424685E-4</v>
      </c>
      <c r="AQ326" s="5">
        <f t="shared" si="480"/>
        <v>5.6472322861579368E-5</v>
      </c>
      <c r="AR326" s="5">
        <f t="shared" si="481"/>
        <v>1.726671862458317E-5</v>
      </c>
      <c r="AS326" s="5">
        <f t="shared" si="482"/>
        <v>3.5744466767907239E-5</v>
      </c>
      <c r="AT326" s="5">
        <f t="shared" si="483"/>
        <v>3.6997965053503891E-5</v>
      </c>
      <c r="AU326" s="5">
        <f t="shared" si="484"/>
        <v>2.5530280942751872E-5</v>
      </c>
      <c r="AV326" s="5">
        <f t="shared" si="485"/>
        <v>1.3212792461827121E-5</v>
      </c>
      <c r="AW326" s="5">
        <f t="shared" si="486"/>
        <v>1.5236250431374918E-7</v>
      </c>
      <c r="AX326" s="5">
        <f t="shared" si="487"/>
        <v>8.4969441632812715E-3</v>
      </c>
      <c r="AY326" s="5">
        <f t="shared" si="488"/>
        <v>4.1154822862612822E-3</v>
      </c>
      <c r="AZ326" s="5">
        <f t="shared" si="489"/>
        <v>9.9666386662412387E-4</v>
      </c>
      <c r="BA326" s="5">
        <f t="shared" si="490"/>
        <v>1.6091088786851116E-4</v>
      </c>
      <c r="BB326" s="5">
        <f t="shared" si="491"/>
        <v>1.9484237390636827E-5</v>
      </c>
      <c r="BC326" s="5">
        <f t="shared" si="492"/>
        <v>1.8874322886337464E-6</v>
      </c>
      <c r="BD326" s="5">
        <f t="shared" si="493"/>
        <v>1.3938515870292236E-6</v>
      </c>
      <c r="BE326" s="5">
        <f t="shared" si="494"/>
        <v>2.8854632321990246E-6</v>
      </c>
      <c r="BF326" s="5">
        <f t="shared" si="495"/>
        <v>2.9866515710319614E-6</v>
      </c>
      <c r="BG326" s="5">
        <f t="shared" si="496"/>
        <v>2.0609256097271749E-6</v>
      </c>
      <c r="BH326" s="5">
        <f t="shared" si="497"/>
        <v>1.0665994009878113E-6</v>
      </c>
      <c r="BI326" s="5">
        <f t="shared" si="498"/>
        <v>4.416012986856552E-7</v>
      </c>
      <c r="BJ326" s="8">
        <f t="shared" si="499"/>
        <v>0.74238530227839106</v>
      </c>
      <c r="BK326" s="8">
        <f t="shared" si="500"/>
        <v>0.1816426271025337</v>
      </c>
      <c r="BL326" s="8">
        <f t="shared" si="501"/>
        <v>7.3176090654097428E-2</v>
      </c>
      <c r="BM326" s="8">
        <f t="shared" si="502"/>
        <v>0.46464587522950768</v>
      </c>
      <c r="BN326" s="8">
        <f t="shared" si="503"/>
        <v>0.52991486929196818</v>
      </c>
    </row>
    <row r="327" spans="1:66" x14ac:dyDescent="0.25">
      <c r="A327" t="s">
        <v>337</v>
      </c>
      <c r="B327" t="s">
        <v>407</v>
      </c>
      <c r="C327" t="s">
        <v>367</v>
      </c>
      <c r="D327" t="s">
        <v>493</v>
      </c>
      <c r="E327">
        <f>VLOOKUP(A327,home!$A$2:$E$405,3,FALSE)</f>
        <v>1.3762376237623799</v>
      </c>
      <c r="F327">
        <f>VLOOKUP(B327,home!$B$2:$E$405,3,FALSE)</f>
        <v>1.45</v>
      </c>
      <c r="G327">
        <f>VLOOKUP(C327,away!$B$2:$E$405,4,FALSE)</f>
        <v>1.39</v>
      </c>
      <c r="H327">
        <f>VLOOKUP(A327,away!$A$2:$E$405,3,FALSE)</f>
        <v>1.0792079207920799</v>
      </c>
      <c r="I327">
        <f>VLOOKUP(C327,away!$B$2:$E$405,3,FALSE)</f>
        <v>0.79</v>
      </c>
      <c r="J327">
        <f>VLOOKUP(B327,home!$B$2:$E$405,4,FALSE)</f>
        <v>0.59</v>
      </c>
      <c r="K327" s="3">
        <f t="shared" si="448"/>
        <v>2.7738069306930764</v>
      </c>
      <c r="L327" s="3">
        <f t="shared" si="449"/>
        <v>0.50301881188118847</v>
      </c>
      <c r="M327" s="5">
        <f t="shared" si="450"/>
        <v>3.7747888350972279E-2</v>
      </c>
      <c r="N327" s="5">
        <f t="shared" si="451"/>
        <v>0.10470535432695535</v>
      </c>
      <c r="O327" s="5">
        <f t="shared" si="452"/>
        <v>1.8987897949329827E-2</v>
      </c>
      <c r="P327" s="5">
        <f t="shared" si="453"/>
        <v>5.2668762931143934E-2</v>
      </c>
      <c r="Q327" s="5">
        <f t="shared" si="454"/>
        <v>0.14521621875639154</v>
      </c>
      <c r="R327" s="5">
        <f t="shared" si="455"/>
        <v>4.7756349332965719E-3</v>
      </c>
      <c r="S327" s="5">
        <f t="shared" si="456"/>
        <v>1.837187926186069E-2</v>
      </c>
      <c r="T327" s="5">
        <f t="shared" si="457"/>
        <v>7.3046489824718827E-2</v>
      </c>
      <c r="U327" s="5">
        <f t="shared" si="458"/>
        <v>1.3246689276438002E-2</v>
      </c>
      <c r="V327" s="5">
        <f t="shared" si="459"/>
        <v>2.8482068672903574E-3</v>
      </c>
      <c r="W327" s="5">
        <f t="shared" si="460"/>
        <v>0.13426725134517359</v>
      </c>
      <c r="X327" s="5">
        <f t="shared" si="461"/>
        <v>6.7538953246202113E-2</v>
      </c>
      <c r="Y327" s="5">
        <f t="shared" si="462"/>
        <v>1.6986682008801861E-2</v>
      </c>
      <c r="Z327" s="5">
        <f t="shared" si="463"/>
        <v>8.0074473670838022E-4</v>
      </c>
      <c r="AA327" s="5">
        <f t="shared" si="464"/>
        <v>2.221111300397708E-3</v>
      </c>
      <c r="AB327" s="5">
        <f t="shared" si="465"/>
        <v>3.0804669594419369E-3</v>
      </c>
      <c r="AC327" s="5">
        <f t="shared" si="466"/>
        <v>2.4837735769050659E-4</v>
      </c>
      <c r="AD327" s="5">
        <f t="shared" si="467"/>
        <v>9.3107858086587947E-2</v>
      </c>
      <c r="AE327" s="5">
        <f t="shared" si="468"/>
        <v>4.6835004151517777E-2</v>
      </c>
      <c r="AF327" s="5">
        <f t="shared" si="469"/>
        <v>1.1779444071373499E-2</v>
      </c>
      <c r="AG327" s="5">
        <f t="shared" si="470"/>
        <v>1.9750939871344027E-3</v>
      </c>
      <c r="AH327" s="5">
        <f t="shared" si="471"/>
        <v>1.0069741651979111E-4</v>
      </c>
      <c r="AI327" s="5">
        <f t="shared" si="472"/>
        <v>2.7931519184548408E-4</v>
      </c>
      <c r="AJ327" s="5">
        <f t="shared" si="473"/>
        <v>3.8738320749443503E-4</v>
      </c>
      <c r="AK327" s="5">
        <f t="shared" si="474"/>
        <v>3.5817540859405932E-4</v>
      </c>
      <c r="AL327" s="5">
        <f t="shared" si="475"/>
        <v>1.3862209242576916E-5</v>
      </c>
      <c r="AM327" s="5">
        <f t="shared" si="476"/>
        <v>5.1652644412513007E-2</v>
      </c>
      <c r="AN327" s="5">
        <f t="shared" si="477"/>
        <v>2.5982251822903799E-2</v>
      </c>
      <c r="AO327" s="5">
        <f t="shared" si="478"/>
        <v>6.5347807209774561E-3</v>
      </c>
      <c r="AP327" s="5">
        <f t="shared" si="479"/>
        <v>1.0957058780567254E-3</v>
      </c>
      <c r="AQ327" s="5">
        <f t="shared" si="480"/>
        <v>1.3779016723783208E-4</v>
      </c>
      <c r="AR327" s="5">
        <f t="shared" si="481"/>
        <v>1.01305389634581E-5</v>
      </c>
      <c r="AS327" s="5">
        <f t="shared" si="482"/>
        <v>2.8100159188496337E-5</v>
      </c>
      <c r="AT327" s="5">
        <f t="shared" si="483"/>
        <v>3.8972208155314937E-5</v>
      </c>
      <c r="AU327" s="5">
        <f t="shared" si="484"/>
        <v>3.6033793695208602E-5</v>
      </c>
      <c r="AV327" s="5">
        <f t="shared" si="485"/>
        <v>2.4987696672733527E-5</v>
      </c>
      <c r="AW327" s="5">
        <f t="shared" si="486"/>
        <v>5.372672958188803E-7</v>
      </c>
      <c r="AX327" s="5">
        <f t="shared" si="487"/>
        <v>2.3879077176675614E-2</v>
      </c>
      <c r="AY327" s="5">
        <f t="shared" si="488"/>
        <v>1.201162503023057E-2</v>
      </c>
      <c r="AZ327" s="5">
        <f t="shared" si="489"/>
        <v>3.0210366757344627E-3</v>
      </c>
      <c r="BA327" s="5">
        <f t="shared" si="490"/>
        <v>5.0654609309248161E-4</v>
      </c>
      <c r="BB327" s="5">
        <f t="shared" si="491"/>
        <v>6.3700553477609478E-5</v>
      </c>
      <c r="BC327" s="5">
        <f t="shared" si="492"/>
        <v>6.4085153452962487E-6</v>
      </c>
      <c r="BD327" s="5">
        <f t="shared" si="493"/>
        <v>8.4930861218579643E-7</v>
      </c>
      <c r="BE327" s="5">
        <f t="shared" si="494"/>
        <v>2.3558181147782804E-6</v>
      </c>
      <c r="BF327" s="5">
        <f t="shared" si="495"/>
        <v>3.2672923071121461E-6</v>
      </c>
      <c r="BG327" s="5">
        <f t="shared" si="496"/>
        <v>3.0209460153559473E-6</v>
      </c>
      <c r="BH327" s="5">
        <f t="shared" si="497"/>
        <v>2.0948802486609902E-6</v>
      </c>
      <c r="BI327" s="5">
        <f t="shared" si="498"/>
        <v>1.1621586705415779E-6</v>
      </c>
      <c r="BJ327" s="8">
        <f t="shared" si="499"/>
        <v>0.82034991685110181</v>
      </c>
      <c r="BK327" s="8">
        <f t="shared" si="500"/>
        <v>0.1239106020084309</v>
      </c>
      <c r="BL327" s="8">
        <f t="shared" si="501"/>
        <v>4.3588346444001676E-2</v>
      </c>
      <c r="BM327" s="8">
        <f t="shared" si="502"/>
        <v>0.61253676502921861</v>
      </c>
      <c r="BN327" s="8">
        <f t="shared" si="503"/>
        <v>0.36410175724808946</v>
      </c>
    </row>
    <row r="328" spans="1:66" x14ac:dyDescent="0.25">
      <c r="A328" t="s">
        <v>344</v>
      </c>
      <c r="B328" t="s">
        <v>345</v>
      </c>
      <c r="C328" t="s">
        <v>370</v>
      </c>
      <c r="D328" t="s">
        <v>493</v>
      </c>
      <c r="E328">
        <f>VLOOKUP(A328,home!$A$2:$E$405,3,FALSE)</f>
        <v>1.2843137254902</v>
      </c>
      <c r="F328">
        <f>VLOOKUP(B328,home!$B$2:$E$405,3,FALSE)</f>
        <v>0.55000000000000004</v>
      </c>
      <c r="G328">
        <f>VLOOKUP(C328,away!$B$2:$E$405,4,FALSE)</f>
        <v>0.93</v>
      </c>
      <c r="H328">
        <f>VLOOKUP(A328,away!$A$2:$E$405,3,FALSE)</f>
        <v>1.3823529411764699</v>
      </c>
      <c r="I328">
        <f>VLOOKUP(C328,away!$B$2:$E$405,3,FALSE)</f>
        <v>0.39</v>
      </c>
      <c r="J328">
        <f>VLOOKUP(B328,home!$B$2:$E$405,4,FALSE)</f>
        <v>1.0900000000000001</v>
      </c>
      <c r="K328" s="3">
        <f t="shared" si="448"/>
        <v>0.65692647058823728</v>
      </c>
      <c r="L328" s="3">
        <f t="shared" si="449"/>
        <v>0.58763823529411741</v>
      </c>
      <c r="M328" s="5">
        <f t="shared" si="450"/>
        <v>0.28806627439792881</v>
      </c>
      <c r="N328" s="5">
        <f t="shared" si="451"/>
        <v>0.18923836093573407</v>
      </c>
      <c r="O328" s="5">
        <f t="shared" si="452"/>
        <v>0.16927875713494986</v>
      </c>
      <c r="P328" s="5">
        <f t="shared" si="453"/>
        <v>0.111203696470226</v>
      </c>
      <c r="Q328" s="5">
        <f t="shared" si="454"/>
        <v>6.2157844274707372E-2</v>
      </c>
      <c r="R328" s="5">
        <f t="shared" si="455"/>
        <v>4.9737335057781697E-2</v>
      </c>
      <c r="S328" s="5">
        <f t="shared" si="456"/>
        <v>1.0732132852490443E-2</v>
      </c>
      <c r="T328" s="5">
        <f t="shared" si="457"/>
        <v>3.6526325919275598E-2</v>
      </c>
      <c r="U328" s="5">
        <f t="shared" si="458"/>
        <v>3.2673771975973133E-2</v>
      </c>
      <c r="V328" s="5">
        <f t="shared" si="459"/>
        <v>4.603311229530455E-4</v>
      </c>
      <c r="W328" s="5">
        <f t="shared" si="460"/>
        <v>1.3611044419585596E-2</v>
      </c>
      <c r="X328" s="5">
        <f t="shared" si="461"/>
        <v>7.9983701232351229E-3</v>
      </c>
      <c r="Y328" s="5">
        <f t="shared" si="462"/>
        <v>2.3500740522235395E-3</v>
      </c>
      <c r="Z328" s="5">
        <f t="shared" si="463"/>
        <v>9.7425199338623605E-3</v>
      </c>
      <c r="AA328" s="5">
        <f t="shared" si="464"/>
        <v>6.4001192347877475E-3</v>
      </c>
      <c r="AB328" s="5">
        <f t="shared" si="465"/>
        <v>2.1022038701265025E-3</v>
      </c>
      <c r="AC328" s="5">
        <f t="shared" si="466"/>
        <v>1.1106498534855213E-5</v>
      </c>
      <c r="AD328" s="5">
        <f t="shared" si="467"/>
        <v>2.2353638428945217E-3</v>
      </c>
      <c r="AE328" s="5">
        <f t="shared" si="468"/>
        <v>1.3135852638788133E-3</v>
      </c>
      <c r="AF328" s="5">
        <f t="shared" si="469"/>
        <v>3.8595646318705161E-4</v>
      </c>
      <c r="AG328" s="5">
        <f t="shared" si="470"/>
        <v>7.560092497586601E-5</v>
      </c>
      <c r="AH328" s="5">
        <f t="shared" si="471"/>
        <v>1.4312693053131593E-3</v>
      </c>
      <c r="AI328" s="5">
        <f t="shared" si="472"/>
        <v>9.4023869320065197E-4</v>
      </c>
      <c r="AJ328" s="5">
        <f t="shared" si="473"/>
        <v>3.0883384311740039E-4</v>
      </c>
      <c r="AK328" s="5">
        <f t="shared" si="474"/>
        <v>6.7627042185771743E-5</v>
      </c>
      <c r="AL328" s="5">
        <f t="shared" si="475"/>
        <v>1.7149993618634172E-7</v>
      </c>
      <c r="AM328" s="5">
        <f t="shared" si="476"/>
        <v>2.9369393595865155E-4</v>
      </c>
      <c r="AN328" s="5">
        <f t="shared" si="477"/>
        <v>1.7258578624332552E-4</v>
      </c>
      <c r="AO328" s="5">
        <f t="shared" si="478"/>
        <v>5.070900343243777E-5</v>
      </c>
      <c r="AP328" s="5">
        <f t="shared" si="479"/>
        <v>9.9328497635203588E-6</v>
      </c>
      <c r="AQ328" s="5">
        <f t="shared" si="480"/>
        <v>1.4592305766191734E-6</v>
      </c>
      <c r="AR328" s="5">
        <f t="shared" si="481"/>
        <v>1.6821371376097246E-4</v>
      </c>
      <c r="AS328" s="5">
        <f t="shared" si="482"/>
        <v>1.1050404128553564E-4</v>
      </c>
      <c r="AT328" s="5">
        <f t="shared" si="483"/>
        <v>3.6296514913721896E-5</v>
      </c>
      <c r="AU328" s="5">
        <f t="shared" si="484"/>
        <v>7.948047145641548E-6</v>
      </c>
      <c r="AV328" s="5">
        <f t="shared" si="485"/>
        <v>1.3053206398638036E-6</v>
      </c>
      <c r="AW328" s="5">
        <f t="shared" si="486"/>
        <v>1.8390276959885534E-9</v>
      </c>
      <c r="AX328" s="5">
        <f t="shared" si="487"/>
        <v>3.2155886797080775E-5</v>
      </c>
      <c r="AY328" s="5">
        <f t="shared" si="488"/>
        <v>1.8896028571753955E-5</v>
      </c>
      <c r="AZ328" s="5">
        <f t="shared" si="489"/>
        <v>5.552014441986356E-6</v>
      </c>
      <c r="BA328" s="5">
        <f t="shared" si="490"/>
        <v>1.0875253230054388E-6</v>
      </c>
      <c r="BB328" s="5">
        <f t="shared" si="491"/>
        <v>1.5976786541214523E-7</v>
      </c>
      <c r="BC328" s="5">
        <f t="shared" si="492"/>
        <v>1.8777141297500218E-8</v>
      </c>
      <c r="BD328" s="5">
        <f t="shared" si="493"/>
        <v>1.6474801651127938E-5</v>
      </c>
      <c r="BE328" s="5">
        <f t="shared" si="494"/>
        <v>1.0822733302316741E-5</v>
      </c>
      <c r="BF328" s="5">
        <f t="shared" si="495"/>
        <v>3.5548699952043574E-6</v>
      </c>
      <c r="BG328" s="5">
        <f t="shared" si="496"/>
        <v>7.7842939978320759E-7</v>
      </c>
      <c r="BH328" s="5">
        <f t="shared" si="497"/>
        <v>1.278427195504256E-7</v>
      </c>
      <c r="BI328" s="5">
        <f t="shared" si="498"/>
        <v>1.6796653308932593E-8</v>
      </c>
      <c r="BJ328" s="8">
        <f t="shared" si="499"/>
        <v>0.31647877702581262</v>
      </c>
      <c r="BK328" s="8">
        <f t="shared" si="500"/>
        <v>0.4104926088706411</v>
      </c>
      <c r="BL328" s="8">
        <f t="shared" si="501"/>
        <v>0.26329619926890296</v>
      </c>
      <c r="BM328" s="8">
        <f t="shared" si="502"/>
        <v>0.13030894263834714</v>
      </c>
      <c r="BN328" s="8">
        <f t="shared" si="503"/>
        <v>0.86968226827132777</v>
      </c>
    </row>
    <row r="329" spans="1:66" x14ac:dyDescent="0.25">
      <c r="A329" t="s">
        <v>344</v>
      </c>
      <c r="B329" t="s">
        <v>376</v>
      </c>
      <c r="C329" t="s">
        <v>358</v>
      </c>
      <c r="D329" t="s">
        <v>493</v>
      </c>
      <c r="E329">
        <f>VLOOKUP(A329,home!$A$2:$E$405,3,FALSE)</f>
        <v>1.2843137254902</v>
      </c>
      <c r="F329">
        <f>VLOOKUP(B329,home!$B$2:$E$405,3,FALSE)</f>
        <v>1.25</v>
      </c>
      <c r="G329">
        <f>VLOOKUP(C329,away!$B$2:$E$405,4,FALSE)</f>
        <v>1.4</v>
      </c>
      <c r="H329">
        <f>VLOOKUP(A329,away!$A$2:$E$405,3,FALSE)</f>
        <v>1.3823529411764699</v>
      </c>
      <c r="I329">
        <f>VLOOKUP(C329,away!$B$2:$E$405,3,FALSE)</f>
        <v>0.47</v>
      </c>
      <c r="J329">
        <f>VLOOKUP(B329,home!$B$2:$E$405,4,FALSE)</f>
        <v>1.01</v>
      </c>
      <c r="K329" s="3">
        <f t="shared" si="448"/>
        <v>2.2475490196078498</v>
      </c>
      <c r="L329" s="3">
        <f t="shared" si="449"/>
        <v>0.65620294117647027</v>
      </c>
      <c r="M329" s="5">
        <f t="shared" si="450"/>
        <v>5.4817161895325352E-2</v>
      </c>
      <c r="N329" s="5">
        <f t="shared" si="451"/>
        <v>0.12320425847552328</v>
      </c>
      <c r="O329" s="5">
        <f t="shared" si="452"/>
        <v>3.5971182862659226E-2</v>
      </c>
      <c r="P329" s="5">
        <f t="shared" si="453"/>
        <v>8.0846996777104441E-2</v>
      </c>
      <c r="Q329" s="5">
        <f t="shared" si="454"/>
        <v>0.13845380517408729</v>
      </c>
      <c r="R329" s="5">
        <f t="shared" si="455"/>
        <v>1.1802197996036811E-2</v>
      </c>
      <c r="S329" s="5">
        <f t="shared" si="456"/>
        <v>2.9809263476455752E-2</v>
      </c>
      <c r="T329" s="5">
        <f t="shared" si="457"/>
        <v>9.0853794172310071E-2</v>
      </c>
      <c r="U329" s="5">
        <f t="shared" si="458"/>
        <v>2.6526018535210267E-2</v>
      </c>
      <c r="V329" s="5">
        <f t="shared" si="459"/>
        <v>4.8849045422242965E-3</v>
      </c>
      <c r="W329" s="5">
        <f t="shared" si="460"/>
        <v>0.10372723802666534</v>
      </c>
      <c r="X329" s="5">
        <f t="shared" si="461"/>
        <v>6.8066118673209608E-2</v>
      </c>
      <c r="Y329" s="5">
        <f t="shared" si="462"/>
        <v>2.2332593633913399E-2</v>
      </c>
      <c r="Z329" s="5">
        <f t="shared" si="463"/>
        <v>2.5815456791154663E-3</v>
      </c>
      <c r="AA329" s="5">
        <f t="shared" si="464"/>
        <v>5.8021504601688482E-3</v>
      </c>
      <c r="AB329" s="5">
        <f t="shared" si="465"/>
        <v>6.5203087891848666E-3</v>
      </c>
      <c r="AC329" s="5">
        <f t="shared" si="466"/>
        <v>4.5028081549510721E-4</v>
      </c>
      <c r="AD329" s="5">
        <f t="shared" si="467"/>
        <v>5.8283013033365472E-2</v>
      </c>
      <c r="AE329" s="5">
        <f t="shared" si="468"/>
        <v>3.8245484573120971E-2</v>
      </c>
      <c r="AF329" s="5">
        <f t="shared" si="469"/>
        <v>1.2548399731800646E-2</v>
      </c>
      <c r="AG329" s="5">
        <f t="shared" si="470"/>
        <v>2.7447656036885385E-3</v>
      </c>
      <c r="AH329" s="5">
        <f t="shared" si="471"/>
        <v>4.2350446685424429E-4</v>
      </c>
      <c r="AI329" s="5">
        <f t="shared" si="472"/>
        <v>9.5184704927780191E-4</v>
      </c>
      <c r="AJ329" s="5">
        <f t="shared" si="473"/>
        <v>1.0696614512104745E-3</v>
      </c>
      <c r="AK329" s="5">
        <f t="shared" si="474"/>
        <v>8.0137218199347049E-4</v>
      </c>
      <c r="AL329" s="5">
        <f t="shared" si="475"/>
        <v>2.6563835397855055E-5</v>
      </c>
      <c r="AM329" s="5">
        <f t="shared" si="476"/>
        <v>2.6198785760586398E-2</v>
      </c>
      <c r="AN329" s="5">
        <f t="shared" si="477"/>
        <v>1.7191720271349024E-2</v>
      </c>
      <c r="AO329" s="5">
        <f t="shared" si="478"/>
        <v>5.6406287029711856E-3</v>
      </c>
      <c r="AP329" s="5">
        <f t="shared" si="479"/>
        <v>1.2337990483247037E-3</v>
      </c>
      <c r="AQ329" s="5">
        <f t="shared" si="480"/>
        <v>2.0240564108285009E-4</v>
      </c>
      <c r="AR329" s="5">
        <f t="shared" si="481"/>
        <v>5.5580975350225634E-5</v>
      </c>
      <c r="AS329" s="5">
        <f t="shared" si="482"/>
        <v>1.249209666572477E-4</v>
      </c>
      <c r="AT329" s="5">
        <f t="shared" si="483"/>
        <v>1.4038299806948102E-4</v>
      </c>
      <c r="AU329" s="5">
        <f t="shared" si="484"/>
        <v>1.0517255656022422E-4</v>
      </c>
      <c r="AV329" s="5">
        <f t="shared" si="485"/>
        <v>5.9095119096645797E-5</v>
      </c>
      <c r="AW329" s="5">
        <f t="shared" si="486"/>
        <v>1.0882674130507314E-6</v>
      </c>
      <c r="AX329" s="5">
        <f t="shared" si="487"/>
        <v>9.8138425418536727E-3</v>
      </c>
      <c r="AY329" s="5">
        <f t="shared" si="488"/>
        <v>6.4398723402071473E-3</v>
      </c>
      <c r="AZ329" s="5">
        <f t="shared" si="489"/>
        <v>2.1129315852224636E-3</v>
      </c>
      <c r="BA329" s="5">
        <f t="shared" si="490"/>
        <v>4.6217064024254748E-4</v>
      </c>
      <c r="BB329" s="5">
        <f t="shared" si="491"/>
        <v>7.5819433363142992E-5</v>
      </c>
      <c r="BC329" s="5">
        <f t="shared" si="492"/>
        <v>9.9505870342455678E-6</v>
      </c>
      <c r="BD329" s="5">
        <f t="shared" si="493"/>
        <v>6.0787332497124891E-6</v>
      </c>
      <c r="BE329" s="5">
        <f t="shared" si="494"/>
        <v>1.3662250955848945E-5</v>
      </c>
      <c r="BF329" s="5">
        <f t="shared" si="495"/>
        <v>1.5353289370727358E-5</v>
      </c>
      <c r="BG329" s="5">
        <f t="shared" si="496"/>
        <v>1.1502423490977962E-5</v>
      </c>
      <c r="BH329" s="5">
        <f t="shared" si="497"/>
        <v>6.4630651600654577E-6</v>
      </c>
      <c r="BI329" s="5">
        <f t="shared" si="498"/>
        <v>2.905211152833352E-6</v>
      </c>
      <c r="BJ329" s="8">
        <f t="shared" si="499"/>
        <v>0.72784139764992195</v>
      </c>
      <c r="BK329" s="8">
        <f t="shared" si="500"/>
        <v>0.17727504368220995</v>
      </c>
      <c r="BL329" s="8">
        <f t="shared" si="501"/>
        <v>9.0409361381710004E-2</v>
      </c>
      <c r="BM329" s="8">
        <f t="shared" si="502"/>
        <v>0.54657296113942699</v>
      </c>
      <c r="BN329" s="8">
        <f t="shared" si="503"/>
        <v>0.44509560318073643</v>
      </c>
    </row>
    <row r="330" spans="1:66" x14ac:dyDescent="0.25">
      <c r="A330" t="s">
        <v>344</v>
      </c>
      <c r="B330" t="s">
        <v>411</v>
      </c>
      <c r="C330" t="s">
        <v>350</v>
      </c>
      <c r="D330" t="s">
        <v>493</v>
      </c>
      <c r="E330">
        <f>VLOOKUP(A330,home!$A$2:$E$405,3,FALSE)</f>
        <v>1.2843137254902</v>
      </c>
      <c r="F330">
        <f>VLOOKUP(B330,home!$B$2:$E$405,3,FALSE)</f>
        <v>1.49</v>
      </c>
      <c r="G330">
        <f>VLOOKUP(C330,away!$B$2:$E$405,4,FALSE)</f>
        <v>0.64</v>
      </c>
      <c r="H330">
        <f>VLOOKUP(A330,away!$A$2:$E$405,3,FALSE)</f>
        <v>1.3823529411764699</v>
      </c>
      <c r="I330">
        <f>VLOOKUP(C330,away!$B$2:$E$405,3,FALSE)</f>
        <v>0.71</v>
      </c>
      <c r="J330">
        <f>VLOOKUP(B330,home!$B$2:$E$405,4,FALSE)</f>
        <v>0.33</v>
      </c>
      <c r="K330" s="3">
        <f t="shared" si="448"/>
        <v>1.2247215686274546</v>
      </c>
      <c r="L330" s="3">
        <f t="shared" si="449"/>
        <v>0.32388529411764688</v>
      </c>
      <c r="M330" s="5">
        <f t="shared" si="450"/>
        <v>0.21254387045080597</v>
      </c>
      <c r="N330" s="5">
        <f t="shared" si="451"/>
        <v>0.26030706242066154</v>
      </c>
      <c r="O330" s="5">
        <f t="shared" si="452"/>
        <v>6.8839833993862329E-2</v>
      </c>
      <c r="P330" s="5">
        <f t="shared" si="453"/>
        <v>8.4309629473016637E-2</v>
      </c>
      <c r="Q330" s="5">
        <f t="shared" si="454"/>
        <v>0.15940183690631873</v>
      </c>
      <c r="R330" s="5">
        <f t="shared" si="455"/>
        <v>1.1148104940056044E-2</v>
      </c>
      <c r="S330" s="5">
        <f t="shared" si="456"/>
        <v>8.3607605418131274E-3</v>
      </c>
      <c r="T330" s="5">
        <f t="shared" si="457"/>
        <v>5.1627910829296228E-2</v>
      </c>
      <c r="U330" s="5">
        <f t="shared" si="458"/>
        <v>1.365332456940891E-2</v>
      </c>
      <c r="V330" s="5">
        <f t="shared" si="459"/>
        <v>3.6849523081088819E-4</v>
      </c>
      <c r="W330" s="5">
        <f t="shared" si="460"/>
        <v>6.507428924600149E-2</v>
      </c>
      <c r="X330" s="5">
        <f t="shared" si="461"/>
        <v>2.1076605311938019E-2</v>
      </c>
      <c r="Y330" s="5">
        <f t="shared" si="462"/>
        <v>3.4132012552293019E-3</v>
      </c>
      <c r="Z330" s="5">
        <f t="shared" si="463"/>
        <v>1.2035690824548151E-3</v>
      </c>
      <c r="AA330" s="5">
        <f t="shared" si="464"/>
        <v>1.4740370146155673E-3</v>
      </c>
      <c r="AB330" s="5">
        <f t="shared" si="465"/>
        <v>9.0264246237745419E-4</v>
      </c>
      <c r="AC330" s="5">
        <f t="shared" si="466"/>
        <v>9.1356717046065225E-6</v>
      </c>
      <c r="AD330" s="5">
        <f t="shared" si="467"/>
        <v>1.9924471400669917E-2</v>
      </c>
      <c r="AE330" s="5">
        <f t="shared" si="468"/>
        <v>6.4532432797446198E-3</v>
      </c>
      <c r="AF330" s="5">
        <f t="shared" si="469"/>
        <v>1.045055298836407E-3</v>
      </c>
      <c r="AG330" s="5">
        <f t="shared" si="470"/>
        <v>1.1282601427761175E-4</v>
      </c>
      <c r="AH330" s="5">
        <f t="shared" si="471"/>
        <v>9.7454581565446007E-5</v>
      </c>
      <c r="AI330" s="5">
        <f t="shared" si="472"/>
        <v>1.1935472800476523E-4</v>
      </c>
      <c r="AJ330" s="5">
        <f t="shared" si="473"/>
        <v>7.3088154852549663E-5</v>
      </c>
      <c r="AK330" s="5">
        <f t="shared" si="474"/>
        <v>2.9837546553033659E-5</v>
      </c>
      <c r="AL330" s="5">
        <f t="shared" si="475"/>
        <v>1.4495362200167879E-7</v>
      </c>
      <c r="AM330" s="5">
        <f t="shared" si="476"/>
        <v>4.8803859735802591E-3</v>
      </c>
      <c r="AN330" s="5">
        <f t="shared" si="477"/>
        <v>1.5806852464606807E-3</v>
      </c>
      <c r="AO330" s="5">
        <f t="shared" si="478"/>
        <v>2.5598035297867136E-4</v>
      </c>
      <c r="AP330" s="5">
        <f t="shared" si="479"/>
        <v>2.7636090637612027E-5</v>
      </c>
      <c r="AQ330" s="5">
        <f t="shared" si="480"/>
        <v>2.2377308361062283E-6</v>
      </c>
      <c r="AR330" s="5">
        <f t="shared" si="481"/>
        <v>6.3128211626873395E-6</v>
      </c>
      <c r="AS330" s="5">
        <f t="shared" si="482"/>
        <v>7.7314482368310285E-6</v>
      </c>
      <c r="AT330" s="5">
        <f t="shared" si="483"/>
        <v>4.7344357061868339E-6</v>
      </c>
      <c r="AU330" s="5">
        <f t="shared" si="484"/>
        <v>1.9327885082156577E-6</v>
      </c>
      <c r="AV330" s="5">
        <f t="shared" si="485"/>
        <v>5.9178194340174977E-7</v>
      </c>
      <c r="AW330" s="5">
        <f t="shared" si="486"/>
        <v>1.5971847934541866E-9</v>
      </c>
      <c r="AX330" s="5">
        <f t="shared" si="487"/>
        <v>9.961856608451075E-4</v>
      </c>
      <c r="AY330" s="5">
        <f t="shared" si="488"/>
        <v>3.2264988575860009E-4</v>
      </c>
      <c r="AZ330" s="5">
        <f t="shared" si="489"/>
        <v>5.225077657297467E-5</v>
      </c>
      <c r="BA330" s="5">
        <f t="shared" si="490"/>
        <v>5.6410860460711208E-6</v>
      </c>
      <c r="BB330" s="5">
        <f t="shared" si="491"/>
        <v>4.567662032936745E-7</v>
      </c>
      <c r="BC330" s="5">
        <f t="shared" si="492"/>
        <v>2.9587971219354538E-8</v>
      </c>
      <c r="BD330" s="5">
        <f t="shared" si="493"/>
        <v>3.4077165649818256E-7</v>
      </c>
      <c r="BE330" s="5">
        <f t="shared" si="494"/>
        <v>4.1735039769023018E-7</v>
      </c>
      <c r="BF330" s="5">
        <f t="shared" si="495"/>
        <v>2.5556901686323545E-7</v>
      </c>
      <c r="BG330" s="5">
        <f t="shared" si="496"/>
        <v>1.043336290751061E-7</v>
      </c>
      <c r="BH330" s="5">
        <f t="shared" si="497"/>
        <v>3.1944911465364746E-8</v>
      </c>
      <c r="BI330" s="5">
        <f t="shared" si="498"/>
        <v>7.824724415905327E-9</v>
      </c>
      <c r="BJ330" s="8">
        <f t="shared" si="499"/>
        <v>0.59656064112086438</v>
      </c>
      <c r="BK330" s="8">
        <f t="shared" si="500"/>
        <v>0.30591468620753182</v>
      </c>
      <c r="BL330" s="8">
        <f t="shared" si="501"/>
        <v>9.6360139061189412E-2</v>
      </c>
      <c r="BM330" s="8">
        <f t="shared" si="502"/>
        <v>0.20316604899874546</v>
      </c>
      <c r="BN330" s="8">
        <f t="shared" si="503"/>
        <v>0.79655033818472121</v>
      </c>
    </row>
    <row r="331" spans="1:66" x14ac:dyDescent="0.25">
      <c r="A331" t="s">
        <v>344</v>
      </c>
      <c r="B331" t="s">
        <v>421</v>
      </c>
      <c r="C331" t="s">
        <v>379</v>
      </c>
      <c r="D331" t="s">
        <v>493</v>
      </c>
      <c r="E331">
        <f>VLOOKUP(A331,home!$A$2:$E$405,3,FALSE)</f>
        <v>1.2843137254902</v>
      </c>
      <c r="F331">
        <f>VLOOKUP(B331,home!$B$2:$E$405,3,FALSE)</f>
        <v>1.06</v>
      </c>
      <c r="G331">
        <f>VLOOKUP(C331,away!$B$2:$E$405,4,FALSE)</f>
        <v>0.86</v>
      </c>
      <c r="H331">
        <f>VLOOKUP(A331,away!$A$2:$E$405,3,FALSE)</f>
        <v>1.3823529411764699</v>
      </c>
      <c r="I331">
        <f>VLOOKUP(C331,away!$B$2:$E$405,3,FALSE)</f>
        <v>1.25</v>
      </c>
      <c r="J331">
        <f>VLOOKUP(B331,home!$B$2:$E$405,4,FALSE)</f>
        <v>0.85</v>
      </c>
      <c r="K331" s="3">
        <f t="shared" si="448"/>
        <v>1.1707803921568662</v>
      </c>
      <c r="L331" s="3">
        <f t="shared" si="449"/>
        <v>1.4687499999999993</v>
      </c>
      <c r="M331" s="5">
        <f t="shared" si="450"/>
        <v>7.13947892382025E-2</v>
      </c>
      <c r="N331" s="5">
        <f t="shared" si="451"/>
        <v>8.3587619342259542E-2</v>
      </c>
      <c r="O331" s="5">
        <f t="shared" si="452"/>
        <v>0.10486109669360988</v>
      </c>
      <c r="P331" s="5">
        <f t="shared" si="453"/>
        <v>0.12276931590894365</v>
      </c>
      <c r="Q331" s="5">
        <f t="shared" si="454"/>
        <v>4.8931372876494739E-2</v>
      </c>
      <c r="R331" s="5">
        <f t="shared" si="455"/>
        <v>7.7007367884369723E-2</v>
      </c>
      <c r="S331" s="5">
        <f t="shared" si="456"/>
        <v>5.2778028654383198E-2</v>
      </c>
      <c r="T331" s="5">
        <f t="shared" si="457"/>
        <v>7.1867953912351623E-2</v>
      </c>
      <c r="U331" s="5">
        <f t="shared" si="458"/>
        <v>9.0158716370630457E-2</v>
      </c>
      <c r="V331" s="5">
        <f t="shared" si="459"/>
        <v>1.0084026427105968E-2</v>
      </c>
      <c r="W331" s="5">
        <f t="shared" si="460"/>
        <v>1.9095963975038786E-2</v>
      </c>
      <c r="X331" s="5">
        <f t="shared" si="461"/>
        <v>2.8047197088338208E-2</v>
      </c>
      <c r="Y331" s="5">
        <f t="shared" si="462"/>
        <v>2.0597160361748364E-2</v>
      </c>
      <c r="Z331" s="5">
        <f t="shared" si="463"/>
        <v>3.7701523860056006E-2</v>
      </c>
      <c r="AA331" s="5">
        <f t="shared" si="464"/>
        <v>4.4140204889787822E-2</v>
      </c>
      <c r="AB331" s="5">
        <f t="shared" si="465"/>
        <v>2.5839243195375106E-2</v>
      </c>
      <c r="AC331" s="5">
        <f t="shared" si="466"/>
        <v>1.0837704677691877E-3</v>
      </c>
      <c r="AD331" s="5">
        <f t="shared" si="467"/>
        <v>5.5892950478273274E-3</v>
      </c>
      <c r="AE331" s="5">
        <f t="shared" si="468"/>
        <v>8.2092771014963834E-3</v>
      </c>
      <c r="AF331" s="5">
        <f t="shared" si="469"/>
        <v>6.0286878714114044E-3</v>
      </c>
      <c r="AG331" s="5">
        <f t="shared" si="470"/>
        <v>2.9515451037118333E-3</v>
      </c>
      <c r="AH331" s="5">
        <f t="shared" si="471"/>
        <v>1.3843528292364304E-2</v>
      </c>
      <c r="AI331" s="5">
        <f t="shared" si="472"/>
        <v>1.6207731482968953E-2</v>
      </c>
      <c r="AJ331" s="5">
        <f t="shared" si="473"/>
        <v>9.4878471108017885E-3</v>
      </c>
      <c r="AK331" s="5">
        <f t="shared" si="474"/>
        <v>3.7027284537029695E-3</v>
      </c>
      <c r="AL331" s="5">
        <f t="shared" si="475"/>
        <v>7.4545361279191688E-5</v>
      </c>
      <c r="AM331" s="5">
        <f t="shared" si="476"/>
        <v>1.3087674095951401E-3</v>
      </c>
      <c r="AN331" s="5">
        <f t="shared" si="477"/>
        <v>1.9222521328428614E-3</v>
      </c>
      <c r="AO331" s="5">
        <f t="shared" si="478"/>
        <v>1.4116539100564758E-3</v>
      </c>
      <c r="AP331" s="5">
        <f t="shared" si="479"/>
        <v>6.9112222679848284E-4</v>
      </c>
      <c r="AQ331" s="5">
        <f t="shared" si="480"/>
        <v>2.5377144265256772E-4</v>
      </c>
      <c r="AR331" s="5">
        <f t="shared" si="481"/>
        <v>4.0665364358820101E-3</v>
      </c>
      <c r="AS331" s="5">
        <f t="shared" si="482"/>
        <v>4.7610211231221252E-3</v>
      </c>
      <c r="AT331" s="5">
        <f t="shared" si="483"/>
        <v>2.7870550887980228E-3</v>
      </c>
      <c r="AU331" s="5">
        <f t="shared" si="484"/>
        <v>1.0876764832752463E-3</v>
      </c>
      <c r="AV331" s="5">
        <f t="shared" si="485"/>
        <v>3.1835757490719863E-4</v>
      </c>
      <c r="AW331" s="5">
        <f t="shared" si="486"/>
        <v>3.5607496733164885E-6</v>
      </c>
      <c r="AX331" s="5">
        <f t="shared" si="487"/>
        <v>2.5537987017465458E-4</v>
      </c>
      <c r="AY331" s="5">
        <f t="shared" si="488"/>
        <v>3.7508918431902375E-4</v>
      </c>
      <c r="AZ331" s="5">
        <f t="shared" si="489"/>
        <v>2.7545611973428297E-4</v>
      </c>
      <c r="BA331" s="5">
        <f t="shared" si="490"/>
        <v>1.3485872528657601E-4</v>
      </c>
      <c r="BB331" s="5">
        <f t="shared" si="491"/>
        <v>4.951843819116459E-5</v>
      </c>
      <c r="BC331" s="5">
        <f t="shared" si="492"/>
        <v>1.4546041218654584E-5</v>
      </c>
      <c r="BD331" s="5">
        <f t="shared" si="493"/>
        <v>9.9545423170028418E-4</v>
      </c>
      <c r="BE331" s="5">
        <f t="shared" si="494"/>
        <v>1.1654582957642708E-3</v>
      </c>
      <c r="BF331" s="5">
        <f t="shared" si="495"/>
        <v>6.8224786027868301E-4</v>
      </c>
      <c r="BG331" s="5">
        <f t="shared" si="496"/>
        <v>2.6625413913508643E-4</v>
      </c>
      <c r="BH331" s="5">
        <f t="shared" si="497"/>
        <v>7.7931281357491365E-5</v>
      </c>
      <c r="BI331" s="5">
        <f t="shared" si="498"/>
        <v>1.8248083229802142E-5</v>
      </c>
      <c r="BJ331" s="8">
        <f t="shared" si="499"/>
        <v>0.30159848818154811</v>
      </c>
      <c r="BK331" s="8">
        <f t="shared" si="500"/>
        <v>0.25855956524200274</v>
      </c>
      <c r="BL331" s="8">
        <f t="shared" si="501"/>
        <v>0.40147470497106119</v>
      </c>
      <c r="BM331" s="8">
        <f t="shared" si="502"/>
        <v>0.49041119187614224</v>
      </c>
      <c r="BN331" s="8">
        <f t="shared" si="503"/>
        <v>0.50855156194387996</v>
      </c>
    </row>
    <row r="332" spans="1:66" x14ac:dyDescent="0.25">
      <c r="A332" t="s">
        <v>344</v>
      </c>
      <c r="B332" t="s">
        <v>422</v>
      </c>
      <c r="C332" t="s">
        <v>424</v>
      </c>
      <c r="D332" t="s">
        <v>493</v>
      </c>
      <c r="E332">
        <f>VLOOKUP(A332,home!$A$2:$E$405,3,FALSE)</f>
        <v>1.2843137254902</v>
      </c>
      <c r="F332">
        <f>VLOOKUP(B332,home!$B$2:$E$405,3,FALSE)</f>
        <v>0.55000000000000004</v>
      </c>
      <c r="G332">
        <f>VLOOKUP(C332,away!$B$2:$E$405,4,FALSE)</f>
        <v>0.78</v>
      </c>
      <c r="H332">
        <f>VLOOKUP(A332,away!$A$2:$E$405,3,FALSE)</f>
        <v>1.3823529411764699</v>
      </c>
      <c r="I332">
        <f>VLOOKUP(C332,away!$B$2:$E$405,3,FALSE)</f>
        <v>1.0900000000000001</v>
      </c>
      <c r="J332">
        <f>VLOOKUP(B332,home!$B$2:$E$405,4,FALSE)</f>
        <v>0.51</v>
      </c>
      <c r="K332" s="3">
        <f t="shared" si="448"/>
        <v>0.55097058823529577</v>
      </c>
      <c r="L332" s="3">
        <f t="shared" si="449"/>
        <v>0.76844999999999974</v>
      </c>
      <c r="M332" s="5">
        <f t="shared" si="450"/>
        <v>0.26729012815230274</v>
      </c>
      <c r="N332" s="5">
        <f t="shared" si="451"/>
        <v>0.14726899913756183</v>
      </c>
      <c r="O332" s="5">
        <f t="shared" si="452"/>
        <v>0.20539909897863698</v>
      </c>
      <c r="P332" s="5">
        <f t="shared" si="453"/>
        <v>0.11316886238725934</v>
      </c>
      <c r="Q332" s="5">
        <f t="shared" si="454"/>
        <v>4.0570443541822855E-2</v>
      </c>
      <c r="R332" s="5">
        <f t="shared" si="455"/>
        <v>7.8919468805066756E-2</v>
      </c>
      <c r="S332" s="5">
        <f t="shared" si="456"/>
        <v>1.1978735898851517E-2</v>
      </c>
      <c r="T332" s="5">
        <f t="shared" si="457"/>
        <v>3.1176357339713762E-2</v>
      </c>
      <c r="U332" s="5">
        <f t="shared" si="458"/>
        <v>4.3482306150744707E-2</v>
      </c>
      <c r="V332" s="5">
        <f t="shared" si="459"/>
        <v>5.6352412259602571E-4</v>
      </c>
      <c r="W332" s="5">
        <f t="shared" si="460"/>
        <v>7.4510403810683339E-3</v>
      </c>
      <c r="X332" s="5">
        <f t="shared" si="461"/>
        <v>5.7257519808319593E-3</v>
      </c>
      <c r="Y332" s="5">
        <f t="shared" si="462"/>
        <v>2.1999770548351586E-3</v>
      </c>
      <c r="Z332" s="5">
        <f t="shared" si="463"/>
        <v>2.0215221934417847E-2</v>
      </c>
      <c r="AA332" s="5">
        <f t="shared" si="464"/>
        <v>1.1137992720513254E-2</v>
      </c>
      <c r="AB332" s="5">
        <f t="shared" si="465"/>
        <v>3.0683532004908151E-3</v>
      </c>
      <c r="AC332" s="5">
        <f t="shared" si="466"/>
        <v>1.4912022827689409E-5</v>
      </c>
      <c r="AD332" s="5">
        <f t="shared" si="467"/>
        <v>1.0263260254305402E-3</v>
      </c>
      <c r="AE332" s="5">
        <f t="shared" si="468"/>
        <v>7.8868023424209831E-4</v>
      </c>
      <c r="AF332" s="5">
        <f t="shared" si="469"/>
        <v>3.0303066300167009E-4</v>
      </c>
      <c r="AG332" s="5">
        <f t="shared" si="470"/>
        <v>7.762130432787778E-5</v>
      </c>
      <c r="AH332" s="5">
        <f t="shared" si="471"/>
        <v>3.8835968238758456E-3</v>
      </c>
      <c r="AI332" s="5">
        <f t="shared" si="472"/>
        <v>2.139747626519601E-3</v>
      </c>
      <c r="AJ332" s="5">
        <f t="shared" si="473"/>
        <v>5.8946900422929131E-4</v>
      </c>
      <c r="AK332" s="5">
        <f t="shared" si="474"/>
        <v>1.0826002800222892E-4</v>
      </c>
      <c r="AL332" s="5">
        <f t="shared" si="475"/>
        <v>2.5254605113449876E-7</v>
      </c>
      <c r="AM332" s="5">
        <f t="shared" si="476"/>
        <v>1.1309509079053161E-4</v>
      </c>
      <c r="AN332" s="5">
        <f t="shared" si="477"/>
        <v>8.6907922517983987E-5</v>
      </c>
      <c r="AO332" s="5">
        <f t="shared" si="478"/>
        <v>3.3392196529472385E-5</v>
      </c>
      <c r="AP332" s="5">
        <f t="shared" si="479"/>
        <v>8.5534111410243486E-6</v>
      </c>
      <c r="AQ332" s="5">
        <f t="shared" si="480"/>
        <v>1.6432171978300392E-6</v>
      </c>
      <c r="AR332" s="5">
        <f t="shared" si="481"/>
        <v>5.9686999586147876E-4</v>
      </c>
      <c r="AS332" s="5">
        <f t="shared" si="482"/>
        <v>3.2885781271979749E-4</v>
      </c>
      <c r="AT332" s="5">
        <f t="shared" si="483"/>
        <v>9.0595491259999784E-5</v>
      </c>
      <c r="AU332" s="5">
        <f t="shared" si="484"/>
        <v>1.6638483703662565E-5</v>
      </c>
      <c r="AV332" s="5">
        <f t="shared" si="485"/>
        <v>2.2918287883875854E-6</v>
      </c>
      <c r="AW332" s="5">
        <f t="shared" si="486"/>
        <v>2.9701755068809925E-9</v>
      </c>
      <c r="AX332" s="5">
        <f t="shared" si="487"/>
        <v>1.0385344783230564E-5</v>
      </c>
      <c r="AY332" s="5">
        <f t="shared" si="488"/>
        <v>7.9806181986735246E-6</v>
      </c>
      <c r="AZ332" s="5">
        <f t="shared" si="489"/>
        <v>3.0663530273853339E-6</v>
      </c>
      <c r="BA332" s="5">
        <f t="shared" si="490"/>
        <v>7.8544632796475311E-7</v>
      </c>
      <c r="BB332" s="5">
        <f t="shared" si="491"/>
        <v>1.5089405768112852E-7</v>
      </c>
      <c r="BC332" s="5">
        <f t="shared" si="492"/>
        <v>2.3190907725012642E-8</v>
      </c>
      <c r="BD332" s="5">
        <f t="shared" si="493"/>
        <v>7.644412471995885E-5</v>
      </c>
      <c r="BE332" s="5">
        <f t="shared" si="494"/>
        <v>4.2118464364088034E-5</v>
      </c>
      <c r="BF332" s="5">
        <f t="shared" si="495"/>
        <v>1.1603017543124465E-5</v>
      </c>
      <c r="BG332" s="5">
        <f t="shared" si="496"/>
        <v>2.1309738003465816E-6</v>
      </c>
      <c r="BH332" s="5">
        <f t="shared" si="497"/>
        <v>2.9352597207273981E-7</v>
      </c>
      <c r="BI332" s="5">
        <f t="shared" si="498"/>
        <v>3.2344835499050908E-8</v>
      </c>
      <c r="BJ332" s="8">
        <f t="shared" si="499"/>
        <v>0.23685421134831564</v>
      </c>
      <c r="BK332" s="8">
        <f t="shared" si="500"/>
        <v>0.39302439574808712</v>
      </c>
      <c r="BL332" s="8">
        <f t="shared" si="501"/>
        <v>0.34989616940164792</v>
      </c>
      <c r="BM332" s="8">
        <f t="shared" si="502"/>
        <v>0.14736501978179481</v>
      </c>
      <c r="BN332" s="8">
        <f t="shared" si="503"/>
        <v>0.85261700100265037</v>
      </c>
    </row>
    <row r="333" spans="1:66" x14ac:dyDescent="0.25">
      <c r="A333" t="s">
        <v>16</v>
      </c>
      <c r="B333" t="s">
        <v>323</v>
      </c>
      <c r="C333" t="s">
        <v>256</v>
      </c>
      <c r="D333" t="s">
        <v>494</v>
      </c>
      <c r="E333">
        <f>VLOOKUP(A333,home!$A$2:$E$405,3,FALSE)</f>
        <v>1.54909090909091</v>
      </c>
      <c r="F333">
        <f>VLOOKUP(B333,home!$B$2:$E$405,3,FALSE)</f>
        <v>0.52</v>
      </c>
      <c r="G333">
        <f>VLOOKUP(C333,away!$B$2:$E$405,4,FALSE)</f>
        <v>0.88</v>
      </c>
      <c r="H333">
        <f>VLOOKUP(A333,away!$A$2:$E$405,3,FALSE)</f>
        <v>1.29454545454545</v>
      </c>
      <c r="I333">
        <f>VLOOKUP(C333,away!$B$2:$E$405,3,FALSE)</f>
        <v>0.51</v>
      </c>
      <c r="J333">
        <f>VLOOKUP(B333,home!$B$2:$E$405,4,FALSE)</f>
        <v>1.54</v>
      </c>
      <c r="K333" s="3">
        <f t="shared" si="448"/>
        <v>0.70886400000000038</v>
      </c>
      <c r="L333" s="3">
        <f t="shared" si="449"/>
        <v>1.0167359999999965</v>
      </c>
      <c r="M333" s="5">
        <f t="shared" si="450"/>
        <v>0.17806618000657129</v>
      </c>
      <c r="N333" s="5">
        <f t="shared" si="451"/>
        <v>0.1262247046241782</v>
      </c>
      <c r="O333" s="5">
        <f t="shared" si="452"/>
        <v>0.18104629559516064</v>
      </c>
      <c r="P333" s="5">
        <f t="shared" si="453"/>
        <v>0.128337201280768</v>
      </c>
      <c r="Q333" s="5">
        <f t="shared" si="454"/>
        <v>4.4738074509356754E-2</v>
      </c>
      <c r="R333" s="5">
        <f t="shared" si="455"/>
        <v>9.2038143199120306E-2</v>
      </c>
      <c r="S333" s="5">
        <f t="shared" si="456"/>
        <v>2.3124039095987439E-2</v>
      </c>
      <c r="T333" s="5">
        <f t="shared" si="457"/>
        <v>4.5486810924345193E-2</v>
      </c>
      <c r="U333" s="5">
        <f t="shared" si="458"/>
        <v>6.524252634070124E-2</v>
      </c>
      <c r="V333" s="5">
        <f t="shared" si="459"/>
        <v>1.8517924439208008E-3</v>
      </c>
      <c r="W333" s="5">
        <f t="shared" si="460"/>
        <v>1.0571070149666895E-2</v>
      </c>
      <c r="X333" s="5">
        <f t="shared" si="461"/>
        <v>1.0747987579691682E-2</v>
      </c>
      <c r="Y333" s="5">
        <f t="shared" si="462"/>
        <v>5.4639329499126827E-3</v>
      </c>
      <c r="Z333" s="5">
        <f t="shared" si="463"/>
        <v>3.1192831187900158E-2</v>
      </c>
      <c r="AA333" s="5">
        <f t="shared" si="464"/>
        <v>2.2111475087179665E-2</v>
      </c>
      <c r="AB333" s="5">
        <f t="shared" si="465"/>
        <v>7.8370143380992689E-3</v>
      </c>
      <c r="AC333" s="5">
        <f t="shared" si="466"/>
        <v>8.3414864208386884E-5</v>
      </c>
      <c r="AD333" s="5">
        <f t="shared" si="467"/>
        <v>1.8733627676433692E-3</v>
      </c>
      <c r="AE333" s="5">
        <f t="shared" si="468"/>
        <v>1.904715366922642E-3</v>
      </c>
      <c r="AF333" s="5">
        <f t="shared" si="469"/>
        <v>9.6829634165172633E-4</v>
      </c>
      <c r="AG333" s="5">
        <f t="shared" si="470"/>
        <v>3.2816724974186876E-4</v>
      </c>
      <c r="AH333" s="5">
        <f t="shared" si="471"/>
        <v>7.9287186026651864E-3</v>
      </c>
      <c r="AI333" s="5">
        <f t="shared" si="472"/>
        <v>5.6203831835596567E-3</v>
      </c>
      <c r="AJ333" s="5">
        <f t="shared" si="473"/>
        <v>1.9920436525154173E-3</v>
      </c>
      <c r="AK333" s="5">
        <f t="shared" si="474"/>
        <v>4.7069601056556323E-4</v>
      </c>
      <c r="AL333" s="5">
        <f t="shared" si="475"/>
        <v>2.4047756215862271E-6</v>
      </c>
      <c r="AM333" s="5">
        <f t="shared" si="476"/>
        <v>2.6559188498455008E-4</v>
      </c>
      <c r="AN333" s="5">
        <f t="shared" si="477"/>
        <v>2.7003683077165056E-4</v>
      </c>
      <c r="AO333" s="5">
        <f t="shared" si="478"/>
        <v>1.3727808358572198E-4</v>
      </c>
      <c r="AP333" s="5">
        <f t="shared" si="479"/>
        <v>4.6525189864204056E-5</v>
      </c>
      <c r="AQ333" s="5">
        <f t="shared" si="480"/>
        <v>1.1825958860442802E-5</v>
      </c>
      <c r="AR333" s="5">
        <f t="shared" si="481"/>
        <v>1.6122827274398731E-3</v>
      </c>
      <c r="AS333" s="5">
        <f t="shared" si="482"/>
        <v>1.1428891833039387E-3</v>
      </c>
      <c r="AT333" s="5">
        <f t="shared" si="483"/>
        <v>4.0507649901678187E-4</v>
      </c>
      <c r="AU333" s="5">
        <f t="shared" si="484"/>
        <v>9.5714715799677396E-5</v>
      </c>
      <c r="AV333" s="5">
        <f t="shared" si="485"/>
        <v>1.6962179075155638E-5</v>
      </c>
      <c r="AW333" s="5">
        <f t="shared" si="486"/>
        <v>4.8144112139032001E-8</v>
      </c>
      <c r="AX333" s="5">
        <f t="shared" si="487"/>
        <v>3.1378087659614685E-5</v>
      </c>
      <c r="AY333" s="5">
        <f t="shared" si="488"/>
        <v>3.1903231334685887E-5</v>
      </c>
      <c r="AZ333" s="5">
        <f t="shared" si="489"/>
        <v>1.621858190715154E-5</v>
      </c>
      <c r="BA333" s="5">
        <f t="shared" si="490"/>
        <v>5.4966720313165236E-6</v>
      </c>
      <c r="BB333" s="5">
        <f t="shared" si="491"/>
        <v>1.3971660836081545E-6</v>
      </c>
      <c r="BC333" s="5">
        <f t="shared" si="492"/>
        <v>2.8410981103668322E-7</v>
      </c>
      <c r="BD333" s="5">
        <f t="shared" si="493"/>
        <v>2.7321098186105006E-4</v>
      </c>
      <c r="BE333" s="5">
        <f t="shared" si="494"/>
        <v>1.9366942944595147E-4</v>
      </c>
      <c r="BF333" s="5">
        <f t="shared" si="495"/>
        <v>6.8642643217387513E-5</v>
      </c>
      <c r="BG333" s="5">
        <f t="shared" si="496"/>
        <v>1.6219432880550072E-5</v>
      </c>
      <c r="BH333" s="5">
        <f t="shared" si="497"/>
        <v>2.8743430173595623E-6</v>
      </c>
      <c r="BI333" s="5">
        <f t="shared" si="498"/>
        <v>4.0750365773151411E-7</v>
      </c>
      <c r="BJ333" s="8">
        <f t="shared" si="499"/>
        <v>0.24912505826000497</v>
      </c>
      <c r="BK333" s="8">
        <f t="shared" si="500"/>
        <v>0.33149693569841215</v>
      </c>
      <c r="BL333" s="8">
        <f t="shared" si="501"/>
        <v>0.38811524564828231</v>
      </c>
      <c r="BM333" s="8">
        <f t="shared" si="502"/>
        <v>0.24944761649222194</v>
      </c>
      <c r="BN333" s="8">
        <f t="shared" si="503"/>
        <v>0.75045059921515511</v>
      </c>
    </row>
    <row r="334" spans="1:66" x14ac:dyDescent="0.25">
      <c r="A334" t="s">
        <v>154</v>
      </c>
      <c r="B334" t="s">
        <v>167</v>
      </c>
      <c r="C334" t="s">
        <v>161</v>
      </c>
      <c r="D334" t="s">
        <v>494</v>
      </c>
      <c r="E334">
        <f>VLOOKUP(A334,home!$A$2:$E$405,3,FALSE)</f>
        <v>1.3314121037464</v>
      </c>
      <c r="F334">
        <f>VLOOKUP(B334,home!$B$2:$E$405,3,FALSE)</f>
        <v>1.42</v>
      </c>
      <c r="G334">
        <f>VLOOKUP(C334,away!$B$2:$E$405,4,FALSE)</f>
        <v>1.08</v>
      </c>
      <c r="H334">
        <f>VLOOKUP(A334,away!$A$2:$E$405,3,FALSE)</f>
        <v>1.01440922190202</v>
      </c>
      <c r="I334">
        <f>VLOOKUP(C334,away!$B$2:$E$405,3,FALSE)</f>
        <v>0.71</v>
      </c>
      <c r="J334">
        <f>VLOOKUP(B334,home!$B$2:$E$405,4,FALSE)</f>
        <v>0.44</v>
      </c>
      <c r="K334" s="3">
        <f t="shared" si="448"/>
        <v>2.041853602305479</v>
      </c>
      <c r="L334" s="3">
        <f t="shared" si="449"/>
        <v>0.31690144092219102</v>
      </c>
      <c r="M334" s="5">
        <f t="shared" si="450"/>
        <v>9.4537845494761949E-2</v>
      </c>
      <c r="N334" s="5">
        <f t="shared" si="451"/>
        <v>0.19303244037767844</v>
      </c>
      <c r="O334" s="5">
        <f t="shared" si="452"/>
        <v>2.9959179458969525E-2</v>
      </c>
      <c r="P334" s="5">
        <f t="shared" si="453"/>
        <v>6.1172258500413225E-2</v>
      </c>
      <c r="Q334" s="5">
        <f t="shared" si="454"/>
        <v>0.19707199187349023</v>
      </c>
      <c r="R334" s="5">
        <f t="shared" si="455"/>
        <v>4.7470535696969738E-3</v>
      </c>
      <c r="S334" s="5">
        <f t="shared" si="456"/>
        <v>9.8956274877469962E-3</v>
      </c>
      <c r="T334" s="5">
        <f t="shared" si="457"/>
        <v>6.2452398190115367E-2</v>
      </c>
      <c r="U334" s="5">
        <f t="shared" si="458"/>
        <v>9.6927884316228476E-3</v>
      </c>
      <c r="V334" s="5">
        <f t="shared" si="459"/>
        <v>7.114586163130171E-4</v>
      </c>
      <c r="W334" s="5">
        <f t="shared" si="460"/>
        <v>0.13413071884013403</v>
      </c>
      <c r="X334" s="5">
        <f t="shared" si="461"/>
        <v>4.2506218072367749E-2</v>
      </c>
      <c r="Y334" s="5">
        <f t="shared" si="462"/>
        <v>6.7351408776431081E-3</v>
      </c>
      <c r="Z334" s="5">
        <f t="shared" si="463"/>
        <v>5.0144937212393394E-4</v>
      </c>
      <c r="AA334" s="5">
        <f t="shared" si="464"/>
        <v>1.023886206845075E-3</v>
      </c>
      <c r="AB334" s="5">
        <f t="shared" si="465"/>
        <v>1.0453128698987549E-3</v>
      </c>
      <c r="AC334" s="5">
        <f t="shared" si="466"/>
        <v>2.8772558070313762E-5</v>
      </c>
      <c r="AD334" s="5">
        <f t="shared" si="467"/>
        <v>6.846882286088779E-2</v>
      </c>
      <c r="AE334" s="5">
        <f t="shared" si="468"/>
        <v>2.1697868622861594E-2</v>
      </c>
      <c r="AF334" s="5">
        <f t="shared" si="469"/>
        <v>3.4380429157626173E-3</v>
      </c>
      <c r="AG334" s="5">
        <f t="shared" si="470"/>
        <v>3.6317358465250154E-4</v>
      </c>
      <c r="AH334" s="5">
        <f t="shared" si="471"/>
        <v>3.9727507143900653E-5</v>
      </c>
      <c r="AI334" s="5">
        <f t="shared" si="472"/>
        <v>8.1117753572390187E-5</v>
      </c>
      <c r="AJ334" s="5">
        <f t="shared" si="473"/>
        <v>8.2815288671356552E-5</v>
      </c>
      <c r="AK334" s="5">
        <f t="shared" si="474"/>
        <v>5.6365565166525836E-5</v>
      </c>
      <c r="AL334" s="5">
        <f t="shared" si="475"/>
        <v>7.4471016375887541E-7</v>
      </c>
      <c r="AM334" s="5">
        <f t="shared" si="476"/>
        <v>2.7960662520823906E-2</v>
      </c>
      <c r="AN334" s="5">
        <f t="shared" si="477"/>
        <v>8.8607742419881987E-3</v>
      </c>
      <c r="AO334" s="5">
        <f t="shared" si="478"/>
        <v>1.4039960624861471E-3</v>
      </c>
      <c r="AP334" s="5">
        <f t="shared" si="479"/>
        <v>1.4830945841698089E-4</v>
      </c>
      <c r="AQ334" s="5">
        <f t="shared" si="480"/>
        <v>1.1749870268682753E-5</v>
      </c>
      <c r="AR334" s="5">
        <f t="shared" si="481"/>
        <v>2.5179408516297518E-6</v>
      </c>
      <c r="AS334" s="5">
        <f t="shared" si="482"/>
        <v>5.1412665982923335E-6</v>
      </c>
      <c r="AT334" s="5">
        <f t="shared" si="483"/>
        <v>5.2488568620680204E-6</v>
      </c>
      <c r="AU334" s="5">
        <f t="shared" si="484"/>
        <v>3.5724657639331403E-6</v>
      </c>
      <c r="AV334" s="5">
        <f t="shared" si="485"/>
        <v>1.82361302229997E-6</v>
      </c>
      <c r="AW334" s="5">
        <f t="shared" si="486"/>
        <v>1.3385469070005363E-8</v>
      </c>
      <c r="AX334" s="5">
        <f t="shared" si="487"/>
        <v>9.5152632484986725E-3</v>
      </c>
      <c r="AY334" s="5">
        <f t="shared" si="488"/>
        <v>3.0154006342031974E-3</v>
      </c>
      <c r="AZ334" s="5">
        <f t="shared" si="489"/>
        <v>4.7779240296834093E-4</v>
      </c>
      <c r="BA334" s="5">
        <f t="shared" si="490"/>
        <v>5.0471033654114467E-5</v>
      </c>
      <c r="BB334" s="5">
        <f t="shared" si="491"/>
        <v>3.9985858224553172E-6</v>
      </c>
      <c r="BC334" s="5">
        <f t="shared" si="492"/>
        <v>2.5343152175742695E-7</v>
      </c>
      <c r="BD334" s="5">
        <f t="shared" si="493"/>
        <v>1.3298984733971948E-7</v>
      </c>
      <c r="BE334" s="5">
        <f t="shared" si="494"/>
        <v>2.7154579886066189E-7</v>
      </c>
      <c r="BF334" s="5">
        <f t="shared" si="495"/>
        <v>2.7722838379728084E-7</v>
      </c>
      <c r="BG334" s="5">
        <f t="shared" si="496"/>
        <v>1.886865913726013E-7</v>
      </c>
      <c r="BH334" s="5">
        <f t="shared" si="497"/>
        <v>9.6317599075221996E-8</v>
      </c>
      <c r="BI334" s="5">
        <f t="shared" si="498"/>
        <v>3.93332873274314E-8</v>
      </c>
      <c r="BJ334" s="8">
        <f t="shared" si="499"/>
        <v>0.78134548770624601</v>
      </c>
      <c r="BK334" s="8">
        <f t="shared" si="500"/>
        <v>0.16936210800167248</v>
      </c>
      <c r="BL334" s="8">
        <f t="shared" si="501"/>
        <v>4.6747556896193358E-2</v>
      </c>
      <c r="BM334" s="8">
        <f t="shared" si="502"/>
        <v>0.41442044545249124</v>
      </c>
      <c r="BN334" s="8">
        <f t="shared" si="503"/>
        <v>0.58052076927501028</v>
      </c>
    </row>
    <row r="335" spans="1:66" x14ac:dyDescent="0.25">
      <c r="A335" t="s">
        <v>80</v>
      </c>
      <c r="B335" t="s">
        <v>92</v>
      </c>
      <c r="C335" t="s">
        <v>369</v>
      </c>
      <c r="D335" t="s">
        <v>495</v>
      </c>
      <c r="E335">
        <f>VLOOKUP(A335,home!$A$2:$E$405,3,FALSE)</f>
        <v>1.22770398481973</v>
      </c>
      <c r="F335">
        <f>VLOOKUP(B335,home!$B$2:$E$405,3,FALSE)</f>
        <v>0.93</v>
      </c>
      <c r="G335">
        <f>VLOOKUP(C335,away!$B$2:$E$405,4,FALSE)</f>
        <v>1.41</v>
      </c>
      <c r="H335">
        <f>VLOOKUP(A335,away!$A$2:$E$405,3,FALSE)</f>
        <v>1.04174573055028</v>
      </c>
      <c r="I335">
        <f>VLOOKUP(C335,away!$B$2:$E$405,3,FALSE)</f>
        <v>0.67</v>
      </c>
      <c r="J335">
        <f>VLOOKUP(B335,home!$B$2:$E$405,4,FALSE)</f>
        <v>1.48</v>
      </c>
      <c r="K335" s="3">
        <f t="shared" si="448"/>
        <v>1.609888235294112</v>
      </c>
      <c r="L335" s="3">
        <f t="shared" si="449"/>
        <v>1.0329950664136576</v>
      </c>
      <c r="M335" s="5">
        <f t="shared" si="450"/>
        <v>7.1155809829535732E-2</v>
      </c>
      <c r="N335" s="5">
        <f t="shared" si="451"/>
        <v>0.11455290111739469</v>
      </c>
      <c r="O335" s="5">
        <f t="shared" si="452"/>
        <v>7.3503600500578858E-2</v>
      </c>
      <c r="P335" s="5">
        <f t="shared" si="453"/>
        <v>0.11833258169764029</v>
      </c>
      <c r="Q335" s="5">
        <f t="shared" si="454"/>
        <v>9.2208683913851744E-2</v>
      </c>
      <c r="R335" s="5">
        <f t="shared" si="455"/>
        <v>3.79644283403692E-2</v>
      </c>
      <c r="S335" s="5">
        <f t="shared" si="456"/>
        <v>4.9196966223749035E-2</v>
      </c>
      <c r="T335" s="5">
        <f t="shared" si="457"/>
        <v>9.525111556350524E-2</v>
      </c>
      <c r="U335" s="5">
        <f t="shared" si="458"/>
        <v>6.1118486544826732E-2</v>
      </c>
      <c r="V335" s="5">
        <f t="shared" si="459"/>
        <v>9.0905421948043724E-3</v>
      </c>
      <c r="W335" s="5">
        <f t="shared" si="460"/>
        <v>4.9481891808287784E-2</v>
      </c>
      <c r="X335" s="5">
        <f t="shared" si="461"/>
        <v>5.1114550114775656E-2</v>
      </c>
      <c r="Y335" s="5">
        <f t="shared" si="462"/>
        <v>2.6400539045258454E-2</v>
      </c>
      <c r="Z335" s="5">
        <f t="shared" si="463"/>
        <v>1.3072355724938743E-2</v>
      </c>
      <c r="AA335" s="5">
        <f t="shared" si="464"/>
        <v>2.1045031689158514E-2</v>
      </c>
      <c r="AB335" s="5">
        <f t="shared" si="465"/>
        <v>1.6940074463884035E-2</v>
      </c>
      <c r="AC335" s="5">
        <f t="shared" si="466"/>
        <v>9.448519817984208E-4</v>
      </c>
      <c r="AD335" s="5">
        <f t="shared" si="467"/>
        <v>1.9915078870564644E-2</v>
      </c>
      <c r="AE335" s="5">
        <f t="shared" si="468"/>
        <v>2.0572178220532155E-2</v>
      </c>
      <c r="AF335" s="5">
        <f t="shared" si="469"/>
        <v>1.0625479303596105E-2</v>
      </c>
      <c r="AG335" s="5">
        <f t="shared" si="470"/>
        <v>3.6586892329650684E-3</v>
      </c>
      <c r="AH335" s="5">
        <f t="shared" si="471"/>
        <v>3.3759197425665124E-3</v>
      </c>
      <c r="AI335" s="5">
        <f t="shared" si="472"/>
        <v>5.4348534768549547E-3</v>
      </c>
      <c r="AJ335" s="5">
        <f t="shared" si="473"/>
        <v>4.3747533364680465E-3</v>
      </c>
      <c r="AK335" s="5">
        <f t="shared" si="474"/>
        <v>2.347621309564524E-3</v>
      </c>
      <c r="AL335" s="5">
        <f t="shared" si="475"/>
        <v>6.2851803441595913E-5</v>
      </c>
      <c r="AM335" s="5">
        <f t="shared" si="476"/>
        <v>6.4122102357352714E-3</v>
      </c>
      <c r="AN335" s="5">
        <f t="shared" si="477"/>
        <v>6.6237815383216915E-3</v>
      </c>
      <c r="AO335" s="5">
        <f t="shared" si="478"/>
        <v>3.4211668250440871E-3</v>
      </c>
      <c r="AP335" s="5">
        <f t="shared" si="479"/>
        <v>1.1780161505495397E-3</v>
      </c>
      <c r="AQ335" s="5">
        <f t="shared" si="480"/>
        <v>3.0422121791832068E-4</v>
      </c>
      <c r="AR335" s="5">
        <f t="shared" si="481"/>
        <v>6.9746168773593474E-4</v>
      </c>
      <c r="AS335" s="5">
        <f t="shared" si="482"/>
        <v>1.1228353656544568E-3</v>
      </c>
      <c r="AT335" s="5">
        <f t="shared" si="483"/>
        <v>9.0381972266963641E-4</v>
      </c>
      <c r="AU335" s="5">
        <f t="shared" si="484"/>
        <v>4.8501624611754486E-4</v>
      </c>
      <c r="AV335" s="5">
        <f t="shared" si="485"/>
        <v>1.9520548713778719E-4</v>
      </c>
      <c r="AW335" s="5">
        <f t="shared" si="486"/>
        <v>2.9034156730662659E-6</v>
      </c>
      <c r="AX335" s="5">
        <f t="shared" si="487"/>
        <v>1.7204903034571178E-3</v>
      </c>
      <c r="AY335" s="5">
        <f t="shared" si="488"/>
        <v>1.7772579952837395E-3</v>
      </c>
      <c r="AZ335" s="5">
        <f t="shared" si="489"/>
        <v>9.1794937043616508E-4</v>
      </c>
      <c r="BA335" s="5">
        <f t="shared" si="490"/>
        <v>3.1607905695936055E-4</v>
      </c>
      <c r="BB335" s="5">
        <f t="shared" si="491"/>
        <v>8.1627026608925197E-5</v>
      </c>
      <c r="BC335" s="5">
        <f t="shared" si="492"/>
        <v>1.6864063154607222E-5</v>
      </c>
      <c r="BD335" s="5">
        <f t="shared" si="493"/>
        <v>1.2007908040729387E-4</v>
      </c>
      <c r="BE335" s="5">
        <f t="shared" si="494"/>
        <v>1.933138988526381E-4</v>
      </c>
      <c r="BF335" s="5">
        <f t="shared" si="495"/>
        <v>1.5560688574084902E-4</v>
      </c>
      <c r="BG335" s="5">
        <f t="shared" si="496"/>
        <v>8.3503231561649321E-5</v>
      </c>
      <c r="BH335" s="5">
        <f t="shared" si="497"/>
        <v>3.3607717525034795E-5</v>
      </c>
      <c r="BI335" s="5">
        <f t="shared" si="498"/>
        <v>1.0820933811728248E-5</v>
      </c>
      <c r="BJ335" s="8">
        <f t="shared" si="499"/>
        <v>0.50655077097420054</v>
      </c>
      <c r="BK335" s="8">
        <f t="shared" si="500"/>
        <v>0.25056086172625314</v>
      </c>
      <c r="BL335" s="8">
        <f t="shared" si="501"/>
        <v>0.23010603966148593</v>
      </c>
      <c r="BM335" s="8">
        <f t="shared" si="502"/>
        <v>0.49079766810789693</v>
      </c>
      <c r="BN335" s="8">
        <f t="shared" si="503"/>
        <v>0.50771800539937051</v>
      </c>
    </row>
    <row r="336" spans="1:66" x14ac:dyDescent="0.25">
      <c r="A336" t="s">
        <v>337</v>
      </c>
      <c r="B336" t="s">
        <v>367</v>
      </c>
      <c r="C336" t="s">
        <v>373</v>
      </c>
      <c r="D336" t="s">
        <v>495</v>
      </c>
      <c r="E336">
        <f>VLOOKUP(A336,home!$A$2:$E$405,3,FALSE)</f>
        <v>1.3762376237623799</v>
      </c>
      <c r="F336">
        <f>VLOOKUP(B336,home!$B$2:$E$405,3,FALSE)</f>
        <v>0.89</v>
      </c>
      <c r="G336">
        <f>VLOOKUP(C336,away!$B$2:$E$405,4,FALSE)</f>
        <v>0.8</v>
      </c>
      <c r="H336">
        <f>VLOOKUP(A336,away!$A$2:$E$405,3,FALSE)</f>
        <v>1.0792079207920799</v>
      </c>
      <c r="I336">
        <f>VLOOKUP(C336,away!$B$2:$E$405,3,FALSE)</f>
        <v>0.44</v>
      </c>
      <c r="J336">
        <f>VLOOKUP(B336,home!$B$2:$E$405,4,FALSE)</f>
        <v>1.65</v>
      </c>
      <c r="K336" s="3">
        <f t="shared" si="448"/>
        <v>0.97988118811881453</v>
      </c>
      <c r="L336" s="3">
        <f t="shared" si="449"/>
        <v>0.78350495049504998</v>
      </c>
      <c r="M336" s="5">
        <f t="shared" si="450"/>
        <v>0.17146328128159147</v>
      </c>
      <c r="N336" s="5">
        <f t="shared" si="451"/>
        <v>0.16801364378095635</v>
      </c>
      <c r="O336" s="5">
        <f t="shared" si="452"/>
        <v>0.13434232971225218</v>
      </c>
      <c r="P336" s="5">
        <f t="shared" si="453"/>
        <v>0.13163952165309117</v>
      </c>
      <c r="Q336" s="5">
        <f t="shared" si="454"/>
        <v>8.2316704444127378E-2</v>
      </c>
      <c r="R336" s="5">
        <f t="shared" si="455"/>
        <v>5.2628940195293898E-2</v>
      </c>
      <c r="S336" s="5">
        <f t="shared" si="456"/>
        <v>2.5266289568720499E-2</v>
      </c>
      <c r="T336" s="5">
        <f t="shared" si="457"/>
        <v>6.4495545440411695E-2</v>
      </c>
      <c r="U336" s="5">
        <f t="shared" si="458"/>
        <v>5.1570108447998621E-2</v>
      </c>
      <c r="V336" s="5">
        <f t="shared" si="459"/>
        <v>2.1553317408152029E-3</v>
      </c>
      <c r="W336" s="5">
        <f t="shared" si="460"/>
        <v>2.6886863384245615E-2</v>
      </c>
      <c r="X336" s="5">
        <f t="shared" si="461"/>
        <v>2.1065990564840535E-2</v>
      </c>
      <c r="Y336" s="5">
        <f t="shared" si="462"/>
        <v>8.2526539473172858E-3</v>
      </c>
      <c r="Z336" s="5">
        <f t="shared" si="463"/>
        <v>1.3745011727440231E-2</v>
      </c>
      <c r="AA336" s="5">
        <f t="shared" si="464"/>
        <v>1.3468478422191173E-2</v>
      </c>
      <c r="AB336" s="5">
        <f t="shared" si="465"/>
        <v>6.5987543192446508E-3</v>
      </c>
      <c r="AC336" s="5">
        <f t="shared" si="466"/>
        <v>1.034211367456997E-4</v>
      </c>
      <c r="AD336" s="5">
        <f t="shared" si="467"/>
        <v>6.5864829094357093E-3</v>
      </c>
      <c r="AE336" s="5">
        <f t="shared" si="468"/>
        <v>5.1605419658939189E-3</v>
      </c>
      <c r="AF336" s="5">
        <f t="shared" si="469"/>
        <v>2.0216550887576712E-3</v>
      </c>
      <c r="AG336" s="5">
        <f t="shared" si="470"/>
        <v>5.2799225674504831E-4</v>
      </c>
      <c r="AH336" s="5">
        <f t="shared" si="471"/>
        <v>2.6923211832654845E-3</v>
      </c>
      <c r="AI336" s="5">
        <f t="shared" si="472"/>
        <v>2.6381548798556356E-3</v>
      </c>
      <c r="AJ336" s="5">
        <f t="shared" si="473"/>
        <v>1.2925391690571941E-3</v>
      </c>
      <c r="AK336" s="5">
        <f t="shared" si="474"/>
        <v>4.2217827222195634E-4</v>
      </c>
      <c r="AL336" s="5">
        <f t="shared" si="475"/>
        <v>3.1760290292507064E-6</v>
      </c>
      <c r="AM336" s="5">
        <f t="shared" si="476"/>
        <v>1.2907941397644262E-3</v>
      </c>
      <c r="AN336" s="5">
        <f t="shared" si="477"/>
        <v>1.0113435985754276E-3</v>
      </c>
      <c r="AO336" s="5">
        <f t="shared" si="478"/>
        <v>3.9619635806766295E-4</v>
      </c>
      <c r="AP336" s="5">
        <f t="shared" si="479"/>
        <v>1.0347393597137445E-4</v>
      </c>
      <c r="AQ336" s="5">
        <f t="shared" si="480"/>
        <v>2.0268085270194927E-5</v>
      </c>
      <c r="AR336" s="5">
        <f t="shared" si="481"/>
        <v>4.2188939508223971E-4</v>
      </c>
      <c r="AS336" s="5">
        <f t="shared" si="482"/>
        <v>4.1340148170791301E-4</v>
      </c>
      <c r="AT336" s="5">
        <f t="shared" si="483"/>
        <v>2.0254216753301405E-4</v>
      </c>
      <c r="AU336" s="5">
        <f t="shared" si="484"/>
        <v>6.615575325546994E-5</v>
      </c>
      <c r="AV336" s="5">
        <f t="shared" si="485"/>
        <v>1.6206194525216251E-5</v>
      </c>
      <c r="AW336" s="5">
        <f t="shared" si="486"/>
        <v>6.7732503400193486E-8</v>
      </c>
      <c r="AX336" s="5">
        <f t="shared" si="487"/>
        <v>2.1080414921486145E-4</v>
      </c>
      <c r="AY336" s="5">
        <f t="shared" si="488"/>
        <v>1.6516609449474117E-4</v>
      </c>
      <c r="AZ336" s="5">
        <f t="shared" si="489"/>
        <v>6.4704226345281449E-5</v>
      </c>
      <c r="BA336" s="5">
        <f t="shared" si="490"/>
        <v>1.6898693886493419E-5</v>
      </c>
      <c r="BB336" s="5">
        <f t="shared" si="491"/>
        <v>3.310052579242007E-6</v>
      </c>
      <c r="BC336" s="5">
        <f t="shared" si="492"/>
        <v>5.1868851644700444E-7</v>
      </c>
      <c r="BD336" s="5">
        <f t="shared" si="493"/>
        <v>5.5092071601382782E-5</v>
      </c>
      <c r="BE336" s="5">
        <f t="shared" si="494"/>
        <v>5.3983684576689764E-5</v>
      </c>
      <c r="BF336" s="5">
        <f t="shared" si="495"/>
        <v>2.6448798491019041E-5</v>
      </c>
      <c r="BG336" s="5">
        <f t="shared" si="496"/>
        <v>8.6388933632316179E-6</v>
      </c>
      <c r="BH336" s="5">
        <f t="shared" si="497"/>
        <v>2.1162722731987843E-6</v>
      </c>
      <c r="BI336" s="5">
        <f t="shared" si="498"/>
        <v>4.1473907788898591E-7</v>
      </c>
      <c r="BJ336" s="8">
        <f t="shared" si="499"/>
        <v>0.38861155180541734</v>
      </c>
      <c r="BK336" s="8">
        <f t="shared" si="500"/>
        <v>0.33079618750448808</v>
      </c>
      <c r="BL336" s="8">
        <f t="shared" si="501"/>
        <v>0.26692069405286811</v>
      </c>
      <c r="BM336" s="8">
        <f t="shared" si="502"/>
        <v>0.25950392566090991</v>
      </c>
      <c r="BN336" s="8">
        <f t="shared" si="503"/>
        <v>0.74040442106731241</v>
      </c>
    </row>
    <row r="337" spans="1:66" x14ac:dyDescent="0.25">
      <c r="A337" t="s">
        <v>337</v>
      </c>
      <c r="B337" t="s">
        <v>407</v>
      </c>
      <c r="C337" t="s">
        <v>403</v>
      </c>
      <c r="D337" t="s">
        <v>495</v>
      </c>
      <c r="E337">
        <f>VLOOKUP(A337,home!$A$2:$E$405,3,FALSE)</f>
        <v>1.3762376237623799</v>
      </c>
      <c r="F337">
        <f>VLOOKUP(B337,home!$B$2:$E$405,3,FALSE)</f>
        <v>1.45</v>
      </c>
      <c r="G337">
        <f>VLOOKUP(C337,away!$B$2:$E$405,4,FALSE)</f>
        <v>1.31</v>
      </c>
      <c r="H337">
        <f>VLOOKUP(A337,away!$A$2:$E$405,3,FALSE)</f>
        <v>1.0792079207920799</v>
      </c>
      <c r="I337">
        <f>VLOOKUP(C337,away!$B$2:$E$405,3,FALSE)</f>
        <v>0.87</v>
      </c>
      <c r="J337">
        <f>VLOOKUP(B337,home!$B$2:$E$405,4,FALSE)</f>
        <v>0.59</v>
      </c>
      <c r="K337" s="3">
        <f t="shared" si="448"/>
        <v>2.6141633663366406</v>
      </c>
      <c r="L337" s="3">
        <f t="shared" si="449"/>
        <v>0.55395742574257456</v>
      </c>
      <c r="M337" s="5">
        <f t="shared" si="450"/>
        <v>4.2082605610030376E-2</v>
      </c>
      <c r="N337" s="5">
        <f t="shared" si="451"/>
        <v>0.11001080594573419</v>
      </c>
      <c r="O337" s="5">
        <f t="shared" si="452"/>
        <v>2.3311971872272449E-2</v>
      </c>
      <c r="P337" s="5">
        <f t="shared" si="453"/>
        <v>6.0941302865564817E-2</v>
      </c>
      <c r="Q337" s="5">
        <f t="shared" si="454"/>
        <v>0.14379310940225376</v>
      </c>
      <c r="R337" s="5">
        <f t="shared" si="455"/>
        <v>6.4569199636736766E-3</v>
      </c>
      <c r="S337" s="5">
        <f t="shared" si="456"/>
        <v>2.2062811588758349E-2</v>
      </c>
      <c r="T337" s="5">
        <f t="shared" si="457"/>
        <v>7.9655260723992885E-2</v>
      </c>
      <c r="U337" s="5">
        <f t="shared" si="458"/>
        <v>1.6879443628403434E-2</v>
      </c>
      <c r="V337" s="5">
        <f t="shared" si="459"/>
        <v>3.5499926965230663E-3</v>
      </c>
      <c r="W337" s="5">
        <f t="shared" si="460"/>
        <v>0.12529955964366948</v>
      </c>
      <c r="X337" s="5">
        <f t="shared" si="461"/>
        <v>6.9410621506885317E-2</v>
      </c>
      <c r="Y337" s="5">
        <f t="shared" si="462"/>
        <v>1.9225264604573189E-2</v>
      </c>
      <c r="Z337" s="5">
        <f t="shared" si="463"/>
        <v>1.1922862537675025E-3</v>
      </c>
      <c r="AA337" s="5">
        <f t="shared" si="464"/>
        <v>3.1168310467857563E-3</v>
      </c>
      <c r="AB337" s="5">
        <f t="shared" si="465"/>
        <v>4.0739527707840057E-3</v>
      </c>
      <c r="AC337" s="5">
        <f t="shared" si="466"/>
        <v>3.2130433844528651E-4</v>
      </c>
      <c r="AD337" s="5">
        <f t="shared" si="467"/>
        <v>8.188837965964843E-2</v>
      </c>
      <c r="AE337" s="5">
        <f t="shared" si="468"/>
        <v>4.5362675994489447E-2</v>
      </c>
      <c r="AF337" s="5">
        <f t="shared" si="469"/>
        <v>1.2564495609350929E-2</v>
      </c>
      <c r="AG337" s="5">
        <f t="shared" si="470"/>
        <v>2.3200652145033071E-3</v>
      </c>
      <c r="AH337" s="5">
        <f t="shared" si="471"/>
        <v>1.6511895597132596E-4</v>
      </c>
      <c r="AI337" s="5">
        <f t="shared" si="472"/>
        <v>4.3164792578799288E-4</v>
      </c>
      <c r="AJ337" s="5">
        <f t="shared" si="473"/>
        <v>5.6419909737508427E-4</v>
      </c>
      <c r="AK337" s="5">
        <f t="shared" si="474"/>
        <v>4.9163620389271461E-4</v>
      </c>
      <c r="AL337" s="5">
        <f t="shared" si="475"/>
        <v>1.8611685010822708E-5</v>
      </c>
      <c r="AM337" s="5">
        <f t="shared" si="476"/>
        <v>4.2813920446983858E-2</v>
      </c>
      <c r="AN337" s="5">
        <f t="shared" si="477"/>
        <v>2.3717089156758554E-2</v>
      </c>
      <c r="AO337" s="5">
        <f t="shared" si="478"/>
        <v>6.5691288276925478E-3</v>
      </c>
      <c r="AP337" s="5">
        <f t="shared" si="479"/>
        <v>1.2130058982533002E-3</v>
      </c>
      <c r="AQ337" s="5">
        <f t="shared" si="480"/>
        <v>1.6798840620173939E-4</v>
      </c>
      <c r="AR337" s="5">
        <f t="shared" si="481"/>
        <v>1.8293774358235454E-5</v>
      </c>
      <c r="AS337" s="5">
        <f t="shared" si="482"/>
        <v>4.7822914759327704E-5</v>
      </c>
      <c r="AT337" s="5">
        <f t="shared" si="483"/>
        <v>6.2508455917637199E-5</v>
      </c>
      <c r="AU337" s="5">
        <f t="shared" si="484"/>
        <v>5.4469105182051968E-5</v>
      </c>
      <c r="AV337" s="5">
        <f t="shared" si="485"/>
        <v>3.5597784841014388E-5</v>
      </c>
      <c r="AW337" s="5">
        <f t="shared" si="486"/>
        <v>7.4867323224653859E-7</v>
      </c>
      <c r="AX337" s="5">
        <f t="shared" si="487"/>
        <v>1.8653763733626077E-2</v>
      </c>
      <c r="AY337" s="5">
        <f t="shared" si="488"/>
        <v>1.0333390938289697E-2</v>
      </c>
      <c r="AZ337" s="5">
        <f t="shared" si="489"/>
        <v>2.8621293216833038E-3</v>
      </c>
      <c r="BA337" s="5">
        <f t="shared" si="490"/>
        <v>5.2849926372734138E-4</v>
      </c>
      <c r="BB337" s="5">
        <f t="shared" si="491"/>
        <v>7.319152291031101E-5</v>
      </c>
      <c r="BC337" s="5">
        <f t="shared" si="492"/>
        <v>8.1089975235149149E-6</v>
      </c>
      <c r="BD337" s="5">
        <f t="shared" si="493"/>
        <v>1.6889953584339375E-6</v>
      </c>
      <c r="BE337" s="5">
        <f t="shared" si="494"/>
        <v>4.4153097919306219E-6</v>
      </c>
      <c r="BF337" s="5">
        <f t="shared" si="495"/>
        <v>5.7711705545462461E-6</v>
      </c>
      <c r="BG337" s="5">
        <f t="shared" si="496"/>
        <v>5.0289275481918358E-6</v>
      </c>
      <c r="BH337" s="5">
        <f t="shared" si="497"/>
        <v>3.2866095421110601E-6</v>
      </c>
      <c r="BI337" s="5">
        <f t="shared" si="498"/>
        <v>1.7183468528878335E-6</v>
      </c>
      <c r="BJ337" s="8">
        <f t="shared" si="499"/>
        <v>0.79647045481875112</v>
      </c>
      <c r="BK337" s="8">
        <f t="shared" si="500"/>
        <v>0.13931001972262244</v>
      </c>
      <c r="BL337" s="8">
        <f t="shared" si="501"/>
        <v>5.5732322859652801E-2</v>
      </c>
      <c r="BM337" s="8">
        <f t="shared" si="502"/>
        <v>0.59577572573020698</v>
      </c>
      <c r="BN337" s="8">
        <f t="shared" si="503"/>
        <v>0.3865967156595293</v>
      </c>
    </row>
    <row r="338" spans="1:66" s="15" customFormat="1" x14ac:dyDescent="0.25">
      <c r="A338" s="15" t="s">
        <v>344</v>
      </c>
      <c r="B338" s="15" t="s">
        <v>424</v>
      </c>
      <c r="C338" s="15" t="s">
        <v>421</v>
      </c>
      <c r="D338" s="15" t="s">
        <v>495</v>
      </c>
      <c r="E338" s="15">
        <f>VLOOKUP(A338,home!$A$2:$E$405,3,FALSE)</f>
        <v>1.2843137254902</v>
      </c>
      <c r="F338" s="15">
        <f>VLOOKUP(B338,home!$B$2:$E$405,3,FALSE)</f>
        <v>1.4</v>
      </c>
      <c r="G338" s="15">
        <f>VLOOKUP(C338,away!$B$2:$E$405,4,FALSE)</f>
        <v>1.71</v>
      </c>
      <c r="H338" s="15">
        <f>VLOOKUP(A338,away!$A$2:$E$405,3,FALSE)</f>
        <v>1.3823529411764699</v>
      </c>
      <c r="I338" s="15">
        <f>VLOOKUP(C338,away!$B$2:$E$405,3,FALSE)</f>
        <v>0.7</v>
      </c>
      <c r="J338" s="15">
        <f>VLOOKUP(B338,home!$B$2:$E$405,4,FALSE)</f>
        <v>0.87</v>
      </c>
      <c r="K338" s="17">
        <f t="shared" si="448"/>
        <v>3.0746470588235386</v>
      </c>
      <c r="L338" s="17">
        <f t="shared" si="449"/>
        <v>0.84185294117647014</v>
      </c>
      <c r="M338" s="18">
        <f t="shared" si="450"/>
        <v>1.9910660244586018E-2</v>
      </c>
      <c r="N338" s="18">
        <f t="shared" si="451"/>
        <v>6.121825296025115E-2</v>
      </c>
      <c r="O338" s="18">
        <f t="shared" si="452"/>
        <v>1.6761847887670153E-2</v>
      </c>
      <c r="P338" s="18">
        <f t="shared" si="453"/>
        <v>5.1536766308272579E-2</v>
      </c>
      <c r="Q338" s="18">
        <f t="shared" si="454"/>
        <v>9.4112260705275827E-2</v>
      </c>
      <c r="R338" s="18">
        <f t="shared" si="455"/>
        <v>7.0555054718938618E-3</v>
      </c>
      <c r="S338" s="18">
        <f t="shared" si="456"/>
        <v>3.3349450104695984E-2</v>
      </c>
      <c r="T338" s="18">
        <f t="shared" si="457"/>
        <v>7.9228683475503187E-2</v>
      </c>
      <c r="U338" s="18">
        <f t="shared" si="458"/>
        <v>2.1693189147671845E-2</v>
      </c>
      <c r="V338" s="18">
        <f t="shared" si="459"/>
        <v>9.5913043311250407E-3</v>
      </c>
      <c r="W338" s="18">
        <f t="shared" si="460"/>
        <v>9.6453995192236797E-2</v>
      </c>
      <c r="X338" s="18">
        <f t="shared" si="461"/>
        <v>8.1200079540805645E-2</v>
      </c>
      <c r="Y338" s="18">
        <f t="shared" si="462"/>
        <v>3.4179262892595277E-2</v>
      </c>
      <c r="Z338" s="18">
        <f t="shared" si="463"/>
        <v>1.979899344333509E-3</v>
      </c>
      <c r="AA338" s="18">
        <f t="shared" si="464"/>
        <v>6.087491695821675E-3</v>
      </c>
      <c r="AB338" s="18">
        <f t="shared" si="465"/>
        <v>9.358444219085417E-3</v>
      </c>
      <c r="AC338" s="18">
        <f t="shared" si="466"/>
        <v>1.5516336595339741E-3</v>
      </c>
      <c r="AD338" s="18">
        <f t="shared" si="467"/>
        <v>7.414049815739765E-2</v>
      </c>
      <c r="AE338" s="18">
        <f t="shared" si="468"/>
        <v>6.241539643409387E-2</v>
      </c>
      <c r="AF338" s="18">
        <f t="shared" si="469"/>
        <v>2.627229253136865E-2</v>
      </c>
      <c r="AG338" s="18">
        <f t="shared" si="470"/>
        <v>7.3724689129937692E-3</v>
      </c>
      <c r="AH338" s="18">
        <f t="shared" si="471"/>
        <v>4.1669602156513215E-4</v>
      </c>
      <c r="AI338" s="18">
        <f t="shared" si="472"/>
        <v>1.2811931971287033E-3</v>
      </c>
      <c r="AJ338" s="18">
        <f t="shared" si="473"/>
        <v>1.9696084476682474E-3</v>
      </c>
      <c r="AK338" s="18">
        <f t="shared" si="474"/>
        <v>2.0186169402190575E-3</v>
      </c>
      <c r="AL338" s="18">
        <f t="shared" si="475"/>
        <v>1.6064998412937333E-4</v>
      </c>
      <c r="AM338" s="18">
        <f t="shared" si="476"/>
        <v>4.5591172919870915E-2</v>
      </c>
      <c r="AN338" s="18">
        <f t="shared" si="477"/>
        <v>3.8381063014278363E-2</v>
      </c>
      <c r="AO338" s="18">
        <f t="shared" si="478"/>
        <v>1.615560539202484E-2</v>
      </c>
      <c r="AP338" s="18">
        <f t="shared" si="479"/>
        <v>4.5335479719208508E-3</v>
      </c>
      <c r="AQ338" s="18">
        <f t="shared" si="480"/>
        <v>9.5414517353154698E-4</v>
      </c>
      <c r="AR338" s="18">
        <f t="shared" si="481"/>
        <v>7.0159354266228105E-5</v>
      </c>
      <c r="AS338" s="18">
        <f t="shared" si="482"/>
        <v>2.1571525224361689E-4</v>
      </c>
      <c r="AT338" s="18">
        <f t="shared" si="483"/>
        <v>3.3162413292710735E-4</v>
      </c>
      <c r="AU338" s="18">
        <f t="shared" si="484"/>
        <v>3.3987572164641223E-4</v>
      </c>
      <c r="AV338" s="18">
        <f t="shared" si="485"/>
        <v>2.6124947198141729E-4</v>
      </c>
      <c r="AW338" s="18">
        <f t="shared" si="486"/>
        <v>1.1550736846769328E-5</v>
      </c>
      <c r="AX338" s="18">
        <f t="shared" si="487"/>
        <v>2.3362794287732764E-2</v>
      </c>
      <c r="AY338" s="18">
        <f t="shared" si="488"/>
        <v>1.966803708522866E-2</v>
      </c>
      <c r="AZ338" s="18">
        <f t="shared" si="489"/>
        <v>8.278797433683819E-3</v>
      </c>
      <c r="BA338" s="18">
        <f t="shared" si="490"/>
        <v>2.3231766563169788E-3</v>
      </c>
      <c r="BB338" s="18">
        <f t="shared" si="491"/>
        <v>4.8894327524824134E-4</v>
      </c>
      <c r="BC338" s="18">
        <f t="shared" si="492"/>
        <v>8.2323666867237718E-5</v>
      </c>
      <c r="BD338" s="18">
        <f t="shared" si="493"/>
        <v>9.8439764566776715E-6</v>
      </c>
      <c r="BE338" s="18">
        <f t="shared" si="494"/>
        <v>3.0266753259652161E-5</v>
      </c>
      <c r="BF338" s="18">
        <f t="shared" si="495"/>
        <v>4.6529791944963649E-5</v>
      </c>
      <c r="BG338" s="18">
        <f t="shared" si="496"/>
        <v>4.7687562650417881E-5</v>
      </c>
      <c r="BH338" s="18">
        <f t="shared" si="497"/>
        <v>3.6655606061392648E-5</v>
      </c>
      <c r="BI338" s="18">
        <f t="shared" si="498"/>
        <v>2.2540610273211026E-5</v>
      </c>
      <c r="BJ338" s="19">
        <f t="shared" si="499"/>
        <v>0.77641279767922633</v>
      </c>
      <c r="BK338" s="19">
        <f t="shared" si="500"/>
        <v>0.13576850171757163</v>
      </c>
      <c r="BL338" s="19">
        <f t="shared" si="501"/>
        <v>6.8054741262435173E-2</v>
      </c>
      <c r="BM338" s="19">
        <f t="shared" si="502"/>
        <v>0.71196416007723495</v>
      </c>
      <c r="BN338" s="19">
        <f t="shared" si="503"/>
        <v>0.25059529357794963</v>
      </c>
    </row>
    <row r="339" spans="1:66" x14ac:dyDescent="0.25">
      <c r="A339" t="s">
        <v>13</v>
      </c>
      <c r="B339" t="s">
        <v>60</v>
      </c>
      <c r="C339" t="s">
        <v>55</v>
      </c>
      <c r="D339" t="s">
        <v>496</v>
      </c>
      <c r="E339">
        <f>VLOOKUP(A339,home!$A$2:$E$405,3,FALSE)</f>
        <v>1.64492753623188</v>
      </c>
      <c r="F339">
        <f>VLOOKUP(B339,home!$B$2:$E$405,3,FALSE)</f>
        <v>1.03</v>
      </c>
      <c r="G339">
        <f>VLOOKUP(C339,away!$B$2:$E$405,4,FALSE)</f>
        <v>1.1000000000000001</v>
      </c>
      <c r="H339">
        <f>VLOOKUP(A339,away!$A$2:$E$405,3,FALSE)</f>
        <v>1.35144927536232</v>
      </c>
      <c r="I339">
        <f>VLOOKUP(C339,away!$B$2:$E$405,3,FALSE)</f>
        <v>0.72</v>
      </c>
      <c r="J339">
        <f>VLOOKUP(B339,home!$B$2:$E$405,4,FALSE)</f>
        <v>0.51</v>
      </c>
      <c r="K339" s="3">
        <f t="shared" ref="K339:K402" si="504">E339*F339*G339</f>
        <v>1.8637028985507202</v>
      </c>
      <c r="L339" s="3">
        <f t="shared" ref="L339:L402" si="505">H339*I339*J339</f>
        <v>0.49625217391304388</v>
      </c>
      <c r="M339" s="5">
        <f t="shared" ref="M339:M402" si="506">_xlfn.POISSON.DIST(0,K339,FALSE) * _xlfn.POISSON.DIST(0,L339,FALSE)</f>
        <v>9.4424465359595644E-2</v>
      </c>
      <c r="N339" s="5">
        <f t="shared" ref="N339:N402" si="507">_xlfn.POISSON.DIST(1,K339,FALSE) * _xlfn.POISSON.DIST(0,L339,FALSE)</f>
        <v>0.17597914978478049</v>
      </c>
      <c r="O339" s="5">
        <f t="shared" ref="O339:O402" si="508">_xlfn.POISSON.DIST(0,K339,FALSE) * _xlfn.POISSON.DIST(1,L339,FALSE)</f>
        <v>4.6858346205276249E-2</v>
      </c>
      <c r="P339" s="5">
        <f t="shared" ref="P339:P402" si="509">_xlfn.POISSON.DIST(1,K339,FALSE) * _xlfn.POISSON.DIST(1,L339,FALSE)</f>
        <v>8.7330035644066495E-2</v>
      </c>
      <c r="Q339" s="5">
        <f t="shared" ref="Q339:Q402" si="510">_xlfn.POISSON.DIST(2,K339,FALSE) * _xlfn.POISSON.DIST(0,L339,FALSE)</f>
        <v>0.16398642576919339</v>
      </c>
      <c r="R339" s="5">
        <f t="shared" ref="R339:R402" si="511">_xlfn.POISSON.DIST(0,K339,FALSE) * _xlfn.POISSON.DIST(2,L339,FALSE)</f>
        <v>1.162677808516918E-2</v>
      </c>
      <c r="S339" s="5">
        <f t="shared" ref="S339:S402" si="512">_xlfn.POISSON.DIST(2,K339,FALSE) * _xlfn.POISSON.DIST(2,L339,FALSE)</f>
        <v>2.019215861204475E-2</v>
      </c>
      <c r="T339" s="5">
        <f t="shared" ref="T339:T402" si="513">_xlfn.POISSON.DIST(2,K339,FALSE) * _xlfn.POISSON.DIST(1,L339,FALSE)</f>
        <v>8.1378620280192229E-2</v>
      </c>
      <c r="U339" s="5">
        <f t="shared" ref="U339:U402" si="514">_xlfn.POISSON.DIST(1,K339,FALSE) * _xlfn.POISSON.DIST(2,L339,FALSE)</f>
        <v>2.1668860018135797E-2</v>
      </c>
      <c r="V339" s="5">
        <f t="shared" ref="V339:V402" si="515">_xlfn.POISSON.DIST(3,K339,FALSE) * _xlfn.POISSON.DIST(3,L339,FALSE)</f>
        <v>2.0750059315254375E-3</v>
      </c>
      <c r="W339" s="5">
        <f t="shared" ref="W339:W402" si="516">_xlfn.POISSON.DIST(3,K339,FALSE) * _xlfn.POISSON.DIST(0,L339,FALSE)</f>
        <v>0.10187399234300609</v>
      </c>
      <c r="X339" s="5">
        <f t="shared" ref="X339:X402" si="517">_xlfn.POISSON.DIST(3,K339,FALSE) * _xlfn.POISSON.DIST(1,L339,FALSE)</f>
        <v>5.0555190165417561E-2</v>
      </c>
      <c r="Y339" s="5">
        <f t="shared" ref="Y339:Y402" si="518">_xlfn.POISSON.DIST(3,K339,FALSE) * _xlfn.POISSON.DIST(2,L339,FALSE)</f>
        <v>1.2544061511087896E-2</v>
      </c>
      <c r="Z339" s="5">
        <f t="shared" ref="Z339:Z402" si="519">_xlfn.POISSON.DIST(0,K339,FALSE) * _xlfn.POISSON.DIST(3,L339,FALSE)</f>
        <v>1.9232713001232481E-3</v>
      </c>
      <c r="AA339" s="5">
        <f t="shared" ref="AA339:AA402" si="520">_xlfn.POISSON.DIST(1,K339,FALSE) * _xlfn.POISSON.DIST(3,L339,FALSE)</f>
        <v>3.5844062967391103E-3</v>
      </c>
      <c r="AB339" s="5">
        <f t="shared" ref="AB339:AB402" si="521">_xlfn.POISSON.DIST(2,K339,FALSE) * _xlfn.POISSON.DIST(3,L339,FALSE)</f>
        <v>3.3401342024080667E-3</v>
      </c>
      <c r="AC339" s="5">
        <f t="shared" ref="AC339:AC402" si="522">_xlfn.POISSON.DIST(4,K339,FALSE) * _xlfn.POISSON.DIST(4,L339,FALSE)</f>
        <v>1.1994398199109764E-4</v>
      </c>
      <c r="AD339" s="5">
        <f t="shared" ref="AD339:AD402" si="523">_xlfn.POISSON.DIST(4,K339,FALSE) * _xlfn.POISSON.DIST(0,L339,FALSE)</f>
        <v>4.7465713704148586E-2</v>
      </c>
      <c r="AE339" s="5">
        <f t="shared" ref="AE339:AE402" si="524">_xlfn.POISSON.DIST(4,K339,FALSE) * _xlfn.POISSON.DIST(1,L339,FALSE)</f>
        <v>2.3554963612017896E-2</v>
      </c>
      <c r="AF339" s="5">
        <f t="shared" ref="AF339:AF402" si="525">_xlfn.POISSON.DIST(4,K339,FALSE) * _xlfn.POISSON.DIST(2,L339,FALSE)</f>
        <v>5.8446009494532609E-3</v>
      </c>
      <c r="AG339" s="5">
        <f t="shared" ref="AG339:AG402" si="526">_xlfn.POISSON.DIST(4,K339,FALSE) * _xlfn.POISSON.DIST(3,L339,FALSE)</f>
        <v>9.6679864227347382E-4</v>
      </c>
      <c r="AH339" s="5">
        <f t="shared" ref="AH339:AH402" si="527">_xlfn.POISSON.DIST(0,K339,FALSE) * _xlfn.POISSON.DIST(4,L339,FALSE)</f>
        <v>2.3860689092768198E-4</v>
      </c>
      <c r="AI339" s="5">
        <f t="shared" ref="AI339:AI402" si="528">_xlfn.POISSON.DIST(1,K339,FALSE) * _xlfn.POISSON.DIST(4,L339,FALSE)</f>
        <v>4.4469235423609657E-4</v>
      </c>
      <c r="AJ339" s="5">
        <f t="shared" ref="AJ339:AJ402" si="529">_xlfn.POISSON.DIST(2,K339,FALSE) * _xlfn.POISSON.DIST(4,L339,FALSE)</f>
        <v>4.1438721477657841E-4</v>
      </c>
      <c r="AK339" s="5">
        <f t="shared" ref="AK339:AK402" si="530">_xlfn.POISSON.DIST(3,K339,FALSE) * _xlfn.POISSON.DIST(4,L339,FALSE)</f>
        <v>2.574315511004897E-4</v>
      </c>
      <c r="AL339" s="5">
        <f t="shared" ref="AL339:AL402" si="531">_xlfn.POISSON.DIST(5,K339,FALSE) * _xlfn.POISSON.DIST(5,L339,FALSE)</f>
        <v>4.4372873842316616E-6</v>
      </c>
      <c r="AM339" s="5">
        <f t="shared" ref="AM339:AM402" si="532">_xlfn.POISSON.DIST(5,K339,FALSE) * _xlfn.POISSON.DIST(0,L339,FALSE)</f>
        <v>1.7692397642440082E-2</v>
      </c>
      <c r="AN339" s="5">
        <f t="shared" ref="AN339:AN402" si="533">_xlfn.POISSON.DIST(5,K339,FALSE) * _xlfn.POISSON.DIST(1,L339,FALSE)</f>
        <v>8.7798907917949025E-3</v>
      </c>
      <c r="AO339" s="5">
        <f t="shared" ref="AO339:AO402" si="534">_xlfn.POISSON.DIST(5,K339,FALSE) * _xlfn.POISSON.DIST(2,L339,FALSE)</f>
        <v>2.1785199460736676E-3</v>
      </c>
      <c r="AP339" s="5">
        <f t="shared" ref="AP339:AP402" si="535">_xlfn.POISSON.DIST(5,K339,FALSE) * _xlfn.POISSON.DIST(3,L339,FALSE)</f>
        <v>3.6036508638399498E-4</v>
      </c>
      <c r="AQ339" s="5">
        <f t="shared" ref="AQ339:AQ402" si="536">_xlfn.POISSON.DIST(5,K339,FALSE) * _xlfn.POISSON.DIST(4,L339,FALSE)</f>
        <v>4.4707989380104832E-5</v>
      </c>
      <c r="AR339" s="5">
        <f t="shared" ref="AR339:AR402" si="537">_xlfn.POISSON.DIST(0,K339,FALSE) * _xlfn.POISSON.DIST(5,L339,FALSE)</f>
        <v>2.3681837666698954E-5</v>
      </c>
      <c r="AS339" s="5">
        <f t="shared" ref="AS339:AS402" si="538">_xlfn.POISSON.DIST(1,K339,FALSE) * _xlfn.POISSON.DIST(5,L339,FALSE)</f>
        <v>4.4135909502434476E-5</v>
      </c>
      <c r="AT339" s="5">
        <f t="shared" ref="AT339:AT402" si="539">_xlfn.POISSON.DIST(2,K339,FALSE) * _xlfn.POISSON.DIST(5,L339,FALSE)</f>
        <v>4.1128111234929704E-5</v>
      </c>
      <c r="AU339" s="5">
        <f t="shared" ref="AU339:AU402" si="540">_xlfn.POISSON.DIST(3,K339,FALSE) * _xlfn.POISSON.DIST(5,L339,FALSE)</f>
        <v>2.5550193373484977E-5</v>
      </c>
      <c r="AV339" s="5">
        <f t="shared" ref="AV339:AV402" si="541">_xlfn.POISSON.DIST(4,K339,FALSE) * _xlfn.POISSON.DIST(5,L339,FALSE)</f>
        <v>1.190449236217384E-5</v>
      </c>
      <c r="AW339" s="5">
        <f t="shared" ref="AW339:AW402" si="542">_xlfn.POISSON.DIST(6,K339,FALSE) * _xlfn.POISSON.DIST(6,L339,FALSE)</f>
        <v>1.1399719340397084E-7</v>
      </c>
      <c r="AX339" s="5">
        <f t="shared" ref="AX339:AX402" si="543">_xlfn.POISSON.DIST(6,K339,FALSE) * _xlfn.POISSON.DIST(0,L339,FALSE)</f>
        <v>5.4955621280879177E-3</v>
      </c>
      <c r="AY339" s="5">
        <f t="shared" ref="AY339:AY402" si="544">_xlfn.POISSON.DIST(6,K339,FALSE) * _xlfn.POISSON.DIST(1,L339,FALSE)</f>
        <v>2.7271846529378229E-3</v>
      </c>
      <c r="AZ339" s="5">
        <f t="shared" ref="AZ339:AZ402" si="545">_xlfn.POISSON.DIST(6,K339,FALSE) * _xlfn.POISSON.DIST(2,L339,FALSE)</f>
        <v>6.7668565634134217E-4</v>
      </c>
      <c r="BA339" s="5">
        <f t="shared" ref="BA339:BA402" si="546">_xlfn.POISSON.DIST(6,K339,FALSE) * _xlfn.POISSON.DIST(3,L339,FALSE)</f>
        <v>1.1193557600505534E-4</v>
      </c>
      <c r="BB339" s="5">
        <f t="shared" ref="BB339:BB402" si="547">_xlfn.POISSON.DIST(6,K339,FALSE) * _xlfn.POISSON.DIST(4,L339,FALSE)</f>
        <v>1.3887068232679363E-5</v>
      </c>
      <c r="BC339" s="5">
        <f t="shared" ref="BC339:BC402" si="548">_xlfn.POISSON.DIST(6,K339,FALSE) * _xlfn.POISSON.DIST(5,L339,FALSE)</f>
        <v>1.3782975599491817E-6</v>
      </c>
      <c r="BD339" s="5">
        <f t="shared" ref="BD339:BD402" si="549">_xlfn.POISSON.DIST(0,K339,FALSE) * _xlfn.POISSON.DIST(6,L339,FALSE)</f>
        <v>1.9586939040591931E-6</v>
      </c>
      <c r="BE339" s="5">
        <f t="shared" ref="BE339:BE402" si="550">_xlfn.POISSON.DIST(1,K339,FALSE) * _xlfn.POISSON.DIST(6,L339,FALSE)</f>
        <v>3.6504235063687449E-6</v>
      </c>
      <c r="BF339" s="5">
        <f t="shared" ref="BF339:BF402" si="551">_xlfn.POISSON.DIST(2,K339,FALSE) * _xlfn.POISSON.DIST(6,L339,FALSE)</f>
        <v>3.4016524348785566E-6</v>
      </c>
      <c r="BG339" s="5">
        <f t="shared" ref="BG339:BG402" si="552">_xlfn.POISSON.DIST(3,K339,FALSE) * _xlfn.POISSON.DIST(6,L339,FALSE)</f>
        <v>2.1132231675817607E-6</v>
      </c>
      <c r="BH339" s="5">
        <f t="shared" ref="BH339:BH402" si="553">_xlfn.POISSON.DIST(4,K339,FALSE) * _xlfn.POISSON.DIST(6,L339,FALSE)</f>
        <v>9.8460503567666541E-7</v>
      </c>
      <c r="BI339" s="5">
        <f t="shared" ref="BI339:BI402" si="554">_xlfn.POISSON.DIST(5,K339,FALSE) * _xlfn.POISSON.DIST(6,L339,FALSE)</f>
        <v>3.6700225178364752E-7</v>
      </c>
      <c r="BJ339" s="8">
        <f t="shared" ref="BJ339:BJ402" si="555">SUM(N339,Q339,T339,W339,X339,Y339,AD339,AE339,AF339,AG339,AM339,AN339,AO339,AP339,AQ339,AX339,AY339,AZ339,BA339,BB339,BC339)</f>
        <v>0.70223203159680847</v>
      </c>
      <c r="BK339" s="8">
        <f t="shared" ref="BK339:BK402" si="556">SUM(M339,P339,S339,V339,AC339,AL339,AY339)</f>
        <v>0.2068732314695455</v>
      </c>
      <c r="BL339" s="8">
        <f t="shared" ref="BL339:BL402" si="557">SUM(O339,R339,U339,AA339,AB339,AH339,AI339,AJ339,AK339,AR339,AS339,AT339,AU339,AV339,BD339,BE339,BF339,BG339,BH339,BI339)</f>
        <v>8.8592518963209285E-2</v>
      </c>
      <c r="BM339" s="8">
        <f t="shared" ref="BM339:BM402" si="558">SUM(S339:BI339)</f>
        <v>0.41668878182586067</v>
      </c>
      <c r="BN339" s="8">
        <f t="shared" ref="BN339:BN402" si="559">SUM(M339:R339)</f>
        <v>0.58020520084808147</v>
      </c>
    </row>
    <row r="340" spans="1:66" x14ac:dyDescent="0.25">
      <c r="A340" t="s">
        <v>16</v>
      </c>
      <c r="B340" t="s">
        <v>20</v>
      </c>
      <c r="C340" t="s">
        <v>18</v>
      </c>
      <c r="D340" t="s">
        <v>496</v>
      </c>
      <c r="E340">
        <f>VLOOKUP(A340,home!$A$2:$E$405,3,FALSE)</f>
        <v>1.54909090909091</v>
      </c>
      <c r="F340">
        <f>VLOOKUP(B340,home!$B$2:$E$405,3,FALSE)</f>
        <v>0.65</v>
      </c>
      <c r="G340">
        <f>VLOOKUP(C340,away!$B$2:$E$405,4,FALSE)</f>
        <v>0.65</v>
      </c>
      <c r="H340">
        <f>VLOOKUP(A340,away!$A$2:$E$405,3,FALSE)</f>
        <v>1.29454545454545</v>
      </c>
      <c r="I340">
        <f>VLOOKUP(C340,away!$B$2:$E$405,3,FALSE)</f>
        <v>0.52</v>
      </c>
      <c r="J340">
        <f>VLOOKUP(B340,home!$B$2:$E$405,4,FALSE)</f>
        <v>1.01</v>
      </c>
      <c r="K340" s="3">
        <f t="shared" si="504"/>
        <v>0.65449090909090946</v>
      </c>
      <c r="L340" s="3">
        <f t="shared" si="505"/>
        <v>0.67989527272727046</v>
      </c>
      <c r="M340" s="5">
        <f t="shared" si="506"/>
        <v>0.26331975631437926</v>
      </c>
      <c r="N340" s="5">
        <f t="shared" si="507"/>
        <v>0.17234038669179483</v>
      </c>
      <c r="O340" s="5">
        <f t="shared" si="508"/>
        <v>0.17902985753384329</v>
      </c>
      <c r="P340" s="5">
        <f t="shared" si="509"/>
        <v>0.1171734142117411</v>
      </c>
      <c r="Q340" s="5">
        <f t="shared" si="510"/>
        <v>5.639760817949583E-2</v>
      </c>
      <c r="R340" s="5">
        <f t="shared" si="511"/>
        <v>6.086077690714839E-2</v>
      </c>
      <c r="S340" s="5">
        <f t="shared" si="512"/>
        <v>1.3035110990347014E-2</v>
      </c>
      <c r="T340" s="5">
        <f t="shared" si="513"/>
        <v>3.834446719436406E-2</v>
      </c>
      <c r="U340" s="5">
        <f t="shared" si="514"/>
        <v>3.9832825205938574E-2</v>
      </c>
      <c r="V340" s="5">
        <f t="shared" si="515"/>
        <v>6.4449249449336334E-4</v>
      </c>
      <c r="W340" s="5">
        <f t="shared" si="516"/>
        <v>1.2303907282650382E-2</v>
      </c>
      <c r="X340" s="5">
        <f t="shared" si="517"/>
        <v>8.3653683975486309E-3</v>
      </c>
      <c r="Y340" s="5">
        <f t="shared" si="518"/>
        <v>2.8437872140577082E-3</v>
      </c>
      <c r="Z340" s="5">
        <f t="shared" si="519"/>
        <v>1.3792984837893074E-2</v>
      </c>
      <c r="AA340" s="5">
        <f t="shared" si="520"/>
        <v>9.0273831856297667E-3</v>
      </c>
      <c r="AB340" s="5">
        <f t="shared" si="521"/>
        <v>2.954170113937408E-3</v>
      </c>
      <c r="AC340" s="5">
        <f t="shared" si="522"/>
        <v>1.7924354373990737E-5</v>
      </c>
      <c r="AD340" s="5">
        <f t="shared" si="523"/>
        <v>2.013198865698027E-3</v>
      </c>
      <c r="AE340" s="5">
        <f t="shared" si="524"/>
        <v>1.3687643918479917E-3</v>
      </c>
      <c r="AF340" s="5">
        <f t="shared" si="525"/>
        <v>4.6530821974743341E-4</v>
      </c>
      <c r="AG340" s="5">
        <f t="shared" si="526"/>
        <v>1.0545361965580732E-4</v>
      </c>
      <c r="AH340" s="5">
        <f t="shared" si="527"/>
        <v>2.3444462970206039E-3</v>
      </c>
      <c r="AI340" s="5">
        <f t="shared" si="528"/>
        <v>1.5344187882518311E-3</v>
      </c>
      <c r="AJ340" s="5">
        <f t="shared" si="529"/>
        <v>5.0213157382455629E-4</v>
      </c>
      <c r="AK340" s="5">
        <f t="shared" si="530"/>
        <v>1.0954685007856101E-4</v>
      </c>
      <c r="AL340" s="5">
        <f t="shared" si="531"/>
        <v>3.1904295050829969E-7</v>
      </c>
      <c r="AM340" s="5">
        <f t="shared" si="532"/>
        <v>2.635240711582979E-4</v>
      </c>
      <c r="AN340" s="5">
        <f t="shared" si="533"/>
        <v>1.7916877023037156E-4</v>
      </c>
      <c r="AO340" s="5">
        <f t="shared" si="534"/>
        <v>6.0907999949994075E-5</v>
      </c>
      <c r="AP340" s="5">
        <f t="shared" si="535"/>
        <v>1.3803687079091267E-5</v>
      </c>
      <c r="AQ340" s="5">
        <f t="shared" si="536"/>
        <v>2.3462653978201634E-6</v>
      </c>
      <c r="AR340" s="5">
        <f t="shared" si="537"/>
        <v>3.1879559090145269E-4</v>
      </c>
      <c r="AS340" s="5">
        <f t="shared" si="538"/>
        <v>2.0864881610326542E-4</v>
      </c>
      <c r="AT340" s="5">
        <f t="shared" si="539"/>
        <v>6.827937666608408E-5</v>
      </c>
      <c r="AU340" s="5">
        <f t="shared" si="540"/>
        <v>1.4896077102115338E-5</v>
      </c>
      <c r="AV340" s="5">
        <f t="shared" si="541"/>
        <v>2.4373367611129364E-6</v>
      </c>
      <c r="AW340" s="5">
        <f t="shared" si="542"/>
        <v>3.9435948642072641E-9</v>
      </c>
      <c r="AX340" s="5">
        <f t="shared" si="543"/>
        <v>2.8745684816621979E-5</v>
      </c>
      <c r="AY340" s="5">
        <f t="shared" si="544"/>
        <v>1.9544055218129359E-5</v>
      </c>
      <c r="AZ340" s="5">
        <f t="shared" si="545"/>
        <v>6.6439553763634476E-6</v>
      </c>
      <c r="BA340" s="5">
        <f t="shared" si="546"/>
        <v>1.5057312842001471E-6</v>
      </c>
      <c r="BB340" s="5">
        <f t="shared" si="547"/>
        <v>2.5593489553131048E-7</v>
      </c>
      <c r="BC340" s="5">
        <f t="shared" si="548"/>
        <v>3.4801785119537178E-8</v>
      </c>
      <c r="BD340" s="5">
        <f t="shared" si="549"/>
        <v>3.6124602536699071E-5</v>
      </c>
      <c r="BE340" s="5">
        <f t="shared" si="550"/>
        <v>2.3643223954791947E-5</v>
      </c>
      <c r="BF340" s="5">
        <f t="shared" si="551"/>
        <v>7.7371375700058739E-6</v>
      </c>
      <c r="BG340" s="5">
        <f t="shared" si="552"/>
        <v>1.6879620673181919E-6</v>
      </c>
      <c r="BH340" s="5">
        <f t="shared" si="553"/>
        <v>2.7618895698751353E-7</v>
      </c>
      <c r="BI340" s="5">
        <f t="shared" si="554"/>
        <v>3.6152632307925561E-8</v>
      </c>
      <c r="BJ340" s="8">
        <f t="shared" si="555"/>
        <v>0.29512473101405234</v>
      </c>
      <c r="BK340" s="8">
        <f t="shared" si="556"/>
        <v>0.39421056146350336</v>
      </c>
      <c r="BL340" s="8">
        <f t="shared" si="557"/>
        <v>0.29687811892092525</v>
      </c>
      <c r="BM340" s="8">
        <f t="shared" si="558"/>
        <v>0.1508650562863478</v>
      </c>
      <c r="BN340" s="8">
        <f t="shared" si="559"/>
        <v>0.84912179983840264</v>
      </c>
    </row>
    <row r="341" spans="1:66" x14ac:dyDescent="0.25">
      <c r="A341" t="s">
        <v>16</v>
      </c>
      <c r="B341" t="s">
        <v>253</v>
      </c>
      <c r="C341" t="s">
        <v>17</v>
      </c>
      <c r="D341" t="s">
        <v>496</v>
      </c>
      <c r="E341">
        <f>VLOOKUP(A341,home!$A$2:$E$405,3,FALSE)</f>
        <v>1.54909090909091</v>
      </c>
      <c r="F341">
        <f>VLOOKUP(B341,home!$B$2:$E$405,3,FALSE)</f>
        <v>0.97</v>
      </c>
      <c r="G341">
        <f>VLOOKUP(C341,away!$B$2:$E$405,4,FALSE)</f>
        <v>0.77</v>
      </c>
      <c r="H341">
        <f>VLOOKUP(A341,away!$A$2:$E$405,3,FALSE)</f>
        <v>1.29454545454545</v>
      </c>
      <c r="I341">
        <f>VLOOKUP(C341,away!$B$2:$E$405,3,FALSE)</f>
        <v>1.25</v>
      </c>
      <c r="J341">
        <f>VLOOKUP(B341,home!$B$2:$E$405,4,FALSE)</f>
        <v>1.06</v>
      </c>
      <c r="K341" s="3">
        <f t="shared" si="504"/>
        <v>1.1570160000000005</v>
      </c>
      <c r="L341" s="3">
        <f t="shared" si="505"/>
        <v>1.7152727272727213</v>
      </c>
      <c r="M341" s="5">
        <f t="shared" si="506"/>
        <v>5.6569306589235431E-2</v>
      </c>
      <c r="N341" s="5">
        <f t="shared" si="507"/>
        <v>6.5451592832650854E-2</v>
      </c>
      <c r="O341" s="5">
        <f t="shared" si="508"/>
        <v>9.7031788793244575E-2</v>
      </c>
      <c r="P341" s="5">
        <f t="shared" si="509"/>
        <v>0.11226733214240472</v>
      </c>
      <c r="Q341" s="5">
        <f t="shared" si="510"/>
        <v>3.7864270066431199E-2</v>
      </c>
      <c r="R341" s="5">
        <f t="shared" si="511"/>
        <v>8.3217990497769678E-2</v>
      </c>
      <c r="S341" s="5">
        <f t="shared" si="512"/>
        <v>5.5701380423016492E-2</v>
      </c>
      <c r="T341" s="5">
        <f t="shared" si="513"/>
        <v>6.4947549783038308E-2</v>
      </c>
      <c r="U341" s="5">
        <f t="shared" si="514"/>
        <v>9.6284546493767525E-2</v>
      </c>
      <c r="V341" s="5">
        <f t="shared" si="515"/>
        <v>1.2282760846401782E-2</v>
      </c>
      <c r="W341" s="5">
        <f t="shared" si="516"/>
        <v>1.4603188765060662E-2</v>
      </c>
      <c r="X341" s="5">
        <f t="shared" si="517"/>
        <v>2.5048451419923963E-2</v>
      </c>
      <c r="Y341" s="5">
        <f t="shared" si="518"/>
        <v>2.1482462790505627E-2</v>
      </c>
      <c r="Z341" s="5">
        <f t="shared" si="519"/>
        <v>4.7580516506421602E-2</v>
      </c>
      <c r="AA341" s="5">
        <f t="shared" si="520"/>
        <v>5.5051418886193922E-2</v>
      </c>
      <c r="AB341" s="5">
        <f t="shared" si="521"/>
        <v>3.184768623701429E-2</v>
      </c>
      <c r="AC341" s="5">
        <f t="shared" si="522"/>
        <v>1.5235214053241487E-3</v>
      </c>
      <c r="AD341" s="5">
        <f t="shared" si="523"/>
        <v>4.2240307630488578E-3</v>
      </c>
      <c r="AE341" s="5">
        <f t="shared" si="524"/>
        <v>7.2453647670186879E-3</v>
      </c>
      <c r="AF341" s="5">
        <f t="shared" si="525"/>
        <v>6.2138882920049167E-3</v>
      </c>
      <c r="AG341" s="5">
        <f t="shared" si="526"/>
        <v>3.5528377058651021E-3</v>
      </c>
      <c r="AH341" s="5">
        <f t="shared" si="527"/>
        <v>2.0403390578253636E-2</v>
      </c>
      <c r="AI341" s="5">
        <f t="shared" si="528"/>
        <v>2.3607049353288719E-2</v>
      </c>
      <c r="AJ341" s="5">
        <f t="shared" si="529"/>
        <v>1.365686690727236E-2</v>
      </c>
      <c r="AK341" s="5">
        <f t="shared" si="530"/>
        <v>5.2670711738615483E-3</v>
      </c>
      <c r="AL341" s="5">
        <f t="shared" si="531"/>
        <v>1.2094310073805051E-4</v>
      </c>
      <c r="AM341" s="5">
        <f t="shared" si="532"/>
        <v>9.7745423546794744E-4</v>
      </c>
      <c r="AN341" s="5">
        <f t="shared" si="533"/>
        <v>1.6766005922553789E-3</v>
      </c>
      <c r="AO341" s="5">
        <f t="shared" si="534"/>
        <v>1.4379136352124721E-3</v>
      </c>
      <c r="AP341" s="5">
        <f t="shared" si="535"/>
        <v>8.2213801421784341E-4</v>
      </c>
      <c r="AQ341" s="5">
        <f t="shared" si="536"/>
        <v>3.5254772846050506E-4</v>
      </c>
      <c r="AR341" s="5">
        <f t="shared" si="537"/>
        <v>6.9994758805543237E-3</v>
      </c>
      <c r="AS341" s="5">
        <f t="shared" si="538"/>
        <v>8.0985055854154459E-3</v>
      </c>
      <c r="AT341" s="5">
        <f t="shared" si="539"/>
        <v>4.6850502692075214E-3</v>
      </c>
      <c r="AU341" s="5">
        <f t="shared" si="540"/>
        <v>1.806892707425804E-3</v>
      </c>
      <c r="AV341" s="5">
        <f t="shared" si="541"/>
        <v>5.2265094319374364E-4</v>
      </c>
      <c r="AW341" s="5">
        <f t="shared" si="542"/>
        <v>6.6673176279753451E-6</v>
      </c>
      <c r="AX341" s="5">
        <f t="shared" si="543"/>
        <v>1.8848836495069732E-4</v>
      </c>
      <c r="AY341" s="5">
        <f t="shared" si="544"/>
        <v>3.2330895180815856E-4</v>
      </c>
      <c r="AZ341" s="5">
        <f t="shared" si="545"/>
        <v>2.7728151375983257E-4</v>
      </c>
      <c r="BA341" s="5">
        <f t="shared" si="546"/>
        <v>1.5853780610971223E-4</v>
      </c>
      <c r="BB341" s="5">
        <f t="shared" si="547"/>
        <v>6.7983893765410019E-5</v>
      </c>
      <c r="BC341" s="5">
        <f t="shared" si="548"/>
        <v>2.332218377392273E-5</v>
      </c>
      <c r="BD341" s="5">
        <f t="shared" si="549"/>
        <v>2.0010016805196758E-3</v>
      </c>
      <c r="BE341" s="5">
        <f t="shared" si="550"/>
        <v>2.3151909603881539E-3</v>
      </c>
      <c r="BF341" s="5">
        <f t="shared" si="551"/>
        <v>1.3393564921122311E-3</v>
      </c>
      <c r="BG341" s="5">
        <f t="shared" si="552"/>
        <v>5.1655229702590863E-4</v>
      </c>
      <c r="BH341" s="5">
        <f t="shared" si="553"/>
        <v>1.4941481812393221E-4</v>
      </c>
      <c r="BI341" s="5">
        <f t="shared" si="554"/>
        <v>3.4575067041295916E-5</v>
      </c>
      <c r="BJ341" s="8">
        <f t="shared" si="555"/>
        <v>0.25693921410533005</v>
      </c>
      <c r="BK341" s="8">
        <f t="shared" si="556"/>
        <v>0.23878855345892877</v>
      </c>
      <c r="BL341" s="8">
        <f t="shared" si="557"/>
        <v>0.45483647562167434</v>
      </c>
      <c r="BM341" s="8">
        <f t="shared" si="558"/>
        <v>0.545425837136438</v>
      </c>
      <c r="BN341" s="8">
        <f t="shared" si="559"/>
        <v>0.45240228092173651</v>
      </c>
    </row>
    <row r="342" spans="1:66" x14ac:dyDescent="0.25">
      <c r="A342" t="s">
        <v>69</v>
      </c>
      <c r="B342" t="s">
        <v>381</v>
      </c>
      <c r="C342" t="s">
        <v>259</v>
      </c>
      <c r="D342" t="s">
        <v>496</v>
      </c>
      <c r="E342">
        <f>VLOOKUP(A342,home!$A$2:$E$405,3,FALSE)</f>
        <v>1.3323170731707299</v>
      </c>
      <c r="F342">
        <f>VLOOKUP(B342,home!$B$2:$E$405,3,FALSE)</f>
        <v>1.03</v>
      </c>
      <c r="G342">
        <f>VLOOKUP(C342,away!$B$2:$E$405,4,FALSE)</f>
        <v>0.88</v>
      </c>
      <c r="H342">
        <f>VLOOKUP(A342,away!$A$2:$E$405,3,FALSE)</f>
        <v>1.3201219512195099</v>
      </c>
      <c r="I342">
        <f>VLOOKUP(C342,away!$B$2:$E$405,3,FALSE)</f>
        <v>1.24</v>
      </c>
      <c r="J342">
        <f>VLOOKUP(B342,home!$B$2:$E$405,4,FALSE)</f>
        <v>1.18</v>
      </c>
      <c r="K342" s="3">
        <f t="shared" si="504"/>
        <v>1.2076121951219496</v>
      </c>
      <c r="L342" s="3">
        <f t="shared" si="505"/>
        <v>1.9316024390243867</v>
      </c>
      <c r="M342" s="5">
        <f t="shared" si="506"/>
        <v>4.3316804085388856E-2</v>
      </c>
      <c r="N342" s="5">
        <f t="shared" si="507"/>
        <v>5.2309900867223869E-2</v>
      </c>
      <c r="O342" s="5">
        <f t="shared" si="508"/>
        <v>8.3670844422078616E-2</v>
      </c>
      <c r="P342" s="5">
        <f t="shared" si="509"/>
        <v>0.10104193210025349</v>
      </c>
      <c r="Q342" s="5">
        <f t="shared" si="510"/>
        <v>3.1585037106439909E-2</v>
      </c>
      <c r="R342" s="5">
        <f t="shared" si="511"/>
        <v>8.0809403580458558E-2</v>
      </c>
      <c r="S342" s="5">
        <f t="shared" si="512"/>
        <v>5.8923276186458033E-2</v>
      </c>
      <c r="T342" s="5">
        <f t="shared" si="513"/>
        <v>6.1009734711475069E-2</v>
      </c>
      <c r="U342" s="5">
        <f t="shared" si="514"/>
        <v>9.7586421244293078E-2</v>
      </c>
      <c r="V342" s="5">
        <f t="shared" si="515"/>
        <v>1.5271778335006276E-2</v>
      </c>
      <c r="W342" s="5">
        <f t="shared" si="516"/>
        <v>1.2714158664372041E-2</v>
      </c>
      <c r="X342" s="5">
        <f t="shared" si="517"/>
        <v>2.4558699886244071E-2</v>
      </c>
      <c r="Y342" s="5">
        <f t="shared" si="518"/>
        <v>2.3718822299768495E-2</v>
      </c>
      <c r="Z342" s="5">
        <f t="shared" si="519"/>
        <v>5.2030547017373245E-2</v>
      </c>
      <c r="AA342" s="5">
        <f t="shared" si="520"/>
        <v>6.2832723097045906E-2</v>
      </c>
      <c r="AB342" s="5">
        <f t="shared" si="521"/>
        <v>3.7938781332356626E-2</v>
      </c>
      <c r="AC342" s="5">
        <f t="shared" si="522"/>
        <v>2.2264598320405711E-3</v>
      </c>
      <c r="AD342" s="5">
        <f t="shared" si="523"/>
        <v>3.83844326345277E-3</v>
      </c>
      <c r="AE342" s="5">
        <f t="shared" si="524"/>
        <v>7.4143463697420959E-3</v>
      </c>
      <c r="AF342" s="5">
        <f t="shared" si="525"/>
        <v>7.1607847657827219E-3</v>
      </c>
      <c r="AG342" s="5">
        <f t="shared" si="526"/>
        <v>4.610596439638192E-3</v>
      </c>
      <c r="AH342" s="5">
        <f t="shared" si="527"/>
        <v>2.5125582880632793E-2</v>
      </c>
      <c r="AI342" s="5">
        <f t="shared" si="528"/>
        <v>3.0341960296199445E-2</v>
      </c>
      <c r="AJ342" s="5">
        <f t="shared" si="529"/>
        <v>1.8320660638798232E-2</v>
      </c>
      <c r="AK342" s="5">
        <f t="shared" si="530"/>
        <v>7.3747510700344771E-3</v>
      </c>
      <c r="AL342" s="5">
        <f t="shared" si="531"/>
        <v>2.0773998259845597E-4</v>
      </c>
      <c r="AM342" s="5">
        <f t="shared" si="532"/>
        <v>9.2707017904585117E-4</v>
      </c>
      <c r="AN342" s="5">
        <f t="shared" si="533"/>
        <v>1.7907310189917407E-3</v>
      </c>
      <c r="AO342" s="5">
        <f t="shared" si="534"/>
        <v>1.7294902019605364E-3</v>
      </c>
      <c r="AP342" s="5">
        <f t="shared" si="535"/>
        <v>1.1135624974585835E-3</v>
      </c>
      <c r="AQ342" s="5">
        <f t="shared" si="536"/>
        <v>5.3774000902427177E-4</v>
      </c>
      <c r="AR342" s="5">
        <f t="shared" si="537"/>
        <v>9.7065274348279423E-3</v>
      </c>
      <c r="AS342" s="5">
        <f t="shared" si="538"/>
        <v>1.1721720902583997E-2</v>
      </c>
      <c r="AT342" s="5">
        <f t="shared" si="539"/>
        <v>7.0776465548881536E-3</v>
      </c>
      <c r="AU342" s="5">
        <f t="shared" si="540"/>
        <v>2.8490174308152625E-3</v>
      </c>
      <c r="AV342" s="5">
        <f t="shared" si="541"/>
        <v>8.6012704839187918E-4</v>
      </c>
      <c r="AW342" s="5">
        <f t="shared" si="542"/>
        <v>1.3460550612980042E-5</v>
      </c>
      <c r="AX342" s="5">
        <f t="shared" si="543"/>
        <v>1.8659020899160973E-4</v>
      </c>
      <c r="AY342" s="5">
        <f t="shared" si="544"/>
        <v>3.6041810278626332E-4</v>
      </c>
      <c r="AZ342" s="5">
        <f t="shared" si="545"/>
        <v>3.4809224320524429E-4</v>
      </c>
      <c r="BA342" s="5">
        <f t="shared" si="546"/>
        <v>2.2412527532690658E-4</v>
      </c>
      <c r="BB342" s="5">
        <f t="shared" si="547"/>
        <v>1.0823023211711623E-4</v>
      </c>
      <c r="BC342" s="5">
        <f t="shared" si="548"/>
        <v>4.1811556066719475E-5</v>
      </c>
      <c r="BD342" s="5">
        <f t="shared" si="549"/>
        <v>3.1248586779284637E-3</v>
      </c>
      <c r="BE342" s="5">
        <f t="shared" si="550"/>
        <v>3.7736174474990651E-3</v>
      </c>
      <c r="BF342" s="5">
        <f t="shared" si="551"/>
        <v>2.2785332246624181E-3</v>
      </c>
      <c r="BG342" s="5">
        <f t="shared" si="552"/>
        <v>9.1719483636429236E-4</v>
      </c>
      <c r="BH342" s="5">
        <f t="shared" si="553"/>
        <v>2.7690391742410018E-4</v>
      </c>
      <c r="BI342" s="5">
        <f t="shared" si="554"/>
        <v>6.6878509511676887E-5</v>
      </c>
      <c r="BJ342" s="8">
        <f t="shared" si="555"/>
        <v>0.23628838589911405</v>
      </c>
      <c r="BK342" s="8">
        <f t="shared" si="556"/>
        <v>0.22134840862453195</v>
      </c>
      <c r="BL342" s="8">
        <f t="shared" si="557"/>
        <v>0.48665415454679489</v>
      </c>
      <c r="BM342" s="8">
        <f t="shared" si="558"/>
        <v>0.60324061637379767</v>
      </c>
      <c r="BN342" s="8">
        <f t="shared" si="559"/>
        <v>0.39273392216184327</v>
      </c>
    </row>
    <row r="343" spans="1:66" x14ac:dyDescent="0.25">
      <c r="A343" t="s">
        <v>80</v>
      </c>
      <c r="B343" t="s">
        <v>83</v>
      </c>
      <c r="C343" t="s">
        <v>91</v>
      </c>
      <c r="D343" t="s">
        <v>496</v>
      </c>
      <c r="E343">
        <f>VLOOKUP(A343,home!$A$2:$E$405,3,FALSE)</f>
        <v>1.22770398481973</v>
      </c>
      <c r="F343">
        <f>VLOOKUP(B343,home!$B$2:$E$405,3,FALSE)</f>
        <v>1.18</v>
      </c>
      <c r="G343">
        <f>VLOOKUP(C343,away!$B$2:$E$405,4,FALSE)</f>
        <v>1.1100000000000001</v>
      </c>
      <c r="H343">
        <f>VLOOKUP(A343,away!$A$2:$E$405,3,FALSE)</f>
        <v>1.04174573055028</v>
      </c>
      <c r="I343">
        <f>VLOOKUP(C343,away!$B$2:$E$405,3,FALSE)</f>
        <v>0.56000000000000005</v>
      </c>
      <c r="J343">
        <f>VLOOKUP(B343,home!$B$2:$E$405,4,FALSE)</f>
        <v>1.1299999999999999</v>
      </c>
      <c r="K343" s="3">
        <f t="shared" si="504"/>
        <v>1.6080466793168824</v>
      </c>
      <c r="L343" s="3">
        <f t="shared" si="505"/>
        <v>0.65921669829221718</v>
      </c>
      <c r="M343" s="5">
        <f t="shared" si="506"/>
        <v>0.10359529371923738</v>
      </c>
      <c r="N343" s="5">
        <f t="shared" si="507"/>
        <v>0.16658606805807671</v>
      </c>
      <c r="O343" s="5">
        <f t="shared" si="508"/>
        <v>6.8291747484208118E-2</v>
      </c>
      <c r="P343" s="5">
        <f t="shared" si="509"/>
        <v>0.10981631776672791</v>
      </c>
      <c r="Q343" s="5">
        <f t="shared" si="510"/>
        <v>0.13393908678062327</v>
      </c>
      <c r="R343" s="5">
        <f t="shared" si="511"/>
        <v>2.2509530148572755E-2</v>
      </c>
      <c r="S343" s="5">
        <f t="shared" si="512"/>
        <v>2.9102730478584297E-2</v>
      </c>
      <c r="T343" s="5">
        <f t="shared" si="513"/>
        <v>8.8294882559797214E-2</v>
      </c>
      <c r="U343" s="5">
        <f t="shared" si="514"/>
        <v>3.6196375208395665E-2</v>
      </c>
      <c r="V343" s="5">
        <f t="shared" si="515"/>
        <v>3.4278205584397461E-3</v>
      </c>
      <c r="W343" s="5">
        <f t="shared" si="516"/>
        <v>7.179343457610568E-2</v>
      </c>
      <c r="X343" s="5">
        <f t="shared" si="517"/>
        <v>4.7327430900318684E-2</v>
      </c>
      <c r="Y343" s="5">
        <f t="shared" si="518"/>
        <v>1.559951636838057E-2</v>
      </c>
      <c r="Z343" s="5">
        <f t="shared" si="519"/>
        <v>4.946219381550418E-3</v>
      </c>
      <c r="AA343" s="5">
        <f t="shared" si="520"/>
        <v>7.9537516516749521E-3</v>
      </c>
      <c r="AB343" s="5">
        <f t="shared" si="521"/>
        <v>6.3950019657935397E-3</v>
      </c>
      <c r="AC343" s="5">
        <f t="shared" si="522"/>
        <v>2.2710408587258023E-4</v>
      </c>
      <c r="AD343" s="5">
        <f t="shared" si="523"/>
        <v>2.8861798516715127E-2</v>
      </c>
      <c r="AE343" s="5">
        <f t="shared" si="524"/>
        <v>1.9026179524964156E-2</v>
      </c>
      <c r="AF343" s="5">
        <f t="shared" si="525"/>
        <v>6.2711876237809272E-3</v>
      </c>
      <c r="AG343" s="5">
        <f t="shared" si="526"/>
        <v>1.3780238665732929E-3</v>
      </c>
      <c r="AH343" s="5">
        <f t="shared" si="527"/>
        <v>8.1515760243365965E-4</v>
      </c>
      <c r="AI343" s="5">
        <f t="shared" si="528"/>
        <v>1.3108114757133576E-3</v>
      </c>
      <c r="AJ343" s="5">
        <f t="shared" si="529"/>
        <v>1.053923020365664E-3</v>
      </c>
      <c r="AK343" s="5">
        <f t="shared" si="530"/>
        <v>5.6491913771820835E-4</v>
      </c>
      <c r="AL343" s="5">
        <f t="shared" si="531"/>
        <v>9.6296785558220037E-6</v>
      </c>
      <c r="AM343" s="5">
        <f t="shared" si="532"/>
        <v>9.2822238527833362E-3</v>
      </c>
      <c r="AN343" s="5">
        <f t="shared" si="533"/>
        <v>6.1189969610410937E-3</v>
      </c>
      <c r="AO343" s="5">
        <f t="shared" si="534"/>
        <v>2.0168724867588102E-3</v>
      </c>
      <c r="AP343" s="5">
        <f t="shared" si="535"/>
        <v>4.4318534053251887E-4</v>
      </c>
      <c r="AQ343" s="5">
        <f t="shared" si="536"/>
        <v>7.3038794229339754E-5</v>
      </c>
      <c r="AR343" s="5">
        <f t="shared" si="537"/>
        <v>1.0747310065282343E-4</v>
      </c>
      <c r="AS343" s="5">
        <f t="shared" si="538"/>
        <v>1.7282176262066177E-4</v>
      </c>
      <c r="AT343" s="5">
        <f t="shared" si="539"/>
        <v>1.3895273074792289E-4</v>
      </c>
      <c r="AU343" s="5">
        <f t="shared" si="540"/>
        <v>7.4480825753736769E-5</v>
      </c>
      <c r="AV343" s="5">
        <f t="shared" si="541"/>
        <v>2.9942161131518914E-5</v>
      </c>
      <c r="AW343" s="5">
        <f t="shared" si="542"/>
        <v>2.8355423685333454E-7</v>
      </c>
      <c r="AX343" s="5">
        <f t="shared" si="543"/>
        <v>2.4877082071906994E-3</v>
      </c>
      <c r="AY343" s="5">
        <f t="shared" si="544"/>
        <v>1.6399387906587037E-3</v>
      </c>
      <c r="AZ343" s="5">
        <f t="shared" si="545"/>
        <v>5.405375174896811E-4</v>
      </c>
      <c r="BA343" s="5">
        <f t="shared" si="546"/>
        <v>1.187771191942064E-4</v>
      </c>
      <c r="BB343" s="5">
        <f t="shared" si="547"/>
        <v>1.9574965086966471E-5</v>
      </c>
      <c r="BC343" s="5">
        <f t="shared" si="548"/>
        <v>2.5808287707630931E-6</v>
      </c>
      <c r="BD343" s="5">
        <f t="shared" si="549"/>
        <v>1.1808010427930229E-5</v>
      </c>
      <c r="BE343" s="5">
        <f t="shared" si="550"/>
        <v>1.8987831957972321E-5</v>
      </c>
      <c r="BF343" s="5">
        <f t="shared" si="551"/>
        <v>1.5266660063722188E-5</v>
      </c>
      <c r="BG343" s="5">
        <f t="shared" si="552"/>
        <v>8.183167339909378E-6</v>
      </c>
      <c r="BH343" s="5">
        <f t="shared" si="553"/>
        <v>3.289728766808908E-6</v>
      </c>
      <c r="BI343" s="5">
        <f t="shared" si="554"/>
        <v>1.0580074838640575E-6</v>
      </c>
      <c r="BJ343" s="8">
        <f t="shared" si="555"/>
        <v>0.60182104363907185</v>
      </c>
      <c r="BK343" s="8">
        <f t="shared" si="556"/>
        <v>0.24781883507807648</v>
      </c>
      <c r="BL343" s="8">
        <f t="shared" si="557"/>
        <v>0.14567348168182279</v>
      </c>
      <c r="BM343" s="8">
        <f t="shared" si="558"/>
        <v>0.39388188058665341</v>
      </c>
      <c r="BN343" s="8">
        <f t="shared" si="559"/>
        <v>0.60473804395744613</v>
      </c>
    </row>
    <row r="344" spans="1:66" x14ac:dyDescent="0.25">
      <c r="A344" t="s">
        <v>80</v>
      </c>
      <c r="B344" t="s">
        <v>412</v>
      </c>
      <c r="C344" t="s">
        <v>89</v>
      </c>
      <c r="D344" t="s">
        <v>496</v>
      </c>
      <c r="E344">
        <f>VLOOKUP(A344,home!$A$2:$E$405,3,FALSE)</f>
        <v>1.22770398481973</v>
      </c>
      <c r="F344">
        <f>VLOOKUP(B344,home!$B$2:$E$405,3,FALSE)</f>
        <v>1.3</v>
      </c>
      <c r="G344">
        <f>VLOOKUP(C344,away!$B$2:$E$405,4,FALSE)</f>
        <v>0.85</v>
      </c>
      <c r="H344">
        <f>VLOOKUP(A344,away!$A$2:$E$405,3,FALSE)</f>
        <v>1.04174573055028</v>
      </c>
      <c r="I344">
        <f>VLOOKUP(C344,away!$B$2:$E$405,3,FALSE)</f>
        <v>0.93</v>
      </c>
      <c r="J344">
        <f>VLOOKUP(B344,home!$B$2:$E$405,4,FALSE)</f>
        <v>1.0900000000000001</v>
      </c>
      <c r="K344" s="3">
        <f t="shared" si="504"/>
        <v>1.3566129032258016</v>
      </c>
      <c r="L344" s="3">
        <f t="shared" si="505"/>
        <v>1.056017647058819</v>
      </c>
      <c r="M344" s="5">
        <f t="shared" si="506"/>
        <v>8.9579341402947946E-2</v>
      </c>
      <c r="N344" s="5">
        <f t="shared" si="507"/>
        <v>0.12152449040970847</v>
      </c>
      <c r="O344" s="5">
        <f t="shared" si="508"/>
        <v>9.4597365333419739E-2</v>
      </c>
      <c r="P344" s="5">
        <f t="shared" si="509"/>
        <v>0.12833200642248235</v>
      </c>
      <c r="Q344" s="5">
        <f t="shared" si="510"/>
        <v>8.243084587387535E-2</v>
      </c>
      <c r="R344" s="5">
        <f t="shared" si="511"/>
        <v>4.994824357868069E-2</v>
      </c>
      <c r="S344" s="5">
        <f t="shared" si="512"/>
        <v>4.5962338008097008E-2</v>
      </c>
      <c r="T344" s="5">
        <f t="shared" si="513"/>
        <v>8.7048427904797998E-2</v>
      </c>
      <c r="U344" s="5">
        <f t="shared" si="514"/>
        <v>6.7760431732303519E-2</v>
      </c>
      <c r="V344" s="5">
        <f t="shared" si="515"/>
        <v>7.3162194220092536E-3</v>
      </c>
      <c r="W344" s="5">
        <f t="shared" si="516"/>
        <v>3.7275583045438876E-2</v>
      </c>
      <c r="X344" s="5">
        <f t="shared" si="517"/>
        <v>3.936367350038996E-2</v>
      </c>
      <c r="Y344" s="5">
        <f t="shared" si="518"/>
        <v>2.0784366934736693E-2</v>
      </c>
      <c r="Z344" s="5">
        <f t="shared" si="519"/>
        <v>1.758207555289305E-2</v>
      </c>
      <c r="AA344" s="5">
        <f t="shared" si="520"/>
        <v>2.3852070560545634E-2</v>
      </c>
      <c r="AB344" s="5">
        <f t="shared" si="521"/>
        <v>1.6179013345544245E-2</v>
      </c>
      <c r="AC344" s="5">
        <f t="shared" si="522"/>
        <v>6.5507927326554044E-4</v>
      </c>
      <c r="AD344" s="5">
        <f t="shared" si="523"/>
        <v>1.2642134233676829E-2</v>
      </c>
      <c r="AE344" s="5">
        <f t="shared" si="524"/>
        <v>1.335031684724915E-2</v>
      </c>
      <c r="AF344" s="5">
        <f t="shared" si="525"/>
        <v>7.0490850922608778E-3</v>
      </c>
      <c r="AG344" s="5">
        <f t="shared" si="526"/>
        <v>2.4813194176822435E-3</v>
      </c>
      <c r="AH344" s="5">
        <f t="shared" si="527"/>
        <v>4.641745513944126E-3</v>
      </c>
      <c r="AI344" s="5">
        <f t="shared" si="528"/>
        <v>6.2970518577070813E-3</v>
      </c>
      <c r="AJ344" s="5">
        <f t="shared" si="529"/>
        <v>4.2713309012237157E-3</v>
      </c>
      <c r="AK344" s="5">
        <f t="shared" si="530"/>
        <v>1.9315142048490612E-3</v>
      </c>
      <c r="AL344" s="5">
        <f t="shared" si="531"/>
        <v>3.7538850448026081E-5</v>
      </c>
      <c r="AM344" s="5">
        <f t="shared" si="532"/>
        <v>3.4300964851437209E-3</v>
      </c>
      <c r="AN344" s="5">
        <f t="shared" si="533"/>
        <v>3.6222424194261972E-3</v>
      </c>
      <c r="AO344" s="5">
        <f t="shared" si="534"/>
        <v>1.9125759584195481E-3</v>
      </c>
      <c r="AP344" s="5">
        <f t="shared" si="535"/>
        <v>6.7323798781049229E-4</v>
      </c>
      <c r="AQ344" s="5">
        <f t="shared" si="536"/>
        <v>1.7773779894956246E-4</v>
      </c>
      <c r="AR344" s="5">
        <f t="shared" si="537"/>
        <v>9.8035303517622087E-4</v>
      </c>
      <c r="AS344" s="5">
        <f t="shared" si="538"/>
        <v>1.3299595772366395E-3</v>
      </c>
      <c r="AT344" s="5">
        <f t="shared" si="539"/>
        <v>9.021201616239787E-4</v>
      </c>
      <c r="AU344" s="5">
        <f t="shared" si="540"/>
        <v>4.0794261717307833E-4</v>
      </c>
      <c r="AV344" s="5">
        <f t="shared" si="541"/>
        <v>1.3835505455817544E-4</v>
      </c>
      <c r="AW344" s="5">
        <f t="shared" si="542"/>
        <v>1.4938451710146177E-6</v>
      </c>
      <c r="AX344" s="5">
        <f t="shared" si="543"/>
        <v>7.7555219184257415E-4</v>
      </c>
      <c r="AY344" s="5">
        <f t="shared" si="544"/>
        <v>8.1899680080090487E-4</v>
      </c>
      <c r="AZ344" s="5">
        <f t="shared" si="545"/>
        <v>4.3243753726523586E-4</v>
      </c>
      <c r="BA344" s="5">
        <f t="shared" si="546"/>
        <v>1.5222055686758159E-4</v>
      </c>
      <c r="BB344" s="5">
        <f t="shared" si="547"/>
        <v>4.0186898574321665E-5</v>
      </c>
      <c r="BC344" s="5">
        <f t="shared" si="548"/>
        <v>8.4876148150093147E-6</v>
      </c>
      <c r="BD344" s="5">
        <f t="shared" si="549"/>
        <v>1.7254501758229401E-4</v>
      </c>
      <c r="BE344" s="5">
        <f t="shared" si="550"/>
        <v>2.3407679723946287E-4</v>
      </c>
      <c r="BF344" s="5">
        <f t="shared" si="551"/>
        <v>1.5877580174041253E-4</v>
      </c>
      <c r="BG344" s="5">
        <f t="shared" si="552"/>
        <v>7.1799100453688426E-5</v>
      </c>
      <c r="BH344" s="5">
        <f t="shared" si="553"/>
        <v>2.4350896528869815E-5</v>
      </c>
      <c r="BI344" s="5">
        <f t="shared" si="554"/>
        <v>6.6069480872362297E-6</v>
      </c>
      <c r="BJ344" s="8">
        <f t="shared" si="555"/>
        <v>0.43599401550973155</v>
      </c>
      <c r="BK344" s="8">
        <f t="shared" si="556"/>
        <v>0.27270152018005106</v>
      </c>
      <c r="BL344" s="8">
        <f t="shared" si="557"/>
        <v>0.2739056520356179</v>
      </c>
      <c r="BM344" s="8">
        <f t="shared" si="558"/>
        <v>0.43295346730154904</v>
      </c>
      <c r="BN344" s="8">
        <f t="shared" si="559"/>
        <v>0.56641229302111451</v>
      </c>
    </row>
    <row r="345" spans="1:66" x14ac:dyDescent="0.25">
      <c r="A345" t="s">
        <v>99</v>
      </c>
      <c r="B345" t="s">
        <v>114</v>
      </c>
      <c r="C345" t="s">
        <v>112</v>
      </c>
      <c r="D345" t="s">
        <v>496</v>
      </c>
      <c r="E345">
        <f>VLOOKUP(A345,home!$A$2:$E$405,3,FALSE)</f>
        <v>1.3447619047618999</v>
      </c>
      <c r="F345">
        <f>VLOOKUP(B345,home!$B$2:$E$405,3,FALSE)</f>
        <v>1.66</v>
      </c>
      <c r="G345">
        <f>VLOOKUP(C345,away!$B$2:$E$405,4,FALSE)</f>
        <v>1.35</v>
      </c>
      <c r="H345">
        <f>VLOOKUP(A345,away!$A$2:$E$405,3,FALSE)</f>
        <v>1.2609523809523799</v>
      </c>
      <c r="I345">
        <f>VLOOKUP(C345,away!$B$2:$E$405,3,FALSE)</f>
        <v>0.68</v>
      </c>
      <c r="J345">
        <f>VLOOKUP(B345,home!$B$2:$E$405,4,FALSE)</f>
        <v>0.68</v>
      </c>
      <c r="K345" s="3">
        <f t="shared" si="504"/>
        <v>3.0136114285714175</v>
      </c>
      <c r="L345" s="3">
        <f t="shared" si="505"/>
        <v>0.58306438095238056</v>
      </c>
      <c r="M345" s="5">
        <f t="shared" si="506"/>
        <v>2.7414702839523322E-2</v>
      </c>
      <c r="N345" s="5">
        <f t="shared" si="507"/>
        <v>8.2617261788076796E-2</v>
      </c>
      <c r="O345" s="5">
        <f t="shared" si="508"/>
        <v>1.5984536740120136E-2</v>
      </c>
      <c r="P345" s="5">
        <f t="shared" si="509"/>
        <v>4.8171182600445762E-2</v>
      </c>
      <c r="Q345" s="5">
        <f t="shared" si="510"/>
        <v>0.12448816216091244</v>
      </c>
      <c r="R345" s="5">
        <f t="shared" si="511"/>
        <v>4.6600070095943651E-3</v>
      </c>
      <c r="S345" s="5">
        <f t="shared" si="512"/>
        <v>2.1160751282885647E-2</v>
      </c>
      <c r="T345" s="5">
        <f t="shared" si="513"/>
        <v>7.258461320625198E-2</v>
      </c>
      <c r="U345" s="5">
        <f t="shared" si="514"/>
        <v>1.4043450381336498E-2</v>
      </c>
      <c r="V345" s="5">
        <f t="shared" si="515"/>
        <v>4.1313533267871051E-3</v>
      </c>
      <c r="W345" s="5">
        <f t="shared" si="516"/>
        <v>0.12505298273665921</v>
      </c>
      <c r="X345" s="5">
        <f t="shared" si="517"/>
        <v>7.2913939965598931E-2</v>
      </c>
      <c r="Y345" s="5">
        <f t="shared" si="518"/>
        <v>2.1256760634420491E-2</v>
      </c>
      <c r="Z345" s="5">
        <f t="shared" si="519"/>
        <v>9.056947007609642E-4</v>
      </c>
      <c r="AA345" s="5">
        <f t="shared" si="520"/>
        <v>2.7294119010098125E-3</v>
      </c>
      <c r="AB345" s="5">
        <f t="shared" si="521"/>
        <v>4.1126934490810048E-3</v>
      </c>
      <c r="AC345" s="5">
        <f t="shared" si="522"/>
        <v>4.5370767069903296E-4</v>
      </c>
      <c r="AD345" s="5">
        <f t="shared" si="523"/>
        <v>9.4215274488035086E-2</v>
      </c>
      <c r="AE345" s="5">
        <f t="shared" si="524"/>
        <v>5.4933570695624795E-2</v>
      </c>
      <c r="AF345" s="5">
        <f t="shared" si="525"/>
        <v>1.6014904195574154E-2</v>
      </c>
      <c r="AG345" s="5">
        <f t="shared" si="526"/>
        <v>3.1125734002680418E-3</v>
      </c>
      <c r="AH345" s="5">
        <f t="shared" si="527"/>
        <v>1.3201958000776077E-4</v>
      </c>
      <c r="AI345" s="5">
        <f t="shared" si="528"/>
        <v>3.9785571510658654E-4</v>
      </c>
      <c r="AJ345" s="5">
        <f t="shared" si="529"/>
        <v>5.994912649838316E-4</v>
      </c>
      <c r="AK345" s="5">
        <f t="shared" si="530"/>
        <v>6.0221124249467035E-4</v>
      </c>
      <c r="AL345" s="5">
        <f t="shared" si="531"/>
        <v>3.1888924976355557E-5</v>
      </c>
      <c r="AM345" s="5">
        <f t="shared" si="532"/>
        <v>5.6785645588627101E-2</v>
      </c>
      <c r="AN345" s="5">
        <f t="shared" si="533"/>
        <v>3.3109687292114137E-2</v>
      </c>
      <c r="AO345" s="5">
        <f t="shared" si="534"/>
        <v>9.6525396622517169E-3</v>
      </c>
      <c r="AP345" s="5">
        <f t="shared" si="535"/>
        <v>1.8760173542630325E-3</v>
      </c>
      <c r="AQ345" s="5">
        <f t="shared" si="536"/>
        <v>2.734597243298244E-4</v>
      </c>
      <c r="AR345" s="5">
        <f t="shared" si="537"/>
        <v>1.5395182938163669E-5</v>
      </c>
      <c r="AS345" s="5">
        <f t="shared" si="538"/>
        <v>4.6395099247397741E-5</v>
      </c>
      <c r="AT345" s="5">
        <f t="shared" si="539"/>
        <v>6.9908400660831493E-5</v>
      </c>
      <c r="AU345" s="5">
        <f t="shared" si="540"/>
        <v>7.0225585061543808E-5</v>
      </c>
      <c r="AV345" s="5">
        <f t="shared" si="541"/>
        <v>5.2908156429895657E-5</v>
      </c>
      <c r="AW345" s="5">
        <f t="shared" si="542"/>
        <v>1.5564713951730397E-6</v>
      </c>
      <c r="AX345" s="5">
        <f t="shared" si="543"/>
        <v>2.8521645087448786E-2</v>
      </c>
      <c r="AY345" s="5">
        <f t="shared" si="544"/>
        <v>1.6629955336656833E-2</v>
      </c>
      <c r="AZ345" s="5">
        <f t="shared" si="545"/>
        <v>4.8481673068167773E-3</v>
      </c>
      <c r="BA345" s="5">
        <f t="shared" si="546"/>
        <v>9.4226455650089805E-4</v>
      </c>
      <c r="BB345" s="5">
        <f t="shared" si="547"/>
        <v>1.3735022508239137E-4</v>
      </c>
      <c r="BC345" s="5">
        <f t="shared" si="548"/>
        <v>1.6016804792266937E-5</v>
      </c>
      <c r="BD345" s="5">
        <f t="shared" si="549"/>
        <v>1.4960638015815072E-6</v>
      </c>
      <c r="BE345" s="5">
        <f t="shared" si="550"/>
        <v>4.5085549703180332E-6</v>
      </c>
      <c r="BF345" s="5">
        <f t="shared" si="551"/>
        <v>6.7935163924464461E-6</v>
      </c>
      <c r="BG345" s="5">
        <f t="shared" si="552"/>
        <v>6.8243395468212926E-6</v>
      </c>
      <c r="BH345" s="5">
        <f t="shared" si="553"/>
        <v>5.1414769126881337E-6</v>
      </c>
      <c r="BI345" s="5">
        <f t="shared" si="554"/>
        <v>3.0988827167626076E-6</v>
      </c>
      <c r="BJ345" s="8">
        <f t="shared" si="555"/>
        <v>0.81998279221030579</v>
      </c>
      <c r="BK345" s="8">
        <f t="shared" si="556"/>
        <v>0.11799354198197405</v>
      </c>
      <c r="BL345" s="8">
        <f t="shared" si="557"/>
        <v>4.3544372542413112E-2</v>
      </c>
      <c r="BM345" s="8">
        <f t="shared" si="558"/>
        <v>0.66246214943151949</v>
      </c>
      <c r="BN345" s="8">
        <f t="shared" si="559"/>
        <v>0.30333585313867278</v>
      </c>
    </row>
    <row r="346" spans="1:66" x14ac:dyDescent="0.25">
      <c r="A346" t="s">
        <v>122</v>
      </c>
      <c r="B346" t="s">
        <v>128</v>
      </c>
      <c r="C346" t="s">
        <v>126</v>
      </c>
      <c r="D346" t="s">
        <v>496</v>
      </c>
      <c r="E346">
        <f>VLOOKUP(A346,home!$A$2:$E$405,3,FALSE)</f>
        <v>1.25</v>
      </c>
      <c r="F346">
        <f>VLOOKUP(B346,home!$B$2:$E$405,3,FALSE)</f>
        <v>1.05</v>
      </c>
      <c r="G346">
        <f>VLOOKUP(C346,away!$B$2:$E$405,4,FALSE)</f>
        <v>0.62</v>
      </c>
      <c r="H346">
        <f>VLOOKUP(A346,away!$A$2:$E$405,3,FALSE)</f>
        <v>1.08901515151515</v>
      </c>
      <c r="I346">
        <f>VLOOKUP(C346,away!$B$2:$E$405,3,FALSE)</f>
        <v>0.87</v>
      </c>
      <c r="J346">
        <f>VLOOKUP(B346,home!$B$2:$E$405,4,FALSE)</f>
        <v>0.96</v>
      </c>
      <c r="K346" s="3">
        <f t="shared" si="504"/>
        <v>0.81374999999999997</v>
      </c>
      <c r="L346" s="3">
        <f t="shared" si="505"/>
        <v>0.90954545454545332</v>
      </c>
      <c r="M346" s="5">
        <f t="shared" si="506"/>
        <v>0.17847701482424297</v>
      </c>
      <c r="N346" s="5">
        <f t="shared" si="507"/>
        <v>0.14523567081322772</v>
      </c>
      <c r="O346" s="5">
        <f t="shared" si="508"/>
        <v>0.16233295757423169</v>
      </c>
      <c r="P346" s="5">
        <f t="shared" si="509"/>
        <v>0.13209844422603104</v>
      </c>
      <c r="Q346" s="5">
        <f t="shared" si="510"/>
        <v>5.9092763562132014E-2</v>
      </c>
      <c r="R346" s="5">
        <f t="shared" si="511"/>
        <v>7.3824601842281179E-2</v>
      </c>
      <c r="S346" s="5">
        <f t="shared" si="512"/>
        <v>2.4442921941687967E-2</v>
      </c>
      <c r="T346" s="5">
        <f t="shared" si="513"/>
        <v>5.3747554494466367E-2</v>
      </c>
      <c r="U346" s="5">
        <f t="shared" si="514"/>
        <v>6.0074769749156307E-2</v>
      </c>
      <c r="V346" s="5">
        <f t="shared" si="515"/>
        <v>2.0101386812033926E-3</v>
      </c>
      <c r="W346" s="5">
        <f t="shared" si="516"/>
        <v>1.6028912116228311E-2</v>
      </c>
      <c r="X346" s="5">
        <f t="shared" si="517"/>
        <v>1.4579024156624005E-2</v>
      </c>
      <c r="Y346" s="5">
        <f t="shared" si="518"/>
        <v>6.6301425766828624E-3</v>
      </c>
      <c r="Z346" s="5">
        <f t="shared" si="519"/>
        <v>2.2382277013091582E-2</v>
      </c>
      <c r="AA346" s="5">
        <f t="shared" si="520"/>
        <v>1.8213577919403277E-2</v>
      </c>
      <c r="AB346" s="5">
        <f t="shared" si="521"/>
        <v>7.4106495159572067E-3</v>
      </c>
      <c r="AC346" s="5">
        <f t="shared" si="522"/>
        <v>9.298683107983934E-5</v>
      </c>
      <c r="AD346" s="5">
        <f t="shared" si="523"/>
        <v>3.2608818086451961E-3</v>
      </c>
      <c r="AE346" s="5">
        <f t="shared" si="524"/>
        <v>2.9659202268631953E-3</v>
      </c>
      <c r="AF346" s="5">
        <f t="shared" si="525"/>
        <v>1.3488196304439193E-3</v>
      </c>
      <c r="AG346" s="5">
        <f t="shared" si="526"/>
        <v>4.0893758795731506E-4</v>
      </c>
      <c r="AH346" s="5">
        <f t="shared" si="527"/>
        <v>5.0894245799086579E-3</v>
      </c>
      <c r="AI346" s="5">
        <f t="shared" si="528"/>
        <v>4.1415192519006702E-3</v>
      </c>
      <c r="AJ346" s="5">
        <f t="shared" si="529"/>
        <v>1.6850806456170848E-3</v>
      </c>
      <c r="AK346" s="5">
        <f t="shared" si="530"/>
        <v>4.5707812512363436E-4</v>
      </c>
      <c r="AL346" s="5">
        <f t="shared" si="531"/>
        <v>2.7529406475678116E-6</v>
      </c>
      <c r="AM346" s="5">
        <f t="shared" si="532"/>
        <v>5.3070851435700595E-4</v>
      </c>
      <c r="AN346" s="5">
        <f t="shared" si="533"/>
        <v>4.8270351692198521E-4</v>
      </c>
      <c r="AO346" s="5">
        <f t="shared" si="534"/>
        <v>2.1952039485474798E-4</v>
      </c>
      <c r="AP346" s="5">
        <f t="shared" si="535"/>
        <v>6.6554592440053057E-5</v>
      </c>
      <c r="AQ346" s="5">
        <f t="shared" si="536"/>
        <v>1.5133606758243859E-5</v>
      </c>
      <c r="AR346" s="5">
        <f t="shared" si="537"/>
        <v>9.2581259858156488E-4</v>
      </c>
      <c r="AS346" s="5">
        <f t="shared" si="538"/>
        <v>7.5338000209574838E-4</v>
      </c>
      <c r="AT346" s="5">
        <f t="shared" si="539"/>
        <v>3.0653148835270758E-4</v>
      </c>
      <c r="AU346" s="5">
        <f t="shared" si="540"/>
        <v>8.3146666215671937E-5</v>
      </c>
      <c r="AV346" s="5">
        <f t="shared" si="541"/>
        <v>1.6915149908250757E-5</v>
      </c>
      <c r="AW346" s="5">
        <f t="shared" si="542"/>
        <v>5.6599130168794957E-8</v>
      </c>
      <c r="AX346" s="5">
        <f t="shared" si="543"/>
        <v>7.1977342259668881E-5</v>
      </c>
      <c r="AY346" s="5">
        <f t="shared" si="544"/>
        <v>6.546666448254421E-5</v>
      </c>
      <c r="AZ346" s="5">
        <f t="shared" si="545"/>
        <v>2.9772453552175176E-5</v>
      </c>
      <c r="BA346" s="5">
        <f t="shared" si="546"/>
        <v>9.0264665996821906E-6</v>
      </c>
      <c r="BB346" s="5">
        <f t="shared" si="547"/>
        <v>2.052495416586822E-6</v>
      </c>
      <c r="BC346" s="5">
        <f t="shared" si="548"/>
        <v>3.7336757532638419E-7</v>
      </c>
      <c r="BD346" s="5">
        <f t="shared" si="549"/>
        <v>1.4034477346679605E-4</v>
      </c>
      <c r="BE346" s="5">
        <f t="shared" si="550"/>
        <v>1.1420555940860528E-4</v>
      </c>
      <c r="BF346" s="5">
        <f t="shared" si="551"/>
        <v>4.646738698437626E-5</v>
      </c>
      <c r="BG346" s="5">
        <f t="shared" si="552"/>
        <v>1.2604278719512065E-5</v>
      </c>
      <c r="BH346" s="5">
        <f t="shared" si="553"/>
        <v>2.5641829520007347E-6</v>
      </c>
      <c r="BI346" s="5">
        <f t="shared" si="554"/>
        <v>4.1732077543811978E-7</v>
      </c>
      <c r="BJ346" s="8">
        <f t="shared" si="555"/>
        <v>0.30479191638848885</v>
      </c>
      <c r="BK346" s="8">
        <f t="shared" si="556"/>
        <v>0.33718972610937525</v>
      </c>
      <c r="BL346" s="8">
        <f t="shared" si="557"/>
        <v>0.33563204861104035</v>
      </c>
      <c r="BM346" s="8">
        <f t="shared" si="558"/>
        <v>0.24886910521449732</v>
      </c>
      <c r="BN346" s="8">
        <f t="shared" si="559"/>
        <v>0.75106145284214665</v>
      </c>
    </row>
    <row r="347" spans="1:66" x14ac:dyDescent="0.25">
      <c r="A347" t="s">
        <v>21</v>
      </c>
      <c r="B347" t="s">
        <v>272</v>
      </c>
      <c r="C347" t="s">
        <v>22</v>
      </c>
      <c r="D347" t="s">
        <v>496</v>
      </c>
      <c r="E347">
        <f>VLOOKUP(A347,home!$A$2:$E$405,3,FALSE)</f>
        <v>1.3941176470588199</v>
      </c>
      <c r="F347">
        <f>VLOOKUP(B347,home!$B$2:$E$405,3,FALSE)</f>
        <v>1.1000000000000001</v>
      </c>
      <c r="G347">
        <f>VLOOKUP(C347,away!$B$2:$E$405,4,FALSE)</f>
        <v>1.01</v>
      </c>
      <c r="H347">
        <f>VLOOKUP(A347,away!$A$2:$E$405,3,FALSE)</f>
        <v>1.3441176470588201</v>
      </c>
      <c r="I347">
        <f>VLOOKUP(C347,away!$B$2:$E$405,3,FALSE)</f>
        <v>0.89</v>
      </c>
      <c r="J347">
        <f>VLOOKUP(B347,home!$B$2:$E$405,4,FALSE)</f>
        <v>0.48</v>
      </c>
      <c r="K347" s="3">
        <f t="shared" si="504"/>
        <v>1.548864705882349</v>
      </c>
      <c r="L347" s="3">
        <f t="shared" si="505"/>
        <v>0.57420705882352796</v>
      </c>
      <c r="M347" s="5">
        <f t="shared" si="506"/>
        <v>0.11966348530553483</v>
      </c>
      <c r="N347" s="5">
        <f t="shared" si="507"/>
        <v>0.18534254897261401</v>
      </c>
      <c r="O347" s="5">
        <f t="shared" si="508"/>
        <v>6.8711617945863626E-2</v>
      </c>
      <c r="P347" s="5">
        <f t="shared" si="509"/>
        <v>0.1064249999204204</v>
      </c>
      <c r="Q347" s="5">
        <f t="shared" si="510"/>
        <v>0.14353526630097635</v>
      </c>
      <c r="R347" s="5">
        <f t="shared" si="511"/>
        <v>1.9727348023850143E-2</v>
      </c>
      <c r="S347" s="5">
        <f t="shared" si="512"/>
        <v>2.3662775196506836E-2</v>
      </c>
      <c r="T347" s="5">
        <f t="shared" si="513"/>
        <v>8.2418963100135481E-2</v>
      </c>
      <c r="U347" s="5">
        <f t="shared" si="514"/>
        <v>3.0554993094799393E-2</v>
      </c>
      <c r="V347" s="5">
        <f t="shared" si="515"/>
        <v>2.3383266480582832E-3</v>
      </c>
      <c r="W347" s="5">
        <f t="shared" si="516"/>
        <v>7.4105569341002112E-2</v>
      </c>
      <c r="X347" s="5">
        <f t="shared" si="517"/>
        <v>4.2551941013739839E-2</v>
      </c>
      <c r="Y347" s="5">
        <f t="shared" si="518"/>
        <v>1.22168124483659E-2</v>
      </c>
      <c r="Z347" s="5">
        <f t="shared" si="519"/>
        <v>3.7758608290543775E-3</v>
      </c>
      <c r="AA347" s="5">
        <f t="shared" si="520"/>
        <v>5.8482975724459905E-3</v>
      </c>
      <c r="AB347" s="5">
        <f t="shared" si="521"/>
        <v>4.5291108497295075E-3</v>
      </c>
      <c r="AC347" s="5">
        <f t="shared" si="522"/>
        <v>1.2997720895085421E-4</v>
      </c>
      <c r="AD347" s="5">
        <f t="shared" si="523"/>
        <v>2.8694875215398815E-2</v>
      </c>
      <c r="AE347" s="5">
        <f t="shared" si="524"/>
        <v>1.6476799900742304E-2</v>
      </c>
      <c r="AF347" s="5">
        <f t="shared" si="525"/>
        <v>4.7305474049145176E-3</v>
      </c>
      <c r="AG347" s="5">
        <f t="shared" si="526"/>
        <v>9.0543790400041298E-4</v>
      </c>
      <c r="AH347" s="5">
        <f t="shared" si="527"/>
        <v>5.4203148529457037E-4</v>
      </c>
      <c r="AI347" s="5">
        <f t="shared" si="528"/>
        <v>8.3953343704974747E-4</v>
      </c>
      <c r="AJ347" s="5">
        <f t="shared" si="529"/>
        <v>6.5016185502722742E-4</v>
      </c>
      <c r="AK347" s="5">
        <f t="shared" si="530"/>
        <v>3.3567091678755634E-4</v>
      </c>
      <c r="AL347" s="5">
        <f t="shared" si="531"/>
        <v>4.623908259710799E-6</v>
      </c>
      <c r="AM347" s="5">
        <f t="shared" si="532"/>
        <v>8.888895892165868E-3</v>
      </c>
      <c r="AN347" s="5">
        <f t="shared" si="533"/>
        <v>5.1040667664291033E-3</v>
      </c>
      <c r="AO347" s="5">
        <f t="shared" si="534"/>
        <v>1.4653955829950851E-3</v>
      </c>
      <c r="AP347" s="5">
        <f t="shared" si="535"/>
        <v>2.8048016257486573E-4</v>
      </c>
      <c r="AQ347" s="5">
        <f t="shared" si="536"/>
        <v>4.0263422302614641E-5</v>
      </c>
      <c r="AR347" s="5">
        <f t="shared" si="537"/>
        <v>6.2247660992148727E-5</v>
      </c>
      <c r="AS347" s="5">
        <f t="shared" si="538"/>
        <v>9.6413205134468602E-5</v>
      </c>
      <c r="AT347" s="5">
        <f t="shared" si="539"/>
        <v>7.4665505306886656E-5</v>
      </c>
      <c r="AU347" s="5">
        <f t="shared" si="540"/>
        <v>3.8548921972235988E-5</v>
      </c>
      <c r="AV347" s="5">
        <f t="shared" si="541"/>
        <v>1.4926766173152228E-5</v>
      </c>
      <c r="AW347" s="5">
        <f t="shared" si="542"/>
        <v>1.1423224676806616E-7</v>
      </c>
      <c r="AX347" s="5">
        <f t="shared" si="543"/>
        <v>2.2946161869397217E-3</v>
      </c>
      <c r="AY347" s="5">
        <f t="shared" si="544"/>
        <v>1.3175848118315162E-3</v>
      </c>
      <c r="AZ347" s="5">
        <f t="shared" si="545"/>
        <v>3.7828324977616322E-4</v>
      </c>
      <c r="BA347" s="5">
        <f t="shared" si="546"/>
        <v>7.2404304085392249E-5</v>
      </c>
      <c r="BB347" s="5">
        <f t="shared" si="547"/>
        <v>1.0393765623759355E-5</v>
      </c>
      <c r="BC347" s="5">
        <f t="shared" si="548"/>
        <v>1.1936347177839903E-6</v>
      </c>
      <c r="BD347" s="5">
        <f t="shared" si="549"/>
        <v>5.957174389490962E-6</v>
      </c>
      <c r="BE347" s="5">
        <f t="shared" si="550"/>
        <v>9.2268571586687803E-6</v>
      </c>
      <c r="BF347" s="5">
        <f t="shared" si="551"/>
        <v>7.1455766996399843E-6</v>
      </c>
      <c r="BG347" s="5">
        <f t="shared" si="552"/>
        <v>3.6891771844158834E-6</v>
      </c>
      <c r="BH347" s="5">
        <f t="shared" si="553"/>
        <v>1.4285090836720448E-6</v>
      </c>
      <c r="BI347" s="5">
        <f t="shared" si="554"/>
        <v>4.4251346034639266E-7</v>
      </c>
      <c r="BJ347" s="8">
        <f t="shared" si="555"/>
        <v>0.61083233938133163</v>
      </c>
      <c r="BK347" s="8">
        <f t="shared" si="556"/>
        <v>0.25354177299956249</v>
      </c>
      <c r="BL347" s="8">
        <f t="shared" si="557"/>
        <v>0.13205345704840291</v>
      </c>
      <c r="BM347" s="8">
        <f t="shared" si="558"/>
        <v>0.35548069320950731</v>
      </c>
      <c r="BN347" s="8">
        <f t="shared" si="559"/>
        <v>0.64340526646925933</v>
      </c>
    </row>
    <row r="348" spans="1:66" x14ac:dyDescent="0.25">
      <c r="A348" t="s">
        <v>27</v>
      </c>
      <c r="B348" t="s">
        <v>328</v>
      </c>
      <c r="C348" t="s">
        <v>187</v>
      </c>
      <c r="D348" t="s">
        <v>496</v>
      </c>
      <c r="E348">
        <f>VLOOKUP(A348,home!$A$2:$E$405,3,FALSE)</f>
        <v>1.27352941176471</v>
      </c>
      <c r="F348">
        <f>VLOOKUP(B348,home!$B$2:$E$405,3,FALSE)</f>
        <v>1.1100000000000001</v>
      </c>
      <c r="G348">
        <f>VLOOKUP(C348,away!$B$2:$E$405,4,FALSE)</f>
        <v>1.1100000000000001</v>
      </c>
      <c r="H348">
        <f>VLOOKUP(A348,away!$A$2:$E$405,3,FALSE)</f>
        <v>1.0794117647058801</v>
      </c>
      <c r="I348">
        <f>VLOOKUP(C348,away!$B$2:$E$405,3,FALSE)</f>
        <v>0.79</v>
      </c>
      <c r="J348">
        <f>VLOOKUP(B348,home!$B$2:$E$405,4,FALSE)</f>
        <v>0.98</v>
      </c>
      <c r="K348" s="3">
        <f t="shared" si="504"/>
        <v>1.5691155882352994</v>
      </c>
      <c r="L348" s="3">
        <f t="shared" si="505"/>
        <v>0.83568058823529234</v>
      </c>
      <c r="M348" s="5">
        <f t="shared" si="506"/>
        <v>9.0283895716806936E-2</v>
      </c>
      <c r="N348" s="5">
        <f t="shared" si="507"/>
        <v>0.14166586813585194</v>
      </c>
      <c r="O348" s="5">
        <f t="shared" si="508"/>
        <v>7.5448499080794998E-2</v>
      </c>
      <c r="P348" s="5">
        <f t="shared" si="509"/>
        <v>0.11838741601663211</v>
      </c>
      <c r="Q348" s="5">
        <f t="shared" si="510"/>
        <v>0.11114506100642585</v>
      </c>
      <c r="R348" s="5">
        <f t="shared" si="511"/>
        <v>3.1525423046654344E-2</v>
      </c>
      <c r="S348" s="5">
        <f t="shared" si="512"/>
        <v>3.8809746078796066E-2</v>
      </c>
      <c r="T348" s="5">
        <f t="shared" si="513"/>
        <v>9.2881769961297406E-2</v>
      </c>
      <c r="U348" s="5">
        <f t="shared" si="514"/>
        <v>4.9467032728217696E-2</v>
      </c>
      <c r="V348" s="5">
        <f t="shared" si="515"/>
        <v>5.6544913354230229E-3</v>
      </c>
      <c r="W348" s="5">
        <f t="shared" si="516"/>
        <v>5.8133149260182045E-2</v>
      </c>
      <c r="X348" s="5">
        <f t="shared" si="517"/>
        <v>4.858074436971898E-2</v>
      </c>
      <c r="Y348" s="5">
        <f t="shared" si="518"/>
        <v>2.0298992515897563E-2</v>
      </c>
      <c r="Z348" s="5">
        <f t="shared" si="519"/>
        <v>8.7817280253315137E-3</v>
      </c>
      <c r="AA348" s="5">
        <f t="shared" si="520"/>
        <v>1.3779546336190473E-2</v>
      </c>
      <c r="AB348" s="5">
        <f t="shared" si="521"/>
        <v>1.081085047746354E-2</v>
      </c>
      <c r="AC348" s="5">
        <f t="shared" si="522"/>
        <v>4.6341363870483021E-4</v>
      </c>
      <c r="AD348" s="5">
        <f t="shared" si="523"/>
        <v>2.2804407674340253E-2</v>
      </c>
      <c r="AE348" s="5">
        <f t="shared" si="524"/>
        <v>1.9057200819650077E-2</v>
      </c>
      <c r="AF348" s="5">
        <f t="shared" si="525"/>
        <v>7.9628663955416366E-3</v>
      </c>
      <c r="AG348" s="5">
        <f t="shared" si="526"/>
        <v>2.2181376244884252E-3</v>
      </c>
      <c r="AH348" s="5">
        <f t="shared" si="527"/>
        <v>1.8346799104828476E-3</v>
      </c>
      <c r="AI348" s="5">
        <f t="shared" si="528"/>
        <v>2.87882484696078E-3</v>
      </c>
      <c r="AJ348" s="5">
        <f t="shared" si="529"/>
        <v>2.2586044715826301E-3</v>
      </c>
      <c r="AK348" s="5">
        <f t="shared" si="530"/>
        <v>1.1813371613394188E-3</v>
      </c>
      <c r="AL348" s="5">
        <f t="shared" si="531"/>
        <v>2.4306591024922725E-5</v>
      </c>
      <c r="AM348" s="5">
        <f t="shared" si="532"/>
        <v>7.156550312455991E-3</v>
      </c>
      <c r="AN348" s="5">
        <f t="shared" si="533"/>
        <v>5.9805901748486876E-3</v>
      </c>
      <c r="AO348" s="5">
        <f t="shared" si="534"/>
        <v>2.4989315576558809E-3</v>
      </c>
      <c r="AP348" s="5">
        <f t="shared" si="535"/>
        <v>6.9610286468720051E-4</v>
      </c>
      <c r="AQ348" s="5">
        <f t="shared" si="536"/>
        <v>1.4542991285851795E-4</v>
      </c>
      <c r="AR348" s="5">
        <f t="shared" si="537"/>
        <v>3.0664127736315606E-4</v>
      </c>
      <c r="AS348" s="5">
        <f t="shared" si="538"/>
        <v>4.811556083069122E-4</v>
      </c>
      <c r="AT348" s="5">
        <f t="shared" si="539"/>
        <v>3.7749438268060696E-4</v>
      </c>
      <c r="AU348" s="5">
        <f t="shared" si="540"/>
        <v>1.9744410677846727E-4</v>
      </c>
      <c r="AV348" s="5">
        <f t="shared" si="541"/>
        <v>7.7453156437821985E-5</v>
      </c>
      <c r="AW348" s="5">
        <f t="shared" si="542"/>
        <v>8.8535369482350521E-7</v>
      </c>
      <c r="AX348" s="5">
        <f t="shared" si="543"/>
        <v>1.8715757755441501E-3</v>
      </c>
      <c r="AY348" s="5">
        <f t="shared" si="544"/>
        <v>1.5640395450336588E-3</v>
      </c>
      <c r="AZ348" s="5">
        <f t="shared" si="545"/>
        <v>6.5351874350849356E-4</v>
      </c>
      <c r="BA348" s="5">
        <f t="shared" si="546"/>
        <v>1.8204430933265565E-4</v>
      </c>
      <c r="BB348" s="5">
        <f t="shared" si="547"/>
        <v>3.8032723877000291E-5</v>
      </c>
      <c r="BC348" s="5">
        <f t="shared" si="548"/>
        <v>6.3566418123444137E-6</v>
      </c>
      <c r="BD348" s="5">
        <f t="shared" si="549"/>
        <v>4.2709027174010594E-5</v>
      </c>
      <c r="BE348" s="5">
        <f t="shared" si="550"/>
        <v>6.7015400297105014E-5</v>
      </c>
      <c r="BF348" s="5">
        <f t="shared" si="551"/>
        <v>5.2577454629008005E-5</v>
      </c>
      <c r="BG348" s="5">
        <f t="shared" si="552"/>
        <v>2.7500034549370219E-5</v>
      </c>
      <c r="BH348" s="5">
        <f t="shared" si="553"/>
        <v>1.0787683222106527E-5</v>
      </c>
      <c r="BI348" s="5">
        <f t="shared" si="554"/>
        <v>3.3854243809503487E-6</v>
      </c>
      <c r="BJ348" s="8">
        <f t="shared" si="555"/>
        <v>0.54554137032500893</v>
      </c>
      <c r="BK348" s="8">
        <f t="shared" si="556"/>
        <v>0.25518730892242153</v>
      </c>
      <c r="BL348" s="8">
        <f t="shared" si="557"/>
        <v>0.19082896161550625</v>
      </c>
      <c r="BM348" s="8">
        <f t="shared" si="558"/>
        <v>0.43032005169376303</v>
      </c>
      <c r="BN348" s="8">
        <f t="shared" si="559"/>
        <v>0.56845616300316615</v>
      </c>
    </row>
    <row r="349" spans="1:66" x14ac:dyDescent="0.25">
      <c r="A349" t="s">
        <v>32</v>
      </c>
      <c r="B349" t="s">
        <v>212</v>
      </c>
      <c r="C349" t="s">
        <v>207</v>
      </c>
      <c r="D349" t="s">
        <v>496</v>
      </c>
      <c r="E349">
        <f>VLOOKUP(A349,home!$A$2:$E$405,3,FALSE)</f>
        <v>1.2328244274809199</v>
      </c>
      <c r="F349">
        <f>VLOOKUP(B349,home!$B$2:$E$405,3,FALSE)</f>
        <v>0.81</v>
      </c>
      <c r="G349">
        <f>VLOOKUP(C349,away!$B$2:$E$405,4,FALSE)</f>
        <v>1.03</v>
      </c>
      <c r="H349">
        <f>VLOOKUP(A349,away!$A$2:$E$405,3,FALSE)</f>
        <v>1.1412213740457999</v>
      </c>
      <c r="I349">
        <f>VLOOKUP(C349,away!$B$2:$E$405,3,FALSE)</f>
        <v>0.7</v>
      </c>
      <c r="J349">
        <f>VLOOKUP(B349,home!$B$2:$E$405,4,FALSE)</f>
        <v>1.23</v>
      </c>
      <c r="K349" s="3">
        <f t="shared" si="504"/>
        <v>1.0285454198473316</v>
      </c>
      <c r="L349" s="3">
        <f t="shared" si="505"/>
        <v>0.98259160305343374</v>
      </c>
      <c r="M349" s="5">
        <f t="shared" si="506"/>
        <v>0.1338364130561375</v>
      </c>
      <c r="N349" s="5">
        <f t="shared" si="507"/>
        <v>0.13765682965768586</v>
      </c>
      <c r="O349" s="5">
        <f t="shared" si="508"/>
        <v>0.13150653565175166</v>
      </c>
      <c r="P349" s="5">
        <f t="shared" si="509"/>
        <v>0.13526044492459902</v>
      </c>
      <c r="Q349" s="5">
        <f t="shared" si="510"/>
        <v>7.0793150827558549E-2</v>
      </c>
      <c r="R349" s="5">
        <f t="shared" si="511"/>
        <v>6.4608608839029094E-2</v>
      </c>
      <c r="S349" s="5">
        <f t="shared" si="512"/>
        <v>3.4174907156108748E-2</v>
      </c>
      <c r="T349" s="5">
        <f t="shared" si="513"/>
        <v>6.9560755556854273E-2</v>
      </c>
      <c r="U349" s="5">
        <f t="shared" si="514"/>
        <v>6.6452888704091218E-2</v>
      </c>
      <c r="V349" s="5">
        <f t="shared" si="515"/>
        <v>3.8376145936816356E-3</v>
      </c>
      <c r="W349" s="5">
        <f t="shared" si="516"/>
        <v>2.4271323680082221E-2</v>
      </c>
      <c r="X349" s="5">
        <f t="shared" si="517"/>
        <v>2.3848798843040756E-2</v>
      </c>
      <c r="Y349" s="5">
        <f t="shared" si="518"/>
        <v>1.1716814743041147E-2</v>
      </c>
      <c r="Z349" s="5">
        <f t="shared" si="519"/>
        <v>2.1161292176731284E-2</v>
      </c>
      <c r="AA349" s="5">
        <f t="shared" si="520"/>
        <v>2.1765350146428133E-2</v>
      </c>
      <c r="AB349" s="5">
        <f t="shared" si="521"/>
        <v>1.1193325602241053E-2</v>
      </c>
      <c r="AC349" s="5">
        <f t="shared" si="522"/>
        <v>2.4240294809230363E-4</v>
      </c>
      <c r="AD349" s="5">
        <f t="shared" si="523"/>
        <v>6.2410397011951621E-3</v>
      </c>
      <c r="AE349" s="5">
        <f t="shared" si="524"/>
        <v>6.1323932047174781E-3</v>
      </c>
      <c r="AF349" s="5">
        <f t="shared" si="525"/>
        <v>3.0128190347886654E-3</v>
      </c>
      <c r="AG349" s="5">
        <f t="shared" si="526"/>
        <v>9.8679022836763121E-4</v>
      </c>
      <c r="AH349" s="5">
        <f t="shared" si="527"/>
        <v>5.1982270006541188E-3</v>
      </c>
      <c r="AI349" s="5">
        <f t="shared" si="528"/>
        <v>5.3466125728495262E-3</v>
      </c>
      <c r="AJ349" s="5">
        <f t="shared" si="529"/>
        <v>2.7496169367512689E-3</v>
      </c>
      <c r="AK349" s="5">
        <f t="shared" si="530"/>
        <v>9.4270196887672234E-4</v>
      </c>
      <c r="AL349" s="5">
        <f t="shared" si="531"/>
        <v>9.7992855191798378E-6</v>
      </c>
      <c r="AM349" s="5">
        <f t="shared" si="532"/>
        <v>1.2838385599499291E-3</v>
      </c>
      <c r="AN349" s="5">
        <f t="shared" si="533"/>
        <v>1.2614889886830127E-3</v>
      </c>
      <c r="AO349" s="5">
        <f t="shared" si="534"/>
        <v>6.1976424381214818E-4</v>
      </c>
      <c r="AP349" s="5">
        <f t="shared" si="535"/>
        <v>2.0299171394752596E-4</v>
      </c>
      <c r="AQ349" s="5">
        <f t="shared" si="536"/>
        <v>4.986448840356589E-5</v>
      </c>
      <c r="AR349" s="5">
        <f t="shared" si="537"/>
        <v>1.021546840321675E-3</v>
      </c>
      <c r="AS349" s="5">
        <f t="shared" si="538"/>
        <v>1.0507073237723725E-3</v>
      </c>
      <c r="AT349" s="5">
        <f t="shared" si="539"/>
        <v>5.4035010273306055E-4</v>
      </c>
      <c r="AU349" s="5">
        <f t="shared" si="540"/>
        <v>1.8525820776004145E-4</v>
      </c>
      <c r="AV349" s="5">
        <f t="shared" si="541"/>
        <v>4.7636620270179006E-5</v>
      </c>
      <c r="AW349" s="5">
        <f t="shared" si="542"/>
        <v>2.7509863409633003E-7</v>
      </c>
      <c r="AX349" s="5">
        <f t="shared" si="543"/>
        <v>2.2008104510998219E-4</v>
      </c>
      <c r="AY349" s="5">
        <f t="shared" si="544"/>
        <v>2.1624978691629247E-4</v>
      </c>
      <c r="AZ349" s="5">
        <f t="shared" si="545"/>
        <v>1.0624261239302163E-4</v>
      </c>
      <c r="BA349" s="5">
        <f t="shared" si="546"/>
        <v>3.4797699607947914E-5</v>
      </c>
      <c r="BB349" s="5">
        <f t="shared" si="547"/>
        <v>8.5479818600863448E-6</v>
      </c>
      <c r="BC349" s="5">
        <f t="shared" si="548"/>
        <v>1.6798350397547834E-6</v>
      </c>
      <c r="BD349" s="5">
        <f t="shared" si="549"/>
        <v>1.6729389123764071E-4</v>
      </c>
      <c r="BE349" s="5">
        <f t="shared" si="550"/>
        <v>1.7206936560091302E-4</v>
      </c>
      <c r="BF349" s="5">
        <f t="shared" si="551"/>
        <v>8.8490578942427542E-5</v>
      </c>
      <c r="BG349" s="5">
        <f t="shared" si="552"/>
        <v>3.0338859890290852E-5</v>
      </c>
      <c r="BH349" s="5">
        <f t="shared" si="553"/>
        <v>7.8012238458871424E-6</v>
      </c>
      <c r="BI349" s="5">
        <f t="shared" si="554"/>
        <v>1.604782611178202E-6</v>
      </c>
      <c r="BJ349" s="8">
        <f t="shared" si="555"/>
        <v>0.358226262433055</v>
      </c>
      <c r="BK349" s="8">
        <f t="shared" si="556"/>
        <v>0.30757783175105474</v>
      </c>
      <c r="BL349" s="8">
        <f t="shared" si="557"/>
        <v>0.31307696521965855</v>
      </c>
      <c r="BM349" s="8">
        <f t="shared" si="558"/>
        <v>0.32616439393545571</v>
      </c>
      <c r="BN349" s="8">
        <f t="shared" si="559"/>
        <v>0.67366198295676161</v>
      </c>
    </row>
    <row r="350" spans="1:66" x14ac:dyDescent="0.25">
      <c r="A350" t="s">
        <v>32</v>
      </c>
      <c r="B350" t="s">
        <v>210</v>
      </c>
      <c r="C350" t="s">
        <v>33</v>
      </c>
      <c r="D350" t="s">
        <v>496</v>
      </c>
      <c r="E350">
        <f>VLOOKUP(A350,home!$A$2:$E$405,3,FALSE)</f>
        <v>1.2328244274809199</v>
      </c>
      <c r="F350">
        <f>VLOOKUP(B350,home!$B$2:$E$405,3,FALSE)</f>
        <v>0.87</v>
      </c>
      <c r="G350">
        <f>VLOOKUP(C350,away!$B$2:$E$405,4,FALSE)</f>
        <v>0.32</v>
      </c>
      <c r="H350">
        <f>VLOOKUP(A350,away!$A$2:$E$405,3,FALSE)</f>
        <v>1.1412213740457999</v>
      </c>
      <c r="I350">
        <f>VLOOKUP(C350,away!$B$2:$E$405,3,FALSE)</f>
        <v>1.41</v>
      </c>
      <c r="J350">
        <f>VLOOKUP(B350,home!$B$2:$E$405,4,FALSE)</f>
        <v>1.05</v>
      </c>
      <c r="K350" s="3">
        <f t="shared" si="504"/>
        <v>0.34321832061068813</v>
      </c>
      <c r="L350" s="3">
        <f t="shared" si="505"/>
        <v>1.6895782442748069</v>
      </c>
      <c r="M350" s="5">
        <f t="shared" si="506"/>
        <v>0.13096874593620964</v>
      </c>
      <c r="N350" s="5">
        <f t="shared" si="507"/>
        <v>4.4950873032713758E-2</v>
      </c>
      <c r="O350" s="5">
        <f t="shared" si="508"/>
        <v>0.22128194381377431</v>
      </c>
      <c r="P350" s="5">
        <f t="shared" si="509"/>
        <v>7.5948017137232274E-2</v>
      </c>
      <c r="Q350" s="5">
        <f t="shared" si="510"/>
        <v>7.7139815761361414E-3</v>
      </c>
      <c r="R350" s="5">
        <f t="shared" si="511"/>
        <v>0.18693657905929667</v>
      </c>
      <c r="S350" s="5">
        <f t="shared" si="512"/>
        <v>1.1010453803014139E-2</v>
      </c>
      <c r="T350" s="5">
        <f t="shared" si="513"/>
        <v>1.3033375447776311E-2</v>
      </c>
      <c r="U350" s="5">
        <f t="shared" si="514"/>
        <v>6.4160058725438937E-2</v>
      </c>
      <c r="V350" s="5">
        <f t="shared" si="515"/>
        <v>7.0943315363984042E-4</v>
      </c>
      <c r="W350" s="5">
        <f t="shared" si="516"/>
        <v>8.8252660059441189E-4</v>
      </c>
      <c r="X350" s="5">
        <f t="shared" si="517"/>
        <v>1.4910977443581203E-3</v>
      </c>
      <c r="Y350" s="5">
        <f t="shared" si="518"/>
        <v>1.2596631544773591E-3</v>
      </c>
      <c r="Z350" s="5">
        <f t="shared" si="519"/>
        <v>0.10528132567924836</v>
      </c>
      <c r="AA350" s="5">
        <f t="shared" si="520"/>
        <v>3.6134479791298538E-2</v>
      </c>
      <c r="AB350" s="5">
        <f t="shared" si="521"/>
        <v>6.2010077350551666E-3</v>
      </c>
      <c r="AC350" s="5">
        <f t="shared" si="522"/>
        <v>2.5712261027051862E-5</v>
      </c>
      <c r="AD350" s="5">
        <f t="shared" si="523"/>
        <v>7.5724824437568407E-5</v>
      </c>
      <c r="AE350" s="5">
        <f t="shared" si="524"/>
        <v>1.2794301592124481E-4</v>
      </c>
      <c r="AF350" s="5">
        <f t="shared" si="525"/>
        <v>1.0808486810372026E-4</v>
      </c>
      <c r="AG350" s="5">
        <f t="shared" si="526"/>
        <v>6.0872613894452589E-5</v>
      </c>
      <c r="AH350" s="5">
        <f t="shared" si="527"/>
        <v>4.4470259349017167E-2</v>
      </c>
      <c r="AI350" s="5">
        <f t="shared" si="528"/>
        <v>1.5263007730891424E-2</v>
      </c>
      <c r="AJ350" s="5">
        <f t="shared" si="529"/>
        <v>2.6192719404322523E-3</v>
      </c>
      <c r="AK350" s="5">
        <f t="shared" si="530"/>
        <v>2.9966070553928535E-4</v>
      </c>
      <c r="AL350" s="5">
        <f t="shared" si="531"/>
        <v>5.964156492941191E-7</v>
      </c>
      <c r="AM350" s="5">
        <f t="shared" si="532"/>
        <v>5.1980294144002868E-6</v>
      </c>
      <c r="AN350" s="5">
        <f t="shared" si="533"/>
        <v>8.7824774116712394E-6</v>
      </c>
      <c r="AO350" s="5">
        <f t="shared" si="534"/>
        <v>7.4193413827973229E-6</v>
      </c>
      <c r="AP350" s="5">
        <f t="shared" si="535"/>
        <v>4.1785192624073725E-6</v>
      </c>
      <c r="AQ350" s="5">
        <f t="shared" si="536"/>
        <v>1.7649838097616781E-6</v>
      </c>
      <c r="AR350" s="5">
        <f t="shared" si="537"/>
        <v>1.5027196542671544E-2</v>
      </c>
      <c r="AS350" s="5">
        <f t="shared" si="538"/>
        <v>5.1576091608624662E-3</v>
      </c>
      <c r="AT350" s="5">
        <f t="shared" si="539"/>
        <v>8.85092977278758E-4</v>
      </c>
      <c r="AU350" s="5">
        <f t="shared" si="540"/>
        <v>1.0126004174864309E-4</v>
      </c>
      <c r="AV350" s="5">
        <f t="shared" si="541"/>
        <v>8.6885753684843636E-6</v>
      </c>
      <c r="AW350" s="5">
        <f t="shared" si="542"/>
        <v>9.6071661197799709E-9</v>
      </c>
      <c r="AX350" s="5">
        <f t="shared" si="543"/>
        <v>2.973431543492374E-7</v>
      </c>
      <c r="AY350" s="5">
        <f t="shared" si="544"/>
        <v>5.023845246725174E-7</v>
      </c>
      <c r="AZ350" s="5">
        <f t="shared" si="545"/>
        <v>4.2440898157351276E-7</v>
      </c>
      <c r="BA350" s="5">
        <f t="shared" si="546"/>
        <v>2.3902406064714486E-7</v>
      </c>
      <c r="BB350" s="5">
        <f t="shared" si="547"/>
        <v>1.0096246318190952E-7</v>
      </c>
      <c r="BC350" s="5">
        <f t="shared" si="548"/>
        <v>3.4116796256110101E-8</v>
      </c>
      <c r="BD350" s="5">
        <f t="shared" si="549"/>
        <v>4.2316040584899073E-3</v>
      </c>
      <c r="BE350" s="5">
        <f t="shared" si="550"/>
        <v>1.4523640384442782E-3</v>
      </c>
      <c r="BF350" s="5">
        <f t="shared" si="551"/>
        <v>2.4923897309510101E-4</v>
      </c>
      <c r="BG350" s="5">
        <f t="shared" si="552"/>
        <v>2.8514460592144352E-5</v>
      </c>
      <c r="BH350" s="5">
        <f t="shared" si="553"/>
        <v>2.4466713193888581E-6</v>
      </c>
      <c r="BI350" s="5">
        <f t="shared" si="554"/>
        <v>1.6794848426539615E-7</v>
      </c>
      <c r="BJ350" s="8">
        <f t="shared" si="555"/>
        <v>6.9733084469674772E-2</v>
      </c>
      <c r="BK350" s="8">
        <f t="shared" si="556"/>
        <v>0.21866346109129689</v>
      </c>
      <c r="BL350" s="8">
        <f t="shared" si="557"/>
        <v>0.60451045229909883</v>
      </c>
      <c r="BM350" s="8">
        <f t="shared" si="558"/>
        <v>0.33038769020659747</v>
      </c>
      <c r="BN350" s="8">
        <f t="shared" si="559"/>
        <v>0.66780014055536274</v>
      </c>
    </row>
    <row r="351" spans="1:66" x14ac:dyDescent="0.25">
      <c r="A351" t="s">
        <v>342</v>
      </c>
      <c r="B351" t="s">
        <v>384</v>
      </c>
      <c r="C351" t="s">
        <v>414</v>
      </c>
      <c r="D351" t="s">
        <v>496</v>
      </c>
      <c r="E351">
        <f>VLOOKUP(A351,home!$A$2:$E$405,3,FALSE)</f>
        <v>1.1717171717171699</v>
      </c>
      <c r="F351">
        <f>VLOOKUP(B351,home!$B$2:$E$405,3,FALSE)</f>
        <v>0.85</v>
      </c>
      <c r="G351">
        <f>VLOOKUP(C351,away!$B$2:$E$405,4,FALSE)</f>
        <v>1.0900000000000001</v>
      </c>
      <c r="H351">
        <f>VLOOKUP(A351,away!$A$2:$E$405,3,FALSE)</f>
        <v>0.85606060606060597</v>
      </c>
      <c r="I351">
        <f>VLOOKUP(C351,away!$B$2:$E$405,3,FALSE)</f>
        <v>0.81</v>
      </c>
      <c r="J351">
        <f>VLOOKUP(B351,home!$B$2:$E$405,4,FALSE)</f>
        <v>1.1000000000000001</v>
      </c>
      <c r="K351" s="3">
        <f t="shared" si="504"/>
        <v>1.0855959595959579</v>
      </c>
      <c r="L351" s="3">
        <f t="shared" si="505"/>
        <v>0.76275000000000004</v>
      </c>
      <c r="M351" s="5">
        <f t="shared" si="506"/>
        <v>0.15749745814698879</v>
      </c>
      <c r="N351" s="5">
        <f t="shared" si="507"/>
        <v>0.1709786042110045</v>
      </c>
      <c r="O351" s="5">
        <f t="shared" si="508"/>
        <v>0.12013118620161567</v>
      </c>
      <c r="P351" s="5">
        <f t="shared" si="509"/>
        <v>0.13041393036194365</v>
      </c>
      <c r="Q351" s="5">
        <f t="shared" si="510"/>
        <v>9.2806840954411454E-2</v>
      </c>
      <c r="R351" s="5">
        <f t="shared" si="511"/>
        <v>4.5815031137641182E-2</v>
      </c>
      <c r="S351" s="5">
        <f t="shared" si="512"/>
        <v>2.6996932891096101E-2</v>
      </c>
      <c r="T351" s="5">
        <f t="shared" si="513"/>
        <v>7.0788417937977327E-2</v>
      </c>
      <c r="U351" s="5">
        <f t="shared" si="514"/>
        <v>4.9736612691786267E-2</v>
      </c>
      <c r="V351" s="5">
        <f t="shared" si="515"/>
        <v>2.4838327674678441E-3</v>
      </c>
      <c r="W351" s="5">
        <f t="shared" si="516"/>
        <v>3.3583577187657913E-2</v>
      </c>
      <c r="X351" s="5">
        <f t="shared" si="517"/>
        <v>2.5615873499886071E-2</v>
      </c>
      <c r="Y351" s="5">
        <f t="shared" si="518"/>
        <v>9.7692537560190498E-3</v>
      </c>
      <c r="Z351" s="5">
        <f t="shared" si="519"/>
        <v>1.1648471666745272E-2</v>
      </c>
      <c r="AA351" s="5">
        <f t="shared" si="520"/>
        <v>1.2645533776886661E-2</v>
      </c>
      <c r="AB351" s="5">
        <f t="shared" si="521"/>
        <v>6.863970187561185E-3</v>
      </c>
      <c r="AC351" s="5">
        <f t="shared" si="522"/>
        <v>1.2854429421368504E-4</v>
      </c>
      <c r="AD351" s="5">
        <f t="shared" si="523"/>
        <v>9.1145489259251023E-3</v>
      </c>
      <c r="AE351" s="5">
        <f t="shared" si="524"/>
        <v>6.9521221932493703E-3</v>
      </c>
      <c r="AF351" s="5">
        <f t="shared" si="525"/>
        <v>2.651365601450479E-3</v>
      </c>
      <c r="AG351" s="5">
        <f t="shared" si="526"/>
        <v>6.7410970416878436E-4</v>
      </c>
      <c r="AH351" s="5">
        <f t="shared" si="527"/>
        <v>2.2212179409524888E-3</v>
      </c>
      <c r="AI351" s="5">
        <f t="shared" si="528"/>
        <v>2.4113452220800749E-3</v>
      </c>
      <c r="AJ351" s="5">
        <f t="shared" si="529"/>
        <v>1.3088733151405733E-3</v>
      </c>
      <c r="AK351" s="5">
        <f t="shared" si="530"/>
        <v>4.7363586084652446E-4</v>
      </c>
      <c r="AL351" s="5">
        <f t="shared" si="531"/>
        <v>4.2575840477027391E-6</v>
      </c>
      <c r="AM351" s="5">
        <f t="shared" si="532"/>
        <v>1.9789434975047942E-3</v>
      </c>
      <c r="AN351" s="5">
        <f t="shared" si="533"/>
        <v>1.5094391527217816E-3</v>
      </c>
      <c r="AO351" s="5">
        <f t="shared" si="534"/>
        <v>5.7566235686926949E-4</v>
      </c>
      <c r="AP351" s="5">
        <f t="shared" si="535"/>
        <v>1.463621542340118E-4</v>
      </c>
      <c r="AQ351" s="5">
        <f t="shared" si="536"/>
        <v>2.7909433285498121E-5</v>
      </c>
      <c r="AR351" s="5">
        <f t="shared" si="537"/>
        <v>3.3884679689230222E-4</v>
      </c>
      <c r="AS351" s="5">
        <f t="shared" si="538"/>
        <v>3.6785071362831548E-4</v>
      </c>
      <c r="AT351" s="5">
        <f t="shared" si="539"/>
        <v>1.9966862422469449E-4</v>
      </c>
      <c r="AU351" s="5">
        <f t="shared" si="540"/>
        <v>7.225315057213732E-5</v>
      </c>
      <c r="AV351" s="5">
        <f t="shared" si="541"/>
        <v>1.9609432082297657E-5</v>
      </c>
      <c r="AW351" s="5">
        <f t="shared" si="542"/>
        <v>9.792896484381964E-8</v>
      </c>
      <c r="AX351" s="5">
        <f t="shared" si="543"/>
        <v>3.5805551085998298E-4</v>
      </c>
      <c r="AY351" s="5">
        <f t="shared" si="544"/>
        <v>2.7310684090845199E-4</v>
      </c>
      <c r="AZ351" s="5">
        <f t="shared" si="545"/>
        <v>1.0415612145146088E-4</v>
      </c>
      <c r="BA351" s="5">
        <f t="shared" si="546"/>
        <v>2.6481693879033932E-5</v>
      </c>
      <c r="BB351" s="5">
        <f t="shared" si="547"/>
        <v>5.0497280015582823E-6</v>
      </c>
      <c r="BC351" s="5">
        <f t="shared" si="548"/>
        <v>7.7033600663771609E-7</v>
      </c>
      <c r="BD351" s="5">
        <f t="shared" si="549"/>
        <v>4.3075899054933911E-5</v>
      </c>
      <c r="BE351" s="5">
        <f t="shared" si="550"/>
        <v>4.6763021969999597E-5</v>
      </c>
      <c r="BF351" s="5">
        <f t="shared" si="551"/>
        <v>2.5382873854564283E-5</v>
      </c>
      <c r="BG351" s="5">
        <f t="shared" si="552"/>
        <v>9.1851817664829543E-6</v>
      </c>
      <c r="BH351" s="5">
        <f t="shared" si="553"/>
        <v>2.4928490534620891E-6</v>
      </c>
      <c r="BI351" s="5">
        <f t="shared" si="554"/>
        <v>5.4124537206421055E-7</v>
      </c>
      <c r="BJ351" s="8">
        <f t="shared" si="555"/>
        <v>0.42794065079747268</v>
      </c>
      <c r="BK351" s="8">
        <f t="shared" si="556"/>
        <v>0.31779806288666623</v>
      </c>
      <c r="BL351" s="8">
        <f t="shared" si="557"/>
        <v>0.24273307612298187</v>
      </c>
      <c r="BM351" s="8">
        <f t="shared" si="558"/>
        <v>0.28220420154831705</v>
      </c>
      <c r="BN351" s="8">
        <f t="shared" si="559"/>
        <v>0.71764305101360537</v>
      </c>
    </row>
    <row r="352" spans="1:66" x14ac:dyDescent="0.25">
      <c r="A352" t="s">
        <v>342</v>
      </c>
      <c r="B352" t="s">
        <v>386</v>
      </c>
      <c r="C352" t="s">
        <v>436</v>
      </c>
      <c r="D352" t="s">
        <v>496</v>
      </c>
      <c r="E352">
        <f>VLOOKUP(A352,home!$A$2:$E$405,3,FALSE)</f>
        <v>1.1717171717171699</v>
      </c>
      <c r="F352">
        <f>VLOOKUP(B352,home!$B$2:$E$405,3,FALSE)</f>
        <v>0.9</v>
      </c>
      <c r="G352">
        <f>VLOOKUP(C352,away!$B$2:$E$405,4,FALSE)</f>
        <v>1.04</v>
      </c>
      <c r="H352">
        <f>VLOOKUP(A352,away!$A$2:$E$405,3,FALSE)</f>
        <v>0.85606060606060597</v>
      </c>
      <c r="I352">
        <f>VLOOKUP(C352,away!$B$2:$E$405,3,FALSE)</f>
        <v>0.43</v>
      </c>
      <c r="J352">
        <f>VLOOKUP(B352,home!$B$2:$E$405,4,FALSE)</f>
        <v>0.78</v>
      </c>
      <c r="K352" s="3">
        <f t="shared" si="504"/>
        <v>1.096727272727271</v>
      </c>
      <c r="L352" s="3">
        <f t="shared" si="505"/>
        <v>0.28712272727272725</v>
      </c>
      <c r="M352" s="5">
        <f t="shared" si="506"/>
        <v>0.25061183775153972</v>
      </c>
      <c r="N352" s="5">
        <f t="shared" si="507"/>
        <v>0.27485283733041549</v>
      </c>
      <c r="O352" s="5">
        <f t="shared" si="508"/>
        <v>7.1956354342052317E-2</v>
      </c>
      <c r="P352" s="5">
        <f t="shared" si="509"/>
        <v>7.8916496252956173E-2</v>
      </c>
      <c r="Q352" s="5">
        <f t="shared" si="510"/>
        <v>0.15071930134336942</v>
      </c>
      <c r="R352" s="5">
        <f t="shared" si="511"/>
        <v>1.0330152351646405E-2</v>
      </c>
      <c r="S352" s="5">
        <f t="shared" si="512"/>
        <v>6.2126089460877634E-3</v>
      </c>
      <c r="T352" s="5">
        <f t="shared" si="513"/>
        <v>4.3274936854348252E-2</v>
      </c>
      <c r="U352" s="5">
        <f t="shared" si="514"/>
        <v>1.1329359815478368E-2</v>
      </c>
      <c r="V352" s="5">
        <f t="shared" si="515"/>
        <v>2.1736905744744464E-4</v>
      </c>
      <c r="W352" s="5">
        <f t="shared" si="516"/>
        <v>5.5099322769891088E-2</v>
      </c>
      <c r="X352" s="5">
        <f t="shared" si="517"/>
        <v>1.582026782457141E-2</v>
      </c>
      <c r="Y352" s="5">
        <f t="shared" si="518"/>
        <v>2.2711792219879596E-3</v>
      </c>
      <c r="Z352" s="5">
        <f t="shared" si="519"/>
        <v>9.8867383878249791E-4</v>
      </c>
      <c r="AA352" s="5">
        <f t="shared" si="520"/>
        <v>1.0843055628247306E-3</v>
      </c>
      <c r="AB352" s="5">
        <f t="shared" si="521"/>
        <v>5.9459374135988757E-4</v>
      </c>
      <c r="AC352" s="5">
        <f t="shared" si="522"/>
        <v>4.2780312577868442E-6</v>
      </c>
      <c r="AD352" s="5">
        <f t="shared" si="523"/>
        <v>1.5107232497635566E-2</v>
      </c>
      <c r="AE352" s="5">
        <f t="shared" si="524"/>
        <v>4.3376297962642993E-3</v>
      </c>
      <c r="AF352" s="5">
        <f t="shared" si="525"/>
        <v>6.2271604850142482E-4</v>
      </c>
      <c r="AG352" s="5">
        <f t="shared" si="526"/>
        <v>5.9598643387408353E-5</v>
      </c>
      <c r="AH352" s="5">
        <f t="shared" si="527"/>
        <v>7.0967682243606864E-5</v>
      </c>
      <c r="AI352" s="5">
        <f t="shared" si="528"/>
        <v>7.7832192598806542E-5</v>
      </c>
      <c r="AJ352" s="5">
        <f t="shared" si="529"/>
        <v>4.2680344159636382E-5</v>
      </c>
      <c r="AK352" s="5">
        <f t="shared" si="530"/>
        <v>1.5602899149753108E-5</v>
      </c>
      <c r="AL352" s="5">
        <f t="shared" si="531"/>
        <v>5.3885281837304724E-8</v>
      </c>
      <c r="AM352" s="5">
        <f t="shared" si="532"/>
        <v>3.3137027791177317E-3</v>
      </c>
      <c r="AN352" s="5">
        <f t="shared" si="533"/>
        <v>9.5143937931149887E-4</v>
      </c>
      <c r="AO352" s="5">
        <f t="shared" si="534"/>
        <v>1.3658993471129418E-4</v>
      </c>
      <c r="AP352" s="5">
        <f t="shared" si="535"/>
        <v>1.3072691524103518E-5</v>
      </c>
      <c r="AQ352" s="5">
        <f t="shared" si="536"/>
        <v>9.3836671079891685E-7</v>
      </c>
      <c r="AR352" s="5">
        <f t="shared" si="537"/>
        <v>4.075286894801742E-6</v>
      </c>
      <c r="AS352" s="5">
        <f t="shared" si="538"/>
        <v>4.4694782817171036E-6</v>
      </c>
      <c r="AT352" s="5">
        <f t="shared" si="539"/>
        <v>2.4508993632106838E-6</v>
      </c>
      <c r="AU352" s="5">
        <f t="shared" si="540"/>
        <v>8.9598939144768617E-7</v>
      </c>
      <c r="AV352" s="5">
        <f t="shared" si="541"/>
        <v>2.4566400041874699E-7</v>
      </c>
      <c r="AW352" s="5">
        <f t="shared" si="542"/>
        <v>4.7133953806318324E-10</v>
      </c>
      <c r="AX352" s="5">
        <f t="shared" si="543"/>
        <v>6.057047019284278E-4</v>
      </c>
      <c r="AY352" s="5">
        <f t="shared" si="544"/>
        <v>1.7391158593960454E-4</v>
      </c>
      <c r="AZ352" s="5">
        <f t="shared" si="545"/>
        <v>2.4966984429652268E-5</v>
      </c>
      <c r="BA352" s="5">
        <f t="shared" si="546"/>
        <v>2.3895295537391596E-6</v>
      </c>
      <c r="BB352" s="5">
        <f t="shared" si="547"/>
        <v>1.7152206059209257E-7</v>
      </c>
      <c r="BC352" s="5">
        <f t="shared" si="548"/>
        <v>9.849576364927922E-9</v>
      </c>
      <c r="BD352" s="5">
        <f t="shared" si="549"/>
        <v>1.9501791460904661E-7</v>
      </c>
      <c r="BE352" s="5">
        <f t="shared" si="550"/>
        <v>2.1388146562213951E-7</v>
      </c>
      <c r="BF352" s="5">
        <f t="shared" si="551"/>
        <v>1.172848182393403E-7</v>
      </c>
      <c r="BG352" s="5">
        <f t="shared" si="552"/>
        <v>4.2876486279981793E-8</v>
      </c>
      <c r="BH352" s="5">
        <f t="shared" si="553"/>
        <v>1.1755952965493169E-8</v>
      </c>
      <c r="BI352" s="5">
        <f t="shared" si="554"/>
        <v>2.5786148468310805E-9</v>
      </c>
      <c r="BJ352" s="8">
        <f t="shared" si="555"/>
        <v>0.56738791965523616</v>
      </c>
      <c r="BK352" s="8">
        <f t="shared" si="556"/>
        <v>0.33613655551051036</v>
      </c>
      <c r="BL352" s="8">
        <f t="shared" si="557"/>
        <v>9.551456964469765E-2</v>
      </c>
      <c r="BM352" s="8">
        <f t="shared" si="558"/>
        <v>0.16246682816264713</v>
      </c>
      <c r="BN352" s="8">
        <f t="shared" si="559"/>
        <v>0.83738697937197937</v>
      </c>
    </row>
    <row r="353" spans="1:66" x14ac:dyDescent="0.25">
      <c r="A353" t="s">
        <v>40</v>
      </c>
      <c r="B353" t="s">
        <v>41</v>
      </c>
      <c r="C353" t="s">
        <v>235</v>
      </c>
      <c r="D353" t="s">
        <v>496</v>
      </c>
      <c r="E353">
        <f>VLOOKUP(A353,home!$A$2:$E$405,3,FALSE)</f>
        <v>1.4842105263157901</v>
      </c>
      <c r="F353">
        <f>VLOOKUP(B353,home!$B$2:$E$405,3,FALSE)</f>
        <v>0.82</v>
      </c>
      <c r="G353">
        <f>VLOOKUP(C353,away!$B$2:$E$405,4,FALSE)</f>
        <v>1.01</v>
      </c>
      <c r="H353">
        <f>VLOOKUP(A353,away!$A$2:$E$405,3,FALSE)</f>
        <v>1.1789473684210501</v>
      </c>
      <c r="I353">
        <f>VLOOKUP(C353,away!$B$2:$E$405,3,FALSE)</f>
        <v>1.2</v>
      </c>
      <c r="J353">
        <f>VLOOKUP(B353,home!$B$2:$E$405,4,FALSE)</f>
        <v>1.41</v>
      </c>
      <c r="K353" s="3">
        <f t="shared" si="504"/>
        <v>1.2292231578947372</v>
      </c>
      <c r="L353" s="3">
        <f t="shared" si="505"/>
        <v>1.9947789473684165</v>
      </c>
      <c r="M353" s="5">
        <f t="shared" si="506"/>
        <v>3.9795473462283779E-2</v>
      </c>
      <c r="N353" s="5">
        <f t="shared" si="507"/>
        <v>4.8917517559224681E-2</v>
      </c>
      <c r="O353" s="5">
        <f t="shared" si="508"/>
        <v>7.9383172663122198E-2</v>
      </c>
      <c r="P353" s="5">
        <f t="shared" si="509"/>
        <v>9.7579634184666239E-2</v>
      </c>
      <c r="Q353" s="5">
        <f t="shared" si="510"/>
        <v>3.0065272705260715E-2</v>
      </c>
      <c r="R353" s="5">
        <f t="shared" si="511"/>
        <v>7.9175940801854097E-2</v>
      </c>
      <c r="S353" s="5">
        <f t="shared" si="512"/>
        <v>5.9817010448673102E-2</v>
      </c>
      <c r="T353" s="5">
        <f t="shared" si="513"/>
        <v>5.9973573039344349E-2</v>
      </c>
      <c r="U353" s="5">
        <f t="shared" si="514"/>
        <v>9.7324899981741861E-2</v>
      </c>
      <c r="V353" s="5">
        <f t="shared" si="515"/>
        <v>1.6297001447591573E-2</v>
      </c>
      <c r="W353" s="5">
        <f t="shared" si="516"/>
        <v>1.2318976485909005E-2</v>
      </c>
      <c r="X353" s="5">
        <f t="shared" si="517"/>
        <v>2.4573634947217839E-2</v>
      </c>
      <c r="Y353" s="5">
        <f t="shared" si="518"/>
        <v>2.4509484826513474E-2</v>
      </c>
      <c r="Z353" s="5">
        <f t="shared" si="519"/>
        <v>5.264616661654218E-2</v>
      </c>
      <c r="AA353" s="5">
        <f t="shared" si="520"/>
        <v>6.4713887179438476E-2</v>
      </c>
      <c r="AB353" s="5">
        <f t="shared" si="521"/>
        <v>3.9773904379176564E-2</v>
      </c>
      <c r="AC353" s="5">
        <f t="shared" si="522"/>
        <v>2.4975444774361848E-3</v>
      </c>
      <c r="AD353" s="5">
        <f t="shared" si="523"/>
        <v>3.7856927945100201E-3</v>
      </c>
      <c r="AE353" s="5">
        <f t="shared" si="524"/>
        <v>7.5516202876928966E-3</v>
      </c>
      <c r="AF353" s="5">
        <f t="shared" si="525"/>
        <v>7.5319065842050096E-3</v>
      </c>
      <c r="AG353" s="5">
        <f t="shared" si="526"/>
        <v>5.0081628959059042E-3</v>
      </c>
      <c r="AH353" s="5">
        <f t="shared" si="527"/>
        <v>2.6254366206582069E-2</v>
      </c>
      <c r="AI353" s="5">
        <f t="shared" si="528"/>
        <v>3.2272474936979684E-2</v>
      </c>
      <c r="AJ353" s="5">
        <f t="shared" si="529"/>
        <v>1.9835036777556467E-2</v>
      </c>
      <c r="AK353" s="5">
        <f t="shared" si="530"/>
        <v>8.1272288482220692E-3</v>
      </c>
      <c r="AL353" s="5">
        <f t="shared" si="531"/>
        <v>2.4496200724852051E-4</v>
      </c>
      <c r="AM353" s="5">
        <f t="shared" si="532"/>
        <v>9.306922503373922E-4</v>
      </c>
      <c r="AN353" s="5">
        <f t="shared" si="533"/>
        <v>1.8565253074519659E-3</v>
      </c>
      <c r="AO353" s="5">
        <f t="shared" si="534"/>
        <v>1.8516787992809297E-3</v>
      </c>
      <c r="AP353" s="5">
        <f t="shared" si="535"/>
        <v>1.2312299620313419E-3</v>
      </c>
      <c r="AQ353" s="5">
        <f t="shared" si="536"/>
        <v>6.1400790190733383E-4</v>
      </c>
      <c r="AR353" s="5">
        <f t="shared" si="537"/>
        <v>1.0474331397078152E-2</v>
      </c>
      <c r="AS353" s="5">
        <f t="shared" si="538"/>
        <v>1.28752907167524E-2</v>
      </c>
      <c r="AT353" s="5">
        <f t="shared" si="539"/>
        <v>7.9133027568295908E-3</v>
      </c>
      <c r="AU353" s="5">
        <f t="shared" si="540"/>
        <v>3.2424050013757323E-3</v>
      </c>
      <c r="AV353" s="5">
        <f t="shared" si="541"/>
        <v>9.9640982874119196E-4</v>
      </c>
      <c r="AW353" s="5">
        <f t="shared" si="542"/>
        <v>1.6684828265362717E-5</v>
      </c>
      <c r="AX353" s="5">
        <f t="shared" si="543"/>
        <v>1.9067141116464793E-4</v>
      </c>
      <c r="AY353" s="5">
        <f t="shared" si="544"/>
        <v>3.8034731685626698E-4</v>
      </c>
      <c r="AZ353" s="5">
        <f t="shared" si="545"/>
        <v>3.7935441017647301E-4</v>
      </c>
      <c r="BA353" s="5">
        <f t="shared" si="546"/>
        <v>2.5224273033713041E-4</v>
      </c>
      <c r="BB353" s="5">
        <f t="shared" si="547"/>
        <v>1.2579212202580909E-4</v>
      </c>
      <c r="BC353" s="5">
        <f t="shared" si="548"/>
        <v>5.0185495352376611E-5</v>
      </c>
      <c r="BD353" s="5">
        <f t="shared" si="549"/>
        <v>3.4823292931085823E-3</v>
      </c>
      <c r="BE353" s="5">
        <f t="shared" si="550"/>
        <v>4.2805598105042798E-3</v>
      </c>
      <c r="BF353" s="5">
        <f t="shared" si="551"/>
        <v>2.6308816239126848E-3</v>
      </c>
      <c r="BG353" s="5">
        <f t="shared" si="552"/>
        <v>1.0779802059310613E-3</v>
      </c>
      <c r="BH353" s="5">
        <f t="shared" si="553"/>
        <v>3.3126955822064958E-4</v>
      </c>
      <c r="BI353" s="5">
        <f t="shared" si="554"/>
        <v>8.14408424940763E-5</v>
      </c>
      <c r="BJ353" s="8">
        <f t="shared" si="555"/>
        <v>0.23209856983270569</v>
      </c>
      <c r="BK353" s="8">
        <f t="shared" si="556"/>
        <v>0.21661197334475568</v>
      </c>
      <c r="BL353" s="8">
        <f t="shared" si="557"/>
        <v>0.49424711280962202</v>
      </c>
      <c r="BM353" s="8">
        <f t="shared" si="558"/>
        <v>0.6203231487386226</v>
      </c>
      <c r="BN353" s="8">
        <f t="shared" si="559"/>
        <v>0.3749170113764117</v>
      </c>
    </row>
    <row r="354" spans="1:66" x14ac:dyDescent="0.25">
      <c r="A354" t="s">
        <v>40</v>
      </c>
      <c r="B354" t="s">
        <v>232</v>
      </c>
      <c r="C354" t="s">
        <v>237</v>
      </c>
      <c r="D354" t="s">
        <v>496</v>
      </c>
      <c r="E354">
        <f>VLOOKUP(A354,home!$A$2:$E$405,3,FALSE)</f>
        <v>1.4842105263157901</v>
      </c>
      <c r="F354">
        <f>VLOOKUP(B354,home!$B$2:$E$405,3,FALSE)</f>
        <v>0.79</v>
      </c>
      <c r="G354">
        <f>VLOOKUP(C354,away!$B$2:$E$405,4,FALSE)</f>
        <v>0.97</v>
      </c>
      <c r="H354">
        <f>VLOOKUP(A354,away!$A$2:$E$405,3,FALSE)</f>
        <v>1.1789473684210501</v>
      </c>
      <c r="I354">
        <f>VLOOKUP(C354,away!$B$2:$E$405,3,FALSE)</f>
        <v>0.52</v>
      </c>
      <c r="J354">
        <f>VLOOKUP(B354,home!$B$2:$E$405,4,FALSE)</f>
        <v>0.8</v>
      </c>
      <c r="K354" s="3">
        <f t="shared" si="504"/>
        <v>1.1373505263157901</v>
      </c>
      <c r="L354" s="3">
        <f t="shared" si="505"/>
        <v>0.4904421052631569</v>
      </c>
      <c r="M354" s="5">
        <f t="shared" si="506"/>
        <v>0.19636254056400626</v>
      </c>
      <c r="N354" s="5">
        <f t="shared" si="507"/>
        <v>0.22333303885917818</v>
      </c>
      <c r="O354" s="5">
        <f t="shared" si="508"/>
        <v>9.6304457789033265E-2</v>
      </c>
      <c r="P354" s="5">
        <f t="shared" si="509"/>
        <v>0.10953192575291378</v>
      </c>
      <c r="Q354" s="5">
        <f t="shared" si="510"/>
        <v>0.12700397464509558</v>
      </c>
      <c r="R354" s="5">
        <f t="shared" si="511"/>
        <v>2.3615880512140155E-2</v>
      </c>
      <c r="S354" s="5">
        <f t="shared" si="512"/>
        <v>1.5274352639615605E-2</v>
      </c>
      <c r="T354" s="5">
        <f t="shared" si="513"/>
        <v>6.228809670172928E-2</v>
      </c>
      <c r="U354" s="5">
        <f t="shared" si="514"/>
        <v>2.6859534129893413E-2</v>
      </c>
      <c r="V354" s="5">
        <f t="shared" si="515"/>
        <v>9.4667821765959971E-4</v>
      </c>
      <c r="W354" s="5">
        <f t="shared" si="516"/>
        <v>4.8149345802265563E-2</v>
      </c>
      <c r="X354" s="5">
        <f t="shared" si="517"/>
        <v>2.3614466522306869E-2</v>
      </c>
      <c r="Y354" s="5">
        <f t="shared" si="518"/>
        <v>5.7907643379332607E-3</v>
      </c>
      <c r="Z354" s="5">
        <f t="shared" si="519"/>
        <v>3.8607407186723925E-3</v>
      </c>
      <c r="AA354" s="5">
        <f t="shared" si="520"/>
        <v>4.3910154883508466E-3</v>
      </c>
      <c r="AB354" s="5">
        <f t="shared" si="521"/>
        <v>2.4970618883683117E-3</v>
      </c>
      <c r="AC354" s="5">
        <f t="shared" si="522"/>
        <v>3.3003840737253805E-5</v>
      </c>
      <c r="AD354" s="5">
        <f t="shared" si="523"/>
        <v>1.3690670947491931E-2</v>
      </c>
      <c r="AE354" s="5">
        <f t="shared" si="524"/>
        <v>6.7144814819530812E-3</v>
      </c>
      <c r="AF354" s="5">
        <f t="shared" si="525"/>
        <v>1.6465322168797755E-3</v>
      </c>
      <c r="AG354" s="5">
        <f t="shared" si="526"/>
        <v>2.6917624227670996E-4</v>
      </c>
      <c r="AH354" s="5">
        <f t="shared" si="527"/>
        <v>4.7336745148522039E-4</v>
      </c>
      <c r="AI354" s="5">
        <f t="shared" si="528"/>
        <v>5.3838472008747959E-4</v>
      </c>
      <c r="AJ354" s="5">
        <f t="shared" si="529"/>
        <v>3.0616607237593719E-4</v>
      </c>
      <c r="AK354" s="5">
        <f t="shared" si="530"/>
        <v>1.1607271451893678E-4</v>
      </c>
      <c r="AL354" s="5">
        <f t="shared" si="531"/>
        <v>7.3638774947822377E-7</v>
      </c>
      <c r="AM354" s="5">
        <f t="shared" si="532"/>
        <v>3.1142183615492473E-3</v>
      </c>
      <c r="AN354" s="5">
        <f t="shared" si="533"/>
        <v>1.5273438094873918E-3</v>
      </c>
      <c r="AO354" s="5">
        <f t="shared" si="534"/>
        <v>3.7453685669282326E-4</v>
      </c>
      <c r="AP354" s="5">
        <f t="shared" si="535"/>
        <v>6.1229548165024514E-5</v>
      </c>
      <c r="AQ354" s="5">
        <f t="shared" si="536"/>
        <v>7.5073871265916216E-6</v>
      </c>
      <c r="AR354" s="5">
        <f t="shared" si="537"/>
        <v>4.6431865893893381E-5</v>
      </c>
      <c r="AS354" s="5">
        <f t="shared" si="538"/>
        <v>5.2809307112243814E-5</v>
      </c>
      <c r="AT354" s="5">
        <f t="shared" si="539"/>
        <v>3.0031346619241357E-5</v>
      </c>
      <c r="AU354" s="5">
        <f t="shared" si="540"/>
        <v>1.1385389294455357E-5</v>
      </c>
      <c r="AV354" s="5">
        <f t="shared" si="541"/>
        <v>3.2372946265897413E-6</v>
      </c>
      <c r="AW354" s="5">
        <f t="shared" si="542"/>
        <v>1.1410012892696177E-8</v>
      </c>
      <c r="AX354" s="5">
        <f t="shared" si="543"/>
        <v>5.9032631542838834E-4</v>
      </c>
      <c r="AY354" s="5">
        <f t="shared" si="544"/>
        <v>2.8952088093094118E-4</v>
      </c>
      <c r="AZ354" s="5">
        <f t="shared" si="545"/>
        <v>7.0996615180707288E-5</v>
      </c>
      <c r="BA354" s="5">
        <f t="shared" si="546"/>
        <v>1.1606576471928096E-5</v>
      </c>
      <c r="BB354" s="5">
        <f t="shared" si="547"/>
        <v>1.42308844994756E-6</v>
      </c>
      <c r="BC354" s="5">
        <f t="shared" si="548"/>
        <v>1.3958849907359287E-7</v>
      </c>
      <c r="BD354" s="5">
        <f t="shared" si="549"/>
        <v>3.7953570100496042E-6</v>
      </c>
      <c r="BE354" s="5">
        <f t="shared" si="550"/>
        <v>4.3166512929362404E-6</v>
      </c>
      <c r="BF354" s="5">
        <f t="shared" si="551"/>
        <v>2.4547728099713851E-6</v>
      </c>
      <c r="BG354" s="5">
        <f t="shared" si="552"/>
        <v>9.3064571580221512E-7</v>
      </c>
      <c r="BH354" s="5">
        <f t="shared" si="553"/>
        <v>2.6461759867029615E-7</v>
      </c>
      <c r="BI354" s="5">
        <f t="shared" si="554"/>
        <v>6.019259302401633E-8</v>
      </c>
      <c r="BJ354" s="8">
        <f t="shared" si="555"/>
        <v>0.51854939678509249</v>
      </c>
      <c r="BK354" s="8">
        <f t="shared" si="556"/>
        <v>0.3224387582836129</v>
      </c>
      <c r="BL354" s="8">
        <f t="shared" si="557"/>
        <v>0.15525765820682047</v>
      </c>
      <c r="BM354" s="8">
        <f t="shared" si="558"/>
        <v>0.2236652264009128</v>
      </c>
      <c r="BN354" s="8">
        <f t="shared" si="559"/>
        <v>0.77615181812236733</v>
      </c>
    </row>
    <row r="355" spans="1:66" x14ac:dyDescent="0.25">
      <c r="A355" t="s">
        <v>40</v>
      </c>
      <c r="B355" t="s">
        <v>238</v>
      </c>
      <c r="C355" t="s">
        <v>319</v>
      </c>
      <c r="D355" t="s">
        <v>496</v>
      </c>
      <c r="E355">
        <f>VLOOKUP(A355,home!$A$2:$E$405,3,FALSE)</f>
        <v>1.4842105263157901</v>
      </c>
      <c r="F355">
        <f>VLOOKUP(B355,home!$B$2:$E$405,3,FALSE)</f>
        <v>0.82</v>
      </c>
      <c r="G355">
        <f>VLOOKUP(C355,away!$B$2:$E$405,4,FALSE)</f>
        <v>1.31</v>
      </c>
      <c r="H355">
        <f>VLOOKUP(A355,away!$A$2:$E$405,3,FALSE)</f>
        <v>1.1789473684210501</v>
      </c>
      <c r="I355">
        <f>VLOOKUP(C355,away!$B$2:$E$405,3,FALSE)</f>
        <v>0.75</v>
      </c>
      <c r="J355">
        <f>VLOOKUP(B355,home!$B$2:$E$405,4,FALSE)</f>
        <v>1.18</v>
      </c>
      <c r="K355" s="3">
        <f t="shared" si="504"/>
        <v>1.5943389473684217</v>
      </c>
      <c r="L355" s="3">
        <f t="shared" si="505"/>
        <v>1.0433684210526293</v>
      </c>
      <c r="M355" s="5">
        <f t="shared" si="506"/>
        <v>7.1525062342998991E-2</v>
      </c>
      <c r="N355" s="5">
        <f t="shared" si="507"/>
        <v>0.11403519260639776</v>
      </c>
      <c r="O355" s="5">
        <f t="shared" si="508"/>
        <v>7.4626991362505737E-2</v>
      </c>
      <c r="P355" s="5">
        <f t="shared" si="509"/>
        <v>0.11898071885416969</v>
      </c>
      <c r="Q355" s="5">
        <f t="shared" si="510"/>
        <v>9.0905374471519737E-2</v>
      </c>
      <c r="R355" s="5">
        <f t="shared" si="511"/>
        <v>3.89317230729029E-2</v>
      </c>
      <c r="S355" s="5">
        <f t="shared" si="512"/>
        <v>4.9480598112476265E-2</v>
      </c>
      <c r="T355" s="5">
        <f t="shared" si="513"/>
        <v>9.4847797027547545E-2</v>
      </c>
      <c r="U355" s="5">
        <f t="shared" si="514"/>
        <v>6.2070362383290903E-2</v>
      </c>
      <c r="V355" s="5">
        <f t="shared" si="515"/>
        <v>9.1455699270595221E-3</v>
      </c>
      <c r="W355" s="5">
        <f t="shared" si="516"/>
        <v>4.8311326348351669E-2</v>
      </c>
      <c r="X355" s="5">
        <f t="shared" si="517"/>
        <v>5.0406512291037965E-2</v>
      </c>
      <c r="Y355" s="5">
        <f t="shared" si="518"/>
        <v>2.6296281569935114E-2</v>
      </c>
      <c r="Z355" s="5">
        <f t="shared" si="519"/>
        <v>1.354004347714431E-2</v>
      </c>
      <c r="AA355" s="5">
        <f t="shared" si="520"/>
        <v>2.1587418664672921E-2</v>
      </c>
      <c r="AB355" s="5">
        <f t="shared" si="521"/>
        <v>1.7208831175118029E-2</v>
      </c>
      <c r="AC355" s="5">
        <f t="shared" si="522"/>
        <v>9.5084370482125793E-4</v>
      </c>
      <c r="AD355" s="5">
        <f t="shared" si="523"/>
        <v>1.9256157299050822E-2</v>
      </c>
      <c r="AE355" s="5">
        <f t="shared" si="524"/>
        <v>2.0091266436651718E-2</v>
      </c>
      <c r="AF355" s="5">
        <f t="shared" si="525"/>
        <v>1.0481296469478492E-2</v>
      </c>
      <c r="AG355" s="5">
        <f t="shared" si="526"/>
        <v>3.645284582648092E-3</v>
      </c>
      <c r="AH355" s="5">
        <f t="shared" si="527"/>
        <v>3.5318134459330019E-3</v>
      </c>
      <c r="AI355" s="5">
        <f t="shared" si="528"/>
        <v>5.6309077316904601E-3</v>
      </c>
      <c r="AJ355" s="5">
        <f t="shared" si="529"/>
        <v>4.4887877528360393E-3</v>
      </c>
      <c r="AK355" s="5">
        <f t="shared" si="530"/>
        <v>2.3855497136056249E-3</v>
      </c>
      <c r="AL355" s="5">
        <f t="shared" si="531"/>
        <v>6.3268490127317588E-5</v>
      </c>
      <c r="AM355" s="5">
        <f t="shared" si="532"/>
        <v>6.1401683117058839E-3</v>
      </c>
      <c r="AN355" s="5">
        <f t="shared" si="533"/>
        <v>6.4064577163819572E-3</v>
      </c>
      <c r="AO355" s="5">
        <f t="shared" si="534"/>
        <v>3.3421478360409372E-3</v>
      </c>
      <c r="AP355" s="5">
        <f t="shared" si="535"/>
        <v>1.1623638368714986E-3</v>
      </c>
      <c r="AQ355" s="5">
        <f t="shared" si="536"/>
        <v>3.0319343029132275E-4</v>
      </c>
      <c r="AR355" s="5">
        <f t="shared" si="537"/>
        <v>7.3699652370711247E-4</v>
      </c>
      <c r="AS355" s="5">
        <f t="shared" si="538"/>
        <v>1.1750222618213838E-3</v>
      </c>
      <c r="AT355" s="5">
        <f t="shared" si="539"/>
        <v>9.3669187802338373E-4</v>
      </c>
      <c r="AU355" s="5">
        <f t="shared" si="540"/>
        <v>4.9780144760545072E-4</v>
      </c>
      <c r="AV355" s="5">
        <f t="shared" si="541"/>
        <v>1.9841605899343769E-4</v>
      </c>
      <c r="AW355" s="5">
        <f t="shared" si="542"/>
        <v>2.9235014465849796E-6</v>
      </c>
      <c r="AX355" s="5">
        <f t="shared" si="543"/>
        <v>1.6315849137916829E-3</v>
      </c>
      <c r="AY355" s="5">
        <f t="shared" si="544"/>
        <v>1.7023441753161186E-3</v>
      </c>
      <c r="AZ355" s="5">
        <f t="shared" si="545"/>
        <v>8.8808607714385929E-4</v>
      </c>
      <c r="BA355" s="5">
        <f t="shared" si="546"/>
        <v>3.0886698935613747E-4</v>
      </c>
      <c r="BB355" s="5">
        <f t="shared" si="547"/>
        <v>8.0565515749948078E-5</v>
      </c>
      <c r="BC355" s="5">
        <f t="shared" si="548"/>
        <v>1.6811902991862814E-5</v>
      </c>
      <c r="BD355" s="5">
        <f t="shared" si="549"/>
        <v>1.2815981654359441E-4</v>
      </c>
      <c r="BE355" s="5">
        <f t="shared" si="550"/>
        <v>2.0433018700304436E-4</v>
      </c>
      <c r="BF355" s="5">
        <f t="shared" si="551"/>
        <v>1.6288578763101329E-4</v>
      </c>
      <c r="BG355" s="5">
        <f t="shared" si="552"/>
        <v>8.6565051730968693E-5</v>
      </c>
      <c r="BH355" s="5">
        <f t="shared" si="553"/>
        <v>3.4503508363911396E-5</v>
      </c>
      <c r="BI355" s="5">
        <f t="shared" si="554"/>
        <v>1.10020574410872E-5</v>
      </c>
      <c r="BJ355" s="8">
        <f t="shared" si="555"/>
        <v>0.50025907980826012</v>
      </c>
      <c r="BK355" s="8">
        <f t="shared" si="556"/>
        <v>0.25184840560696919</v>
      </c>
      <c r="BL355" s="8">
        <f t="shared" si="557"/>
        <v>0.23463475988142005</v>
      </c>
      <c r="BM355" s="8">
        <f t="shared" si="558"/>
        <v>0.48957780538942924</v>
      </c>
      <c r="BN355" s="8">
        <f t="shared" si="559"/>
        <v>0.50900506271049484</v>
      </c>
    </row>
    <row r="356" spans="1:66" x14ac:dyDescent="0.25">
      <c r="A356" t="s">
        <v>40</v>
      </c>
      <c r="B356" t="s">
        <v>320</v>
      </c>
      <c r="C356" t="s">
        <v>333</v>
      </c>
      <c r="D356" t="s">
        <v>496</v>
      </c>
      <c r="E356">
        <f>VLOOKUP(A356,home!$A$2:$E$405,3,FALSE)</f>
        <v>1.4842105263157901</v>
      </c>
      <c r="F356">
        <f>VLOOKUP(B356,home!$B$2:$E$405,3,FALSE)</f>
        <v>1.53</v>
      </c>
      <c r="G356">
        <f>VLOOKUP(C356,away!$B$2:$E$405,4,FALSE)</f>
        <v>1.31</v>
      </c>
      <c r="H356">
        <f>VLOOKUP(A356,away!$A$2:$E$405,3,FALSE)</f>
        <v>1.1789473684210501</v>
      </c>
      <c r="I356">
        <f>VLOOKUP(C356,away!$B$2:$E$405,3,FALSE)</f>
        <v>0.67</v>
      </c>
      <c r="J356">
        <f>VLOOKUP(B356,home!$B$2:$E$405,4,FALSE)</f>
        <v>0.56999999999999995</v>
      </c>
      <c r="K356" s="3">
        <f t="shared" si="504"/>
        <v>2.9748031578947378</v>
      </c>
      <c r="L356" s="3">
        <f t="shared" si="505"/>
        <v>0.45023999999999903</v>
      </c>
      <c r="M356" s="5">
        <f t="shared" si="506"/>
        <v>3.254787626097351E-2</v>
      </c>
      <c r="N356" s="5">
        <f t="shared" si="507"/>
        <v>9.6823525083911177E-2</v>
      </c>
      <c r="O356" s="5">
        <f t="shared" si="508"/>
        <v>1.4654355807740682E-2</v>
      </c>
      <c r="P356" s="5">
        <f t="shared" si="509"/>
        <v>4.3593823933780071E-2</v>
      </c>
      <c r="Q356" s="5">
        <f t="shared" si="510"/>
        <v>0.14401546408905969</v>
      </c>
      <c r="R356" s="5">
        <f t="shared" si="511"/>
        <v>3.2989885794385749E-3</v>
      </c>
      <c r="S356" s="5">
        <f t="shared" si="512"/>
        <v>1.4597123556784211E-2</v>
      </c>
      <c r="T356" s="5">
        <f t="shared" si="513"/>
        <v>6.4841522551458086E-2</v>
      </c>
      <c r="U356" s="5">
        <f t="shared" si="514"/>
        <v>9.8138416439725474E-3</v>
      </c>
      <c r="V356" s="5">
        <f t="shared" si="515"/>
        <v>2.1723364244918067E-3</v>
      </c>
      <c r="W356" s="5">
        <f t="shared" si="516"/>
        <v>0.14280588578593698</v>
      </c>
      <c r="X356" s="5">
        <f t="shared" si="517"/>
        <v>6.4296922016260125E-2</v>
      </c>
      <c r="Y356" s="5">
        <f t="shared" si="518"/>
        <v>1.4474523084300446E-2</v>
      </c>
      <c r="Z356" s="5">
        <f t="shared" si="519"/>
        <v>4.9511220600214029E-4</v>
      </c>
      <c r="AA356" s="5">
        <f t="shared" si="520"/>
        <v>1.4728613539273969E-3</v>
      </c>
      <c r="AB356" s="5">
        <f t="shared" si="521"/>
        <v>2.1907363034021701E-3</v>
      </c>
      <c r="AC356" s="5">
        <f t="shared" si="522"/>
        <v>1.8184836941224558E-4</v>
      </c>
      <c r="AD356" s="5">
        <f t="shared" si="523"/>
        <v>0.10620485000049015</v>
      </c>
      <c r="AE356" s="5">
        <f t="shared" si="524"/>
        <v>4.781767166422058E-2</v>
      </c>
      <c r="AF356" s="5">
        <f t="shared" si="525"/>
        <v>1.0764714245049312E-2</v>
      </c>
      <c r="AG356" s="5">
        <f t="shared" si="526"/>
        <v>1.6155683138969975E-3</v>
      </c>
      <c r="AH356" s="5">
        <f t="shared" si="527"/>
        <v>5.5729829907600772E-5</v>
      </c>
      <c r="AI356" s="5">
        <f t="shared" si="528"/>
        <v>1.657852739980674E-4</v>
      </c>
      <c r="AJ356" s="5">
        <f t="shared" si="529"/>
        <v>2.4658927831094766E-4</v>
      </c>
      <c r="AK356" s="5">
        <f t="shared" si="530"/>
        <v>2.4451818794079714E-4</v>
      </c>
      <c r="AL356" s="5">
        <f t="shared" si="531"/>
        <v>9.7425291103344249E-6</v>
      </c>
      <c r="AM356" s="5">
        <f t="shared" si="532"/>
        <v>6.3187704633038994E-2</v>
      </c>
      <c r="AN356" s="5">
        <f t="shared" si="533"/>
        <v>2.844963213397941E-2</v>
      </c>
      <c r="AO356" s="5">
        <f t="shared" si="534"/>
        <v>6.4045811860014299E-3</v>
      </c>
      <c r="AP356" s="5">
        <f t="shared" si="535"/>
        <v>9.6119954439509274E-4</v>
      </c>
      <c r="AQ356" s="5">
        <f t="shared" si="536"/>
        <v>1.0819262071711136E-4</v>
      </c>
      <c r="AR356" s="5">
        <f t="shared" si="537"/>
        <v>5.0183597235196249E-6</v>
      </c>
      <c r="AS356" s="5">
        <f t="shared" si="538"/>
        <v>1.4928632352977942E-5</v>
      </c>
      <c r="AT356" s="5">
        <f t="shared" si="539"/>
        <v>2.2204871333344171E-5</v>
      </c>
      <c r="AU356" s="5">
        <f t="shared" si="540"/>
        <v>2.2018373787692857E-5</v>
      </c>
      <c r="AV356" s="5">
        <f t="shared" si="541"/>
        <v>1.6375081968833859E-5</v>
      </c>
      <c r="AW356" s="5">
        <f t="shared" si="542"/>
        <v>3.6246954358372452E-7</v>
      </c>
      <c r="AX356" s="5">
        <f t="shared" si="543"/>
        <v>3.1328497213747399E-2</v>
      </c>
      <c r="AY356" s="5">
        <f t="shared" si="544"/>
        <v>1.4105342585517596E-2</v>
      </c>
      <c r="AZ356" s="5">
        <f t="shared" si="545"/>
        <v>3.175394722851714E-3</v>
      </c>
      <c r="BA356" s="5">
        <f t="shared" si="546"/>
        <v>4.7656324000558425E-4</v>
      </c>
      <c r="BB356" s="5">
        <f t="shared" si="547"/>
        <v>5.3641958295028431E-5</v>
      </c>
      <c r="BC356" s="5">
        <f t="shared" si="548"/>
        <v>4.8303510605507106E-6</v>
      </c>
      <c r="BD356" s="5">
        <f t="shared" si="549"/>
        <v>3.7657771365291175E-7</v>
      </c>
      <c r="BE356" s="5">
        <f t="shared" si="550"/>
        <v>1.1202445717674623E-6</v>
      </c>
      <c r="BF356" s="5">
        <f t="shared" si="551"/>
        <v>1.6662535448541426E-6</v>
      </c>
      <c r="BG356" s="5">
        <f t="shared" si="552"/>
        <v>1.6522587690284682E-6</v>
      </c>
      <c r="BH356" s="5">
        <f t="shared" si="553"/>
        <v>1.2287861509412899E-6</v>
      </c>
      <c r="BI356" s="5">
        <f t="shared" si="554"/>
        <v>7.3107938443949357E-7</v>
      </c>
      <c r="BJ356" s="8">
        <f t="shared" si="555"/>
        <v>0.84191622702419344</v>
      </c>
      <c r="BK356" s="8">
        <f t="shared" si="556"/>
        <v>0.10720809366006978</v>
      </c>
      <c r="BL356" s="8">
        <f t="shared" si="557"/>
        <v>3.2230726777939839E-2</v>
      </c>
      <c r="BM356" s="8">
        <f t="shared" si="558"/>
        <v>0.63281114579732745</v>
      </c>
      <c r="BN356" s="8">
        <f t="shared" si="559"/>
        <v>0.33493403375490366</v>
      </c>
    </row>
    <row r="357" spans="1:66" x14ac:dyDescent="0.25">
      <c r="A357" t="s">
        <v>10</v>
      </c>
      <c r="B357" t="s">
        <v>49</v>
      </c>
      <c r="C357" t="s">
        <v>11</v>
      </c>
      <c r="D357" t="s">
        <v>497</v>
      </c>
      <c r="E357">
        <f>VLOOKUP(A357,home!$A$2:$E$405,3,FALSE)</f>
        <v>1.5424836601307199</v>
      </c>
      <c r="F357">
        <f>VLOOKUP(B357,home!$B$2:$E$405,3,FALSE)</f>
        <v>0.69</v>
      </c>
      <c r="G357">
        <f>VLOOKUP(C357,away!$B$2:$E$405,4,FALSE)</f>
        <v>0.95</v>
      </c>
      <c r="H357">
        <f>VLOOKUP(A357,away!$A$2:$E$405,3,FALSE)</f>
        <v>1.44444444444444</v>
      </c>
      <c r="I357">
        <f>VLOOKUP(C357,away!$B$2:$E$405,3,FALSE)</f>
        <v>0.76</v>
      </c>
      <c r="J357">
        <f>VLOOKUP(B357,home!$B$2:$E$405,4,FALSE)</f>
        <v>0.65</v>
      </c>
      <c r="K357" s="3">
        <f t="shared" si="504"/>
        <v>1.0110980392156868</v>
      </c>
      <c r="L357" s="3">
        <f t="shared" si="505"/>
        <v>0.71355555555555339</v>
      </c>
      <c r="M357" s="5">
        <f t="shared" si="506"/>
        <v>0.1782347825409698</v>
      </c>
      <c r="N357" s="5">
        <f t="shared" si="507"/>
        <v>0.18021283914720887</v>
      </c>
      <c r="O357" s="5">
        <f t="shared" si="508"/>
        <v>0.12718041927534496</v>
      </c>
      <c r="P357" s="5">
        <f t="shared" si="509"/>
        <v>0.12859187255593021</v>
      </c>
      <c r="Q357" s="5">
        <f t="shared" si="510"/>
        <v>9.1106424151617404E-2</v>
      </c>
      <c r="R357" s="5">
        <f t="shared" si="511"/>
        <v>4.5375147365903486E-2</v>
      </c>
      <c r="S357" s="5">
        <f t="shared" si="512"/>
        <v>2.3193943196300065E-2</v>
      </c>
      <c r="T357" s="5">
        <f t="shared" si="513"/>
        <v>6.5009495100187248E-2</v>
      </c>
      <c r="U357" s="5">
        <f t="shared" si="514"/>
        <v>4.5878722530787841E-2</v>
      </c>
      <c r="V357" s="5">
        <f t="shared" si="515"/>
        <v>1.8593157139563136E-3</v>
      </c>
      <c r="W357" s="5">
        <f t="shared" si="516"/>
        <v>3.0705842273217692E-2</v>
      </c>
      <c r="X357" s="5">
        <f t="shared" si="517"/>
        <v>2.1910324342067047E-2</v>
      </c>
      <c r="Y357" s="5">
        <f t="shared" si="518"/>
        <v>7.8171168291530074E-3</v>
      </c>
      <c r="Z357" s="5">
        <f t="shared" si="519"/>
        <v>1.0792562829030789E-2</v>
      </c>
      <c r="AA357" s="5">
        <f t="shared" si="520"/>
        <v>1.0912339114545136E-2</v>
      </c>
      <c r="AB357" s="5">
        <f t="shared" si="521"/>
        <v>5.5167223409866139E-3</v>
      </c>
      <c r="AC357" s="5">
        <f t="shared" si="522"/>
        <v>8.3840568996174203E-5</v>
      </c>
      <c r="AD357" s="5">
        <f t="shared" si="523"/>
        <v>7.761654228729137E-3</v>
      </c>
      <c r="AE357" s="5">
        <f t="shared" si="524"/>
        <v>5.5383714952109298E-3</v>
      </c>
      <c r="AF357" s="5">
        <f t="shared" si="525"/>
        <v>1.9759678745691375E-3</v>
      </c>
      <c r="AG357" s="5">
        <f t="shared" si="526"/>
        <v>4.6998761816603572E-4</v>
      </c>
      <c r="AH357" s="5">
        <f t="shared" si="527"/>
        <v>1.9252732913343194E-3</v>
      </c>
      <c r="AI357" s="5">
        <f t="shared" si="528"/>
        <v>1.9466400498224618E-3</v>
      </c>
      <c r="AJ357" s="5">
        <f t="shared" si="529"/>
        <v>9.8412196871710883E-4</v>
      </c>
      <c r="AK357" s="5">
        <f t="shared" si="530"/>
        <v>3.3168126430631681E-4</v>
      </c>
      <c r="AL357" s="5">
        <f t="shared" si="531"/>
        <v>2.4195537166589797E-6</v>
      </c>
      <c r="AM357" s="5">
        <f t="shared" si="532"/>
        <v>1.5695586743476354E-3</v>
      </c>
      <c r="AN357" s="5">
        <f t="shared" si="533"/>
        <v>1.1199673118511648E-3</v>
      </c>
      <c r="AO357" s="5">
        <f t="shared" si="534"/>
        <v>3.9957944870600882E-4</v>
      </c>
      <c r="AP357" s="5">
        <f t="shared" si="535"/>
        <v>9.5040711836665958E-5</v>
      </c>
      <c r="AQ357" s="5">
        <f t="shared" si="536"/>
        <v>1.6954206983751855E-5</v>
      </c>
      <c r="AR357" s="5">
        <f t="shared" si="537"/>
        <v>2.7475789059886585E-4</v>
      </c>
      <c r="AS357" s="5">
        <f t="shared" si="538"/>
        <v>2.7780716444355142E-4</v>
      </c>
      <c r="AT357" s="5">
        <f t="shared" si="539"/>
        <v>1.4044513962447233E-4</v>
      </c>
      <c r="AU357" s="5">
        <f t="shared" si="540"/>
        <v>4.7334601763892457E-5</v>
      </c>
      <c r="AV357" s="5">
        <f t="shared" si="541"/>
        <v>1.1964980757631759E-5</v>
      </c>
      <c r="AW357" s="5">
        <f t="shared" si="542"/>
        <v>4.8490183493929133E-8</v>
      </c>
      <c r="AX357" s="5">
        <f t="shared" si="543"/>
        <v>2.6449628301114427E-4</v>
      </c>
      <c r="AY357" s="5">
        <f t="shared" si="544"/>
        <v>1.8873279216639592E-4</v>
      </c>
      <c r="AZ357" s="5">
        <f t="shared" si="545"/>
        <v>6.7335666182921712E-5</v>
      </c>
      <c r="BA357" s="5">
        <f t="shared" si="546"/>
        <v>1.6015912897285999E-5</v>
      </c>
      <c r="BB357" s="5">
        <f t="shared" si="547"/>
        <v>2.8570609062880649E-6</v>
      </c>
      <c r="BC357" s="5">
        <f t="shared" si="548"/>
        <v>4.0773433644848665E-7</v>
      </c>
      <c r="BD357" s="5">
        <f t="shared" si="549"/>
        <v>3.2675836544924276E-5</v>
      </c>
      <c r="BE357" s="5">
        <f t="shared" si="550"/>
        <v>3.3038474260305213E-5</v>
      </c>
      <c r="BF357" s="5">
        <f t="shared" si="551"/>
        <v>1.6702568271636267E-5</v>
      </c>
      <c r="BG357" s="5">
        <f t="shared" si="552"/>
        <v>5.6293113431058594E-6</v>
      </c>
      <c r="BH357" s="5">
        <f t="shared" si="553"/>
        <v>1.4229464152872393E-6</v>
      </c>
      <c r="BI357" s="5">
        <f t="shared" si="554"/>
        <v>2.8774766608118368E-7</v>
      </c>
      <c r="BJ357" s="8">
        <f t="shared" si="555"/>
        <v>0.41624896886335233</v>
      </c>
      <c r="BK357" s="8">
        <f t="shared" si="556"/>
        <v>0.33215490692203564</v>
      </c>
      <c r="BL357" s="8">
        <f t="shared" si="557"/>
        <v>0.240893133863438</v>
      </c>
      <c r="BM357" s="8">
        <f t="shared" si="558"/>
        <v>0.24919940313889896</v>
      </c>
      <c r="BN357" s="8">
        <f t="shared" si="559"/>
        <v>0.75070148503697476</v>
      </c>
    </row>
    <row r="358" spans="1:66" x14ac:dyDescent="0.25">
      <c r="A358" t="s">
        <v>10</v>
      </c>
      <c r="B358" t="s">
        <v>241</v>
      </c>
      <c r="C358" t="s">
        <v>46</v>
      </c>
      <c r="D358" t="s">
        <v>497</v>
      </c>
      <c r="E358">
        <f>VLOOKUP(A358,home!$A$2:$E$405,3,FALSE)</f>
        <v>1.5424836601307199</v>
      </c>
      <c r="F358">
        <f>VLOOKUP(B358,home!$B$2:$E$405,3,FALSE)</f>
        <v>1.1399999999999999</v>
      </c>
      <c r="G358">
        <f>VLOOKUP(C358,away!$B$2:$E$405,4,FALSE)</f>
        <v>1.07</v>
      </c>
      <c r="H358">
        <f>VLOOKUP(A358,away!$A$2:$E$405,3,FALSE)</f>
        <v>1.44444444444444</v>
      </c>
      <c r="I358">
        <f>VLOOKUP(C358,away!$B$2:$E$405,3,FALSE)</f>
        <v>1.1100000000000001</v>
      </c>
      <c r="J358">
        <f>VLOOKUP(B358,home!$B$2:$E$405,4,FALSE)</f>
        <v>1.02</v>
      </c>
      <c r="K358" s="3">
        <f t="shared" si="504"/>
        <v>1.8815215686274522</v>
      </c>
      <c r="L358" s="3">
        <f t="shared" si="505"/>
        <v>1.6353999999999953</v>
      </c>
      <c r="M358" s="5">
        <f t="shared" si="506"/>
        <v>2.9690695394824725E-2</v>
      </c>
      <c r="N358" s="5">
        <f t="shared" si="507"/>
        <v>5.5863683772910483E-2</v>
      </c>
      <c r="O358" s="5">
        <f t="shared" si="508"/>
        <v>4.8556163248696216E-2</v>
      </c>
      <c r="P358" s="5">
        <f t="shared" si="509"/>
        <v>9.135946844221754E-2</v>
      </c>
      <c r="Q358" s="5">
        <f t="shared" si="510"/>
        <v>5.2554362960857255E-2</v>
      </c>
      <c r="R358" s="5">
        <f t="shared" si="511"/>
        <v>3.9704374688458791E-2</v>
      </c>
      <c r="S358" s="5">
        <f t="shared" si="512"/>
        <v>7.0279193220743871E-2</v>
      </c>
      <c r="T358" s="5">
        <f t="shared" si="513"/>
        <v>8.594740518618571E-2</v>
      </c>
      <c r="U358" s="5">
        <f t="shared" si="514"/>
        <v>7.4704637345201094E-2</v>
      </c>
      <c r="V358" s="5">
        <f t="shared" si="515"/>
        <v>2.4027990549502526E-2</v>
      </c>
      <c r="W358" s="5">
        <f t="shared" si="516"/>
        <v>3.2960722478776211E-2</v>
      </c>
      <c r="X358" s="5">
        <f t="shared" si="517"/>
        <v>5.3903965541790458E-2</v>
      </c>
      <c r="Y358" s="5">
        <f t="shared" si="518"/>
        <v>4.4077272623521943E-2</v>
      </c>
      <c r="Z358" s="5">
        <f t="shared" si="519"/>
        <v>2.1644178121835108E-2</v>
      </c>
      <c r="AA358" s="5">
        <f t="shared" si="520"/>
        <v>4.0723987971447169E-2</v>
      </c>
      <c r="AB358" s="5">
        <f t="shared" si="521"/>
        <v>3.8311530864401401E-2</v>
      </c>
      <c r="AC358" s="5">
        <f t="shared" si="522"/>
        <v>4.6209435631806807E-3</v>
      </c>
      <c r="AD358" s="5">
        <f t="shared" si="523"/>
        <v>1.5504077565340281E-2</v>
      </c>
      <c r="AE358" s="5">
        <f t="shared" si="524"/>
        <v>2.5355368450357421E-2</v>
      </c>
      <c r="AF358" s="5">
        <f t="shared" si="525"/>
        <v>2.0733084781857213E-2</v>
      </c>
      <c r="AG358" s="5">
        <f t="shared" si="526"/>
        <v>1.1302295617416396E-2</v>
      </c>
      <c r="AH358" s="5">
        <f t="shared" si="527"/>
        <v>8.849222225112259E-3</v>
      </c>
      <c r="AI358" s="5">
        <f t="shared" si="528"/>
        <v>1.6650002482126131E-2</v>
      </c>
      <c r="AJ358" s="5">
        <f t="shared" si="529"/>
        <v>1.5663669393910468E-2</v>
      </c>
      <c r="AK358" s="5">
        <f t="shared" si="530"/>
        <v>9.8238439361640808E-3</v>
      </c>
      <c r="AL358" s="5">
        <f t="shared" si="531"/>
        <v>5.6875319627206844E-4</v>
      </c>
      <c r="AM358" s="5">
        <f t="shared" si="532"/>
        <v>5.8342512681721498E-3</v>
      </c>
      <c r="AN358" s="5">
        <f t="shared" si="533"/>
        <v>9.5413345239687055E-3</v>
      </c>
      <c r="AO358" s="5">
        <f t="shared" si="534"/>
        <v>7.8019492402491902E-3</v>
      </c>
      <c r="AP358" s="5">
        <f t="shared" si="535"/>
        <v>4.2531025958344962E-3</v>
      </c>
      <c r="AQ358" s="5">
        <f t="shared" si="536"/>
        <v>1.738880996306929E-3</v>
      </c>
      <c r="AR358" s="5">
        <f t="shared" si="537"/>
        <v>2.8944036053897078E-3</v>
      </c>
      <c r="AS358" s="5">
        <f t="shared" si="538"/>
        <v>5.445882811853796E-3</v>
      </c>
      <c r="AT358" s="5">
        <f t="shared" si="539"/>
        <v>5.1232729853602187E-3</v>
      </c>
      <c r="AU358" s="5">
        <f t="shared" si="540"/>
        <v>3.2131828746405368E-3</v>
      </c>
      <c r="AV358" s="5">
        <f t="shared" si="541"/>
        <v>1.511418220645132E-3</v>
      </c>
      <c r="AW358" s="5">
        <f t="shared" si="542"/>
        <v>4.861323742754242E-5</v>
      </c>
      <c r="AX358" s="5">
        <f t="shared" si="543"/>
        <v>1.8295449329763268E-3</v>
      </c>
      <c r="AY358" s="5">
        <f t="shared" si="544"/>
        <v>2.992037783389476E-3</v>
      </c>
      <c r="AZ358" s="5">
        <f t="shared" si="545"/>
        <v>2.4465892954775685E-3</v>
      </c>
      <c r="BA358" s="5">
        <f t="shared" si="546"/>
        <v>1.3337173779413346E-3</v>
      </c>
      <c r="BB358" s="5">
        <f t="shared" si="547"/>
        <v>5.4529034997131314E-4</v>
      </c>
      <c r="BC358" s="5">
        <f t="shared" si="548"/>
        <v>1.783535676686165E-4</v>
      </c>
      <c r="BD358" s="5">
        <f t="shared" si="549"/>
        <v>7.889179427090523E-4</v>
      </c>
      <c r="BE358" s="5">
        <f t="shared" si="550"/>
        <v>1.4843661250842784E-3</v>
      </c>
      <c r="BF358" s="5">
        <f t="shared" si="551"/>
        <v>1.3964334400430125E-3</v>
      </c>
      <c r="BG358" s="5">
        <f t="shared" si="552"/>
        <v>8.7580654553118622E-4</v>
      </c>
      <c r="BH358" s="5">
        <f t="shared" si="553"/>
        <v>4.1196222634050681E-4</v>
      </c>
      <c r="BI358" s="5">
        <f t="shared" si="554"/>
        <v>1.5502316286388962E-4</v>
      </c>
      <c r="BJ358" s="8">
        <f t="shared" si="555"/>
        <v>0.43669729091096948</v>
      </c>
      <c r="BK358" s="8">
        <f t="shared" si="556"/>
        <v>0.22353908215013088</v>
      </c>
      <c r="BL358" s="8">
        <f t="shared" si="557"/>
        <v>0.31628810209597902</v>
      </c>
      <c r="BM358" s="8">
        <f t="shared" si="558"/>
        <v>0.67749648022498776</v>
      </c>
      <c r="BN358" s="8">
        <f t="shared" si="559"/>
        <v>0.31772874850796501</v>
      </c>
    </row>
    <row r="359" spans="1:66" x14ac:dyDescent="0.25">
      <c r="A359" t="s">
        <v>13</v>
      </c>
      <c r="B359" t="s">
        <v>58</v>
      </c>
      <c r="C359" t="s">
        <v>56</v>
      </c>
      <c r="D359" t="s">
        <v>497</v>
      </c>
      <c r="E359">
        <f>VLOOKUP(A359,home!$A$2:$E$405,3,FALSE)</f>
        <v>1.64492753623188</v>
      </c>
      <c r="F359">
        <f>VLOOKUP(B359,home!$B$2:$E$405,3,FALSE)</f>
        <v>0.72</v>
      </c>
      <c r="G359">
        <f>VLOOKUP(C359,away!$B$2:$E$405,4,FALSE)</f>
        <v>1.18</v>
      </c>
      <c r="H359">
        <f>VLOOKUP(A359,away!$A$2:$E$405,3,FALSE)</f>
        <v>1.35144927536232</v>
      </c>
      <c r="I359">
        <f>VLOOKUP(C359,away!$B$2:$E$405,3,FALSE)</f>
        <v>0.45</v>
      </c>
      <c r="J359">
        <f>VLOOKUP(B359,home!$B$2:$E$405,4,FALSE)</f>
        <v>1.1599999999999999</v>
      </c>
      <c r="K359" s="3">
        <f t="shared" si="504"/>
        <v>1.3975304347826052</v>
      </c>
      <c r="L359" s="3">
        <f t="shared" si="505"/>
        <v>0.70545652173913098</v>
      </c>
      <c r="M359" s="5">
        <f t="shared" si="506"/>
        <v>0.12209120195506235</v>
      </c>
      <c r="N359" s="5">
        <f t="shared" si="507"/>
        <v>0.17062617055138915</v>
      </c>
      <c r="O359" s="5">
        <f t="shared" si="508"/>
        <v>8.6130034666168059E-2</v>
      </c>
      <c r="P359" s="5">
        <f t="shared" si="509"/>
        <v>0.12036934479485073</v>
      </c>
      <c r="Q359" s="5">
        <f t="shared" si="510"/>
        <v>0.11922763315798691</v>
      </c>
      <c r="R359" s="5">
        <f t="shared" si="511"/>
        <v>3.0380497336432843E-2</v>
      </c>
      <c r="S359" s="5">
        <f t="shared" si="512"/>
        <v>2.9667942763956255E-2</v>
      </c>
      <c r="T359" s="5">
        <f t="shared" si="513"/>
        <v>8.4109911382822519E-2</v>
      </c>
      <c r="U359" s="5">
        <f t="shared" si="514"/>
        <v>4.2457669651496777E-2</v>
      </c>
      <c r="V359" s="5">
        <f t="shared" si="515"/>
        <v>3.249948285219832E-3</v>
      </c>
      <c r="W359" s="5">
        <f t="shared" si="516"/>
        <v>5.5541415335127478E-2</v>
      </c>
      <c r="X359" s="5">
        <f t="shared" si="517"/>
        <v>3.9182053674787456E-2</v>
      </c>
      <c r="Y359" s="5">
        <f t="shared" si="518"/>
        <v>1.3820617650005746E-2</v>
      </c>
      <c r="Z359" s="5">
        <f t="shared" si="519"/>
        <v>7.1440399932216157E-3</v>
      </c>
      <c r="AA359" s="5">
        <f t="shared" si="520"/>
        <v>9.9840133178313254E-3</v>
      </c>
      <c r="AB359" s="5">
        <f t="shared" si="521"/>
        <v>6.9764812364720664E-3</v>
      </c>
      <c r="AC359" s="5">
        <f t="shared" si="522"/>
        <v>2.0025713331756149E-4</v>
      </c>
      <c r="AD359" s="5">
        <f t="shared" si="523"/>
        <v>1.9405204580435497E-2</v>
      </c>
      <c r="AE359" s="5">
        <f t="shared" si="524"/>
        <v>1.3689528126950276E-2</v>
      </c>
      <c r="AF359" s="5">
        <f t="shared" si="525"/>
        <v>4.8286834483441711E-3</v>
      </c>
      <c r="AG359" s="5">
        <f t="shared" si="526"/>
        <v>1.1354754100160638E-3</v>
      </c>
      <c r="AH359" s="5">
        <f t="shared" si="527"/>
        <v>1.2599524011958413E-3</v>
      </c>
      <c r="AI359" s="5">
        <f t="shared" si="528"/>
        <v>1.7608218270486118E-3</v>
      </c>
      <c r="AJ359" s="5">
        <f t="shared" si="529"/>
        <v>1.2304010467649737E-3</v>
      </c>
      <c r="AK359" s="5">
        <f t="shared" si="530"/>
        <v>5.7317430328080886E-4</v>
      </c>
      <c r="AL359" s="5">
        <f t="shared" si="531"/>
        <v>7.8973159546097678E-6</v>
      </c>
      <c r="AM359" s="5">
        <f t="shared" si="532"/>
        <v>5.4238727988682785E-3</v>
      </c>
      <c r="AN359" s="5">
        <f t="shared" si="533"/>
        <v>3.8263064390451009E-3</v>
      </c>
      <c r="AO359" s="5">
        <f t="shared" si="534"/>
        <v>1.3496464157983982E-3</v>
      </c>
      <c r="AP359" s="5">
        <f t="shared" si="535"/>
        <v>3.1737228868894098E-4</v>
      </c>
      <c r="AQ359" s="5">
        <f t="shared" si="536"/>
        <v>5.5973087718721908E-5</v>
      </c>
      <c r="AR359" s="5">
        <f t="shared" si="537"/>
        <v>1.7776832770089693E-4</v>
      </c>
      <c r="AS359" s="5">
        <f t="shared" si="538"/>
        <v>2.4843664830241115E-4</v>
      </c>
      <c r="AT359" s="5">
        <f t="shared" si="539"/>
        <v>1.7359888855900091E-4</v>
      </c>
      <c r="AU359" s="5">
        <f t="shared" si="540"/>
        <v>8.0869910068545874E-5</v>
      </c>
      <c r="AV359" s="5">
        <f t="shared" si="541"/>
        <v>2.8254540144731281E-5</v>
      </c>
      <c r="AW359" s="5">
        <f t="shared" si="542"/>
        <v>2.1627610522850967E-7</v>
      </c>
      <c r="AX359" s="5">
        <f t="shared" si="543"/>
        <v>1.2633378851346553E-3</v>
      </c>
      <c r="AY359" s="5">
        <f t="shared" si="544"/>
        <v>8.9122995022836355E-4</v>
      </c>
      <c r="AZ359" s="5">
        <f t="shared" si="545"/>
        <v>3.1436199037892008E-4</v>
      </c>
      <c r="BA359" s="5">
        <f t="shared" si="546"/>
        <v>7.3922905433234371E-5</v>
      </c>
      <c r="BB359" s="5">
        <f t="shared" si="547"/>
        <v>1.3037348935945055E-5</v>
      </c>
      <c r="BC359" s="5">
        <f t="shared" si="548"/>
        <v>1.8394565666102323E-6</v>
      </c>
      <c r="BD359" s="5">
        <f t="shared" si="549"/>
        <v>2.0901304355876116E-5</v>
      </c>
      <c r="BE359" s="5">
        <f t="shared" si="550"/>
        <v>2.9210208963991113E-5</v>
      </c>
      <c r="BF359" s="5">
        <f t="shared" si="551"/>
        <v>2.0411078016768625E-5</v>
      </c>
      <c r="BG359" s="5">
        <f t="shared" si="552"/>
        <v>9.5083675783854451E-6</v>
      </c>
      <c r="BH359" s="5">
        <f t="shared" si="553"/>
        <v>3.3220582689734608E-6</v>
      </c>
      <c r="BI359" s="5">
        <f t="shared" si="554"/>
        <v>9.2853550740232491E-7</v>
      </c>
      <c r="BJ359" s="8">
        <f t="shared" si="555"/>
        <v>0.53509759388466249</v>
      </c>
      <c r="BK359" s="8">
        <f t="shared" si="556"/>
        <v>0.27647782219858974</v>
      </c>
      <c r="BL359" s="8">
        <f t="shared" si="557"/>
        <v>0.18154625565415827</v>
      </c>
      <c r="BM359" s="8">
        <f t="shared" si="558"/>
        <v>0.35054981559461901</v>
      </c>
      <c r="BN359" s="8">
        <f t="shared" si="559"/>
        <v>0.64882488246189007</v>
      </c>
    </row>
    <row r="360" spans="1:66" x14ac:dyDescent="0.25">
      <c r="A360" t="s">
        <v>13</v>
      </c>
      <c r="B360" t="s">
        <v>249</v>
      </c>
      <c r="C360" t="s">
        <v>251</v>
      </c>
      <c r="D360" t="s">
        <v>497</v>
      </c>
      <c r="E360">
        <f>VLOOKUP(A360,home!$A$2:$E$405,3,FALSE)</f>
        <v>1.64492753623188</v>
      </c>
      <c r="F360">
        <f>VLOOKUP(B360,home!$B$2:$E$405,3,FALSE)</f>
        <v>1.18</v>
      </c>
      <c r="G360">
        <f>VLOOKUP(C360,away!$B$2:$E$405,4,FALSE)</f>
        <v>1.9</v>
      </c>
      <c r="H360">
        <f>VLOOKUP(A360,away!$A$2:$E$405,3,FALSE)</f>
        <v>1.35144927536232</v>
      </c>
      <c r="I360">
        <f>VLOOKUP(C360,away!$B$2:$E$405,3,FALSE)</f>
        <v>0.36</v>
      </c>
      <c r="J360">
        <f>VLOOKUP(B360,home!$B$2:$E$405,4,FALSE)</f>
        <v>0.97</v>
      </c>
      <c r="K360" s="3">
        <f t="shared" si="504"/>
        <v>3.6879275362318746</v>
      </c>
      <c r="L360" s="3">
        <f t="shared" si="505"/>
        <v>0.47192608695652211</v>
      </c>
      <c r="M360" s="5">
        <f t="shared" si="506"/>
        <v>1.5609842671761335E-2</v>
      </c>
      <c r="N360" s="5">
        <f t="shared" si="507"/>
        <v>5.756796862543595E-2</v>
      </c>
      <c r="O360" s="5">
        <f t="shared" si="508"/>
        <v>7.3666919700912702E-3</v>
      </c>
      <c r="P360" s="5">
        <f t="shared" si="509"/>
        <v>2.7167826167437827E-2</v>
      </c>
      <c r="Q360" s="5">
        <f t="shared" si="510"/>
        <v>0.10615324834933897</v>
      </c>
      <c r="R360" s="5">
        <f t="shared" si="511"/>
        <v>1.7382670576296026E-3</v>
      </c>
      <c r="S360" s="5">
        <f t="shared" si="512"/>
        <v>1.1820919566334702E-2</v>
      </c>
      <c r="T360" s="5">
        <f t="shared" si="513"/>
        <v>5.0096487111227439E-2</v>
      </c>
      <c r="U360" s="5">
        <f t="shared" si="514"/>
        <v>6.4106029471569697E-3</v>
      </c>
      <c r="V360" s="5">
        <f t="shared" si="515"/>
        <v>2.2859415239933709E-3</v>
      </c>
      <c r="W360" s="5">
        <f t="shared" si="516"/>
        <v>0.13049516254932933</v>
      </c>
      <c r="X360" s="5">
        <f t="shared" si="517"/>
        <v>6.1584071428660285E-2</v>
      </c>
      <c r="Y360" s="5">
        <f t="shared" si="518"/>
        <v>1.45315649240893E-2</v>
      </c>
      <c r="Z360" s="5">
        <f t="shared" si="519"/>
        <v>2.7344452353085519E-4</v>
      </c>
      <c r="AA360" s="5">
        <f t="shared" si="520"/>
        <v>1.0084435879612456E-3</v>
      </c>
      <c r="AB360" s="5">
        <f t="shared" si="521"/>
        <v>1.8595334383893747E-3</v>
      </c>
      <c r="AC360" s="5">
        <f t="shared" si="522"/>
        <v>2.486574627091208E-4</v>
      </c>
      <c r="AD360" s="5">
        <f t="shared" si="523"/>
        <v>0.12031417582768152</v>
      </c>
      <c r="AE360" s="5">
        <f t="shared" si="524"/>
        <v>5.6779398203756729E-2</v>
      </c>
      <c r="AF360" s="5">
        <f t="shared" si="525"/>
        <v>1.3397839607022545E-2</v>
      </c>
      <c r="AG360" s="5">
        <f t="shared" si="526"/>
        <v>2.1075966731377523E-3</v>
      </c>
      <c r="AH360" s="5">
        <f t="shared" si="527"/>
        <v>3.2261400997401776E-5</v>
      </c>
      <c r="AI360" s="5">
        <f t="shared" si="528"/>
        <v>1.1897770909573644E-4</v>
      </c>
      <c r="AJ360" s="5">
        <f t="shared" si="529"/>
        <v>2.193905847859761E-4</v>
      </c>
      <c r="AK360" s="5">
        <f t="shared" si="530"/>
        <v>2.6969885960740497E-4</v>
      </c>
      <c r="AL360" s="5">
        <f t="shared" si="531"/>
        <v>1.7310828466806824E-5</v>
      </c>
      <c r="AM360" s="5">
        <f t="shared" si="532"/>
        <v>8.8741992406789996E-2</v>
      </c>
      <c r="AN360" s="5">
        <f t="shared" si="533"/>
        <v>4.1879661225261808E-2</v>
      </c>
      <c r="AO360" s="5">
        <f t="shared" si="534"/>
        <v>9.8820523225512952E-3</v>
      </c>
      <c r="AP360" s="5">
        <f t="shared" si="535"/>
        <v>1.5545327612270809E-3</v>
      </c>
      <c r="AQ360" s="5">
        <f t="shared" si="536"/>
        <v>1.8340614076290342E-4</v>
      </c>
      <c r="AR360" s="5">
        <f t="shared" si="537"/>
        <v>3.0449993464878131E-6</v>
      </c>
      <c r="AS360" s="5">
        <f t="shared" si="538"/>
        <v>1.1229736937720466E-5</v>
      </c>
      <c r="AT360" s="5">
        <f t="shared" si="539"/>
        <v>2.0707228038629765E-5</v>
      </c>
      <c r="AU360" s="5">
        <f t="shared" si="540"/>
        <v>2.5455585494231822E-5</v>
      </c>
      <c r="AV360" s="5">
        <f t="shared" si="541"/>
        <v>2.3469588673770552E-5</v>
      </c>
      <c r="AW360" s="5">
        <f t="shared" si="542"/>
        <v>8.3689643146920846E-7</v>
      </c>
      <c r="AX360" s="5">
        <f t="shared" si="543"/>
        <v>5.4545672902846808E-2</v>
      </c>
      <c r="AY360" s="5">
        <f t="shared" si="544"/>
        <v>2.5741525973450897E-2</v>
      </c>
      <c r="AZ360" s="5">
        <f t="shared" si="545"/>
        <v>6.07404881247018E-3</v>
      </c>
      <c r="BA360" s="5">
        <f t="shared" si="546"/>
        <v>9.5550069601732057E-4</v>
      </c>
      <c r="BB360" s="5">
        <f t="shared" si="547"/>
        <v>1.1273142613892183E-4</v>
      </c>
      <c r="BC360" s="5">
        <f t="shared" si="548"/>
        <v>1.0640180162953918E-5</v>
      </c>
      <c r="BD360" s="5">
        <f t="shared" si="549"/>
        <v>2.3950243772886004E-7</v>
      </c>
      <c r="BE360" s="5">
        <f t="shared" si="550"/>
        <v>8.8326763509492253E-7</v>
      </c>
      <c r="BF360" s="5">
        <f t="shared" si="551"/>
        <v>1.6287135166644866E-6</v>
      </c>
      <c r="BG360" s="5">
        <f t="shared" si="552"/>
        <v>2.0021924755800041E-6</v>
      </c>
      <c r="BH360" s="5">
        <f t="shared" si="553"/>
        <v>1.8459851908819407E-6</v>
      </c>
      <c r="BI360" s="5">
        <f t="shared" si="554"/>
        <v>1.3615719233859522E-6</v>
      </c>
      <c r="BJ360" s="8">
        <f t="shared" si="555"/>
        <v>0.84270927814736019</v>
      </c>
      <c r="BK360" s="8">
        <f t="shared" si="556"/>
        <v>8.2892024194154063E-2</v>
      </c>
      <c r="BL360" s="8">
        <f t="shared" si="557"/>
        <v>1.911573592738516E-2</v>
      </c>
      <c r="BM360" s="8">
        <f t="shared" si="558"/>
        <v>0.70364594887371579</v>
      </c>
      <c r="BN360" s="8">
        <f t="shared" si="559"/>
        <v>0.21560384484169495</v>
      </c>
    </row>
    <row r="361" spans="1:66" x14ac:dyDescent="0.25">
      <c r="A361" t="s">
        <v>13</v>
      </c>
      <c r="B361" t="s">
        <v>62</v>
      </c>
      <c r="C361" t="s">
        <v>250</v>
      </c>
      <c r="D361" t="s">
        <v>497</v>
      </c>
      <c r="E361">
        <f>VLOOKUP(A361,home!$A$2:$E$405,3,FALSE)</f>
        <v>1.64492753623188</v>
      </c>
      <c r="F361">
        <f>VLOOKUP(B361,home!$B$2:$E$405,3,FALSE)</f>
        <v>1.18</v>
      </c>
      <c r="G361">
        <f>VLOOKUP(C361,away!$B$2:$E$405,4,FALSE)</f>
        <v>1.1000000000000001</v>
      </c>
      <c r="H361">
        <f>VLOOKUP(A361,away!$A$2:$E$405,3,FALSE)</f>
        <v>1.35144927536232</v>
      </c>
      <c r="I361">
        <f>VLOOKUP(C361,away!$B$2:$E$405,3,FALSE)</f>
        <v>1.1000000000000001</v>
      </c>
      <c r="J361">
        <f>VLOOKUP(B361,home!$B$2:$E$405,4,FALSE)</f>
        <v>0.79</v>
      </c>
      <c r="K361" s="3">
        <f t="shared" si="504"/>
        <v>2.1351159420289805</v>
      </c>
      <c r="L361" s="3">
        <f t="shared" si="505"/>
        <v>1.1744094202898563</v>
      </c>
      <c r="M361" s="5">
        <f t="shared" si="506"/>
        <v>3.6533509819625429E-2</v>
      </c>
      <c r="N361" s="5">
        <f t="shared" si="507"/>
        <v>7.8003279234154566E-2</v>
      </c>
      <c r="O361" s="5">
        <f t="shared" si="508"/>
        <v>4.2905298088420071E-2</v>
      </c>
      <c r="P361" s="5">
        <f t="shared" si="509"/>
        <v>9.1607785946091244E-2</v>
      </c>
      <c r="Q361" s="5">
        <f t="shared" si="510"/>
        <v>8.3273022511690775E-2</v>
      </c>
      <c r="R361" s="5">
        <f t="shared" si="511"/>
        <v>2.5194193127692454E-2</v>
      </c>
      <c r="S361" s="5">
        <f t="shared" si="512"/>
        <v>5.7426637129707053E-2</v>
      </c>
      <c r="T361" s="5">
        <f t="shared" si="513"/>
        <v>9.7796622093738919E-2</v>
      </c>
      <c r="U361" s="5">
        <f t="shared" si="514"/>
        <v>5.3792523393493143E-2</v>
      </c>
      <c r="V361" s="5">
        <f t="shared" si="515"/>
        <v>1.5999700937442282E-2</v>
      </c>
      <c r="W361" s="5">
        <f t="shared" si="516"/>
        <v>5.9265852635216387E-2</v>
      </c>
      <c r="X361" s="5">
        <f t="shared" si="517"/>
        <v>6.9602375636308528E-2</v>
      </c>
      <c r="Y361" s="5">
        <f t="shared" si="518"/>
        <v>4.0870842810916963E-2</v>
      </c>
      <c r="Z361" s="5">
        <f t="shared" si="519"/>
        <v>9.862765915254661E-3</v>
      </c>
      <c r="AA361" s="5">
        <f t="shared" si="520"/>
        <v>2.1058148738160275E-2</v>
      </c>
      <c r="AB361" s="5">
        <f t="shared" si="521"/>
        <v>2.2480794540231736E-2</v>
      </c>
      <c r="AC361" s="5">
        <f t="shared" si="522"/>
        <v>2.5074534070145134E-3</v>
      </c>
      <c r="AD361" s="5">
        <f t="shared" si="523"/>
        <v>3.1634866694847691E-2</v>
      </c>
      <c r="AE361" s="5">
        <f t="shared" si="524"/>
        <v>3.7152285456042954E-2</v>
      </c>
      <c r="AF361" s="5">
        <f t="shared" si="525"/>
        <v>2.181599701243734E-2</v>
      </c>
      <c r="AG361" s="5">
        <f t="shared" si="526"/>
        <v>8.5403041348072577E-3</v>
      </c>
      <c r="AH361" s="5">
        <f t="shared" si="527"/>
        <v>2.8957313002471946E-3</v>
      </c>
      <c r="AI361" s="5">
        <f t="shared" si="528"/>
        <v>6.182722062990093E-3</v>
      </c>
      <c r="AJ361" s="5">
        <f t="shared" si="529"/>
        <v>6.6004142209122284E-3</v>
      </c>
      <c r="AK361" s="5">
        <f t="shared" si="530"/>
        <v>4.697549875688164E-3</v>
      </c>
      <c r="AL361" s="5">
        <f t="shared" si="531"/>
        <v>2.5149760437874919E-4</v>
      </c>
      <c r="AM361" s="5">
        <f t="shared" si="532"/>
        <v>1.3508821640826185E-2</v>
      </c>
      <c r="AN361" s="5">
        <f t="shared" si="533"/>
        <v>1.5864887392001745E-2</v>
      </c>
      <c r="AO361" s="5">
        <f t="shared" si="534"/>
        <v>9.3159366025023123E-3</v>
      </c>
      <c r="AP361" s="5">
        <f t="shared" si="535"/>
        <v>3.6469079016005984E-3</v>
      </c>
      <c r="AQ361" s="5">
        <f t="shared" si="536"/>
        <v>1.0707407486423134E-3</v>
      </c>
      <c r="AR361" s="5">
        <f t="shared" si="537"/>
        <v>6.8015482352769979E-4</v>
      </c>
      <c r="AS361" s="5">
        <f t="shared" si="538"/>
        <v>1.4522094067618996E-3</v>
      </c>
      <c r="AT361" s="5">
        <f t="shared" si="539"/>
        <v>1.5503177277708905E-3</v>
      </c>
      <c r="AU361" s="5">
        <f t="shared" si="540"/>
        <v>1.1033693652579245E-3</v>
      </c>
      <c r="AV361" s="5">
        <f t="shared" si="541"/>
        <v>5.8895538042714785E-4</v>
      </c>
      <c r="AW361" s="5">
        <f t="shared" si="542"/>
        <v>1.7517508675697777E-5</v>
      </c>
      <c r="AX361" s="5">
        <f t="shared" si="543"/>
        <v>4.8071500738923519E-3</v>
      </c>
      <c r="AY361" s="5">
        <f t="shared" si="544"/>
        <v>5.6455623315262568E-3</v>
      </c>
      <c r="AZ361" s="5">
        <f t="shared" si="545"/>
        <v>3.3151007924890011E-3</v>
      </c>
      <c r="BA361" s="5">
        <f t="shared" si="546"/>
        <v>1.2977618666364839E-3</v>
      </c>
      <c r="BB361" s="5">
        <f t="shared" si="547"/>
        <v>3.8102594036770862E-4</v>
      </c>
      <c r="BC361" s="5">
        <f t="shared" si="548"/>
        <v>8.9496090748527587E-5</v>
      </c>
      <c r="BD361" s="5">
        <f t="shared" si="549"/>
        <v>1.3313003866775256E-4</v>
      </c>
      <c r="BE361" s="5">
        <f t="shared" si="550"/>
        <v>2.8424806792245311E-4</v>
      </c>
      <c r="BF361" s="5">
        <f t="shared" si="551"/>
        <v>3.0345129065608312E-4</v>
      </c>
      <c r="BG361" s="5">
        <f t="shared" si="552"/>
        <v>2.1596789610302429E-4</v>
      </c>
      <c r="BH361" s="5">
        <f t="shared" si="553"/>
        <v>1.1527912448400641E-4</v>
      </c>
      <c r="BI361" s="5">
        <f t="shared" si="554"/>
        <v>4.9226859293789077E-5</v>
      </c>
      <c r="BJ361" s="8">
        <f t="shared" si="555"/>
        <v>0.58689883960139466</v>
      </c>
      <c r="BK361" s="8">
        <f t="shared" si="556"/>
        <v>0.20997214717578555</v>
      </c>
      <c r="BL361" s="8">
        <f t="shared" si="557"/>
        <v>0.19228368532870807</v>
      </c>
      <c r="BM361" s="8">
        <f t="shared" si="558"/>
        <v>0.63587230447061782</v>
      </c>
      <c r="BN361" s="8">
        <f t="shared" si="559"/>
        <v>0.35751708872767451</v>
      </c>
    </row>
    <row r="362" spans="1:66" x14ac:dyDescent="0.25">
      <c r="A362" t="s">
        <v>13</v>
      </c>
      <c r="B362" t="s">
        <v>14</v>
      </c>
      <c r="C362" t="s">
        <v>61</v>
      </c>
      <c r="D362" t="s">
        <v>497</v>
      </c>
      <c r="E362">
        <f>VLOOKUP(A362,home!$A$2:$E$405,3,FALSE)</f>
        <v>1.64492753623188</v>
      </c>
      <c r="F362">
        <f>VLOOKUP(B362,home!$B$2:$E$405,3,FALSE)</f>
        <v>1.1399999999999999</v>
      </c>
      <c r="G362">
        <f>VLOOKUP(C362,away!$B$2:$E$405,4,FALSE)</f>
        <v>1.06</v>
      </c>
      <c r="H362">
        <f>VLOOKUP(A362,away!$A$2:$E$405,3,FALSE)</f>
        <v>1.35144927536232</v>
      </c>
      <c r="I362">
        <f>VLOOKUP(C362,away!$B$2:$E$405,3,FALSE)</f>
        <v>1.03</v>
      </c>
      <c r="J362">
        <f>VLOOKUP(B362,home!$B$2:$E$405,4,FALSE)</f>
        <v>0.79</v>
      </c>
      <c r="K362" s="3">
        <f t="shared" si="504"/>
        <v>1.9877304347826037</v>
      </c>
      <c r="L362" s="3">
        <f t="shared" si="505"/>
        <v>1.0996742753623199</v>
      </c>
      <c r="M362" s="5">
        <f t="shared" si="506"/>
        <v>4.5620198537803934E-2</v>
      </c>
      <c r="N362" s="5">
        <f t="shared" si="507"/>
        <v>9.068065707441772E-2</v>
      </c>
      <c r="O362" s="5">
        <f t="shared" si="508"/>
        <v>5.0167358768944716E-2</v>
      </c>
      <c r="P362" s="5">
        <f t="shared" si="509"/>
        <v>9.9719185857689338E-2</v>
      </c>
      <c r="Q362" s="5">
        <f t="shared" si="510"/>
        <v>9.012435095645227E-2</v>
      </c>
      <c r="R362" s="5">
        <f t="shared" si="511"/>
        <v>2.7583876950540397E-2</v>
      </c>
      <c r="S362" s="5">
        <f t="shared" si="512"/>
        <v>5.4492945815876916E-2</v>
      </c>
      <c r="T362" s="5">
        <f t="shared" si="513"/>
        <v>9.9107430330536053E-2</v>
      </c>
      <c r="U362" s="5">
        <f t="shared" si="514"/>
        <v>5.4829311723887504E-2</v>
      </c>
      <c r="V362" s="5">
        <f t="shared" si="515"/>
        <v>1.3234859328674719E-2</v>
      </c>
      <c r="W362" s="5">
        <f t="shared" si="516"/>
        <v>5.9714305103722949E-2</v>
      </c>
      <c r="X362" s="5">
        <f t="shared" si="517"/>
        <v>6.5666285193701018E-2</v>
      </c>
      <c r="Y362" s="5">
        <f t="shared" si="518"/>
        <v>3.6105762293059299E-2</v>
      </c>
      <c r="Z362" s="5">
        <f t="shared" si="519"/>
        <v>1.0111093299089637E-2</v>
      </c>
      <c r="AA362" s="5">
        <f t="shared" si="520"/>
        <v>2.0098127879526913E-2</v>
      </c>
      <c r="AB362" s="5">
        <f t="shared" si="521"/>
        <v>1.9974830234144203E-2</v>
      </c>
      <c r="AC362" s="5">
        <f t="shared" si="522"/>
        <v>1.8080935631270307E-3</v>
      </c>
      <c r="AD362" s="5">
        <f t="shared" si="523"/>
        <v>2.9673985411641068E-2</v>
      </c>
      <c r="AE362" s="5">
        <f t="shared" si="524"/>
        <v>3.2631718404658443E-2</v>
      </c>
      <c r="AF362" s="5">
        <f t="shared" si="525"/>
        <v>1.7942130645235022E-2</v>
      </c>
      <c r="AG362" s="5">
        <f t="shared" si="526"/>
        <v>6.5768331719182997E-3</v>
      </c>
      <c r="AH362" s="5">
        <f t="shared" si="527"/>
        <v>2.7797272991993004E-3</v>
      </c>
      <c r="AI362" s="5">
        <f t="shared" si="528"/>
        <v>5.5253485530144981E-3</v>
      </c>
      <c r="AJ362" s="5">
        <f t="shared" si="529"/>
        <v>5.4914517408044703E-3</v>
      </c>
      <c r="AK362" s="5">
        <f t="shared" si="530"/>
        <v>3.638508585445652E-3</v>
      </c>
      <c r="AL362" s="5">
        <f t="shared" si="531"/>
        <v>1.5808928838408829E-4</v>
      </c>
      <c r="AM362" s="5">
        <f t="shared" si="532"/>
        <v>1.1796776784802792E-2</v>
      </c>
      <c r="AN362" s="5">
        <f t="shared" si="533"/>
        <v>1.2972611962439049E-2</v>
      </c>
      <c r="AO362" s="5">
        <f t="shared" si="534"/>
        <v>7.1328238296758609E-3</v>
      </c>
      <c r="AP362" s="5">
        <f t="shared" si="535"/>
        <v>2.6145942920619636E-3</v>
      </c>
      <c r="AQ362" s="5">
        <f t="shared" si="536"/>
        <v>7.188005208724242E-4</v>
      </c>
      <c r="AR362" s="5">
        <f t="shared" si="537"/>
        <v>6.1135892069037008E-4</v>
      </c>
      <c r="AS362" s="5">
        <f t="shared" si="538"/>
        <v>1.2152167332320927E-3</v>
      </c>
      <c r="AT362" s="5">
        <f t="shared" si="539"/>
        <v>1.2077616427512616E-3</v>
      </c>
      <c r="AU362" s="5">
        <f t="shared" si="540"/>
        <v>8.0023485841990562E-4</v>
      </c>
      <c r="AV362" s="5">
        <f t="shared" si="541"/>
        <v>3.9766279576379862E-4</v>
      </c>
      <c r="AW362" s="5">
        <f t="shared" si="542"/>
        <v>9.598900654972906E-6</v>
      </c>
      <c r="AX362" s="5">
        <f t="shared" si="543"/>
        <v>3.9081353745815594E-3</v>
      </c>
      <c r="AY362" s="5">
        <f t="shared" si="544"/>
        <v>4.2976759360608251E-3</v>
      </c>
      <c r="AZ362" s="5">
        <f t="shared" si="545"/>
        <v>2.3630218353648835E-3</v>
      </c>
      <c r="BA362" s="5">
        <f t="shared" si="546"/>
        <v>8.6618477482340583E-4</v>
      </c>
      <c r="BB362" s="5">
        <f t="shared" si="547"/>
        <v>2.3813027864595071E-4</v>
      </c>
      <c r="BC362" s="5">
        <f t="shared" si="548"/>
        <v>5.2373148322362654E-5</v>
      </c>
      <c r="BD362" s="5">
        <f t="shared" si="549"/>
        <v>1.1204927968274543E-4</v>
      </c>
      <c r="BE362" s="5">
        <f t="shared" si="550"/>
        <v>2.2272376342086114E-4</v>
      </c>
      <c r="BF362" s="5">
        <f t="shared" si="551"/>
        <v>2.2135740155048307E-4</v>
      </c>
      <c r="BG362" s="5">
        <f t="shared" si="552"/>
        <v>1.4666628134209637E-4</v>
      </c>
      <c r="BH362" s="5">
        <f t="shared" si="553"/>
        <v>7.2883257795018229E-5</v>
      </c>
      <c r="BI362" s="5">
        <f t="shared" si="554"/>
        <v>2.8974453941052845E-5</v>
      </c>
      <c r="BJ362" s="8">
        <f t="shared" si="555"/>
        <v>0.57518458732299316</v>
      </c>
      <c r="BK362" s="8">
        <f t="shared" si="556"/>
        <v>0.21933104832761682</v>
      </c>
      <c r="BL362" s="8">
        <f t="shared" si="557"/>
        <v>0.19512543112409744</v>
      </c>
      <c r="BM362" s="8">
        <f t="shared" si="558"/>
        <v>0.59156845489254295</v>
      </c>
      <c r="BN362" s="8">
        <f t="shared" si="559"/>
        <v>0.40389562814584834</v>
      </c>
    </row>
    <row r="363" spans="1:66" x14ac:dyDescent="0.25">
      <c r="A363" t="s">
        <v>13</v>
      </c>
      <c r="B363" t="s">
        <v>59</v>
      </c>
      <c r="C363" t="s">
        <v>248</v>
      </c>
      <c r="D363" t="s">
        <v>497</v>
      </c>
      <c r="E363">
        <f>VLOOKUP(A363,home!$A$2:$E$405,3,FALSE)</f>
        <v>1.64492753623188</v>
      </c>
      <c r="F363">
        <f>VLOOKUP(B363,home!$B$2:$E$405,3,FALSE)</f>
        <v>1.0900000000000001</v>
      </c>
      <c r="G363">
        <f>VLOOKUP(C363,away!$B$2:$E$405,4,FALSE)</f>
        <v>0.8</v>
      </c>
      <c r="H363">
        <f>VLOOKUP(A363,away!$A$2:$E$405,3,FALSE)</f>
        <v>1.35144927536232</v>
      </c>
      <c r="I363">
        <f>VLOOKUP(C363,away!$B$2:$E$405,3,FALSE)</f>
        <v>1.25</v>
      </c>
      <c r="J363">
        <f>VLOOKUP(B363,home!$B$2:$E$405,4,FALSE)</f>
        <v>0.64</v>
      </c>
      <c r="K363" s="3">
        <f t="shared" si="504"/>
        <v>1.4343768115941995</v>
      </c>
      <c r="L363" s="3">
        <f t="shared" si="505"/>
        <v>1.081159420289856</v>
      </c>
      <c r="M363" s="5">
        <f t="shared" si="506"/>
        <v>8.0819562558711297E-2</v>
      </c>
      <c r="N363" s="5">
        <f t="shared" si="507"/>
        <v>0.11592570645740227</v>
      </c>
      <c r="O363" s="5">
        <f t="shared" si="508"/>
        <v>8.737883140405607E-2</v>
      </c>
      <c r="P363" s="5">
        <f t="shared" si="509"/>
        <v>0.12533416959017707</v>
      </c>
      <c r="Q363" s="5">
        <f t="shared" si="510"/>
        <v>8.3140572605086907E-2</v>
      </c>
      <c r="R363" s="5">
        <f t="shared" si="511"/>
        <v>4.7235223353207158E-2</v>
      </c>
      <c r="S363" s="5">
        <f t="shared" si="512"/>
        <v>4.8591744280500546E-2</v>
      </c>
      <c r="T363" s="5">
        <f t="shared" si="513"/>
        <v>8.9888213280282445E-2</v>
      </c>
      <c r="U363" s="5">
        <f t="shared" si="514"/>
        <v>6.7753109068313166E-2</v>
      </c>
      <c r="V363" s="5">
        <f t="shared" si="515"/>
        <v>8.3728434683132628E-3</v>
      </c>
      <c r="W363" s="5">
        <f t="shared" si="516"/>
        <v>3.9751636482466858E-2</v>
      </c>
      <c r="X363" s="5">
        <f t="shared" si="517"/>
        <v>4.297785625495696E-2</v>
      </c>
      <c r="Y363" s="5">
        <f t="shared" si="518"/>
        <v>2.3232957076955014E-2</v>
      </c>
      <c r="Z363" s="5">
        <f t="shared" si="519"/>
        <v>1.7022935565938438E-2</v>
      </c>
      <c r="AA363" s="5">
        <f t="shared" si="520"/>
        <v>2.4417304041044283E-2</v>
      </c>
      <c r="AB363" s="5">
        <f t="shared" si="521"/>
        <v>1.7511807359059633E-2</v>
      </c>
      <c r="AC363" s="5">
        <f t="shared" si="522"/>
        <v>8.1153262123823859E-4</v>
      </c>
      <c r="AD363" s="5">
        <f t="shared" si="523"/>
        <v>1.4254706398343118E-2</v>
      </c>
      <c r="AE363" s="5">
        <f t="shared" si="524"/>
        <v>1.5411610106034746E-2</v>
      </c>
      <c r="AF363" s="5">
        <f t="shared" si="525"/>
        <v>8.3312037239869057E-3</v>
      </c>
      <c r="AG363" s="5">
        <f t="shared" si="526"/>
        <v>3.0024531295141242E-3</v>
      </c>
      <c r="AH363" s="5">
        <f t="shared" si="527"/>
        <v>4.6011267870253933E-3</v>
      </c>
      <c r="AI363" s="5">
        <f t="shared" si="528"/>
        <v>6.5997495705141483E-3</v>
      </c>
      <c r="AJ363" s="5">
        <f t="shared" si="529"/>
        <v>4.7332638731371361E-3</v>
      </c>
      <c r="AK363" s="5">
        <f t="shared" si="530"/>
        <v>2.2630946475948183E-3</v>
      </c>
      <c r="AL363" s="5">
        <f t="shared" si="531"/>
        <v>5.0340667015783531E-5</v>
      </c>
      <c r="AM363" s="5">
        <f t="shared" si="532"/>
        <v>4.0893240627733656E-3</v>
      </c>
      <c r="AN363" s="5">
        <f t="shared" si="533"/>
        <v>4.4212112330854108E-3</v>
      </c>
      <c r="AO363" s="5">
        <f t="shared" si="534"/>
        <v>2.3900170868708108E-3</v>
      </c>
      <c r="AP363" s="5">
        <f t="shared" si="535"/>
        <v>8.6132982937469878E-4</v>
      </c>
      <c r="AQ363" s="5">
        <f t="shared" si="536"/>
        <v>2.3280871475127746E-4</v>
      </c>
      <c r="AR363" s="5">
        <f t="shared" si="537"/>
        <v>9.949103139481007E-4</v>
      </c>
      <c r="AS363" s="5">
        <f t="shared" si="538"/>
        <v>1.4270762839430609E-3</v>
      </c>
      <c r="AT363" s="5">
        <f t="shared" si="539"/>
        <v>1.0234825650319733E-3</v>
      </c>
      <c r="AU363" s="5">
        <f t="shared" si="540"/>
        <v>4.893532194509381E-4</v>
      </c>
      <c r="AV363" s="5">
        <f t="shared" si="541"/>
        <v>1.754792276648483E-4</v>
      </c>
      <c r="AW363" s="5">
        <f t="shared" si="542"/>
        <v>2.1685500863095087E-6</v>
      </c>
      <c r="AX363" s="5">
        <f t="shared" si="543"/>
        <v>9.7760526845605002E-4</v>
      </c>
      <c r="AY363" s="5">
        <f t="shared" si="544"/>
        <v>1.056947145316252E-3</v>
      </c>
      <c r="AZ363" s="5">
        <f t="shared" si="545"/>
        <v>5.7136418145356863E-4</v>
      </c>
      <c r="BA363" s="5">
        <f t="shared" si="546"/>
        <v>2.0591192239824278E-4</v>
      </c>
      <c r="BB363" s="5">
        <f t="shared" si="547"/>
        <v>5.5655903662713487E-5</v>
      </c>
      <c r="BC363" s="5">
        <f t="shared" si="548"/>
        <v>1.2034580907937481E-5</v>
      </c>
      <c r="BD363" s="5">
        <f t="shared" si="549"/>
        <v>1.7927610971142115E-4</v>
      </c>
      <c r="BE363" s="5">
        <f t="shared" si="550"/>
        <v>2.5714949464288018E-4</v>
      </c>
      <c r="BF363" s="5">
        <f t="shared" si="551"/>
        <v>1.8442463611445712E-4</v>
      </c>
      <c r="BG363" s="5">
        <f t="shared" si="552"/>
        <v>8.8178140509758459E-5</v>
      </c>
      <c r="BH363" s="5">
        <f t="shared" si="553"/>
        <v>3.1620170009173167E-5</v>
      </c>
      <c r="BI363" s="5">
        <f t="shared" si="554"/>
        <v>9.0710477279648638E-6</v>
      </c>
      <c r="BJ363" s="8">
        <f t="shared" si="555"/>
        <v>0.45079112544407968</v>
      </c>
      <c r="BK363" s="8">
        <f t="shared" si="556"/>
        <v>0.2650371403312724</v>
      </c>
      <c r="BL363" s="8">
        <f t="shared" si="557"/>
        <v>0.26735353131270645</v>
      </c>
      <c r="BM363" s="8">
        <f t="shared" si="558"/>
        <v>0.45931588809012625</v>
      </c>
      <c r="BN363" s="8">
        <f t="shared" si="559"/>
        <v>0.5398340659686407</v>
      </c>
    </row>
    <row r="364" spans="1:66" x14ac:dyDescent="0.25">
      <c r="A364" t="s">
        <v>13</v>
      </c>
      <c r="B364" t="s">
        <v>15</v>
      </c>
      <c r="C364" t="s">
        <v>53</v>
      </c>
      <c r="D364" t="s">
        <v>497</v>
      </c>
      <c r="E364">
        <f>VLOOKUP(A364,home!$A$2:$E$405,3,FALSE)</f>
        <v>1.64492753623188</v>
      </c>
      <c r="F364">
        <f>VLOOKUP(B364,home!$B$2:$E$405,3,FALSE)</f>
        <v>1.25</v>
      </c>
      <c r="G364">
        <f>VLOOKUP(C364,away!$B$2:$E$405,4,FALSE)</f>
        <v>1.1000000000000001</v>
      </c>
      <c r="H364">
        <f>VLOOKUP(A364,away!$A$2:$E$405,3,FALSE)</f>
        <v>1.35144927536232</v>
      </c>
      <c r="I364">
        <f>VLOOKUP(C364,away!$B$2:$E$405,3,FALSE)</f>
        <v>0.53</v>
      </c>
      <c r="J364">
        <f>VLOOKUP(B364,home!$B$2:$E$405,4,FALSE)</f>
        <v>0.97</v>
      </c>
      <c r="K364" s="3">
        <f t="shared" si="504"/>
        <v>2.2617753623188355</v>
      </c>
      <c r="L364" s="3">
        <f t="shared" si="505"/>
        <v>0.69478007246376872</v>
      </c>
      <c r="M364" s="5">
        <f t="shared" si="506"/>
        <v>5.1997718582189753E-2</v>
      </c>
      <c r="N364" s="5">
        <f t="shared" si="507"/>
        <v>0.11760715878598507</v>
      </c>
      <c r="O364" s="5">
        <f t="shared" si="508"/>
        <v>3.6126978684484445E-2</v>
      </c>
      <c r="P364" s="5">
        <f t="shared" si="509"/>
        <v>8.1711110303584647E-2</v>
      </c>
      <c r="Q364" s="5">
        <f t="shared" si="510"/>
        <v>0.13300048708723014</v>
      </c>
      <c r="R364" s="5">
        <f t="shared" si="511"/>
        <v>1.2550152434151566E-2</v>
      </c>
      <c r="S364" s="5">
        <f t="shared" si="512"/>
        <v>3.2100954277883856E-2</v>
      </c>
      <c r="T364" s="5">
        <f t="shared" si="513"/>
        <v>9.2406088056182278E-2</v>
      </c>
      <c r="U364" s="5">
        <f t="shared" si="514"/>
        <v>2.8385625568909771E-2</v>
      </c>
      <c r="V364" s="5">
        <f t="shared" si="515"/>
        <v>5.6049566262422017E-3</v>
      </c>
      <c r="W364" s="5">
        <f t="shared" si="516"/>
        <v>0.10027240829010051</v>
      </c>
      <c r="X364" s="5">
        <f t="shared" si="517"/>
        <v>6.9667271097912625E-2</v>
      </c>
      <c r="Y364" s="5">
        <f t="shared" si="518"/>
        <v>2.4201715830880377E-2</v>
      </c>
      <c r="Z364" s="5">
        <f t="shared" si="519"/>
        <v>2.9065319392103887E-3</v>
      </c>
      <c r="AA364" s="5">
        <f t="shared" si="520"/>
        <v>6.5739223298988446E-3</v>
      </c>
      <c r="AB364" s="5">
        <f t="shared" si="521"/>
        <v>7.4343677797814233E-3</v>
      </c>
      <c r="AC364" s="5">
        <f t="shared" si="522"/>
        <v>5.5048957149169287E-4</v>
      </c>
      <c r="AD364" s="5">
        <f t="shared" si="523"/>
        <v>5.6698415647731079E-2</v>
      </c>
      <c r="AE364" s="5">
        <f t="shared" si="524"/>
        <v>3.939292933231147E-2</v>
      </c>
      <c r="AF364" s="5">
        <f t="shared" si="525"/>
        <v>1.3684711148031742E-2</v>
      </c>
      <c r="AG364" s="5">
        <f t="shared" si="526"/>
        <v>3.1692882010250787E-3</v>
      </c>
      <c r="AH364" s="5">
        <f t="shared" si="527"/>
        <v>5.0485011783571302E-4</v>
      </c>
      <c r="AI364" s="5">
        <f t="shared" si="528"/>
        <v>1.1418575581845767E-3</v>
      </c>
      <c r="AJ364" s="5">
        <f t="shared" si="529"/>
        <v>1.2913126461897113E-3</v>
      </c>
      <c r="AK364" s="5">
        <f t="shared" si="530"/>
        <v>9.7355304273420934E-4</v>
      </c>
      <c r="AL364" s="5">
        <f t="shared" si="531"/>
        <v>3.4602375122309861E-5</v>
      </c>
      <c r="AM364" s="5">
        <f t="shared" si="532"/>
        <v>2.5647815918910181E-2</v>
      </c>
      <c r="AN364" s="5">
        <f t="shared" si="533"/>
        <v>1.7819591402677814E-2</v>
      </c>
      <c r="AO364" s="5">
        <f t="shared" si="534"/>
        <v>6.1903485030136212E-3</v>
      </c>
      <c r="AP364" s="5">
        <f t="shared" si="535"/>
        <v>1.4336435938332617E-3</v>
      </c>
      <c r="AQ364" s="5">
        <f t="shared" si="536"/>
        <v>2.4901675000267288E-4</v>
      </c>
      <c r="AR364" s="5">
        <f t="shared" si="537"/>
        <v>7.0151960290647808E-5</v>
      </c>
      <c r="AS364" s="5">
        <f t="shared" si="538"/>
        <v>1.5866797540375649E-4</v>
      </c>
      <c r="AT364" s="5">
        <f t="shared" si="539"/>
        <v>1.7943565877861375E-4</v>
      </c>
      <c r="AU364" s="5">
        <f t="shared" si="540"/>
        <v>1.3528105071563935E-4</v>
      </c>
      <c r="AV364" s="5">
        <f t="shared" si="541"/>
        <v>7.6493836874309503E-5</v>
      </c>
      <c r="AW364" s="5">
        <f t="shared" si="542"/>
        <v>1.5104287091172887E-6</v>
      </c>
      <c r="AX364" s="5">
        <f t="shared" si="543"/>
        <v>9.6682663571133146E-3</v>
      </c>
      <c r="AY364" s="5">
        <f t="shared" si="544"/>
        <v>6.7173188001942042E-3</v>
      </c>
      <c r="AZ364" s="5">
        <f t="shared" si="545"/>
        <v>2.3335296213805828E-3</v>
      </c>
      <c r="BA364" s="5">
        <f t="shared" si="546"/>
        <v>5.4042995981305058E-4</v>
      </c>
      <c r="BB364" s="5">
        <f t="shared" si="547"/>
        <v>9.3869991660125738E-5</v>
      </c>
      <c r="BC364" s="5">
        <f t="shared" si="548"/>
        <v>1.3043799921559108E-5</v>
      </c>
      <c r="BD364" s="5">
        <f t="shared" si="549"/>
        <v>8.1233640090352791E-6</v>
      </c>
      <c r="BE364" s="5">
        <f t="shared" si="550"/>
        <v>1.8373224574783556E-5</v>
      </c>
      <c r="BF364" s="5">
        <f t="shared" si="551"/>
        <v>2.077805333479821E-5</v>
      </c>
      <c r="BG364" s="5">
        <f t="shared" si="552"/>
        <v>1.5665096369864434E-5</v>
      </c>
      <c r="BH364" s="5">
        <f t="shared" si="553"/>
        <v>8.8577322544274037E-6</v>
      </c>
      <c r="BI364" s="5">
        <f t="shared" si="554"/>
        <v>4.0068401158161555E-6</v>
      </c>
      <c r="BJ364" s="8">
        <f t="shared" si="555"/>
        <v>0.72080734817591063</v>
      </c>
      <c r="BK364" s="8">
        <f t="shared" si="556"/>
        <v>0.17871715053670867</v>
      </c>
      <c r="BL364" s="8">
        <f t="shared" si="557"/>
        <v>9.5678454954891926E-2</v>
      </c>
      <c r="BM364" s="8">
        <f t="shared" si="558"/>
        <v>0.55840007135761094</v>
      </c>
      <c r="BN364" s="8">
        <f t="shared" si="559"/>
        <v>0.43299360587762559</v>
      </c>
    </row>
    <row r="365" spans="1:66" x14ac:dyDescent="0.25">
      <c r="A365" t="s">
        <v>16</v>
      </c>
      <c r="B365" t="s">
        <v>68</v>
      </c>
      <c r="C365" t="s">
        <v>19</v>
      </c>
      <c r="D365" t="s">
        <v>497</v>
      </c>
      <c r="E365">
        <f>VLOOKUP(A365,home!$A$2:$E$405,3,FALSE)</f>
        <v>1.54909090909091</v>
      </c>
      <c r="F365">
        <f>VLOOKUP(B365,home!$B$2:$E$405,3,FALSE)</f>
        <v>1.0900000000000001</v>
      </c>
      <c r="G365">
        <f>VLOOKUP(C365,away!$B$2:$E$405,4,FALSE)</f>
        <v>1.41</v>
      </c>
      <c r="H365">
        <f>VLOOKUP(A365,away!$A$2:$E$405,3,FALSE)</f>
        <v>1.29454545454545</v>
      </c>
      <c r="I365">
        <f>VLOOKUP(C365,away!$B$2:$E$405,3,FALSE)</f>
        <v>0.52</v>
      </c>
      <c r="J365">
        <f>VLOOKUP(B365,home!$B$2:$E$405,4,FALSE)</f>
        <v>1.1100000000000001</v>
      </c>
      <c r="K365" s="3">
        <f t="shared" si="504"/>
        <v>2.3807978181818199</v>
      </c>
      <c r="L365" s="3">
        <f t="shared" si="505"/>
        <v>0.74721163636363386</v>
      </c>
      <c r="M365" s="5">
        <f t="shared" si="506"/>
        <v>4.3804906183736052E-2</v>
      </c>
      <c r="N365" s="5">
        <f t="shared" si="507"/>
        <v>0.10429062506789812</v>
      </c>
      <c r="O365" s="5">
        <f t="shared" si="508"/>
        <v>3.2731535630304884E-2</v>
      </c>
      <c r="P365" s="5">
        <f t="shared" si="509"/>
        <v>7.7927168614370365E-2</v>
      </c>
      <c r="Q365" s="5">
        <f t="shared" si="510"/>
        <v>0.12414744630923503</v>
      </c>
      <c r="R365" s="5">
        <f t="shared" si="511"/>
        <v>1.2228692149507343E-2</v>
      </c>
      <c r="S365" s="5">
        <f t="shared" si="512"/>
        <v>3.4657325727290147E-2</v>
      </c>
      <c r="T365" s="5">
        <f t="shared" si="513"/>
        <v>9.27644165070899E-2</v>
      </c>
      <c r="U365" s="5">
        <f t="shared" si="514"/>
        <v>2.9114043588764234E-2</v>
      </c>
      <c r="V365" s="5">
        <f t="shared" si="515"/>
        <v>6.8504433786623388E-3</v>
      </c>
      <c r="W365" s="5">
        <f t="shared" si="516"/>
        <v>9.8523323101957133E-2</v>
      </c>
      <c r="X365" s="5">
        <f t="shared" si="517"/>
        <v>7.3617773474996415E-2</v>
      </c>
      <c r="Y365" s="5">
        <f t="shared" si="518"/>
        <v>2.7504028491849682E-2</v>
      </c>
      <c r="Z365" s="5">
        <f t="shared" si="519"/>
        <v>3.0458070238735028E-3</v>
      </c>
      <c r="AA365" s="5">
        <f t="shared" si="520"/>
        <v>7.2514507170408976E-3</v>
      </c>
      <c r="AB365" s="5">
        <f t="shared" si="521"/>
        <v>8.6321190228919823E-3</v>
      </c>
      <c r="AC365" s="5">
        <f t="shared" si="522"/>
        <v>7.6166647580108856E-4</v>
      </c>
      <c r="AD365" s="5">
        <f t="shared" si="523"/>
        <v>5.8641028170290502E-2</v>
      </c>
      <c r="AE365" s="5">
        <f t="shared" si="524"/>
        <v>4.3817258617168717E-2</v>
      </c>
      <c r="AF365" s="5">
        <f t="shared" si="525"/>
        <v>1.6370382756151578E-2</v>
      </c>
      <c r="AG365" s="5">
        <f t="shared" si="526"/>
        <v>4.0773801623743468E-3</v>
      </c>
      <c r="AH365" s="5">
        <f t="shared" si="527"/>
        <v>5.6896561258909224E-4</v>
      </c>
      <c r="AI365" s="5">
        <f t="shared" si="528"/>
        <v>1.3545920890725937E-3</v>
      </c>
      <c r="AJ365" s="5">
        <f t="shared" si="529"/>
        <v>1.6125049450951923E-3</v>
      </c>
      <c r="AK365" s="5">
        <f t="shared" si="530"/>
        <v>1.2796827516966763E-3</v>
      </c>
      <c r="AL365" s="5">
        <f t="shared" si="531"/>
        <v>5.4198962681218526E-5</v>
      </c>
      <c r="AM365" s="5">
        <f t="shared" si="532"/>
        <v>2.7922486384753271E-2</v>
      </c>
      <c r="AN365" s="5">
        <f t="shared" si="533"/>
        <v>2.0864006742892779E-2</v>
      </c>
      <c r="AO365" s="5">
        <f t="shared" si="534"/>
        <v>7.7949143097293993E-3</v>
      </c>
      <c r="AP365" s="5">
        <f t="shared" si="535"/>
        <v>1.9414835588957373E-3</v>
      </c>
      <c r="AQ365" s="5">
        <f t="shared" si="536"/>
        <v>3.6267477675389374E-4</v>
      </c>
      <c r="AR365" s="5">
        <f t="shared" si="537"/>
        <v>8.5027545283466625E-5</v>
      </c>
      <c r="AS365" s="5">
        <f t="shared" si="538"/>
        <v>2.0243339429623324E-4</v>
      </c>
      <c r="AT365" s="5">
        <f t="shared" si="539"/>
        <v>2.409764917338061E-4</v>
      </c>
      <c r="AU365" s="5">
        <f t="shared" si="540"/>
        <v>1.9123876858431833E-4</v>
      </c>
      <c r="AV365" s="5">
        <f t="shared" si="541"/>
        <v>1.1382521074933074E-4</v>
      </c>
      <c r="AW365" s="5">
        <f t="shared" si="542"/>
        <v>2.6782716008693545E-6</v>
      </c>
      <c r="AX365" s="5">
        <f t="shared" si="543"/>
        <v>1.107963244383869E-2</v>
      </c>
      <c r="AY365" s="5">
        <f t="shared" si="544"/>
        <v>8.2788302886683159E-3</v>
      </c>
      <c r="AZ365" s="5">
        <f t="shared" si="545"/>
        <v>3.0930191635863322E-3</v>
      </c>
      <c r="BA365" s="5">
        <f t="shared" si="546"/>
        <v>7.7037997017580738E-4</v>
      </c>
      <c r="BB365" s="5">
        <f t="shared" si="547"/>
        <v>1.4390921953420809E-4</v>
      </c>
      <c r="BC365" s="5">
        <f t="shared" si="548"/>
        <v>2.1506128683193818E-5</v>
      </c>
      <c r="BD365" s="5">
        <f t="shared" si="549"/>
        <v>1.0588928541207007E-5</v>
      </c>
      <c r="BE365" s="5">
        <f t="shared" si="550"/>
        <v>2.5210097967788844E-5</v>
      </c>
      <c r="BF365" s="5">
        <f t="shared" si="551"/>
        <v>3.0010073118930811E-5</v>
      </c>
      <c r="BG365" s="5">
        <f t="shared" si="552"/>
        <v>2.3815972201675787E-5</v>
      </c>
      <c r="BH365" s="5">
        <f t="shared" si="553"/>
        <v>1.4175253663907144E-5</v>
      </c>
      <c r="BI365" s="5">
        <f t="shared" si="554"/>
        <v>6.7496825990407999E-6</v>
      </c>
      <c r="BJ365" s="8">
        <f t="shared" si="555"/>
        <v>0.72602650564652305</v>
      </c>
      <c r="BK365" s="8">
        <f t="shared" si="556"/>
        <v>0.17233453963120954</v>
      </c>
      <c r="BL365" s="8">
        <f t="shared" si="557"/>
        <v>9.571763792570262E-2</v>
      </c>
      <c r="BM365" s="8">
        <f t="shared" si="558"/>
        <v>0.59371796425518975</v>
      </c>
      <c r="BN365" s="8">
        <f t="shared" si="559"/>
        <v>0.39513037395505179</v>
      </c>
    </row>
    <row r="366" spans="1:66" x14ac:dyDescent="0.25">
      <c r="A366" t="s">
        <v>69</v>
      </c>
      <c r="B366" t="s">
        <v>325</v>
      </c>
      <c r="C366" t="s">
        <v>74</v>
      </c>
      <c r="D366" t="s">
        <v>497</v>
      </c>
      <c r="E366">
        <f>VLOOKUP(A366,home!$A$2:$E$405,3,FALSE)</f>
        <v>1.3323170731707299</v>
      </c>
      <c r="F366">
        <f>VLOOKUP(B366,home!$B$2:$E$405,3,FALSE)</f>
        <v>1.03</v>
      </c>
      <c r="G366">
        <f>VLOOKUP(C366,away!$B$2:$E$405,4,FALSE)</f>
        <v>1.03</v>
      </c>
      <c r="H366">
        <f>VLOOKUP(A366,away!$A$2:$E$405,3,FALSE)</f>
        <v>1.3201219512195099</v>
      </c>
      <c r="I366">
        <f>VLOOKUP(C366,away!$B$2:$E$405,3,FALSE)</f>
        <v>1.1299999999999999</v>
      </c>
      <c r="J366">
        <f>VLOOKUP(B366,home!$B$2:$E$405,4,FALSE)</f>
        <v>1.28</v>
      </c>
      <c r="K366" s="3">
        <f t="shared" si="504"/>
        <v>1.4134551829268276</v>
      </c>
      <c r="L366" s="3">
        <f t="shared" si="505"/>
        <v>1.909424390243899</v>
      </c>
      <c r="M366" s="5">
        <f t="shared" si="506"/>
        <v>3.6048876774499083E-2</v>
      </c>
      <c r="N366" s="5">
        <f t="shared" si="507"/>
        <v>5.0953471715606269E-2</v>
      </c>
      <c r="O366" s="5">
        <f t="shared" si="508"/>
        <v>6.8832604554125348E-2</v>
      </c>
      <c r="P366" s="5">
        <f t="shared" si="509"/>
        <v>9.7291801661381239E-2</v>
      </c>
      <c r="Q366" s="5">
        <f t="shared" si="510"/>
        <v>3.6010224342269602E-2</v>
      </c>
      <c r="R366" s="5">
        <f t="shared" si="511"/>
        <v>6.5715326989830125E-2</v>
      </c>
      <c r="S366" s="5">
        <f t="shared" si="512"/>
        <v>6.5644865509468298E-2</v>
      </c>
      <c r="T366" s="5">
        <f t="shared" si="513"/>
        <v>6.8758800657284139E-2</v>
      </c>
      <c r="U366" s="5">
        <f t="shared" si="514"/>
        <v>9.2885669531506634E-2</v>
      </c>
      <c r="V366" s="5">
        <f t="shared" si="515"/>
        <v>1.9685332824304624E-2</v>
      </c>
      <c r="W366" s="5">
        <f t="shared" si="516"/>
        <v>1.6966279411646253E-2</v>
      </c>
      <c r="X366" s="5">
        <f t="shared" si="517"/>
        <v>3.239582772029026E-2</v>
      </c>
      <c r="Y366" s="5">
        <f t="shared" si="518"/>
        <v>3.0928691795630823E-2</v>
      </c>
      <c r="Z366" s="5">
        <f t="shared" si="519"/>
        <v>4.1826149389078283E-2</v>
      </c>
      <c r="AA366" s="5">
        <f t="shared" si="520"/>
        <v>5.9119387635864468E-2</v>
      </c>
      <c r="AB366" s="5">
        <f t="shared" si="521"/>
        <v>4.1781302432686428E-2</v>
      </c>
      <c r="AC366" s="5">
        <f t="shared" si="522"/>
        <v>3.320529077717598E-3</v>
      </c>
      <c r="AD366" s="5">
        <f t="shared" si="523"/>
        <v>5.9952688923440326E-3</v>
      </c>
      <c r="AE366" s="5">
        <f t="shared" si="524"/>
        <v>1.1447512649112219E-2</v>
      </c>
      <c r="AF366" s="5">
        <f t="shared" si="525"/>
        <v>1.0929079929920212E-2</v>
      </c>
      <c r="AG366" s="5">
        <f t="shared" si="526"/>
        <v>6.9560839270382466E-3</v>
      </c>
      <c r="AH366" s="5">
        <f t="shared" si="527"/>
        <v>1.996596744837276E-2</v>
      </c>
      <c r="AI366" s="5">
        <f t="shared" si="528"/>
        <v>2.8221000172050807E-2</v>
      </c>
      <c r="AJ366" s="5">
        <f t="shared" si="529"/>
        <v>1.9944559480282058E-2</v>
      </c>
      <c r="AK366" s="5">
        <f t="shared" si="530"/>
        <v>9.3969136561990185E-3</v>
      </c>
      <c r="AL366" s="5">
        <f t="shared" si="531"/>
        <v>3.5846915115944129E-4</v>
      </c>
      <c r="AM366" s="5">
        <f t="shared" si="532"/>
        <v>1.69480877778473E-3</v>
      </c>
      <c r="AN366" s="5">
        <f t="shared" si="533"/>
        <v>3.2361092171016154E-3</v>
      </c>
      <c r="AO366" s="5">
        <f t="shared" si="534"/>
        <v>3.0895529343134575E-3</v>
      </c>
      <c r="AP366" s="5">
        <f t="shared" si="535"/>
        <v>1.9664225759092411E-3</v>
      </c>
      <c r="AQ366" s="5">
        <f t="shared" si="536"/>
        <v>9.3868380699183517E-4</v>
      </c>
      <c r="AR366" s="5">
        <f t="shared" si="537"/>
        <v>7.6247010441477386E-3</v>
      </c>
      <c r="AS366" s="5">
        <f t="shared" si="538"/>
        <v>1.0777173209118215E-2</v>
      </c>
      <c r="AT366" s="5">
        <f t="shared" si="539"/>
        <v>7.616525664864148E-3</v>
      </c>
      <c r="AU366" s="5">
        <f t="shared" si="540"/>
        <v>3.5885392256324753E-3</v>
      </c>
      <c r="AV366" s="5">
        <f t="shared" si="541"/>
        <v>1.268059841901612E-3</v>
      </c>
      <c r="AW366" s="5">
        <f t="shared" si="542"/>
        <v>2.6874091724667179E-5</v>
      </c>
      <c r="AX366" s="5">
        <f t="shared" si="543"/>
        <v>3.9925604183828507E-4</v>
      </c>
      <c r="AY366" s="5">
        <f t="shared" si="544"/>
        <v>7.6234922423826007E-4</v>
      </c>
      <c r="AZ366" s="5">
        <f t="shared" si="545"/>
        <v>7.2782410132202473E-4</v>
      </c>
      <c r="BA366" s="5">
        <f t="shared" si="546"/>
        <v>4.6324169695720699E-4</v>
      </c>
      <c r="BB366" s="5">
        <f t="shared" si="547"/>
        <v>2.2113124868701603E-4</v>
      </c>
      <c r="BC366" s="5">
        <f t="shared" si="548"/>
        <v>8.4446679937615513E-5</v>
      </c>
      <c r="BD366" s="5">
        <f t="shared" si="549"/>
        <v>2.4264650236689674E-3</v>
      </c>
      <c r="BE366" s="5">
        <f t="shared" si="550"/>
        <v>3.4296995638955696E-3</v>
      </c>
      <c r="BF366" s="5">
        <f t="shared" si="551"/>
        <v>2.4238633122350374E-3</v>
      </c>
      <c r="BG366" s="5">
        <f t="shared" si="552"/>
        <v>1.1420073871282663E-3</v>
      </c>
      <c r="BH366" s="5">
        <f t="shared" si="553"/>
        <v>4.0354406506929314E-4</v>
      </c>
      <c r="BI366" s="5">
        <f t="shared" si="554"/>
        <v>1.1407829006231062E-4</v>
      </c>
      <c r="BJ366" s="8">
        <f t="shared" si="555"/>
        <v>0.2849250673462233</v>
      </c>
      <c r="BK366" s="8">
        <f t="shared" si="556"/>
        <v>0.22311222422276855</v>
      </c>
      <c r="BL366" s="8">
        <f t="shared" si="557"/>
        <v>0.44667738852864131</v>
      </c>
      <c r="BM366" s="8">
        <f t="shared" si="558"/>
        <v>0.64095304831648581</v>
      </c>
      <c r="BN366" s="8">
        <f t="shared" si="559"/>
        <v>0.35485230603771167</v>
      </c>
    </row>
    <row r="367" spans="1:66" x14ac:dyDescent="0.25">
      <c r="A367" t="s">
        <v>69</v>
      </c>
      <c r="B367" t="s">
        <v>70</v>
      </c>
      <c r="C367" t="s">
        <v>258</v>
      </c>
      <c r="D367" t="s">
        <v>497</v>
      </c>
      <c r="E367">
        <f>VLOOKUP(A367,home!$A$2:$E$405,3,FALSE)</f>
        <v>1.3323170731707299</v>
      </c>
      <c r="F367">
        <f>VLOOKUP(B367,home!$B$2:$E$405,3,FALSE)</f>
        <v>0.79</v>
      </c>
      <c r="G367">
        <f>VLOOKUP(C367,away!$B$2:$E$405,4,FALSE)</f>
        <v>1.45</v>
      </c>
      <c r="H367">
        <f>VLOOKUP(A367,away!$A$2:$E$405,3,FALSE)</f>
        <v>1.3201219512195099</v>
      </c>
      <c r="I367">
        <f>VLOOKUP(C367,away!$B$2:$E$405,3,FALSE)</f>
        <v>0.33</v>
      </c>
      <c r="J367">
        <f>VLOOKUP(B367,home!$B$2:$E$405,4,FALSE)</f>
        <v>0.98</v>
      </c>
      <c r="K367" s="3">
        <f t="shared" si="504"/>
        <v>1.5261692073170712</v>
      </c>
      <c r="L367" s="3">
        <f t="shared" si="505"/>
        <v>0.42692743902438951</v>
      </c>
      <c r="M367" s="5">
        <f t="shared" si="506"/>
        <v>0.14183418054825517</v>
      </c>
      <c r="N367" s="5">
        <f t="shared" si="507"/>
        <v>0.21646295889779699</v>
      </c>
      <c r="O367" s="5">
        <f t="shared" si="508"/>
        <v>6.0552903467589451E-2</v>
      </c>
      <c r="P367" s="5">
        <f t="shared" si="509"/>
        <v>9.2413976685878141E-2</v>
      </c>
      <c r="Q367" s="5">
        <f t="shared" si="510"/>
        <v>0.16517955119727928</v>
      </c>
      <c r="R367" s="5">
        <f t="shared" si="511"/>
        <v>1.2925848001454519E-2</v>
      </c>
      <c r="S367" s="5">
        <f t="shared" si="512"/>
        <v>1.5053393783299665E-2</v>
      </c>
      <c r="T367" s="5">
        <f t="shared" si="513"/>
        <v>7.0519682771852457E-2</v>
      </c>
      <c r="U367" s="5">
        <f t="shared" si="514"/>
        <v>1.9727031198280794E-2</v>
      </c>
      <c r="V367" s="5">
        <f t="shared" si="515"/>
        <v>1.0898046787654731E-3</v>
      </c>
      <c r="W367" s="5">
        <f t="shared" si="516"/>
        <v>8.4030648238580419E-2</v>
      </c>
      <c r="X367" s="5">
        <f t="shared" si="517"/>
        <v>3.5874989452056458E-2</v>
      </c>
      <c r="Y367" s="5">
        <f t="shared" si="518"/>
        <v>7.6580086858967248E-3</v>
      </c>
      <c r="Z367" s="5">
        <f t="shared" si="519"/>
        <v>1.8394663948265004E-3</v>
      </c>
      <c r="AA367" s="5">
        <f t="shared" si="520"/>
        <v>2.807336969678751E-3</v>
      </c>
      <c r="AB367" s="5">
        <f t="shared" si="521"/>
        <v>2.1422356188432641E-3</v>
      </c>
      <c r="AC367" s="5">
        <f t="shared" si="522"/>
        <v>4.4379810188511145E-5</v>
      </c>
      <c r="AD367" s="5">
        <f t="shared" si="523"/>
        <v>3.2061246953153481E-2</v>
      </c>
      <c r="AE367" s="5">
        <f t="shared" si="524"/>
        <v>1.3687826053638325E-2</v>
      </c>
      <c r="AF367" s="5">
        <f t="shared" si="525"/>
        <v>2.9218542614455629E-3</v>
      </c>
      <c r="AG367" s="5">
        <f t="shared" si="526"/>
        <v>4.1580658568048437E-4</v>
      </c>
      <c r="AH367" s="5">
        <f t="shared" si="527"/>
        <v>1.9632966927867607E-4</v>
      </c>
      <c r="AI367" s="5">
        <f t="shared" si="528"/>
        <v>2.9963229573585983E-4</v>
      </c>
      <c r="AJ367" s="5">
        <f t="shared" si="529"/>
        <v>2.2864479163489573E-4</v>
      </c>
      <c r="AK367" s="5">
        <f t="shared" si="530"/>
        <v>1.1631688013553522E-4</v>
      </c>
      <c r="AL367" s="5">
        <f t="shared" si="531"/>
        <v>1.1566505981086576E-6</v>
      </c>
      <c r="AM367" s="5">
        <f t="shared" si="532"/>
        <v>9.7861775696182207E-3</v>
      </c>
      <c r="AN367" s="5">
        <f t="shared" si="533"/>
        <v>4.1779877276350305E-3</v>
      </c>
      <c r="AO367" s="5">
        <f t="shared" si="534"/>
        <v>8.9184880041727596E-4</v>
      </c>
      <c r="AP367" s="5">
        <f t="shared" si="535"/>
        <v>1.2691824145304051E-4</v>
      </c>
      <c r="AQ367" s="5">
        <f t="shared" si="536"/>
        <v>1.3546219947256423E-5</v>
      </c>
      <c r="AR367" s="5">
        <f t="shared" si="537"/>
        <v>1.6763704581930115E-5</v>
      </c>
      <c r="AS367" s="5">
        <f t="shared" si="538"/>
        <v>2.5584249733501844E-5</v>
      </c>
      <c r="AT367" s="5">
        <f t="shared" si="539"/>
        <v>1.9522947067790247E-5</v>
      </c>
      <c r="AU367" s="5">
        <f t="shared" si="540"/>
        <v>9.931773550314192E-6</v>
      </c>
      <c r="AV367" s="5">
        <f t="shared" si="541"/>
        <v>3.7893917416339166E-6</v>
      </c>
      <c r="AW367" s="5">
        <f t="shared" si="542"/>
        <v>2.0934203470351826E-8</v>
      </c>
      <c r="AX367" s="5">
        <f t="shared" si="543"/>
        <v>2.4892271440147256E-3</v>
      </c>
      <c r="AY367" s="5">
        <f t="shared" si="544"/>
        <v>1.0627193697442018E-3</v>
      </c>
      <c r="AZ367" s="5">
        <f t="shared" si="545"/>
        <v>2.2685202946325265E-4</v>
      </c>
      <c r="BA367" s="5">
        <f t="shared" si="546"/>
        <v>3.2283118658743939E-5</v>
      </c>
      <c r="BB367" s="5">
        <f t="shared" si="547"/>
        <v>3.445637293174508E-6</v>
      </c>
      <c r="BC367" s="5">
        <f t="shared" si="548"/>
        <v>2.9420742107638464E-7</v>
      </c>
      <c r="BD367" s="5">
        <f t="shared" si="549"/>
        <v>1.1928142442874735E-6</v>
      </c>
      <c r="BE367" s="5">
        <f t="shared" si="550"/>
        <v>1.8204363696807249E-6</v>
      </c>
      <c r="BF367" s="5">
        <f t="shared" si="551"/>
        <v>1.3891469656433992E-6</v>
      </c>
      <c r="BG367" s="5">
        <f t="shared" si="552"/>
        <v>7.0669110780096704E-7</v>
      </c>
      <c r="BH367" s="5">
        <f t="shared" si="553"/>
        <v>2.6963255195265621E-7</v>
      </c>
      <c r="BI367" s="5">
        <f t="shared" si="554"/>
        <v>8.2300979616092849E-8</v>
      </c>
      <c r="BJ367" s="8">
        <f t="shared" si="555"/>
        <v>0.64762387316304604</v>
      </c>
      <c r="BK367" s="8">
        <f t="shared" si="556"/>
        <v>0.25149961152672934</v>
      </c>
      <c r="BL367" s="8">
        <f t="shared" si="557"/>
        <v>9.9077331981525879E-2</v>
      </c>
      <c r="BM367" s="8">
        <f t="shared" si="558"/>
        <v>0.30960816583233364</v>
      </c>
      <c r="BN367" s="8">
        <f t="shared" si="559"/>
        <v>0.68936941879825353</v>
      </c>
    </row>
    <row r="368" spans="1:66" x14ac:dyDescent="0.25">
      <c r="A368" t="s">
        <v>80</v>
      </c>
      <c r="B368" t="s">
        <v>359</v>
      </c>
      <c r="C368" t="s">
        <v>94</v>
      </c>
      <c r="D368" t="s">
        <v>497</v>
      </c>
      <c r="E368">
        <f>VLOOKUP(A368,home!$A$2:$E$405,3,FALSE)</f>
        <v>1.22770398481973</v>
      </c>
      <c r="F368">
        <f>VLOOKUP(B368,home!$B$2:$E$405,3,FALSE)</f>
        <v>1.37</v>
      </c>
      <c r="G368">
        <f>VLOOKUP(C368,away!$B$2:$E$405,4,FALSE)</f>
        <v>0.81</v>
      </c>
      <c r="H368">
        <f>VLOOKUP(A368,away!$A$2:$E$405,3,FALSE)</f>
        <v>1.04174573055028</v>
      </c>
      <c r="I368">
        <f>VLOOKUP(C368,away!$B$2:$E$405,3,FALSE)</f>
        <v>0.81</v>
      </c>
      <c r="J368">
        <f>VLOOKUP(B368,home!$B$2:$E$405,4,FALSE)</f>
        <v>0.87</v>
      </c>
      <c r="K368" s="3">
        <f t="shared" si="504"/>
        <v>1.3623831119544545</v>
      </c>
      <c r="L368" s="3">
        <f t="shared" si="505"/>
        <v>0.73411821631878238</v>
      </c>
      <c r="M368" s="5">
        <f t="shared" si="506"/>
        <v>0.12288561344752988</v>
      </c>
      <c r="N368" s="5">
        <f t="shared" si="507"/>
        <v>0.16741728446307794</v>
      </c>
      <c r="O368" s="5">
        <f t="shared" si="508"/>
        <v>9.0212567355340001E-2</v>
      </c>
      <c r="P368" s="5">
        <f t="shared" si="509"/>
        <v>0.12290407825096895</v>
      </c>
      <c r="Q368" s="5">
        <f t="shared" si="510"/>
        <v>0.11404324050088614</v>
      </c>
      <c r="R368" s="5">
        <f t="shared" si="511"/>
        <v>3.3113344518220109E-2</v>
      </c>
      <c r="S368" s="5">
        <f t="shared" si="512"/>
        <v>3.0730636457232771E-2</v>
      </c>
      <c r="T368" s="5">
        <f t="shared" si="513"/>
        <v>8.3721220299724453E-2</v>
      </c>
      <c r="U368" s="5">
        <f t="shared" si="514"/>
        <v>4.5113061351952692E-2</v>
      </c>
      <c r="V368" s="5">
        <f t="shared" si="515"/>
        <v>3.4150282272731431E-3</v>
      </c>
      <c r="W368" s="5">
        <f t="shared" si="516"/>
        <v>5.179019496365584E-2</v>
      </c>
      <c r="X368" s="5">
        <f t="shared" si="517"/>
        <v>3.8020125549521007E-2</v>
      </c>
      <c r="Y368" s="5">
        <f t="shared" si="518"/>
        <v>1.3955633376315264E-2</v>
      </c>
      <c r="Z368" s="5">
        <f t="shared" si="519"/>
        <v>8.1030364713550254E-3</v>
      </c>
      <c r="AA368" s="5">
        <f t="shared" si="520"/>
        <v>1.1039440044125102E-2</v>
      </c>
      <c r="AB368" s="5">
        <f t="shared" si="521"/>
        <v>7.5199733407748893E-3</v>
      </c>
      <c r="AC368" s="5">
        <f t="shared" si="522"/>
        <v>2.1347133560779876E-4</v>
      </c>
      <c r="AD368" s="5">
        <f t="shared" si="523"/>
        <v>1.7639521745828335E-2</v>
      </c>
      <c r="AE368" s="5">
        <f t="shared" si="524"/>
        <v>1.2949494240763871E-2</v>
      </c>
      <c r="AF368" s="5">
        <f t="shared" si="525"/>
        <v>4.7532298071299587E-3</v>
      </c>
      <c r="AG368" s="5">
        <f t="shared" si="526"/>
        <v>1.1631441959211719E-3</v>
      </c>
      <c r="AH368" s="5">
        <f t="shared" si="527"/>
        <v>1.4871466702792979E-3</v>
      </c>
      <c r="AI368" s="5">
        <f t="shared" si="528"/>
        <v>2.0260635085878149E-3</v>
      </c>
      <c r="AJ368" s="5">
        <f t="shared" si="529"/>
        <v>1.3801373539236142E-3</v>
      </c>
      <c r="AK368" s="5">
        <f t="shared" si="530"/>
        <v>6.2675860772101321E-4</v>
      </c>
      <c r="AL368" s="5">
        <f t="shared" si="531"/>
        <v>8.5401364732031281E-6</v>
      </c>
      <c r="AM368" s="5">
        <f t="shared" si="532"/>
        <v>4.8063573058939775E-3</v>
      </c>
      <c r="AN368" s="5">
        <f t="shared" si="533"/>
        <v>3.5284344523936347E-3</v>
      </c>
      <c r="AO368" s="5">
        <f t="shared" si="534"/>
        <v>1.2951440032944771E-3</v>
      </c>
      <c r="AP368" s="5">
        <f t="shared" si="535"/>
        <v>3.1692960185816961E-4</v>
      </c>
      <c r="AQ368" s="5">
        <f t="shared" si="536"/>
        <v>5.8165948503685333E-5</v>
      </c>
      <c r="AR368" s="5">
        <f t="shared" si="537"/>
        <v>2.1834829219797097E-4</v>
      </c>
      <c r="AS368" s="5">
        <f t="shared" si="538"/>
        <v>2.9747402581461227E-4</v>
      </c>
      <c r="AT368" s="5">
        <f t="shared" si="539"/>
        <v>2.0263679450746561E-4</v>
      </c>
      <c r="AU368" s="5">
        <f t="shared" si="540"/>
        <v>9.2022982232518757E-5</v>
      </c>
      <c r="AV368" s="5">
        <f t="shared" si="541"/>
        <v>3.1342639226317087E-5</v>
      </c>
      <c r="AW368" s="5">
        <f t="shared" si="542"/>
        <v>2.3726165874681508E-7</v>
      </c>
      <c r="AX368" s="5">
        <f t="shared" si="543"/>
        <v>1.0913500039281443E-3</v>
      </c>
      <c r="AY368" s="5">
        <f t="shared" si="544"/>
        <v>8.0117991826322539E-4</v>
      </c>
      <c r="AZ368" s="5">
        <f t="shared" si="545"/>
        <v>2.940803862729134E-4</v>
      </c>
      <c r="BA368" s="5">
        <f t="shared" si="546"/>
        <v>7.1963256208336585E-5</v>
      </c>
      <c r="BB368" s="5">
        <f t="shared" si="547"/>
        <v>1.3207384322038897E-5</v>
      </c>
      <c r="BC368" s="5">
        <f t="shared" si="548"/>
        <v>1.9391562841463701E-6</v>
      </c>
      <c r="BD368" s="5">
        <f t="shared" si="549"/>
        <v>2.6715576467437781E-5</v>
      </c>
      <c r="BE368" s="5">
        <f t="shared" si="550"/>
        <v>3.6396850205365083E-5</v>
      </c>
      <c r="BF368" s="5">
        <f t="shared" si="551"/>
        <v>2.4793227024062704E-5</v>
      </c>
      <c r="BG368" s="5">
        <f t="shared" si="552"/>
        <v>1.1259291262811941E-5</v>
      </c>
      <c r="BH368" s="5">
        <f t="shared" si="553"/>
        <v>3.8348670672578322E-6</v>
      </c>
      <c r="BI368" s="5">
        <f t="shared" si="554"/>
        <v>1.0449116258044758E-6</v>
      </c>
      <c r="BJ368" s="8">
        <f t="shared" si="555"/>
        <v>0.51773184056004651</v>
      </c>
      <c r="BK368" s="8">
        <f t="shared" si="556"/>
        <v>0.280958547773349</v>
      </c>
      <c r="BL368" s="8">
        <f t="shared" si="557"/>
        <v>0.19346436220855617</v>
      </c>
      <c r="BM368" s="8">
        <f t="shared" si="558"/>
        <v>0.34888071582067931</v>
      </c>
      <c r="BN368" s="8">
        <f t="shared" si="559"/>
        <v>0.65057612853602298</v>
      </c>
    </row>
    <row r="369" spans="1:66" x14ac:dyDescent="0.25">
      <c r="A369" t="s">
        <v>80</v>
      </c>
      <c r="B369" t="s">
        <v>86</v>
      </c>
      <c r="C369" t="s">
        <v>95</v>
      </c>
      <c r="D369" t="s">
        <v>497</v>
      </c>
      <c r="E369">
        <f>VLOOKUP(A369,home!$A$2:$E$405,3,FALSE)</f>
        <v>1.22770398481973</v>
      </c>
      <c r="F369">
        <f>VLOOKUP(B369,home!$B$2:$E$405,3,FALSE)</f>
        <v>0.93</v>
      </c>
      <c r="G369">
        <f>VLOOKUP(C369,away!$B$2:$E$405,4,FALSE)</f>
        <v>0.59</v>
      </c>
      <c r="H369">
        <f>VLOOKUP(A369,away!$A$2:$E$405,3,FALSE)</f>
        <v>1.04174573055028</v>
      </c>
      <c r="I369">
        <f>VLOOKUP(C369,away!$B$2:$E$405,3,FALSE)</f>
        <v>0.7</v>
      </c>
      <c r="J369">
        <f>VLOOKUP(B369,home!$B$2:$E$405,4,FALSE)</f>
        <v>1.01</v>
      </c>
      <c r="K369" s="3">
        <f t="shared" si="504"/>
        <v>0.67364117647058586</v>
      </c>
      <c r="L369" s="3">
        <f t="shared" si="505"/>
        <v>0.73651423149904793</v>
      </c>
      <c r="M369" s="5">
        <f t="shared" si="506"/>
        <v>0.24410534428957972</v>
      </c>
      <c r="N369" s="5">
        <f t="shared" si="507"/>
        <v>0.16443941130998987</v>
      </c>
      <c r="O369" s="5">
        <f t="shared" si="508"/>
        <v>0.17978706005425032</v>
      </c>
      <c r="P369" s="5">
        <f t="shared" si="509"/>
        <v>0.12111196664913305</v>
      </c>
      <c r="Q369" s="5">
        <f t="shared" si="510"/>
        <v>5.5386579246496072E-2</v>
      </c>
      <c r="R369" s="5">
        <f t="shared" si="511"/>
        <v>6.6207864184664678E-2</v>
      </c>
      <c r="S369" s="5">
        <f t="shared" si="512"/>
        <v>1.5022313940226649E-2</v>
      </c>
      <c r="T369" s="5">
        <f t="shared" si="513"/>
        <v>4.0793003849094178E-2</v>
      </c>
      <c r="U369" s="5">
        <f t="shared" si="514"/>
        <v>4.4600343520962274E-2</v>
      </c>
      <c r="V369" s="5">
        <f t="shared" si="515"/>
        <v>8.2814063112177506E-4</v>
      </c>
      <c r="W369" s="5">
        <f t="shared" si="516"/>
        <v>1.2436893468096986E-2</v>
      </c>
      <c r="X369" s="5">
        <f t="shared" si="517"/>
        <v>9.1599490348909813E-3</v>
      </c>
      <c r="Y369" s="5">
        <f t="shared" si="518"/>
        <v>3.3732164120015879E-3</v>
      </c>
      <c r="Z369" s="5">
        <f t="shared" si="519"/>
        <v>1.6254344736387212E-2</v>
      </c>
      <c r="AA369" s="5">
        <f t="shared" si="520"/>
        <v>1.0949595910978356E-2</v>
      </c>
      <c r="AB369" s="5">
        <f t="shared" si="521"/>
        <v>3.6880493356744879E-3</v>
      </c>
      <c r="AC369" s="5">
        <f t="shared" si="522"/>
        <v>2.5679932568946083E-5</v>
      </c>
      <c r="AD369" s="5">
        <f t="shared" si="523"/>
        <v>2.0945008868720489E-3</v>
      </c>
      <c r="AE369" s="5">
        <f t="shared" si="524"/>
        <v>1.5426297110686417E-3</v>
      </c>
      <c r="AF369" s="5">
        <f t="shared" si="525"/>
        <v>5.6808436806765942E-4</v>
      </c>
      <c r="AG369" s="5">
        <f t="shared" si="526"/>
        <v>1.3946740725799149E-4</v>
      </c>
      <c r="AH369" s="5">
        <f t="shared" si="527"/>
        <v>2.9928890555102057E-3</v>
      </c>
      <c r="AI369" s="5">
        <f t="shared" si="528"/>
        <v>2.0161333043998354E-3</v>
      </c>
      <c r="AJ369" s="5">
        <f t="shared" si="529"/>
        <v>6.7907520554871738E-4</v>
      </c>
      <c r="AK369" s="5">
        <f t="shared" si="530"/>
        <v>1.5248434012594766E-4</v>
      </c>
      <c r="AL369" s="5">
        <f t="shared" si="531"/>
        <v>5.0964015489192223E-7</v>
      </c>
      <c r="AM369" s="5">
        <f t="shared" si="532"/>
        <v>2.8218840831023464E-4</v>
      </c>
      <c r="AN369" s="5">
        <f t="shared" si="533"/>
        <v>2.0783577868455202E-4</v>
      </c>
      <c r="AO369" s="5">
        <f t="shared" si="534"/>
        <v>7.6537004407929509E-5</v>
      </c>
      <c r="AP369" s="5">
        <f t="shared" si="535"/>
        <v>1.8790197660915147E-5</v>
      </c>
      <c r="AQ369" s="5">
        <f t="shared" si="536"/>
        <v>3.4598119974860314E-6</v>
      </c>
      <c r="AR369" s="5">
        <f t="shared" si="537"/>
        <v>4.408610765362022E-4</v>
      </c>
      <c r="AS369" s="5">
        <f t="shared" si="538"/>
        <v>2.969821742579362E-4</v>
      </c>
      <c r="AT369" s="5">
        <f t="shared" si="539"/>
        <v>1.0002971062895435E-4</v>
      </c>
      <c r="AU369" s="5">
        <f t="shared" si="540"/>
        <v>2.2461377316700363E-5</v>
      </c>
      <c r="AV369" s="5">
        <f t="shared" si="541"/>
        <v>3.7827271601929402E-6</v>
      </c>
      <c r="AW369" s="5">
        <f t="shared" si="542"/>
        <v>7.023780111315322E-9</v>
      </c>
      <c r="AX369" s="5">
        <f t="shared" si="543"/>
        <v>3.1682288560078073E-5</v>
      </c>
      <c r="AY369" s="5">
        <f t="shared" si="544"/>
        <v>2.3334456410956985E-5</v>
      </c>
      <c r="AZ369" s="5">
        <f t="shared" si="545"/>
        <v>8.5930796154820069E-6</v>
      </c>
      <c r="BA369" s="5">
        <f t="shared" si="546"/>
        <v>2.1096418097356215E-6</v>
      </c>
      <c r="BB369" s="5">
        <f t="shared" si="547"/>
        <v>3.8844530405892292E-7</v>
      </c>
      <c r="BC369" s="5">
        <f t="shared" si="548"/>
        <v>5.7219098919674336E-8</v>
      </c>
      <c r="BD369" s="5">
        <f t="shared" si="549"/>
        <v>5.4116742830483961E-5</v>
      </c>
      <c r="BE369" s="5">
        <f t="shared" si="550"/>
        <v>3.6455266307083355E-5</v>
      </c>
      <c r="BF369" s="5">
        <f t="shared" si="551"/>
        <v>1.2278884241826072E-5</v>
      </c>
      <c r="BG369" s="5">
        <f t="shared" si="552"/>
        <v>2.757187342136618E-6</v>
      </c>
      <c r="BH369" s="5">
        <f t="shared" si="553"/>
        <v>4.6433873122667967E-7</v>
      </c>
      <c r="BI369" s="5">
        <f t="shared" si="554"/>
        <v>6.2559537836879947E-8</v>
      </c>
      <c r="BJ369" s="8">
        <f t="shared" si="555"/>
        <v>0.29058871202569647</v>
      </c>
      <c r="BK369" s="8">
        <f t="shared" si="556"/>
        <v>0.38111728953919605</v>
      </c>
      <c r="BL369" s="8">
        <f t="shared" si="557"/>
        <v>0.31204374695700537</v>
      </c>
      <c r="BM369" s="8">
        <f t="shared" si="558"/>
        <v>0.16894254009154033</v>
      </c>
      <c r="BN369" s="8">
        <f t="shared" si="559"/>
        <v>0.83103822573411379</v>
      </c>
    </row>
    <row r="370" spans="1:66" x14ac:dyDescent="0.25">
      <c r="A370" t="s">
        <v>80</v>
      </c>
      <c r="B370" t="s">
        <v>81</v>
      </c>
      <c r="C370" t="s">
        <v>410</v>
      </c>
      <c r="D370" t="s">
        <v>497</v>
      </c>
      <c r="E370">
        <f>VLOOKUP(A370,home!$A$2:$E$405,3,FALSE)</f>
        <v>1.22770398481973</v>
      </c>
      <c r="F370">
        <f>VLOOKUP(B370,home!$B$2:$E$405,3,FALSE)</f>
        <v>1.1100000000000001</v>
      </c>
      <c r="G370">
        <f>VLOOKUP(C370,away!$B$2:$E$405,4,FALSE)</f>
        <v>1.04</v>
      </c>
      <c r="H370">
        <f>VLOOKUP(A370,away!$A$2:$E$405,3,FALSE)</f>
        <v>1.04174573055028</v>
      </c>
      <c r="I370">
        <f>VLOOKUP(C370,away!$B$2:$E$405,3,FALSE)</f>
        <v>0.85</v>
      </c>
      <c r="J370">
        <f>VLOOKUP(B370,home!$B$2:$E$405,4,FALSE)</f>
        <v>0.96</v>
      </c>
      <c r="K370" s="3">
        <f t="shared" si="504"/>
        <v>1.4172614800758965</v>
      </c>
      <c r="L370" s="3">
        <f t="shared" si="505"/>
        <v>0.85006451612902845</v>
      </c>
      <c r="M370" s="5">
        <f t="shared" si="506"/>
        <v>0.10358880693050948</v>
      </c>
      <c r="N370" s="5">
        <f t="shared" si="507"/>
        <v>0.14681242582963014</v>
      </c>
      <c r="O370" s="5">
        <f t="shared" si="508"/>
        <v>8.8057169039766889E-2</v>
      </c>
      <c r="P370" s="5">
        <f t="shared" si="509"/>
        <v>0.12480003372459342</v>
      </c>
      <c r="Q370" s="5">
        <f t="shared" si="510"/>
        <v>0.10403579796241723</v>
      </c>
      <c r="R370" s="5">
        <f t="shared" si="511"/>
        <v>3.7427137395740752E-2</v>
      </c>
      <c r="S370" s="5">
        <f t="shared" si="512"/>
        <v>3.7588637419359111E-2</v>
      </c>
      <c r="T370" s="5">
        <f t="shared" si="513"/>
        <v>8.8437140255019558E-2</v>
      </c>
      <c r="U370" s="5">
        <f t="shared" si="514"/>
        <v>5.3044040140491466E-2</v>
      </c>
      <c r="V370" s="5">
        <f t="shared" si="515"/>
        <v>5.0317139645153185E-3</v>
      </c>
      <c r="W370" s="5">
        <f t="shared" si="516"/>
        <v>4.9148643000364124E-2</v>
      </c>
      <c r="X370" s="5">
        <f t="shared" si="517"/>
        <v>4.1779517430502885E-2</v>
      </c>
      <c r="Y370" s="5">
        <f t="shared" si="518"/>
        <v>1.7757642634332372E-2</v>
      </c>
      <c r="Z370" s="5">
        <f t="shared" si="519"/>
        <v>1.0605160480135011E-2</v>
      </c>
      <c r="AA370" s="5">
        <f t="shared" si="520"/>
        <v>1.5030285438518549E-2</v>
      </c>
      <c r="AB370" s="5">
        <f t="shared" si="521"/>
        <v>1.0650922293279E-2</v>
      </c>
      <c r="AC370" s="5">
        <f t="shared" si="522"/>
        <v>3.7887664403094787E-4</v>
      </c>
      <c r="AD370" s="5">
        <f t="shared" si="523"/>
        <v>1.7414119630604481E-2</v>
      </c>
      <c r="AE370" s="5">
        <f t="shared" si="524"/>
        <v>1.4803125177602815E-2</v>
      </c>
      <c r="AF370" s="5">
        <f t="shared" si="525"/>
        <v>6.2918057206481871E-3</v>
      </c>
      <c r="AG370" s="5">
        <f t="shared" si="526"/>
        <v>1.7828135951668848E-3</v>
      </c>
      <c r="AH370" s="5">
        <f t="shared" si="527"/>
        <v>2.2537676530041653E-3</v>
      </c>
      <c r="AI370" s="5">
        <f t="shared" si="528"/>
        <v>3.1941780796438629E-3</v>
      </c>
      <c r="AJ370" s="5">
        <f t="shared" si="529"/>
        <v>2.2634927763910237E-3</v>
      </c>
      <c r="AK370" s="5">
        <f t="shared" si="530"/>
        <v>1.0693203741363475E-3</v>
      </c>
      <c r="AL370" s="5">
        <f t="shared" si="531"/>
        <v>1.8258273013702137E-5</v>
      </c>
      <c r="AM370" s="5">
        <f t="shared" si="532"/>
        <v>4.9360721923778434E-3</v>
      </c>
      <c r="AN370" s="5">
        <f t="shared" si="533"/>
        <v>4.1959798197916233E-3</v>
      </c>
      <c r="AO370" s="5">
        <f t="shared" si="534"/>
        <v>1.7834267775991672E-3</v>
      </c>
      <c r="AP370" s="5">
        <f t="shared" si="535"/>
        <v>5.053426069171296E-4</v>
      </c>
      <c r="AQ370" s="5">
        <f t="shared" si="536"/>
        <v>1.0739345465709788E-4</v>
      </c>
      <c r="AR370" s="5">
        <f t="shared" si="537"/>
        <v>3.8316958188364846E-4</v>
      </c>
      <c r="AS370" s="5">
        <f t="shared" si="538"/>
        <v>5.4305148874048202E-4</v>
      </c>
      <c r="AT370" s="5">
        <f t="shared" si="539"/>
        <v>3.8482297834487738E-4</v>
      </c>
      <c r="AU370" s="5">
        <f t="shared" si="540"/>
        <v>1.8179826128542518E-4</v>
      </c>
      <c r="AV370" s="5">
        <f t="shared" si="541"/>
        <v>6.4413918216151586E-5</v>
      </c>
      <c r="AW370" s="5">
        <f t="shared" si="542"/>
        <v>6.1102512353681743E-7</v>
      </c>
      <c r="AX370" s="5">
        <f t="shared" si="543"/>
        <v>1.1659508301884824E-3</v>
      </c>
      <c r="AY370" s="5">
        <f t="shared" si="544"/>
        <v>9.9113342829441138E-4</v>
      </c>
      <c r="AZ370" s="5">
        <f t="shared" si="545"/>
        <v>4.2126367907119691E-4</v>
      </c>
      <c r="BA370" s="5">
        <f t="shared" si="546"/>
        <v>1.1936710183746379E-4</v>
      </c>
      <c r="BB370" s="5">
        <f t="shared" si="547"/>
        <v>2.5367434416297029E-5</v>
      </c>
      <c r="BC370" s="5">
        <f t="shared" si="548"/>
        <v>4.3127911725048801E-6</v>
      </c>
      <c r="BD370" s="5">
        <f t="shared" si="549"/>
        <v>5.4286477536547606E-5</v>
      </c>
      <c r="BE370" s="5">
        <f t="shared" si="550"/>
        <v>7.6938133501554363E-5</v>
      </c>
      <c r="BF370" s="5">
        <f t="shared" si="551"/>
        <v>5.4520726480344943E-5</v>
      </c>
      <c r="BG370" s="5">
        <f t="shared" si="552"/>
        <v>2.5756708502115597E-5</v>
      </c>
      <c r="BH370" s="5">
        <f t="shared" si="553"/>
        <v>9.1259977033979473E-6</v>
      </c>
      <c r="BI370" s="5">
        <f t="shared" si="554"/>
        <v>2.5867850024573999E-6</v>
      </c>
      <c r="BJ370" s="8">
        <f t="shared" si="555"/>
        <v>0.50251864135261193</v>
      </c>
      <c r="BK370" s="8">
        <f t="shared" si="556"/>
        <v>0.27239746038431645</v>
      </c>
      <c r="BL370" s="8">
        <f t="shared" si="557"/>
        <v>0.21477078424816903</v>
      </c>
      <c r="BM370" s="8">
        <f t="shared" si="558"/>
        <v>0.39458015317940381</v>
      </c>
      <c r="BN370" s="8">
        <f t="shared" si="559"/>
        <v>0.60472137088265787</v>
      </c>
    </row>
    <row r="371" spans="1:66" x14ac:dyDescent="0.25">
      <c r="A371" t="s">
        <v>80</v>
      </c>
      <c r="B371" t="s">
        <v>93</v>
      </c>
      <c r="C371" t="s">
        <v>96</v>
      </c>
      <c r="D371" t="s">
        <v>497</v>
      </c>
      <c r="E371">
        <f>VLOOKUP(A371,home!$A$2:$E$405,3,FALSE)</f>
        <v>1.22770398481973</v>
      </c>
      <c r="F371">
        <f>VLOOKUP(B371,home!$B$2:$E$405,3,FALSE)</f>
        <v>0.74</v>
      </c>
      <c r="G371">
        <f>VLOOKUP(C371,away!$B$2:$E$405,4,FALSE)</f>
        <v>1.7</v>
      </c>
      <c r="H371">
        <f>VLOOKUP(A371,away!$A$2:$E$405,3,FALSE)</f>
        <v>1.04174573055028</v>
      </c>
      <c r="I371">
        <f>VLOOKUP(C371,away!$B$2:$E$405,3,FALSE)</f>
        <v>0.74</v>
      </c>
      <c r="J371">
        <f>VLOOKUP(B371,home!$B$2:$E$405,4,FALSE)</f>
        <v>0.96</v>
      </c>
      <c r="K371" s="3">
        <f t="shared" si="504"/>
        <v>1.5444516129032202</v>
      </c>
      <c r="L371" s="3">
        <f t="shared" si="505"/>
        <v>0.74005616698291887</v>
      </c>
      <c r="M371" s="5">
        <f t="shared" si="506"/>
        <v>0.10182416967768736</v>
      </c>
      <c r="N371" s="5">
        <f t="shared" si="507"/>
        <v>0.15726250309123541</v>
      </c>
      <c r="O371" s="5">
        <f t="shared" si="508"/>
        <v>7.5355604717887645E-2</v>
      </c>
      <c r="P371" s="5">
        <f t="shared" si="509"/>
        <v>0.11638308524783909</v>
      </c>
      <c r="Q371" s="5">
        <f t="shared" si="510"/>
        <v>0.1214421632742281</v>
      </c>
      <c r="R371" s="5">
        <f t="shared" si="511"/>
        <v>2.7883689994099948E-2</v>
      </c>
      <c r="S371" s="5">
        <f t="shared" si="512"/>
        <v>3.3255912065575856E-2</v>
      </c>
      <c r="T371" s="5">
        <f t="shared" si="513"/>
        <v>8.9874021862839049E-2</v>
      </c>
      <c r="U371" s="5">
        <f t="shared" si="514"/>
        <v>4.3065009985081046E-2</v>
      </c>
      <c r="V371" s="5">
        <f t="shared" si="515"/>
        <v>4.2234304064152307E-3</v>
      </c>
      <c r="W371" s="5">
        <f t="shared" si="516"/>
        <v>6.2520514981112607E-2</v>
      </c>
      <c r="X371" s="5">
        <f t="shared" si="517"/>
        <v>4.6268692674720349E-2</v>
      </c>
      <c r="Y371" s="5">
        <f t="shared" si="518"/>
        <v>1.7120715676082102E-2</v>
      </c>
      <c r="Z371" s="5">
        <f t="shared" si="519"/>
        <v>6.8784989127911918E-3</v>
      </c>
      <c r="AA371" s="5">
        <f t="shared" si="520"/>
        <v>1.0623508740213403E-2</v>
      </c>
      <c r="AB371" s="5">
        <f t="shared" si="521"/>
        <v>8.2037476042570254E-3</v>
      </c>
      <c r="AC371" s="5">
        <f t="shared" si="522"/>
        <v>3.0170627869102647E-4</v>
      </c>
      <c r="AD371" s="5">
        <f t="shared" si="523"/>
        <v>2.413997755052982E-2</v>
      </c>
      <c r="AE371" s="5">
        <f t="shared" si="524"/>
        <v>1.7864939257098807E-2</v>
      </c>
      <c r="AF371" s="5">
        <f t="shared" si="525"/>
        <v>6.6105292349956093E-3</v>
      </c>
      <c r="AG371" s="5">
        <f t="shared" si="526"/>
        <v>1.630720975793126E-3</v>
      </c>
      <c r="AH371" s="5">
        <f t="shared" si="527"/>
        <v>1.272618884999106E-3</v>
      </c>
      <c r="AI371" s="5">
        <f t="shared" si="528"/>
        <v>1.9654982895479668E-3</v>
      </c>
      <c r="AJ371" s="5">
        <f t="shared" si="529"/>
        <v>1.5178085017254392E-3</v>
      </c>
      <c r="AK371" s="5">
        <f t="shared" si="530"/>
        <v>7.8139392952269158E-4</v>
      </c>
      <c r="AL371" s="5">
        <f t="shared" si="531"/>
        <v>1.3793781049765996E-5</v>
      </c>
      <c r="AM371" s="5">
        <f t="shared" si="532"/>
        <v>7.456605452672657E-3</v>
      </c>
      <c r="AN371" s="5">
        <f t="shared" si="533"/>
        <v>5.518306850008859E-3</v>
      </c>
      <c r="AO371" s="5">
        <f t="shared" si="534"/>
        <v>2.0419285078265704E-3</v>
      </c>
      <c r="AP371" s="5">
        <f t="shared" si="535"/>
        <v>5.0371392825176097E-4</v>
      </c>
      <c r="AQ371" s="5">
        <f t="shared" si="536"/>
        <v>9.3194149749476805E-5</v>
      </c>
      <c r="AR371" s="5">
        <f t="shared" si="537"/>
        <v>1.8836189081250295E-4</v>
      </c>
      <c r="AS371" s="5">
        <f t="shared" si="538"/>
        <v>2.9091582607487044E-4</v>
      </c>
      <c r="AT371" s="5">
        <f t="shared" si="539"/>
        <v>2.2465270840020321E-4</v>
      </c>
      <c r="AU371" s="5">
        <f t="shared" si="540"/>
        <v>1.156550792772569E-4</v>
      </c>
      <c r="AV371" s="5">
        <f t="shared" si="541"/>
        <v>4.4655918432552285E-5</v>
      </c>
      <c r="AW371" s="5">
        <f t="shared" si="542"/>
        <v>4.3794524557123408E-7</v>
      </c>
      <c r="AX371" s="5">
        <f t="shared" si="543"/>
        <v>1.919394386360541E-3</v>
      </c>
      <c r="AY371" s="5">
        <f t="shared" si="544"/>
        <v>1.4204596524985136E-3</v>
      </c>
      <c r="AZ371" s="5">
        <f t="shared" si="545"/>
        <v>5.2560996289096945E-4</v>
      </c>
      <c r="BA371" s="5">
        <f t="shared" si="546"/>
        <v>1.296602981550417E-4</v>
      </c>
      <c r="BB371" s="5">
        <f t="shared" si="547"/>
        <v>2.3988975815620644E-5</v>
      </c>
      <c r="BC371" s="5">
        <f t="shared" si="548"/>
        <v>3.5506378983908324E-6</v>
      </c>
      <c r="BD371" s="5">
        <f t="shared" si="549"/>
        <v>2.3233063153392654E-5</v>
      </c>
      <c r="BE371" s="5">
        <f t="shared" si="550"/>
        <v>3.5882341859939662E-5</v>
      </c>
      <c r="BF371" s="5">
        <f t="shared" si="551"/>
        <v>2.7709270380164277E-5</v>
      </c>
      <c r="BG371" s="5">
        <f t="shared" si="552"/>
        <v>1.4265209110338716E-5</v>
      </c>
      <c r="BH371" s="5">
        <f t="shared" si="553"/>
        <v>5.5079813047160837E-6</v>
      </c>
      <c r="BI371" s="5">
        <f t="shared" si="554"/>
        <v>1.7013621219819065E-6</v>
      </c>
      <c r="BJ371" s="8">
        <f t="shared" si="555"/>
        <v>0.5643711913807633</v>
      </c>
      <c r="BK371" s="8">
        <f t="shared" si="556"/>
        <v>0.25742255710975687</v>
      </c>
      <c r="BL371" s="8">
        <f t="shared" si="557"/>
        <v>0.17164142129826218</v>
      </c>
      <c r="BM371" s="8">
        <f t="shared" si="558"/>
        <v>0.3987424309913431</v>
      </c>
      <c r="BN371" s="8">
        <f t="shared" si="559"/>
        <v>0.60015121600297761</v>
      </c>
    </row>
    <row r="372" spans="1:66" x14ac:dyDescent="0.25">
      <c r="A372" t="s">
        <v>80</v>
      </c>
      <c r="B372" t="s">
        <v>416</v>
      </c>
      <c r="C372" t="s">
        <v>87</v>
      </c>
      <c r="D372" t="s">
        <v>497</v>
      </c>
      <c r="E372">
        <f>VLOOKUP(A372,home!$A$2:$E$405,3,FALSE)</f>
        <v>1.22770398481973</v>
      </c>
      <c r="F372">
        <f>VLOOKUP(B372,home!$B$2:$E$405,3,FALSE)</f>
        <v>0.81</v>
      </c>
      <c r="G372">
        <f>VLOOKUP(C372,away!$B$2:$E$405,4,FALSE)</f>
        <v>1.26</v>
      </c>
      <c r="H372">
        <f>VLOOKUP(A372,away!$A$2:$E$405,3,FALSE)</f>
        <v>1.04174573055028</v>
      </c>
      <c r="I372">
        <f>VLOOKUP(C372,away!$B$2:$E$405,3,FALSE)</f>
        <v>1</v>
      </c>
      <c r="J372">
        <f>VLOOKUP(B372,home!$B$2:$E$405,4,FALSE)</f>
        <v>0.74</v>
      </c>
      <c r="K372" s="3">
        <f t="shared" si="504"/>
        <v>1.2529946869070165</v>
      </c>
      <c r="L372" s="3">
        <f t="shared" si="505"/>
        <v>0.77089184060720717</v>
      </c>
      <c r="M372" s="5">
        <f t="shared" si="506"/>
        <v>0.13214089655525768</v>
      </c>
      <c r="N372" s="5">
        <f t="shared" si="507"/>
        <v>0.16557184130686756</v>
      </c>
      <c r="O372" s="5">
        <f t="shared" si="508"/>
        <v>0.10186633896496916</v>
      </c>
      <c r="P372" s="5">
        <f t="shared" si="509"/>
        <v>0.12763798149777555</v>
      </c>
      <c r="Q372" s="5">
        <f t="shared" si="510"/>
        <v>0.1037303187294584</v>
      </c>
      <c r="R372" s="5">
        <f t="shared" si="511"/>
        <v>3.9263964770311376E-2</v>
      </c>
      <c r="S372" s="5">
        <f t="shared" si="512"/>
        <v>3.0822127640881148E-2</v>
      </c>
      <c r="T372" s="5">
        <f t="shared" si="513"/>
        <v>7.996485633212444E-2</v>
      </c>
      <c r="U372" s="5">
        <f t="shared" si="514"/>
        <v>4.9197539244104423E-2</v>
      </c>
      <c r="V372" s="5">
        <f t="shared" si="515"/>
        <v>3.3079793026526902E-3</v>
      </c>
      <c r="W372" s="5">
        <f t="shared" si="516"/>
        <v>4.3324512746394241E-2</v>
      </c>
      <c r="X372" s="5">
        <f t="shared" si="517"/>
        <v>3.3398513374478266E-2</v>
      </c>
      <c r="Y372" s="5">
        <f t="shared" si="518"/>
        <v>1.2873320724397987E-2</v>
      </c>
      <c r="Z372" s="5">
        <f t="shared" si="519"/>
        <v>1.0089423357107292E-2</v>
      </c>
      <c r="AA372" s="5">
        <f t="shared" si="520"/>
        <v>1.264199386041099E-2</v>
      </c>
      <c r="AB372" s="5">
        <f t="shared" si="521"/>
        <v>7.9201755695030487E-3</v>
      </c>
      <c r="AC372" s="5">
        <f t="shared" si="522"/>
        <v>1.9970340940704055E-4</v>
      </c>
      <c r="AD372" s="5">
        <f t="shared" si="523"/>
        <v>1.3571346071016821E-2</v>
      </c>
      <c r="AE372" s="5">
        <f t="shared" si="524"/>
        <v>1.0462039952203546E-2</v>
      </c>
      <c r="AF372" s="5">
        <f t="shared" si="525"/>
        <v>4.0325506176301642E-3</v>
      </c>
      <c r="AG372" s="5">
        <f t="shared" si="526"/>
        <v>1.0362201226555494E-3</v>
      </c>
      <c r="AH372" s="5">
        <f t="shared" si="527"/>
        <v>1.9444635356064464E-3</v>
      </c>
      <c r="AI372" s="5">
        <f t="shared" si="528"/>
        <v>2.4364024789993097E-3</v>
      </c>
      <c r="AJ372" s="5">
        <f t="shared" si="529"/>
        <v>1.5263996806766098E-3</v>
      </c>
      <c r="AK372" s="5">
        <f t="shared" si="530"/>
        <v>6.3752356332811937E-4</v>
      </c>
      <c r="AL372" s="5">
        <f t="shared" si="531"/>
        <v>7.7159276921598378E-6</v>
      </c>
      <c r="AM372" s="5">
        <f t="shared" si="532"/>
        <v>3.4009649042320961E-3</v>
      </c>
      <c r="AN372" s="5">
        <f t="shared" si="533"/>
        <v>2.6217760948639948E-3</v>
      </c>
      <c r="AO372" s="5">
        <f t="shared" si="534"/>
        <v>1.0105528997148405E-3</v>
      </c>
      <c r="AP372" s="5">
        <f t="shared" si="535"/>
        <v>2.5967566163070791E-4</v>
      </c>
      <c r="AQ372" s="5">
        <f t="shared" si="536"/>
        <v>5.0045462188847679E-5</v>
      </c>
      <c r="AR372" s="5">
        <f t="shared" si="537"/>
        <v>2.9979421479145034E-4</v>
      </c>
      <c r="AS372" s="5">
        <f t="shared" si="538"/>
        <v>3.7564055829914818E-4</v>
      </c>
      <c r="AT372" s="5">
        <f t="shared" si="539"/>
        <v>2.3533781186780908E-4</v>
      </c>
      <c r="AU372" s="5">
        <f t="shared" si="540"/>
        <v>9.8292342632895905E-5</v>
      </c>
      <c r="AV372" s="5">
        <f t="shared" si="541"/>
        <v>3.078994577066564E-5</v>
      </c>
      <c r="AW372" s="5">
        <f t="shared" si="542"/>
        <v>2.0702763777228142E-7</v>
      </c>
      <c r="AX372" s="5">
        <f t="shared" si="543"/>
        <v>7.1023182589334067E-4</v>
      </c>
      <c r="AY372" s="5">
        <f t="shared" si="544"/>
        <v>5.4751191952073482E-4</v>
      </c>
      <c r="AZ372" s="5">
        <f t="shared" si="545"/>
        <v>2.110362356968622E-4</v>
      </c>
      <c r="BA372" s="5">
        <f t="shared" si="546"/>
        <v>5.422870405705684E-5</v>
      </c>
      <c r="BB372" s="5">
        <f t="shared" si="547"/>
        <v>1.0451116371072015E-5</v>
      </c>
      <c r="BC372" s="5">
        <f t="shared" si="548"/>
        <v>1.6113360671391648E-6</v>
      </c>
      <c r="BD372" s="5">
        <f t="shared" si="549"/>
        <v>3.851815234066224E-5</v>
      </c>
      <c r="BE372" s="5">
        <f t="shared" si="550"/>
        <v>4.8263040232324852E-5</v>
      </c>
      <c r="BF372" s="5">
        <f t="shared" si="551"/>
        <v>3.0236666492541319E-5</v>
      </c>
      <c r="BG372" s="5">
        <f t="shared" si="552"/>
        <v>1.2628794154977892E-5</v>
      </c>
      <c r="BH372" s="5">
        <f t="shared" si="553"/>
        <v>3.9559529945574191E-6</v>
      </c>
      <c r="BI372" s="5">
        <f t="shared" si="554"/>
        <v>9.9135761676686926E-7</v>
      </c>
      <c r="BJ372" s="8">
        <f t="shared" si="555"/>
        <v>0.47684360613746363</v>
      </c>
      <c r="BK372" s="8">
        <f t="shared" si="556"/>
        <v>0.29466391625318705</v>
      </c>
      <c r="BL372" s="8">
        <f t="shared" si="557"/>
        <v>0.21860925050510327</v>
      </c>
      <c r="BM372" s="8">
        <f t="shared" si="558"/>
        <v>0.32944754953633848</v>
      </c>
      <c r="BN372" s="8">
        <f t="shared" si="559"/>
        <v>0.67021134182463971</v>
      </c>
    </row>
    <row r="373" spans="1:66" x14ac:dyDescent="0.25">
      <c r="A373" t="s">
        <v>80</v>
      </c>
      <c r="B373" t="s">
        <v>84</v>
      </c>
      <c r="C373" t="s">
        <v>88</v>
      </c>
      <c r="D373" t="s">
        <v>497</v>
      </c>
      <c r="E373">
        <f>VLOOKUP(A373,home!$A$2:$E$405,3,FALSE)</f>
        <v>1.22770398481973</v>
      </c>
      <c r="F373">
        <f>VLOOKUP(B373,home!$B$2:$E$405,3,FALSE)</f>
        <v>1.07</v>
      </c>
      <c r="G373">
        <f>VLOOKUP(C373,away!$B$2:$E$405,4,FALSE)</f>
        <v>1.1499999999999999</v>
      </c>
      <c r="H373">
        <f>VLOOKUP(A373,away!$A$2:$E$405,3,FALSE)</f>
        <v>1.04174573055028</v>
      </c>
      <c r="I373">
        <f>VLOOKUP(C373,away!$B$2:$E$405,3,FALSE)</f>
        <v>0.96</v>
      </c>
      <c r="J373">
        <f>VLOOKUP(B373,home!$B$2:$E$405,4,FALSE)</f>
        <v>1.1299999999999999</v>
      </c>
      <c r="K373" s="3">
        <f t="shared" si="504"/>
        <v>1.5106897533206778</v>
      </c>
      <c r="L373" s="3">
        <f t="shared" si="505"/>
        <v>1.1300857685009436</v>
      </c>
      <c r="M373" s="5">
        <f t="shared" si="506"/>
        <v>7.1305948788630419E-2</v>
      </c>
      <c r="N373" s="5">
        <f t="shared" si="507"/>
        <v>0.10772116618579297</v>
      </c>
      <c r="O373" s="5">
        <f t="shared" si="508"/>
        <v>8.0581837935488343E-2</v>
      </c>
      <c r="P373" s="5">
        <f t="shared" si="509"/>
        <v>0.12173415687288971</v>
      </c>
      <c r="Q373" s="5">
        <f t="shared" si="510"/>
        <v>8.1366630986315663E-2</v>
      </c>
      <c r="R373" s="5">
        <f t="shared" si="511"/>
        <v>4.5532194125272422E-2</v>
      </c>
      <c r="S373" s="5">
        <f t="shared" si="512"/>
        <v>5.1956411776671485E-2</v>
      </c>
      <c r="T373" s="5">
        <f t="shared" si="513"/>
        <v>9.1951271708503243E-2</v>
      </c>
      <c r="U373" s="5">
        <f t="shared" si="514"/>
        <v>6.8785019111257006E-2</v>
      </c>
      <c r="V373" s="5">
        <f t="shared" si="515"/>
        <v>9.8556059241476923E-3</v>
      </c>
      <c r="W373" s="5">
        <f t="shared" si="516"/>
        <v>4.0973245231083956E-2</v>
      </c>
      <c r="X373" s="5">
        <f t="shared" si="517"/>
        <v>4.630328132494714E-2</v>
      </c>
      <c r="Y373" s="5">
        <f t="shared" si="518"/>
        <v>2.6163339630109143E-2</v>
      </c>
      <c r="Z373" s="5">
        <f t="shared" si="519"/>
        <v>1.715176152986421E-2</v>
      </c>
      <c r="AA373" s="5">
        <f t="shared" si="520"/>
        <v>2.5910990394565653E-2</v>
      </c>
      <c r="AB373" s="5">
        <f t="shared" si="521"/>
        <v>1.957173384373042E-2</v>
      </c>
      <c r="AC373" s="5">
        <f t="shared" si="522"/>
        <v>1.0515986902474225E-3</v>
      </c>
      <c r="AD373" s="5">
        <f t="shared" si="523"/>
        <v>1.5474465432723461E-2</v>
      </c>
      <c r="AE373" s="5">
        <f t="shared" si="524"/>
        <v>1.748747316068058E-2</v>
      </c>
      <c r="AF373" s="5">
        <f t="shared" si="525"/>
        <v>9.8811722729636713E-3</v>
      </c>
      <c r="AG373" s="5">
        <f t="shared" si="526"/>
        <v>3.7221907205941215E-3</v>
      </c>
      <c r="AH373" s="5">
        <f t="shared" si="527"/>
        <v>4.8457404024053801E-3</v>
      </c>
      <c r="AI373" s="5">
        <f t="shared" si="528"/>
        <v>7.3204103731658258E-3</v>
      </c>
      <c r="AJ373" s="5">
        <f t="shared" si="529"/>
        <v>5.5294344704220066E-3</v>
      </c>
      <c r="AK373" s="5">
        <f t="shared" si="530"/>
        <v>2.7844199987082257E-3</v>
      </c>
      <c r="AL373" s="5">
        <f t="shared" si="531"/>
        <v>7.1811949550170881E-5</v>
      </c>
      <c r="AM373" s="5">
        <f t="shared" si="532"/>
        <v>4.6754232734660707E-3</v>
      </c>
      <c r="AN373" s="5">
        <f t="shared" si="533"/>
        <v>5.2836293030621021E-3</v>
      </c>
      <c r="AO373" s="5">
        <f t="shared" si="534"/>
        <v>2.9854771407125209E-3</v>
      </c>
      <c r="AP373" s="5">
        <f t="shared" si="535"/>
        <v>1.1246150763013693E-3</v>
      </c>
      <c r="AQ373" s="5">
        <f t="shared" si="536"/>
        <v>3.1772787319244523E-4</v>
      </c>
      <c r="AR373" s="5">
        <f t="shared" si="537"/>
        <v>1.09522045332167E-3</v>
      </c>
      <c r="AS373" s="5">
        <f t="shared" si="538"/>
        <v>1.6545383164602743E-3</v>
      </c>
      <c r="AT373" s="5">
        <f t="shared" si="539"/>
        <v>1.2497470405764908E-3</v>
      </c>
      <c r="AU373" s="5">
        <f t="shared" si="540"/>
        <v>6.2932668281391558E-4</v>
      </c>
      <c r="AV373" s="5">
        <f t="shared" si="541"/>
        <v>2.3767934280456858E-4</v>
      </c>
      <c r="AW373" s="5">
        <f t="shared" si="542"/>
        <v>3.4055001645102027E-6</v>
      </c>
      <c r="AX373" s="5">
        <f t="shared" si="543"/>
        <v>1.1771856719437015E-3</v>
      </c>
      <c r="AY373" s="5">
        <f t="shared" si="544"/>
        <v>1.3303207747467978E-3</v>
      </c>
      <c r="AZ373" s="5">
        <f t="shared" si="545"/>
        <v>7.5168828754125288E-4</v>
      </c>
      <c r="BA373" s="5">
        <f t="shared" si="546"/>
        <v>2.8315741203307164E-4</v>
      </c>
      <c r="BB373" s="5">
        <f t="shared" si="547"/>
        <v>7.9998040396033051E-5</v>
      </c>
      <c r="BC373" s="5">
        <f t="shared" si="548"/>
        <v>1.8080929391904087E-5</v>
      </c>
      <c r="BD373" s="5">
        <f t="shared" si="549"/>
        <v>2.0628217461166173E-4</v>
      </c>
      <c r="BE373" s="5">
        <f t="shared" si="550"/>
        <v>3.1162836747854422E-4</v>
      </c>
      <c r="BF373" s="5">
        <f t="shared" si="551"/>
        <v>2.3538689079694378E-4</v>
      </c>
      <c r="BG373" s="5">
        <f t="shared" si="552"/>
        <v>1.1853218799765214E-4</v>
      </c>
      <c r="BH373" s="5">
        <f t="shared" si="553"/>
        <v>4.4766340461683319E-5</v>
      </c>
      <c r="BI373" s="5">
        <f t="shared" si="554"/>
        <v>1.3525610365825965E-5</v>
      </c>
      <c r="BJ373" s="8">
        <f t="shared" si="555"/>
        <v>0.45907154043650117</v>
      </c>
      <c r="BK373" s="8">
        <f t="shared" si="556"/>
        <v>0.25730585477688372</v>
      </c>
      <c r="BL373" s="8">
        <f t="shared" si="557"/>
        <v>0.26665841406270452</v>
      </c>
      <c r="BM373" s="8">
        <f t="shared" si="558"/>
        <v>0.49061872063698186</v>
      </c>
      <c r="BN373" s="8">
        <f t="shared" si="559"/>
        <v>0.50824193489438951</v>
      </c>
    </row>
    <row r="374" spans="1:66" x14ac:dyDescent="0.25">
      <c r="A374" t="s">
        <v>80</v>
      </c>
      <c r="B374" t="s">
        <v>98</v>
      </c>
      <c r="C374" t="s">
        <v>435</v>
      </c>
      <c r="D374" t="s">
        <v>497</v>
      </c>
      <c r="E374">
        <f>VLOOKUP(A374,home!$A$2:$E$405,3,FALSE)</f>
        <v>1.22770398481973</v>
      </c>
      <c r="F374">
        <f>VLOOKUP(B374,home!$B$2:$E$405,3,FALSE)</f>
        <v>0.93</v>
      </c>
      <c r="G374">
        <f>VLOOKUP(C374,away!$B$2:$E$405,4,FALSE)</f>
        <v>1.52</v>
      </c>
      <c r="H374">
        <f>VLOOKUP(A374,away!$A$2:$E$405,3,FALSE)</f>
        <v>1.04174573055028</v>
      </c>
      <c r="I374">
        <f>VLOOKUP(C374,away!$B$2:$E$405,3,FALSE)</f>
        <v>0.7</v>
      </c>
      <c r="J374">
        <f>VLOOKUP(B374,home!$B$2:$E$405,4,FALSE)</f>
        <v>0.65</v>
      </c>
      <c r="K374" s="3">
        <f t="shared" si="504"/>
        <v>1.7354823529411705</v>
      </c>
      <c r="L374" s="3">
        <f t="shared" si="505"/>
        <v>0.47399430740037735</v>
      </c>
      <c r="M374" s="5">
        <f t="shared" si="506"/>
        <v>0.10975807424070652</v>
      </c>
      <c r="N374" s="5">
        <f t="shared" si="507"/>
        <v>0.19048320093755303</v>
      </c>
      <c r="O374" s="5">
        <f t="shared" si="508"/>
        <v>5.2024702381322896E-2</v>
      </c>
      <c r="P374" s="5">
        <f t="shared" si="509"/>
        <v>9.0287952899802376E-2</v>
      </c>
      <c r="Q374" s="5">
        <f t="shared" si="510"/>
        <v>0.16529011687943521</v>
      </c>
      <c r="R374" s="5">
        <f t="shared" si="511"/>
        <v>1.2329706386472952E-2</v>
      </c>
      <c r="S374" s="5">
        <f t="shared" si="512"/>
        <v>1.8567915151643553E-2</v>
      </c>
      <c r="T374" s="5">
        <f t="shared" si="513"/>
        <v>7.8346574470395322E-2</v>
      </c>
      <c r="U374" s="5">
        <f t="shared" si="514"/>
        <v>2.1397987850669851E-2</v>
      </c>
      <c r="V374" s="5">
        <f t="shared" si="515"/>
        <v>1.6971255091473444E-3</v>
      </c>
      <c r="W374" s="5">
        <f t="shared" si="516"/>
        <v>9.5619360319947735E-2</v>
      </c>
      <c r="X374" s="5">
        <f t="shared" si="517"/>
        <v>4.5323032468920763E-2</v>
      </c>
      <c r="Y374" s="5">
        <f t="shared" si="518"/>
        <v>1.0741429692195452E-2</v>
      </c>
      <c r="Z374" s="5">
        <f t="shared" si="519"/>
        <v>1.9480702130354193E-3</v>
      </c>
      <c r="AA374" s="5">
        <f t="shared" si="520"/>
        <v>3.3808414770133163E-3</v>
      </c>
      <c r="AB374" s="5">
        <f t="shared" si="521"/>
        <v>2.9336953607240874E-3</v>
      </c>
      <c r="AC374" s="5">
        <f t="shared" si="522"/>
        <v>8.7254393979085157E-5</v>
      </c>
      <c r="AD374" s="5">
        <f t="shared" si="523"/>
        <v>4.148642810869814E-2</v>
      </c>
      <c r="AE374" s="5">
        <f t="shared" si="524"/>
        <v>1.9664330757897922E-2</v>
      </c>
      <c r="AF374" s="5">
        <f t="shared" si="525"/>
        <v>4.6603904190408805E-3</v>
      </c>
      <c r="AG374" s="5">
        <f t="shared" si="526"/>
        <v>7.363328429628791E-4</v>
      </c>
      <c r="AH374" s="5">
        <f t="shared" si="527"/>
        <v>2.3084354784875722E-4</v>
      </c>
      <c r="AI374" s="5">
        <f t="shared" si="528"/>
        <v>4.0062490358184886E-4</v>
      </c>
      <c r="AJ374" s="5">
        <f t="shared" si="529"/>
        <v>3.4763872515752842E-4</v>
      </c>
      <c r="AK374" s="5">
        <f t="shared" si="530"/>
        <v>2.0110695756995204E-4</v>
      </c>
      <c r="AL374" s="5">
        <f t="shared" si="531"/>
        <v>2.8710491390756093E-6</v>
      </c>
      <c r="AM374" s="5">
        <f t="shared" si="532"/>
        <v>1.4399792773841614E-2</v>
      </c>
      <c r="AN374" s="5">
        <f t="shared" si="533"/>
        <v>6.8254198025460159E-3</v>
      </c>
      <c r="AO374" s="5">
        <f t="shared" si="534"/>
        <v>1.6176050660123092E-3</v>
      </c>
      <c r="AP374" s="5">
        <f t="shared" si="535"/>
        <v>2.5557853097061547E-4</v>
      </c>
      <c r="AQ374" s="5">
        <f t="shared" si="536"/>
        <v>3.0285692193455686E-5</v>
      </c>
      <c r="AR374" s="5">
        <f t="shared" si="537"/>
        <v>2.1883705516083516E-5</v>
      </c>
      <c r="AS374" s="5">
        <f t="shared" si="538"/>
        <v>3.797878474012429E-5</v>
      </c>
      <c r="AT374" s="5">
        <f t="shared" si="539"/>
        <v>3.2955755351318574E-5</v>
      </c>
      <c r="AU374" s="5">
        <f t="shared" si="540"/>
        <v>1.9064710613353303E-5</v>
      </c>
      <c r="AV374" s="5">
        <f t="shared" si="541"/>
        <v>8.2716172083512267E-6</v>
      </c>
      <c r="AW374" s="5">
        <f t="shared" si="542"/>
        <v>6.5604171121891424E-8</v>
      </c>
      <c r="AX374" s="5">
        <f t="shared" si="543"/>
        <v>4.1650977075019845E-3</v>
      </c>
      <c r="AY374" s="5">
        <f t="shared" si="544"/>
        <v>1.9742326031223028E-3</v>
      </c>
      <c r="AZ374" s="5">
        <f t="shared" si="545"/>
        <v>4.6788750768209987E-4</v>
      </c>
      <c r="BA374" s="5">
        <f t="shared" si="546"/>
        <v>7.3925338381688576E-5</v>
      </c>
      <c r="BB374" s="5">
        <f t="shared" si="547"/>
        <v>8.7600473913917507E-6</v>
      </c>
      <c r="BC374" s="5">
        <f t="shared" si="548"/>
        <v>8.3044251921544325E-7</v>
      </c>
      <c r="BD374" s="5">
        <f t="shared" si="549"/>
        <v>1.728791973241637E-6</v>
      </c>
      <c r="BE374" s="5">
        <f t="shared" si="550"/>
        <v>3.0002879614672049E-6</v>
      </c>
      <c r="BF374" s="5">
        <f t="shared" si="551"/>
        <v>2.6034734054340871E-6</v>
      </c>
      <c r="BG374" s="5">
        <f t="shared" si="552"/>
        <v>1.5060940504941701E-6</v>
      </c>
      <c r="BH374" s="5">
        <f t="shared" si="553"/>
        <v>6.5344991162558027E-7</v>
      </c>
      <c r="BI374" s="5">
        <f t="shared" si="554"/>
        <v>2.2681015803143214E-7</v>
      </c>
      <c r="BJ374" s="8">
        <f t="shared" si="555"/>
        <v>0.68217061240921018</v>
      </c>
      <c r="BK374" s="8">
        <f t="shared" si="556"/>
        <v>0.22237542584754025</v>
      </c>
      <c r="BL374" s="8">
        <f t="shared" si="557"/>
        <v>9.3377021071250718E-2</v>
      </c>
      <c r="BM374" s="8">
        <f t="shared" si="558"/>
        <v>0.37772320881679228</v>
      </c>
      <c r="BN374" s="8">
        <f t="shared" si="559"/>
        <v>0.62017375372529293</v>
      </c>
    </row>
    <row r="375" spans="1:66" x14ac:dyDescent="0.25">
      <c r="A375" t="s">
        <v>80</v>
      </c>
      <c r="B375" t="s">
        <v>90</v>
      </c>
      <c r="C375" t="s">
        <v>85</v>
      </c>
      <c r="D375" t="s">
        <v>497</v>
      </c>
      <c r="E375">
        <f>VLOOKUP(A375,home!$A$2:$E$405,3,FALSE)</f>
        <v>1.22770398481973</v>
      </c>
      <c r="F375">
        <f>VLOOKUP(B375,home!$B$2:$E$405,3,FALSE)</f>
        <v>1.3</v>
      </c>
      <c r="G375">
        <f>VLOOKUP(C375,away!$B$2:$E$405,4,FALSE)</f>
        <v>0.78</v>
      </c>
      <c r="H375">
        <f>VLOOKUP(A375,away!$A$2:$E$405,3,FALSE)</f>
        <v>1.04174573055028</v>
      </c>
      <c r="I375">
        <f>VLOOKUP(C375,away!$B$2:$E$405,3,FALSE)</f>
        <v>1.22</v>
      </c>
      <c r="J375">
        <f>VLOOKUP(B375,home!$B$2:$E$405,4,FALSE)</f>
        <v>0.61</v>
      </c>
      <c r="K375" s="3">
        <f t="shared" si="504"/>
        <v>1.2448918406072063</v>
      </c>
      <c r="L375" s="3">
        <f t="shared" si="505"/>
        <v>0.77526717267551837</v>
      </c>
      <c r="M375" s="5">
        <f t="shared" si="506"/>
        <v>0.13263437277617066</v>
      </c>
      <c r="N375" s="5">
        <f t="shared" si="507"/>
        <v>0.16511544845310941</v>
      </c>
      <c r="O375" s="5">
        <f t="shared" si="508"/>
        <v>0.10282707518177257</v>
      </c>
      <c r="P375" s="5">
        <f t="shared" si="509"/>
        <v>0.12800858688729241</v>
      </c>
      <c r="Q375" s="5">
        <f t="shared" si="510"/>
        <v>0.10277543726873785</v>
      </c>
      <c r="R375" s="5">
        <f t="shared" si="511"/>
        <v>3.9859227925332891E-2</v>
      </c>
      <c r="S375" s="5">
        <f t="shared" si="512"/>
        <v>3.0886032734015148E-2</v>
      </c>
      <c r="T375" s="5">
        <f t="shared" si="513"/>
        <v>7.9678422671824484E-2</v>
      </c>
      <c r="U375" s="5">
        <f t="shared" si="514"/>
        <v>4.9620427617149819E-2</v>
      </c>
      <c r="V375" s="5">
        <f t="shared" si="515"/>
        <v>3.3120938428800716E-3</v>
      </c>
      <c r="W375" s="5">
        <f t="shared" si="516"/>
        <v>4.2648101090229831E-2</v>
      </c>
      <c r="X375" s="5">
        <f t="shared" si="517"/>
        <v>3.3063672752202171E-2</v>
      </c>
      <c r="Y375" s="5">
        <f t="shared" si="518"/>
        <v>1.2816590046434177E-2</v>
      </c>
      <c r="Z375" s="5">
        <f t="shared" si="519"/>
        <v>1.0300516979567298E-2</v>
      </c>
      <c r="AA375" s="5">
        <f t="shared" si="520"/>
        <v>1.2823029541899315E-2</v>
      </c>
      <c r="AB375" s="5">
        <f t="shared" si="521"/>
        <v>7.9816424242878103E-3</v>
      </c>
      <c r="AC375" s="5">
        <f t="shared" si="522"/>
        <v>1.9978628257843686E-4</v>
      </c>
      <c r="AD375" s="5">
        <f t="shared" si="523"/>
        <v>1.3273068266154613E-2</v>
      </c>
      <c r="AE375" s="5">
        <f t="shared" si="524"/>
        <v>1.0290174107430831E-2</v>
      </c>
      <c r="AF375" s="5">
        <f t="shared" si="525"/>
        <v>3.9888170933033637E-3</v>
      </c>
      <c r="AG375" s="5">
        <f t="shared" si="526"/>
        <v>1.0307996500816925E-3</v>
      </c>
      <c r="AH375" s="5">
        <f t="shared" si="527"/>
        <v>1.9964131689613274E-3</v>
      </c>
      <c r="AI375" s="5">
        <f t="shared" si="528"/>
        <v>2.4853184645207325E-3</v>
      </c>
      <c r="AJ375" s="5">
        <f t="shared" si="529"/>
        <v>1.5469763388961453E-3</v>
      </c>
      <c r="AK375" s="5">
        <f t="shared" si="530"/>
        <v>6.4193940730140637E-4</v>
      </c>
      <c r="AL375" s="5">
        <f t="shared" si="531"/>
        <v>7.7127396698258365E-6</v>
      </c>
      <c r="AM375" s="5">
        <f t="shared" si="532"/>
        <v>3.3047068768716614E-3</v>
      </c>
      <c r="AN375" s="5">
        <f t="shared" si="533"/>
        <v>2.5620307569536355E-3</v>
      </c>
      <c r="AO375" s="5">
        <f t="shared" si="534"/>
        <v>9.9312917062558152E-4</v>
      </c>
      <c r="AP375" s="5">
        <f t="shared" si="535"/>
        <v>2.5664681473749234E-4</v>
      </c>
      <c r="AQ375" s="5">
        <f t="shared" si="536"/>
        <v>4.9742462609428309E-5</v>
      </c>
      <c r="AR375" s="5">
        <f t="shared" si="537"/>
        <v>3.0955071859856419E-4</v>
      </c>
      <c r="AS375" s="5">
        <f t="shared" si="538"/>
        <v>3.8535716383744986E-4</v>
      </c>
      <c r="AT375" s="5">
        <f t="shared" si="539"/>
        <v>2.398639944903879E-4</v>
      </c>
      <c r="AU375" s="5">
        <f t="shared" si="540"/>
        <v>9.9534909865511899E-5</v>
      </c>
      <c r="AV375" s="5">
        <f t="shared" si="541"/>
        <v>3.0977549286787392E-5</v>
      </c>
      <c r="AW375" s="5">
        <f t="shared" si="542"/>
        <v>2.067707901509931E-7</v>
      </c>
      <c r="AX375" s="5">
        <f t="shared" si="543"/>
        <v>6.856671044360085E-4</v>
      </c>
      <c r="AY375" s="5">
        <f t="shared" si="544"/>
        <v>5.3157519745271364E-4</v>
      </c>
      <c r="AZ375" s="5">
        <f t="shared" si="545"/>
        <v>2.0605640019679788E-4</v>
      </c>
      <c r="BA375" s="5">
        <f t="shared" si="546"/>
        <v>5.3249587597422201E-5</v>
      </c>
      <c r="BB375" s="5">
        <f t="shared" si="547"/>
        <v>1.0320664305697713E-5</v>
      </c>
      <c r="BC375" s="5">
        <f t="shared" si="548"/>
        <v>1.6002544472822822E-6</v>
      </c>
      <c r="BD375" s="5">
        <f t="shared" si="549"/>
        <v>3.9997418401263949E-5</v>
      </c>
      <c r="BE375" s="5">
        <f t="shared" si="550"/>
        <v>4.9792459813086017E-5</v>
      </c>
      <c r="BF375" s="5">
        <f t="shared" si="551"/>
        <v>3.0993113472536502E-5</v>
      </c>
      <c r="BG375" s="5">
        <f t="shared" si="552"/>
        <v>1.2861024692324655E-5</v>
      </c>
      <c r="BH375" s="5">
        <f t="shared" si="553"/>
        <v>4.0026461753306943E-6</v>
      </c>
      <c r="BI375" s="5">
        <f t="shared" si="554"/>
        <v>9.9657231290136403E-7</v>
      </c>
      <c r="BJ375" s="8">
        <f t="shared" si="555"/>
        <v>0.47333525668974208</v>
      </c>
      <c r="BK375" s="8">
        <f t="shared" si="556"/>
        <v>0.29558016046005925</v>
      </c>
      <c r="BL375" s="8">
        <f t="shared" si="557"/>
        <v>0.22098597764106817</v>
      </c>
      <c r="BM375" s="8">
        <f t="shared" si="558"/>
        <v>0.32845039485135841</v>
      </c>
      <c r="BN375" s="8">
        <f t="shared" si="559"/>
        <v>0.67122014849241585</v>
      </c>
    </row>
    <row r="376" spans="1:66" x14ac:dyDescent="0.25">
      <c r="A376" t="s">
        <v>99</v>
      </c>
      <c r="B376" t="s">
        <v>111</v>
      </c>
      <c r="C376" t="s">
        <v>101</v>
      </c>
      <c r="D376" t="s">
        <v>497</v>
      </c>
      <c r="E376">
        <f>VLOOKUP(A376,home!$A$2:$E$405,3,FALSE)</f>
        <v>1.3447619047618999</v>
      </c>
      <c r="F376">
        <f>VLOOKUP(B376,home!$B$2:$E$405,3,FALSE)</f>
        <v>0.96</v>
      </c>
      <c r="G376">
        <f>VLOOKUP(C376,away!$B$2:$E$405,4,FALSE)</f>
        <v>0.54</v>
      </c>
      <c r="H376">
        <f>VLOOKUP(A376,away!$A$2:$E$405,3,FALSE)</f>
        <v>1.2609523809523799</v>
      </c>
      <c r="I376">
        <f>VLOOKUP(C376,away!$B$2:$E$405,3,FALSE)</f>
        <v>1.18</v>
      </c>
      <c r="J376">
        <f>VLOOKUP(B376,home!$B$2:$E$405,4,FALSE)</f>
        <v>0.68</v>
      </c>
      <c r="K376" s="3">
        <f t="shared" si="504"/>
        <v>0.69712457142856898</v>
      </c>
      <c r="L376" s="3">
        <f t="shared" si="505"/>
        <v>1.0117881904761896</v>
      </c>
      <c r="M376" s="5">
        <f t="shared" si="506"/>
        <v>0.18106254373525549</v>
      </c>
      <c r="N376" s="5">
        <f t="shared" si="507"/>
        <v>0.12622314820320651</v>
      </c>
      <c r="O376" s="5">
        <f t="shared" si="508"/>
        <v>0.18319694348891008</v>
      </c>
      <c r="P376" s="5">
        <f t="shared" si="509"/>
        <v>0.12771109071673023</v>
      </c>
      <c r="Q376" s="5">
        <f t="shared" si="510"/>
        <v>4.3996629047762539E-2</v>
      </c>
      <c r="R376" s="5">
        <f t="shared" si="511"/>
        <v>9.2678251976706538E-2</v>
      </c>
      <c r="S376" s="5">
        <f t="shared" si="512"/>
        <v>2.2520012084753835E-2</v>
      </c>
      <c r="T376" s="5">
        <f t="shared" si="513"/>
        <v>4.4515269691287822E-2</v>
      </c>
      <c r="U376" s="5">
        <f t="shared" si="514"/>
        <v>6.460828669001048E-2</v>
      </c>
      <c r="V376" s="5">
        <f t="shared" si="515"/>
        <v>1.7649243963291279E-3</v>
      </c>
      <c r="W376" s="5">
        <f t="shared" si="516"/>
        <v>1.0223710389741065E-2</v>
      </c>
      <c r="X376" s="5">
        <f t="shared" si="517"/>
        <v>1.034422943518873E-2</v>
      </c>
      <c r="Y376" s="5">
        <f t="shared" si="518"/>
        <v>5.2330845910500707E-3</v>
      </c>
      <c r="Z376" s="5">
        <f t="shared" si="519"/>
        <v>3.1256920288002761E-2</v>
      </c>
      <c r="AA376" s="5">
        <f t="shared" si="520"/>
        <v>2.1789967159950869E-2</v>
      </c>
      <c r="AB376" s="5">
        <f t="shared" si="521"/>
        <v>7.5951607589116697E-3</v>
      </c>
      <c r="AC376" s="5">
        <f t="shared" si="522"/>
        <v>7.7804751550841718E-5</v>
      </c>
      <c r="AD376" s="5">
        <f t="shared" si="523"/>
        <v>1.7817999309645116E-3</v>
      </c>
      <c r="AE376" s="5">
        <f t="shared" si="524"/>
        <v>1.8028041279411829E-3</v>
      </c>
      <c r="AF376" s="5">
        <f t="shared" si="525"/>
        <v>9.1202796319630704E-4</v>
      </c>
      <c r="AG376" s="5">
        <f t="shared" si="526"/>
        <v>3.0759304084869221E-4</v>
      </c>
      <c r="AH376" s="5">
        <f t="shared" si="527"/>
        <v>7.9063457045142008E-3</v>
      </c>
      <c r="AI376" s="5">
        <f t="shared" si="528"/>
        <v>5.5117078608255691E-3</v>
      </c>
      <c r="AJ376" s="5">
        <f t="shared" si="529"/>
        <v>1.9211734901587497E-3</v>
      </c>
      <c r="AK376" s="5">
        <f t="shared" si="530"/>
        <v>4.4643241532228223E-4</v>
      </c>
      <c r="AL376" s="5">
        <f t="shared" si="531"/>
        <v>2.1951596345693947E-6</v>
      </c>
      <c r="AM376" s="5">
        <f t="shared" si="532"/>
        <v>2.4842730264901789E-4</v>
      </c>
      <c r="AN376" s="5">
        <f t="shared" si="533"/>
        <v>2.5135581101213054E-4</v>
      </c>
      <c r="AO376" s="5">
        <f t="shared" si="534"/>
        <v>1.2715942059481929E-4</v>
      </c>
      <c r="AP376" s="5">
        <f t="shared" si="535"/>
        <v>4.2886133355210991E-5</v>
      </c>
      <c r="AQ376" s="5">
        <f t="shared" si="536"/>
        <v>1.0847920815997368E-5</v>
      </c>
      <c r="AR376" s="5">
        <f t="shared" si="537"/>
        <v>1.5999094427299244E-3</v>
      </c>
      <c r="AS376" s="5">
        <f t="shared" si="538"/>
        <v>1.1153361845876193E-3</v>
      </c>
      <c r="AT376" s="5">
        <f t="shared" si="539"/>
        <v>3.8876412983970962E-4</v>
      </c>
      <c r="AU376" s="5">
        <f t="shared" si="540"/>
        <v>9.0339009133769387E-5</v>
      </c>
      <c r="AV376" s="5">
        <f t="shared" si="541"/>
        <v>1.5744385756415137E-5</v>
      </c>
      <c r="AW376" s="5">
        <f t="shared" si="542"/>
        <v>4.3009421779033682E-8</v>
      </c>
      <c r="AX376" s="5">
        <f t="shared" si="543"/>
        <v>2.8864129481725319E-5</v>
      </c>
      <c r="AY376" s="5">
        <f t="shared" si="544"/>
        <v>2.9204385337985299E-5</v>
      </c>
      <c r="AZ376" s="5">
        <f t="shared" si="545"/>
        <v>1.4774326097544753E-5</v>
      </c>
      <c r="BA376" s="5">
        <f t="shared" si="546"/>
        <v>4.9828295559133181E-6</v>
      </c>
      <c r="BB376" s="5">
        <f t="shared" si="547"/>
        <v>1.2603920249572024E-6</v>
      </c>
      <c r="BC376" s="5">
        <f t="shared" si="548"/>
        <v>2.5504995324441378E-7</v>
      </c>
      <c r="BD376" s="5">
        <f t="shared" si="549"/>
        <v>2.6979491333091308E-4</v>
      </c>
      <c r="BE376" s="5">
        <f t="shared" si="550"/>
        <v>1.8808066332942069E-4</v>
      </c>
      <c r="BF376" s="5">
        <f t="shared" si="551"/>
        <v>6.5557825908761679E-5</v>
      </c>
      <c r="BG376" s="5">
        <f t="shared" si="552"/>
        <v>1.5233990430144741E-5</v>
      </c>
      <c r="BH376" s="5">
        <f t="shared" si="553"/>
        <v>2.6549972624403932E-6</v>
      </c>
      <c r="BI376" s="5">
        <f t="shared" si="554"/>
        <v>3.7017276574455674E-7</v>
      </c>
      <c r="BJ376" s="8">
        <f t="shared" si="555"/>
        <v>0.24610031412206593</v>
      </c>
      <c r="BK376" s="8">
        <f t="shared" si="556"/>
        <v>0.33316777522959207</v>
      </c>
      <c r="BL376" s="8">
        <f t="shared" si="557"/>
        <v>0.38940605526038519</v>
      </c>
      <c r="BM376" s="8">
        <f t="shared" si="558"/>
        <v>0.24503329635555846</v>
      </c>
      <c r="BN376" s="8">
        <f t="shared" si="559"/>
        <v>0.7548686071685714</v>
      </c>
    </row>
    <row r="377" spans="1:66" x14ac:dyDescent="0.25">
      <c r="A377" t="s">
        <v>99</v>
      </c>
      <c r="B377" t="s">
        <v>104</v>
      </c>
      <c r="C377" t="s">
        <v>395</v>
      </c>
      <c r="D377" t="s">
        <v>497</v>
      </c>
      <c r="E377">
        <f>VLOOKUP(A377,home!$A$2:$E$405,3,FALSE)</f>
        <v>1.3447619047618999</v>
      </c>
      <c r="F377">
        <f>VLOOKUP(B377,home!$B$2:$E$405,3,FALSE)</f>
        <v>0.78</v>
      </c>
      <c r="G377">
        <f>VLOOKUP(C377,away!$B$2:$E$405,4,FALSE)</f>
        <v>0.5</v>
      </c>
      <c r="H377">
        <f>VLOOKUP(A377,away!$A$2:$E$405,3,FALSE)</f>
        <v>1.2609523809523799</v>
      </c>
      <c r="I377">
        <f>VLOOKUP(C377,away!$B$2:$E$405,3,FALSE)</f>
        <v>1.06</v>
      </c>
      <c r="J377">
        <f>VLOOKUP(B377,home!$B$2:$E$405,4,FALSE)</f>
        <v>1.1200000000000001</v>
      </c>
      <c r="K377" s="3">
        <f t="shared" si="504"/>
        <v>0.52445714285714096</v>
      </c>
      <c r="L377" s="3">
        <f t="shared" si="505"/>
        <v>1.4970026666666656</v>
      </c>
      <c r="M377" s="5">
        <f t="shared" si="506"/>
        <v>0.13246195464736404</v>
      </c>
      <c r="N377" s="5">
        <f t="shared" si="507"/>
        <v>6.9470618271628731E-2</v>
      </c>
      <c r="O377" s="5">
        <f t="shared" si="508"/>
        <v>0.19829589933898289</v>
      </c>
      <c r="P377" s="5">
        <f t="shared" si="509"/>
        <v>0.10399770080761019</v>
      </c>
      <c r="Q377" s="5">
        <f t="shared" si="510"/>
        <v>1.8217180985628745E-2</v>
      </c>
      <c r="R377" s="5">
        <f t="shared" si="511"/>
        <v>0.14842474504976108</v>
      </c>
      <c r="S377" s="5">
        <f t="shared" si="512"/>
        <v>2.041250599476269E-2</v>
      </c>
      <c r="T377" s="5">
        <f t="shared" si="513"/>
        <v>2.7271168514635506E-2</v>
      </c>
      <c r="U377" s="5">
        <f t="shared" si="514"/>
        <v>7.7842417718097273E-2</v>
      </c>
      <c r="V377" s="5">
        <f t="shared" si="515"/>
        <v>1.7806821058991549E-3</v>
      </c>
      <c r="W377" s="5">
        <f t="shared" si="516"/>
        <v>3.1847102302114292E-3</v>
      </c>
      <c r="X377" s="5">
        <f t="shared" si="517"/>
        <v>4.7675197071871201E-3</v>
      </c>
      <c r="Y377" s="5">
        <f t="shared" si="518"/>
        <v>3.5684948575225011E-3</v>
      </c>
      <c r="Z377" s="5">
        <f t="shared" si="519"/>
        <v>7.4064079712937408E-2</v>
      </c>
      <c r="AA377" s="5">
        <f t="shared" si="520"/>
        <v>3.8843435634590688E-2</v>
      </c>
      <c r="AB377" s="5">
        <f t="shared" si="521"/>
        <v>1.0185858635836343E-2</v>
      </c>
      <c r="AC377" s="5">
        <f t="shared" si="522"/>
        <v>8.7377374401466861E-5</v>
      </c>
      <c r="AD377" s="5">
        <f t="shared" si="523"/>
        <v>4.1756100704114837E-4</v>
      </c>
      <c r="AE377" s="5">
        <f t="shared" si="524"/>
        <v>6.2508994103661745E-4</v>
      </c>
      <c r="AF377" s="5">
        <f t="shared" si="525"/>
        <v>4.6788065431916265E-4</v>
      </c>
      <c r="AG377" s="5">
        <f t="shared" si="526"/>
        <v>2.3347286239917687E-4</v>
      </c>
      <c r="AH377" s="5">
        <f t="shared" si="527"/>
        <v>2.7718531208619966E-2</v>
      </c>
      <c r="AI377" s="5">
        <f t="shared" si="528"/>
        <v>1.4537181681869321E-2</v>
      </c>
      <c r="AJ377" s="5">
        <f t="shared" si="529"/>
        <v>3.8120643850341751E-3</v>
      </c>
      <c r="AK377" s="5">
        <f t="shared" si="530"/>
        <v>6.6642146525416261E-4</v>
      </c>
      <c r="AL377" s="5">
        <f t="shared" si="531"/>
        <v>2.7440470932350444E-6</v>
      </c>
      <c r="AM377" s="5">
        <f t="shared" si="532"/>
        <v>4.3798570544270259E-5</v>
      </c>
      <c r="AN377" s="5">
        <f t="shared" si="533"/>
        <v>6.5566576900960639E-5</v>
      </c>
      <c r="AO377" s="5">
        <f t="shared" si="534"/>
        <v>4.9076670232471555E-5</v>
      </c>
      <c r="AP377" s="5">
        <f t="shared" si="535"/>
        <v>2.4489302069710153E-5</v>
      </c>
      <c r="AQ377" s="5">
        <f t="shared" si="536"/>
        <v>9.1651376257904039E-6</v>
      </c>
      <c r="AR377" s="5">
        <f t="shared" si="537"/>
        <v>8.2989430270774545E-3</v>
      </c>
      <c r="AS377" s="5">
        <f t="shared" si="538"/>
        <v>4.3524399487152336E-3</v>
      </c>
      <c r="AT377" s="5">
        <f t="shared" si="539"/>
        <v>1.1413341099802362E-3</v>
      </c>
      <c r="AU377" s="5">
        <f t="shared" si="540"/>
        <v>1.9952694212187756E-4</v>
      </c>
      <c r="AV377" s="5">
        <f t="shared" si="541"/>
        <v>2.6160832497065499E-5</v>
      </c>
      <c r="AW377" s="5">
        <f t="shared" si="542"/>
        <v>5.9844141110380117E-8</v>
      </c>
      <c r="AX377" s="5">
        <f t="shared" si="543"/>
        <v>3.8284121948124838E-6</v>
      </c>
      <c r="AY377" s="5">
        <f t="shared" si="544"/>
        <v>5.7311432647334707E-6</v>
      </c>
      <c r="AZ377" s="5">
        <f t="shared" si="545"/>
        <v>4.2897683751773536E-6</v>
      </c>
      <c r="BA377" s="5">
        <f t="shared" si="546"/>
        <v>2.1405982323409416E-6</v>
      </c>
      <c r="BB377" s="5">
        <f t="shared" si="547"/>
        <v>8.0112031551908566E-7</v>
      </c>
      <c r="BC377" s="5">
        <f t="shared" si="548"/>
        <v>2.3985584973058228E-7</v>
      </c>
      <c r="BD377" s="5">
        <f t="shared" si="549"/>
        <v>2.0705899736749465E-3</v>
      </c>
      <c r="BE377" s="5">
        <f t="shared" si="550"/>
        <v>1.0859357016222051E-3</v>
      </c>
      <c r="BF377" s="5">
        <f t="shared" si="551"/>
        <v>2.8476336769967317E-4</v>
      </c>
      <c r="BG377" s="5">
        <f t="shared" si="552"/>
        <v>4.9782060738049354E-5</v>
      </c>
      <c r="BH377" s="5">
        <f t="shared" si="553"/>
        <v>6.527139335054503E-6</v>
      </c>
      <c r="BI377" s="5">
        <f t="shared" si="554"/>
        <v>6.8464096933862899E-7</v>
      </c>
      <c r="BJ377" s="8">
        <f t="shared" si="555"/>
        <v>0.12843282418721566</v>
      </c>
      <c r="BK377" s="8">
        <f t="shared" si="556"/>
        <v>0.25874869612039547</v>
      </c>
      <c r="BL377" s="8">
        <f t="shared" si="557"/>
        <v>0.53784324286247698</v>
      </c>
      <c r="BM377" s="8">
        <f t="shared" si="558"/>
        <v>0.32821507248292631</v>
      </c>
      <c r="BN377" s="8">
        <f t="shared" si="559"/>
        <v>0.67086809910097567</v>
      </c>
    </row>
    <row r="378" spans="1:66" x14ac:dyDescent="0.25">
      <c r="A378" t="s">
        <v>99</v>
      </c>
      <c r="B378" t="s">
        <v>106</v>
      </c>
      <c r="C378" t="s">
        <v>116</v>
      </c>
      <c r="D378" t="s">
        <v>497</v>
      </c>
      <c r="E378">
        <f>VLOOKUP(A378,home!$A$2:$E$405,3,FALSE)</f>
        <v>1.3447619047618999</v>
      </c>
      <c r="F378">
        <f>VLOOKUP(B378,home!$B$2:$E$405,3,FALSE)</f>
        <v>1.05</v>
      </c>
      <c r="G378">
        <f>VLOOKUP(C378,away!$B$2:$E$405,4,FALSE)</f>
        <v>1.35</v>
      </c>
      <c r="H378">
        <f>VLOOKUP(A378,away!$A$2:$E$405,3,FALSE)</f>
        <v>1.2609523809523799</v>
      </c>
      <c r="I378">
        <f>VLOOKUP(C378,away!$B$2:$E$405,3,FALSE)</f>
        <v>0.74</v>
      </c>
      <c r="J378">
        <f>VLOOKUP(B378,home!$B$2:$E$405,4,FALSE)</f>
        <v>1.48</v>
      </c>
      <c r="K378" s="3">
        <f t="shared" si="504"/>
        <v>1.9061999999999935</v>
      </c>
      <c r="L378" s="3">
        <f t="shared" si="505"/>
        <v>1.3809950476190465</v>
      </c>
      <c r="M378" s="5">
        <f t="shared" si="506"/>
        <v>3.7358491359032901E-2</v>
      </c>
      <c r="N378" s="5">
        <f t="shared" si="507"/>
        <v>7.1212756228588275E-2</v>
      </c>
      <c r="O378" s="5">
        <f t="shared" si="508"/>
        <v>5.1591891553343379E-2</v>
      </c>
      <c r="P378" s="5">
        <f t="shared" si="509"/>
        <v>9.8344463678982807E-2</v>
      </c>
      <c r="Q378" s="5">
        <f t="shared" si="510"/>
        <v>6.7872877961467265E-2</v>
      </c>
      <c r="R378" s="5">
        <f t="shared" si="511"/>
        <v>3.5624073366233064E-2</v>
      </c>
      <c r="S378" s="5">
        <f t="shared" si="512"/>
        <v>6.4721788704994565E-2</v>
      </c>
      <c r="T378" s="5">
        <f t="shared" si="513"/>
        <v>9.373210833243821E-2</v>
      </c>
      <c r="U378" s="5">
        <f t="shared" si="514"/>
        <v>6.7906608650713227E-2</v>
      </c>
      <c r="V378" s="5">
        <f t="shared" si="515"/>
        <v>1.893078347708951E-2</v>
      </c>
      <c r="W378" s="5">
        <f t="shared" si="516"/>
        <v>4.3126426656716156E-2</v>
      </c>
      <c r="X378" s="5">
        <f t="shared" si="517"/>
        <v>5.9557381634431042E-2</v>
      </c>
      <c r="Y378" s="5">
        <f t="shared" si="518"/>
        <v>4.1124224543153412E-2</v>
      </c>
      <c r="Z378" s="5">
        <f t="shared" si="519"/>
        <v>1.6398889631595151E-2</v>
      </c>
      <c r="AA378" s="5">
        <f t="shared" si="520"/>
        <v>3.1259563415746566E-2</v>
      </c>
      <c r="AB378" s="5">
        <f t="shared" si="521"/>
        <v>2.9793489891547956E-2</v>
      </c>
      <c r="AC378" s="5">
        <f t="shared" si="522"/>
        <v>3.1146495755562157E-3</v>
      </c>
      <c r="AD378" s="5">
        <f t="shared" si="523"/>
        <v>2.0551898623258021E-2</v>
      </c>
      <c r="AE378" s="5">
        <f t="shared" si="524"/>
        <v>2.8382070217888026E-2</v>
      </c>
      <c r="AF378" s="5">
        <f t="shared" si="525"/>
        <v>1.9597749206039697E-2</v>
      </c>
      <c r="AG378" s="5">
        <f t="shared" si="526"/>
        <v>9.0214648660069778E-3</v>
      </c>
      <c r="AH378" s="5">
        <f t="shared" si="527"/>
        <v>5.6616963419210591E-3</v>
      </c>
      <c r="AI378" s="5">
        <f t="shared" si="528"/>
        <v>1.0792325566969884E-2</v>
      </c>
      <c r="AJ378" s="5">
        <f t="shared" si="529"/>
        <v>1.0286165497878964E-2</v>
      </c>
      <c r="AK378" s="5">
        <f t="shared" si="530"/>
        <v>6.5358295573522719E-3</v>
      </c>
      <c r="AL378" s="5">
        <f t="shared" si="531"/>
        <v>3.2796671483575299E-4</v>
      </c>
      <c r="AM378" s="5">
        <f t="shared" si="532"/>
        <v>7.8352058311308582E-3</v>
      </c>
      <c r="AN378" s="5">
        <f t="shared" si="533"/>
        <v>1.082038044986759E-2</v>
      </c>
      <c r="AO378" s="5">
        <f t="shared" si="534"/>
        <v>7.4714459073105472E-3</v>
      </c>
      <c r="AP378" s="5">
        <f t="shared" si="535"/>
        <v>3.4393432655164874E-3</v>
      </c>
      <c r="AQ378" s="5">
        <f t="shared" si="536"/>
        <v>1.1874290041850473E-3</v>
      </c>
      <c r="AR378" s="5">
        <f t="shared" si="537"/>
        <v>1.5637549218631694E-3</v>
      </c>
      <c r="AS378" s="5">
        <f t="shared" si="538"/>
        <v>2.9808296320555632E-3</v>
      </c>
      <c r="AT378" s="5">
        <f t="shared" si="539"/>
        <v>2.8410287223121478E-3</v>
      </c>
      <c r="AU378" s="5">
        <f t="shared" si="540"/>
        <v>1.805189650157133E-3</v>
      </c>
      <c r="AV378" s="5">
        <f t="shared" si="541"/>
        <v>8.6026312778237908E-4</v>
      </c>
      <c r="AW378" s="5">
        <f t="shared" si="542"/>
        <v>2.3982135655070664E-5</v>
      </c>
      <c r="AX378" s="5">
        <f t="shared" si="543"/>
        <v>2.4892448925502662E-3</v>
      </c>
      <c r="AY378" s="5">
        <f t="shared" si="544"/>
        <v>3.4376348689229225E-3</v>
      </c>
      <c r="AZ378" s="5">
        <f t="shared" si="545"/>
        <v>2.373678364752553E-3</v>
      </c>
      <c r="BA378" s="5">
        <f t="shared" si="546"/>
        <v>1.0926793554545846E-3</v>
      </c>
      <c r="BB378" s="5">
        <f t="shared" si="547"/>
        <v>3.772461946295883E-4</v>
      </c>
      <c r="BC378" s="5">
        <f t="shared" si="548"/>
        <v>1.0419502530331839E-4</v>
      </c>
      <c r="BD378" s="5">
        <f t="shared" si="549"/>
        <v>3.5992296713049113E-4</v>
      </c>
      <c r="BE378" s="5">
        <f t="shared" si="550"/>
        <v>6.8608515994413976E-4</v>
      </c>
      <c r="BF378" s="5">
        <f t="shared" si="551"/>
        <v>6.5390776594275747E-4</v>
      </c>
      <c r="BG378" s="5">
        <f t="shared" si="552"/>
        <v>4.1549299448002676E-4</v>
      </c>
      <c r="BH378" s="5">
        <f t="shared" si="553"/>
        <v>1.9800318651945614E-4</v>
      </c>
      <c r="BI378" s="5">
        <f t="shared" si="554"/>
        <v>7.5486734828677184E-5</v>
      </c>
      <c r="BJ378" s="8">
        <f t="shared" si="555"/>
        <v>0.49480744142961081</v>
      </c>
      <c r="BK378" s="8">
        <f t="shared" si="556"/>
        <v>0.22623577837941469</v>
      </c>
      <c r="BL378" s="8">
        <f t="shared" si="557"/>
        <v>0.26189160870472222</v>
      </c>
      <c r="BM378" s="8">
        <f t="shared" si="558"/>
        <v>0.63391551126442747</v>
      </c>
      <c r="BN378" s="8">
        <f t="shared" si="559"/>
        <v>0.36200455414764765</v>
      </c>
    </row>
    <row r="379" spans="1:66" x14ac:dyDescent="0.25">
      <c r="A379" t="s">
        <v>99</v>
      </c>
      <c r="B379" t="s">
        <v>105</v>
      </c>
      <c r="C379" t="s">
        <v>107</v>
      </c>
      <c r="D379" t="s">
        <v>497</v>
      </c>
      <c r="E379">
        <f>VLOOKUP(A379,home!$A$2:$E$405,3,FALSE)</f>
        <v>1.3447619047618999</v>
      </c>
      <c r="F379">
        <f>VLOOKUP(B379,home!$B$2:$E$405,3,FALSE)</f>
        <v>1.1299999999999999</v>
      </c>
      <c r="G379">
        <f>VLOOKUP(C379,away!$B$2:$E$405,4,FALSE)</f>
        <v>0.96</v>
      </c>
      <c r="H379">
        <f>VLOOKUP(A379,away!$A$2:$E$405,3,FALSE)</f>
        <v>1.2609523809523799</v>
      </c>
      <c r="I379">
        <f>VLOOKUP(C379,away!$B$2:$E$405,3,FALSE)</f>
        <v>0.67</v>
      </c>
      <c r="J379">
        <f>VLOOKUP(B379,home!$B$2:$E$405,4,FALSE)</f>
        <v>1.36</v>
      </c>
      <c r="K379" s="3">
        <f t="shared" si="504"/>
        <v>1.4587977142857087</v>
      </c>
      <c r="L379" s="3">
        <f t="shared" si="505"/>
        <v>1.1489798095238088</v>
      </c>
      <c r="M379" s="5">
        <f t="shared" si="506"/>
        <v>7.3698154278641362E-2</v>
      </c>
      <c r="N379" s="5">
        <f t="shared" si="507"/>
        <v>0.10751069900875752</v>
      </c>
      <c r="O379" s="5">
        <f t="shared" si="508"/>
        <v>8.4677691265329619E-2</v>
      </c>
      <c r="P379" s="5">
        <f t="shared" si="509"/>
        <v>0.12352762246885376</v>
      </c>
      <c r="Q379" s="5">
        <f t="shared" si="510"/>
        <v>7.8418180987617159E-2</v>
      </c>
      <c r="R379" s="5">
        <f t="shared" si="511"/>
        <v>4.864647879047717E-2</v>
      </c>
      <c r="S379" s="5">
        <f t="shared" si="512"/>
        <v>5.1762061282822187E-2</v>
      </c>
      <c r="T379" s="5">
        <f t="shared" si="513"/>
        <v>9.0100906654355925E-2</v>
      </c>
      <c r="U379" s="5">
        <f t="shared" si="514"/>
        <v>7.0965372067596302E-2</v>
      </c>
      <c r="V379" s="5">
        <f t="shared" si="515"/>
        <v>9.6399886913181836E-3</v>
      </c>
      <c r="W379" s="5">
        <f t="shared" si="516"/>
        <v>3.8132087727726305E-2</v>
      </c>
      <c r="X379" s="5">
        <f t="shared" si="517"/>
        <v>4.3812998894148136E-2</v>
      </c>
      <c r="Y379" s="5">
        <f t="shared" si="518"/>
        <v>2.5170125562032592E-2</v>
      </c>
      <c r="Z379" s="5">
        <f t="shared" si="519"/>
        <v>1.8631273978228818E-2</v>
      </c>
      <c r="AA379" s="5">
        <f t="shared" si="520"/>
        <v>2.7179259893671003E-2</v>
      </c>
      <c r="AB379" s="5">
        <f t="shared" si="521"/>
        <v>1.9824521104432249E-2</v>
      </c>
      <c r="AC379" s="5">
        <f t="shared" si="522"/>
        <v>1.0098666100603112E-3</v>
      </c>
      <c r="AD379" s="5">
        <f t="shared" si="523"/>
        <v>1.3906750604537322E-2</v>
      </c>
      <c r="AE379" s="5">
        <f t="shared" si="524"/>
        <v>1.5978575660696406E-2</v>
      </c>
      <c r="AF379" s="5">
        <f t="shared" si="525"/>
        <v>9.1795304095443637E-3</v>
      </c>
      <c r="AG379" s="5">
        <f t="shared" si="526"/>
        <v>3.5156983671587637E-3</v>
      </c>
      <c r="AH379" s="5">
        <f t="shared" si="527"/>
        <v>5.3517394066728138E-3</v>
      </c>
      <c r="AI379" s="5">
        <f t="shared" si="528"/>
        <v>7.8071052139070561E-3</v>
      </c>
      <c r="AJ379" s="5">
        <f t="shared" si="529"/>
        <v>5.6944936206178272E-3</v>
      </c>
      <c r="AK379" s="5">
        <f t="shared" si="530"/>
        <v>2.7690380925906115E-3</v>
      </c>
      <c r="AL379" s="5">
        <f t="shared" si="531"/>
        <v>6.7706673293219414E-5</v>
      </c>
      <c r="AM379" s="5">
        <f t="shared" si="532"/>
        <v>4.0574271990080893E-3</v>
      </c>
      <c r="AN379" s="5">
        <f t="shared" si="533"/>
        <v>4.6619019302730352E-3</v>
      </c>
      <c r="AO379" s="5">
        <f t="shared" si="534"/>
        <v>2.6782155959318953E-3</v>
      </c>
      <c r="AP379" s="5">
        <f t="shared" si="535"/>
        <v>1.0257385484258408E-3</v>
      </c>
      <c r="AQ379" s="5">
        <f t="shared" si="536"/>
        <v>2.9463822049788786E-4</v>
      </c>
      <c r="AR379" s="5">
        <f t="shared" si="537"/>
        <v>1.2298081048199979E-3</v>
      </c>
      <c r="AS379" s="5">
        <f t="shared" si="538"/>
        <v>1.7940412523214523E-3</v>
      </c>
      <c r="AT379" s="5">
        <f t="shared" si="539"/>
        <v>1.3085716391104027E-3</v>
      </c>
      <c r="AU379" s="5">
        <f t="shared" si="540"/>
        <v>6.3631377203778614E-4</v>
      </c>
      <c r="AV379" s="5">
        <f t="shared" si="541"/>
        <v>2.320632690543101E-4</v>
      </c>
      <c r="AW379" s="5">
        <f t="shared" si="542"/>
        <v>3.1523646310527268E-6</v>
      </c>
      <c r="AX379" s="5">
        <f t="shared" si="543"/>
        <v>9.8649425396561078E-4</v>
      </c>
      <c r="AY379" s="5">
        <f t="shared" si="544"/>
        <v>1.1334619800177394E-3</v>
      </c>
      <c r="AZ379" s="5">
        <f t="shared" si="545"/>
        <v>6.5116246495163085E-4</v>
      </c>
      <c r="BA379" s="5">
        <f t="shared" si="546"/>
        <v>2.4939084164972615E-4</v>
      </c>
      <c r="BB379" s="5">
        <f t="shared" si="547"/>
        <v>7.1636260433921231E-5</v>
      </c>
      <c r="BC379" s="5">
        <f t="shared" si="548"/>
        <v>1.646172337367295E-5</v>
      </c>
      <c r="BD379" s="5">
        <f t="shared" si="549"/>
        <v>2.3550411367115269E-4</v>
      </c>
      <c r="BE379" s="5">
        <f t="shared" si="550"/>
        <v>3.435528627283593E-4</v>
      </c>
      <c r="BF379" s="5">
        <f t="shared" si="551"/>
        <v>2.5058706544222123E-4</v>
      </c>
      <c r="BG379" s="5">
        <f t="shared" si="552"/>
        <v>1.2185194609889185E-4</v>
      </c>
      <c r="BH379" s="5">
        <f t="shared" si="553"/>
        <v>4.4439335112582228E-5</v>
      </c>
      <c r="BI379" s="5">
        <f t="shared" si="554"/>
        <v>1.296560009732232E-5</v>
      </c>
      <c r="BJ379" s="8">
        <f t="shared" si="555"/>
        <v>0.44155208289510361</v>
      </c>
      <c r="BK379" s="8">
        <f t="shared" si="556"/>
        <v>0.26083886198500672</v>
      </c>
      <c r="BL379" s="8">
        <f t="shared" si="557"/>
        <v>0.27912539841578904</v>
      </c>
      <c r="BM379" s="8">
        <f t="shared" si="558"/>
        <v>0.48253848085906487</v>
      </c>
      <c r="BN379" s="8">
        <f t="shared" si="559"/>
        <v>0.5164788267996766</v>
      </c>
    </row>
    <row r="380" spans="1:66" x14ac:dyDescent="0.25">
      <c r="A380" t="s">
        <v>99</v>
      </c>
      <c r="B380" t="s">
        <v>110</v>
      </c>
      <c r="C380" t="s">
        <v>108</v>
      </c>
      <c r="D380" t="s">
        <v>497</v>
      </c>
      <c r="E380">
        <f>VLOOKUP(A380,home!$A$2:$E$405,3,FALSE)</f>
        <v>1.3447619047618999</v>
      </c>
      <c r="F380">
        <f>VLOOKUP(B380,home!$B$2:$E$405,3,FALSE)</f>
        <v>0.98</v>
      </c>
      <c r="G380">
        <f>VLOOKUP(C380,away!$B$2:$E$405,4,FALSE)</f>
        <v>0.88</v>
      </c>
      <c r="H380">
        <f>VLOOKUP(A380,away!$A$2:$E$405,3,FALSE)</f>
        <v>1.2609523809523799</v>
      </c>
      <c r="I380">
        <f>VLOOKUP(C380,away!$B$2:$E$405,3,FALSE)</f>
        <v>0.74</v>
      </c>
      <c r="J380">
        <f>VLOOKUP(B380,home!$B$2:$E$405,4,FALSE)</f>
        <v>0.47</v>
      </c>
      <c r="K380" s="3">
        <f t="shared" si="504"/>
        <v>1.1597226666666625</v>
      </c>
      <c r="L380" s="3">
        <f t="shared" si="505"/>
        <v>0.43855923809523767</v>
      </c>
      <c r="M380" s="5">
        <f t="shared" si="506"/>
        <v>0.20224369359578365</v>
      </c>
      <c r="N380" s="5">
        <f t="shared" si="507"/>
        <v>0.23454659565341759</v>
      </c>
      <c r="O380" s="5">
        <f t="shared" si="508"/>
        <v>8.8695840172933554E-2</v>
      </c>
      <c r="P380" s="5">
        <f t="shared" si="509"/>
        <v>0.10286257628759458</v>
      </c>
      <c r="Q380" s="5">
        <f t="shared" si="510"/>
        <v>0.13600450168438447</v>
      </c>
      <c r="R380" s="5">
        <f t="shared" si="511"/>
        <v>1.9449190044229354E-2</v>
      </c>
      <c r="S380" s="5">
        <f t="shared" si="512"/>
        <v>1.307915887561426E-2</v>
      </c>
      <c r="T380" s="5">
        <f t="shared" si="513"/>
        <v>5.9646030636226109E-2</v>
      </c>
      <c r="U380" s="5">
        <f t="shared" si="514"/>
        <v>2.2555666542600369E-2</v>
      </c>
      <c r="V380" s="5">
        <f t="shared" si="515"/>
        <v>7.3912810261540297E-4</v>
      </c>
      <c r="W380" s="5">
        <f t="shared" si="516"/>
        <v>5.2575834457361637E-2</v>
      </c>
      <c r="X380" s="5">
        <f t="shared" si="517"/>
        <v>2.3057617901841857E-2</v>
      </c>
      <c r="Y380" s="5">
        <f t="shared" si="518"/>
        <v>5.0560656696614385E-3</v>
      </c>
      <c r="Z380" s="5">
        <f t="shared" si="519"/>
        <v>2.84320732245557E-3</v>
      </c>
      <c r="AA380" s="5">
        <f t="shared" si="520"/>
        <v>3.2973319778843548E-3</v>
      </c>
      <c r="AB380" s="5">
        <f t="shared" si="521"/>
        <v>1.9119953171386525E-3</v>
      </c>
      <c r="AC380" s="5">
        <f t="shared" si="522"/>
        <v>2.3495362046225679E-5</v>
      </c>
      <c r="AD380" s="5">
        <f t="shared" si="523"/>
        <v>1.5243346734779114E-2</v>
      </c>
      <c r="AE380" s="5">
        <f t="shared" si="524"/>
        <v>6.6851105300262557E-3</v>
      </c>
      <c r="AF380" s="5">
        <f t="shared" si="525"/>
        <v>1.4659084903153824E-3</v>
      </c>
      <c r="AG380" s="5">
        <f t="shared" si="526"/>
        <v>2.1429590354335147E-4</v>
      </c>
      <c r="AH380" s="5">
        <f t="shared" si="527"/>
        <v>3.1172870927072873E-4</v>
      </c>
      <c r="AI380" s="5">
        <f t="shared" si="528"/>
        <v>3.6151884999200627E-4</v>
      </c>
      <c r="AJ380" s="5">
        <f t="shared" si="529"/>
        <v>2.0963080238149733E-4</v>
      </c>
      <c r="AK380" s="5">
        <f t="shared" si="530"/>
        <v>8.1037864384447405E-5</v>
      </c>
      <c r="AL380" s="5">
        <f t="shared" si="531"/>
        <v>4.7799630790266159E-7</v>
      </c>
      <c r="AM380" s="5">
        <f t="shared" si="532"/>
        <v>3.5356109448365178E-3</v>
      </c>
      <c r="AN380" s="5">
        <f t="shared" si="533"/>
        <v>1.5505748421686864E-3</v>
      </c>
      <c r="AO380" s="5">
        <f t="shared" si="534"/>
        <v>3.4000946069557121E-4</v>
      </c>
      <c r="AP380" s="5">
        <f t="shared" si="535"/>
        <v>4.9704763342607478E-5</v>
      </c>
      <c r="AQ380" s="5">
        <f t="shared" si="536"/>
        <v>5.4496207853095056E-6</v>
      </c>
      <c r="AR380" s="5">
        <f t="shared" si="537"/>
        <v>2.7342301046036532E-5</v>
      </c>
      <c r="AS380" s="5">
        <f t="shared" si="538"/>
        <v>3.1709486281912162E-5</v>
      </c>
      <c r="AT380" s="5">
        <f t="shared" si="539"/>
        <v>1.8387104994744563E-5</v>
      </c>
      <c r="AU380" s="5">
        <f t="shared" si="540"/>
        <v>7.1079808122616906E-6</v>
      </c>
      <c r="AV380" s="5">
        <f t="shared" si="541"/>
        <v>2.0608216155528999E-6</v>
      </c>
      <c r="AW380" s="5">
        <f t="shared" si="542"/>
        <v>6.7531197433494938E-9</v>
      </c>
      <c r="AX380" s="5">
        <f t="shared" si="543"/>
        <v>6.8338802554027329E-4</v>
      </c>
      <c r="AY380" s="5">
        <f t="shared" si="544"/>
        <v>2.9970613180435102E-4</v>
      </c>
      <c r="AZ380" s="5">
        <f t="shared" si="545"/>
        <v>6.5719446408293522E-5</v>
      </c>
      <c r="BA380" s="5">
        <f t="shared" si="546"/>
        <v>9.6072901149540071E-6</v>
      </c>
      <c r="BB380" s="5">
        <f t="shared" si="547"/>
        <v>1.0533414582435338E-6</v>
      </c>
      <c r="BC380" s="5">
        <f t="shared" si="548"/>
        <v>9.2390525476282173E-8</v>
      </c>
      <c r="BD380" s="5">
        <f t="shared" si="549"/>
        <v>1.9985364524200675E-6</v>
      </c>
      <c r="BE380" s="5">
        <f t="shared" si="550"/>
        <v>2.3177480240311318E-6</v>
      </c>
      <c r="BF380" s="5">
        <f t="shared" si="551"/>
        <v>1.343972459545386E-6</v>
      </c>
      <c r="BG380" s="5">
        <f t="shared" si="552"/>
        <v>5.195451082368427E-7</v>
      </c>
      <c r="BH380" s="5">
        <f t="shared" si="553"/>
        <v>1.5063205959451278E-7</v>
      </c>
      <c r="BI380" s="5">
        <f t="shared" si="554"/>
        <v>3.4938282767687985E-8</v>
      </c>
      <c r="BJ380" s="8">
        <f t="shared" si="555"/>
        <v>0.54103622391923756</v>
      </c>
      <c r="BK380" s="8">
        <f t="shared" si="556"/>
        <v>0.31924823635176641</v>
      </c>
      <c r="BL380" s="8">
        <f t="shared" si="557"/>
        <v>0.13696691334795208</v>
      </c>
      <c r="BM380" s="8">
        <f t="shared" si="558"/>
        <v>0.21599248412438374</v>
      </c>
      <c r="BN380" s="8">
        <f t="shared" si="559"/>
        <v>0.78380239743834323</v>
      </c>
    </row>
    <row r="381" spans="1:66" x14ac:dyDescent="0.25">
      <c r="A381" t="s">
        <v>99</v>
      </c>
      <c r="B381" t="s">
        <v>115</v>
      </c>
      <c r="C381" t="s">
        <v>109</v>
      </c>
      <c r="D381" t="s">
        <v>497</v>
      </c>
      <c r="E381">
        <f>VLOOKUP(A381,home!$A$2:$E$405,3,FALSE)</f>
        <v>1.3447619047618999</v>
      </c>
      <c r="F381">
        <f>VLOOKUP(B381,home!$B$2:$E$405,3,FALSE)</f>
        <v>1.22</v>
      </c>
      <c r="G381">
        <f>VLOOKUP(C381,away!$B$2:$E$405,4,FALSE)</f>
        <v>0.88</v>
      </c>
      <c r="H381">
        <f>VLOOKUP(A381,away!$A$2:$E$405,3,FALSE)</f>
        <v>1.2609523809523799</v>
      </c>
      <c r="I381">
        <f>VLOOKUP(C381,away!$B$2:$E$405,3,FALSE)</f>
        <v>1.1200000000000001</v>
      </c>
      <c r="J381">
        <f>VLOOKUP(B381,home!$B$2:$E$405,4,FALSE)</f>
        <v>0.9</v>
      </c>
      <c r="K381" s="3">
        <f t="shared" si="504"/>
        <v>1.4437363809523758</v>
      </c>
      <c r="L381" s="3">
        <f t="shared" si="505"/>
        <v>1.2710399999999991</v>
      </c>
      <c r="M381" s="5">
        <f t="shared" si="506"/>
        <v>6.6219759351041296E-2</v>
      </c>
      <c r="N381" s="5">
        <f t="shared" si="507"/>
        <v>9.5603875713009615E-2</v>
      </c>
      <c r="O381" s="5">
        <f t="shared" si="508"/>
        <v>8.4167962925547471E-2</v>
      </c>
      <c r="P381" s="5">
        <f t="shared" si="509"/>
        <v>0.12151635018626365</v>
      </c>
      <c r="Q381" s="5">
        <f t="shared" si="510"/>
        <v>6.9013396763460619E-2</v>
      </c>
      <c r="R381" s="5">
        <f t="shared" si="511"/>
        <v>5.3490423798443897E-2</v>
      </c>
      <c r="S381" s="5">
        <f t="shared" si="512"/>
        <v>5.5747044036782892E-2</v>
      </c>
      <c r="T381" s="5">
        <f t="shared" si="513"/>
        <v>8.7718787822228916E-2</v>
      </c>
      <c r="U381" s="5">
        <f t="shared" si="514"/>
        <v>7.7226070870374225E-2</v>
      </c>
      <c r="V381" s="5">
        <f t="shared" si="515"/>
        <v>1.1366492068581322E-2</v>
      </c>
      <c r="W381" s="5">
        <f t="shared" si="516"/>
        <v>3.3212383893503027E-2</v>
      </c>
      <c r="X381" s="5">
        <f t="shared" si="517"/>
        <v>4.2214268423998051E-2</v>
      </c>
      <c r="Y381" s="5">
        <f t="shared" si="518"/>
        <v>2.6828011868819227E-2</v>
      </c>
      <c r="Z381" s="5">
        <f t="shared" si="519"/>
        <v>2.2662822754924691E-2</v>
      </c>
      <c r="AA381" s="5">
        <f t="shared" si="520"/>
        <v>3.271914170636013E-2</v>
      </c>
      <c r="AB381" s="5">
        <f t="shared" si="521"/>
        <v>2.3618907617504157E-2</v>
      </c>
      <c r="AC381" s="5">
        <f t="shared" si="522"/>
        <v>1.3036277277083954E-3</v>
      </c>
      <c r="AD381" s="5">
        <f t="shared" si="523"/>
        <v>1.1987481731301758E-2</v>
      </c>
      <c r="AE381" s="5">
        <f t="shared" si="524"/>
        <v>1.5236568779753776E-2</v>
      </c>
      <c r="AF381" s="5">
        <f t="shared" si="525"/>
        <v>9.6831441909091143E-3</v>
      </c>
      <c r="AG381" s="5">
        <f t="shared" si="526"/>
        <v>4.1025545308043705E-3</v>
      </c>
      <c r="AH381" s="5">
        <f t="shared" si="527"/>
        <v>7.2013385586048627E-3</v>
      </c>
      <c r="AI381" s="5">
        <f t="shared" si="528"/>
        <v>1.0396834468612984E-2</v>
      </c>
      <c r="AJ381" s="5">
        <f t="shared" si="529"/>
        <v>7.5051440845381135E-3</v>
      </c>
      <c r="AK381" s="5">
        <f t="shared" si="530"/>
        <v>3.6118165197123971E-3</v>
      </c>
      <c r="AL381" s="5">
        <f t="shared" si="531"/>
        <v>9.5688709850465594E-5</v>
      </c>
      <c r="AM381" s="5">
        <f t="shared" si="532"/>
        <v>3.4613526982964589E-3</v>
      </c>
      <c r="AN381" s="5">
        <f t="shared" si="533"/>
        <v>4.3995177336427277E-3</v>
      </c>
      <c r="AO381" s="5">
        <f t="shared" si="534"/>
        <v>2.7959815100846246E-3</v>
      </c>
      <c r="AP381" s="5">
        <f t="shared" si="535"/>
        <v>1.1846014461926529E-3</v>
      </c>
      <c r="AQ381" s="5">
        <f t="shared" si="536"/>
        <v>3.7641895554217696E-4</v>
      </c>
      <c r="AR381" s="5">
        <f t="shared" si="537"/>
        <v>1.8306378723058224E-3</v>
      </c>
      <c r="AS381" s="5">
        <f t="shared" si="538"/>
        <v>2.6429584965971657E-3</v>
      </c>
      <c r="AT381" s="5">
        <f t="shared" si="539"/>
        <v>1.907867667442262E-3</v>
      </c>
      <c r="AU381" s="5">
        <f t="shared" si="540"/>
        <v>9.1815265384304773E-4</v>
      </c>
      <c r="AV381" s="5">
        <f t="shared" si="541"/>
        <v>3.3139259740529528E-4</v>
      </c>
      <c r="AW381" s="5">
        <f t="shared" si="542"/>
        <v>4.8775902846545943E-6</v>
      </c>
      <c r="AX381" s="5">
        <f t="shared" si="543"/>
        <v>8.3288013630637887E-4</v>
      </c>
      <c r="AY381" s="5">
        <f t="shared" si="544"/>
        <v>1.0586239684508591E-3</v>
      </c>
      <c r="AZ381" s="5">
        <f t="shared" si="545"/>
        <v>6.7277670442988957E-4</v>
      </c>
      <c r="BA381" s="5">
        <f t="shared" si="546"/>
        <v>2.8504203413285534E-4</v>
      </c>
      <c r="BB381" s="5">
        <f t="shared" si="547"/>
        <v>9.0574956766056034E-5</v>
      </c>
      <c r="BC381" s="5">
        <f t="shared" si="548"/>
        <v>2.302487860958554E-5</v>
      </c>
      <c r="BD381" s="5">
        <f t="shared" si="549"/>
        <v>3.8780232686926497E-4</v>
      </c>
      <c r="BE381" s="5">
        <f t="shared" si="550"/>
        <v>5.5988432791914287E-4</v>
      </c>
      <c r="BF381" s="5">
        <f t="shared" si="551"/>
        <v>4.0416268667096831E-4</v>
      </c>
      <c r="BG381" s="5">
        <f t="shared" si="552"/>
        <v>1.9450145819011099E-4</v>
      </c>
      <c r="BH381" s="5">
        <f t="shared" si="553"/>
        <v>7.0202207834337674E-5</v>
      </c>
      <c r="BI381" s="5">
        <f t="shared" si="554"/>
        <v>2.0270696294722608E-5</v>
      </c>
      <c r="BJ381" s="8">
        <f t="shared" si="555"/>
        <v>0.41078126874024279</v>
      </c>
      <c r="BK381" s="8">
        <f t="shared" si="556"/>
        <v>0.25730758604867887</v>
      </c>
      <c r="BL381" s="8">
        <f t="shared" si="557"/>
        <v>0.30920547354107042</v>
      </c>
      <c r="BM381" s="8">
        <f t="shared" si="558"/>
        <v>0.50889163596898401</v>
      </c>
      <c r="BN381" s="8">
        <f t="shared" si="559"/>
        <v>0.49001176873776653</v>
      </c>
    </row>
    <row r="382" spans="1:66" x14ac:dyDescent="0.25">
      <c r="A382" t="s">
        <v>99</v>
      </c>
      <c r="B382" t="s">
        <v>118</v>
      </c>
      <c r="C382" t="s">
        <v>102</v>
      </c>
      <c r="D382" t="s">
        <v>497</v>
      </c>
      <c r="E382">
        <f>VLOOKUP(A382,home!$A$2:$E$405,3,FALSE)</f>
        <v>1.3447619047618999</v>
      </c>
      <c r="F382">
        <f>VLOOKUP(B382,home!$B$2:$E$405,3,FALSE)</f>
        <v>0.88</v>
      </c>
      <c r="G382">
        <f>VLOOKUP(C382,away!$B$2:$E$405,4,FALSE)</f>
        <v>1.42</v>
      </c>
      <c r="H382">
        <f>VLOOKUP(A382,away!$A$2:$E$405,3,FALSE)</f>
        <v>1.2609523809523799</v>
      </c>
      <c r="I382">
        <f>VLOOKUP(C382,away!$B$2:$E$405,3,FALSE)</f>
        <v>1.05</v>
      </c>
      <c r="J382">
        <f>VLOOKUP(B382,home!$B$2:$E$405,4,FALSE)</f>
        <v>1.44</v>
      </c>
      <c r="K382" s="3">
        <f t="shared" si="504"/>
        <v>1.68041447619047</v>
      </c>
      <c r="L382" s="3">
        <f t="shared" si="505"/>
        <v>1.9065599999999985</v>
      </c>
      <c r="M382" s="5">
        <f t="shared" si="506"/>
        <v>2.7681956271254117E-2</v>
      </c>
      <c r="N382" s="5">
        <f t="shared" si="507"/>
        <v>4.6517160047486981E-2</v>
      </c>
      <c r="O382" s="5">
        <f t="shared" si="508"/>
        <v>5.2777310548522201E-2</v>
      </c>
      <c r="P382" s="5">
        <f t="shared" si="509"/>
        <v>8.8687756660136716E-2</v>
      </c>
      <c r="Q382" s="5">
        <f t="shared" si="510"/>
        <v>3.9084054567533055E-2</v>
      </c>
      <c r="R382" s="5">
        <f t="shared" si="511"/>
        <v>5.0311554599695225E-2</v>
      </c>
      <c r="S382" s="5">
        <f t="shared" si="512"/>
        <v>7.103470311431212E-2</v>
      </c>
      <c r="T382" s="5">
        <f t="shared" si="513"/>
        <v>7.4516095076275768E-2</v>
      </c>
      <c r="U382" s="5">
        <f t="shared" si="514"/>
        <v>8.4544264668975078E-2</v>
      </c>
      <c r="V382" s="5">
        <f t="shared" si="515"/>
        <v>2.5286862767190603E-2</v>
      </c>
      <c r="W382" s="5">
        <f t="shared" si="516"/>
        <v>2.189247036116693E-2</v>
      </c>
      <c r="X382" s="5">
        <f t="shared" si="517"/>
        <v>4.1739308291786389E-2</v>
      </c>
      <c r="Y382" s="5">
        <f t="shared" si="518"/>
        <v>3.9789247808394108E-2</v>
      </c>
      <c r="Z382" s="5">
        <f t="shared" si="519"/>
        <v>3.1973999179198277E-2</v>
      </c>
      <c r="AA382" s="5">
        <f t="shared" si="520"/>
        <v>5.3729571082427E-2</v>
      </c>
      <c r="AB382" s="5">
        <f t="shared" si="521"/>
        <v>4.5143974523207606E-2</v>
      </c>
      <c r="AC382" s="5">
        <f t="shared" si="522"/>
        <v>5.0633956055602669E-3</v>
      </c>
      <c r="AD382" s="5">
        <f t="shared" si="523"/>
        <v>9.1971060286189302E-3</v>
      </c>
      <c r="AE382" s="5">
        <f t="shared" si="524"/>
        <v>1.7534834469923693E-2</v>
      </c>
      <c r="AF382" s="5">
        <f t="shared" si="525"/>
        <v>1.6715607003488852E-2</v>
      </c>
      <c r="AG382" s="5">
        <f t="shared" si="526"/>
        <v>1.0623102562857225E-2</v>
      </c>
      <c r="AH382" s="5">
        <f t="shared" si="527"/>
        <v>1.5240086968773065E-2</v>
      </c>
      <c r="AI382" s="5">
        <f t="shared" si="528"/>
        <v>2.5609662760728E-2</v>
      </c>
      <c r="AJ382" s="5">
        <f t="shared" si="529"/>
        <v>2.1517424016741667E-2</v>
      </c>
      <c r="AK382" s="5">
        <f t="shared" si="530"/>
        <v>1.2052730269353726E-2</v>
      </c>
      <c r="AL382" s="5">
        <f t="shared" si="531"/>
        <v>6.4888650634312953E-4</v>
      </c>
      <c r="AM382" s="5">
        <f t="shared" si="532"/>
        <v>3.0909900219099787E-3</v>
      </c>
      <c r="AN382" s="5">
        <f t="shared" si="533"/>
        <v>5.8931579361726841E-3</v>
      </c>
      <c r="AO382" s="5">
        <f t="shared" si="534"/>
        <v>5.6178295973946931E-3</v>
      </c>
      <c r="AP382" s="5">
        <f t="shared" si="535"/>
        <v>3.5702430657362726E-3</v>
      </c>
      <c r="AQ382" s="5">
        <f t="shared" si="536"/>
        <v>1.7017206548525367E-3</v>
      </c>
      <c r="AR382" s="5">
        <f t="shared" si="537"/>
        <v>5.8112280422367869E-3</v>
      </c>
      <c r="AS382" s="5">
        <f t="shared" si="538"/>
        <v>9.7652717266187017E-3</v>
      </c>
      <c r="AT382" s="5">
        <f t="shared" si="539"/>
        <v>8.2048519866717868E-3</v>
      </c>
      <c r="AU382" s="5">
        <f t="shared" si="540"/>
        <v>4.5958506844678013E-3</v>
      </c>
      <c r="AV382" s="5">
        <f t="shared" si="541"/>
        <v>1.9307335051473938E-3</v>
      </c>
      <c r="AW382" s="5">
        <f t="shared" si="542"/>
        <v>5.7747492838027036E-5</v>
      </c>
      <c r="AX382" s="5">
        <f t="shared" si="543"/>
        <v>8.6569072976297088E-4</v>
      </c>
      <c r="AY382" s="5">
        <f t="shared" si="544"/>
        <v>1.6504913177368885E-3</v>
      </c>
      <c r="AZ382" s="5">
        <f t="shared" si="545"/>
        <v>1.5733803633722204E-3</v>
      </c>
      <c r="BA382" s="5">
        <f t="shared" si="546"/>
        <v>9.9991468853031259E-4</v>
      </c>
      <c r="BB382" s="5">
        <f t="shared" si="547"/>
        <v>4.7659933714108813E-4</v>
      </c>
      <c r="BC382" s="5">
        <f t="shared" si="548"/>
        <v>1.8173304644394234E-4</v>
      </c>
      <c r="BD382" s="5">
        <f t="shared" si="549"/>
        <v>1.8465758227011588E-3</v>
      </c>
      <c r="BE382" s="5">
        <f t="shared" si="550"/>
        <v>3.1030127438503542E-3</v>
      </c>
      <c r="BF382" s="5">
        <f t="shared" si="551"/>
        <v>2.6071737672848237E-3</v>
      </c>
      <c r="BG382" s="5">
        <f t="shared" si="552"/>
        <v>1.4603775134964866E-3</v>
      </c>
      <c r="BH382" s="5">
        <f t="shared" si="553"/>
        <v>6.1350987859563498E-4</v>
      </c>
      <c r="BI382" s="5">
        <f t="shared" si="554"/>
        <v>2.0619017625559256E-4</v>
      </c>
      <c r="BJ382" s="8">
        <f t="shared" si="555"/>
        <v>0.34323073697658552</v>
      </c>
      <c r="BK382" s="8">
        <f t="shared" si="556"/>
        <v>0.22005405224253385</v>
      </c>
      <c r="BL382" s="8">
        <f t="shared" si="557"/>
        <v>0.40107135528575005</v>
      </c>
      <c r="BM382" s="8">
        <f t="shared" si="558"/>
        <v>0.6896776071645403</v>
      </c>
      <c r="BN382" s="8">
        <f t="shared" si="559"/>
        <v>0.3050597926946283</v>
      </c>
    </row>
    <row r="383" spans="1:66" x14ac:dyDescent="0.25">
      <c r="A383" t="s">
        <v>99</v>
      </c>
      <c r="B383" t="s">
        <v>417</v>
      </c>
      <c r="C383" t="s">
        <v>121</v>
      </c>
      <c r="D383" t="s">
        <v>497</v>
      </c>
      <c r="E383">
        <f>VLOOKUP(A383,home!$A$2:$E$405,3,FALSE)</f>
        <v>1.3447619047618999</v>
      </c>
      <c r="F383">
        <f>VLOOKUP(B383,home!$B$2:$E$405,3,FALSE)</f>
        <v>0.92</v>
      </c>
      <c r="G383">
        <f>VLOOKUP(C383,away!$B$2:$E$405,4,FALSE)</f>
        <v>1.1299999999999999</v>
      </c>
      <c r="H383">
        <f>VLOOKUP(A383,away!$A$2:$E$405,3,FALSE)</f>
        <v>1.2609523809523799</v>
      </c>
      <c r="I383">
        <f>VLOOKUP(C383,away!$B$2:$E$405,3,FALSE)</f>
        <v>0.96</v>
      </c>
      <c r="J383">
        <f>VLOOKUP(B383,home!$B$2:$E$405,4,FALSE)</f>
        <v>1.06</v>
      </c>
      <c r="K383" s="3">
        <f t="shared" si="504"/>
        <v>1.3980144761904711</v>
      </c>
      <c r="L383" s="3">
        <f t="shared" si="505"/>
        <v>1.2831451428571419</v>
      </c>
      <c r="M383" s="5">
        <f t="shared" si="506"/>
        <v>6.8483693095938963E-2</v>
      </c>
      <c r="N383" s="5">
        <f t="shared" si="507"/>
        <v>9.5741194331108101E-2</v>
      </c>
      <c r="O383" s="5">
        <f t="shared" si="508"/>
        <v>8.7874518160973275E-2</v>
      </c>
      <c r="P383" s="5">
        <f t="shared" si="509"/>
        <v>0.12284984847730308</v>
      </c>
      <c r="Q383" s="5">
        <f t="shared" si="510"/>
        <v>6.6923787821327102E-2</v>
      </c>
      <c r="R383" s="5">
        <f t="shared" si="511"/>
        <v>5.6377880579582283E-2</v>
      </c>
      <c r="S383" s="5">
        <f t="shared" si="512"/>
        <v>5.5093718623475056E-2</v>
      </c>
      <c r="T383" s="5">
        <f t="shared" si="513"/>
        <v>8.5872933284537822E-2</v>
      </c>
      <c r="U383" s="5">
        <f t="shared" si="514"/>
        <v>7.8817093187193654E-2</v>
      </c>
      <c r="V383" s="5">
        <f t="shared" si="515"/>
        <v>1.0981129925441467E-2</v>
      </c>
      <c r="W383" s="5">
        <f t="shared" si="516"/>
        <v>3.1186808058571616E-2</v>
      </c>
      <c r="X383" s="5">
        <f t="shared" si="517"/>
        <v>4.0017201281574141E-2</v>
      </c>
      <c r="Y383" s="5">
        <f t="shared" si="518"/>
        <v>2.5673938727594232E-2</v>
      </c>
      <c r="Z383" s="5">
        <f t="shared" si="519"/>
        <v>2.4113667876756992E-2</v>
      </c>
      <c r="AA383" s="5">
        <f t="shared" si="520"/>
        <v>3.3711256765755419E-2</v>
      </c>
      <c r="AB383" s="5">
        <f t="shared" si="521"/>
        <v>2.3564412484550021E-2</v>
      </c>
      <c r="AC383" s="5">
        <f t="shared" si="522"/>
        <v>1.2311600091062954E-3</v>
      </c>
      <c r="AD383" s="5">
        <f t="shared" si="523"/>
        <v>1.089990228301419E-2</v>
      </c>
      <c r="AE383" s="5">
        <f t="shared" si="524"/>
        <v>1.3986156672067131E-2</v>
      </c>
      <c r="AF383" s="5">
        <f t="shared" si="525"/>
        <v>8.9731345005009729E-3</v>
      </c>
      <c r="AG383" s="5">
        <f t="shared" si="526"/>
        <v>3.8379446501738894E-3</v>
      </c>
      <c r="AH383" s="5">
        <f t="shared" si="527"/>
        <v>7.7353339531327607E-3</v>
      </c>
      <c r="AI383" s="5">
        <f t="shared" si="528"/>
        <v>1.0814108844647263E-2</v>
      </c>
      <c r="AJ383" s="5">
        <f t="shared" si="529"/>
        <v>7.559140355958143E-3</v>
      </c>
      <c r="AK383" s="5">
        <f t="shared" si="530"/>
        <v>3.5225958817283586E-3</v>
      </c>
      <c r="AL383" s="5">
        <f t="shared" si="531"/>
        <v>8.8340925398482803E-5</v>
      </c>
      <c r="AM383" s="5">
        <f t="shared" si="532"/>
        <v>3.0476442361430812E-3</v>
      </c>
      <c r="AN383" s="5">
        <f t="shared" si="533"/>
        <v>3.9105698987635593E-3</v>
      </c>
      <c r="AO383" s="5">
        <f t="shared" si="534"/>
        <v>2.5089143857009032E-3</v>
      </c>
      <c r="AP383" s="5">
        <f t="shared" si="535"/>
        <v>1.0731004359521743E-3</v>
      </c>
      <c r="AQ383" s="5">
        <f t="shared" si="536"/>
        <v>3.4423590304747867E-4</v>
      </c>
      <c r="AR383" s="5">
        <f t="shared" si="537"/>
        <v>1.9851112380680461E-3</v>
      </c>
      <c r="AS383" s="5">
        <f t="shared" si="538"/>
        <v>2.7752142476675169E-3</v>
      </c>
      <c r="AT383" s="5">
        <f t="shared" si="539"/>
        <v>1.9398948463846184E-3</v>
      </c>
      <c r="AU383" s="5">
        <f t="shared" si="540"/>
        <v>9.0400035917766229E-4</v>
      </c>
      <c r="AV383" s="5">
        <f t="shared" si="541"/>
        <v>3.159513971529393E-4</v>
      </c>
      <c r="AW383" s="5">
        <f t="shared" si="542"/>
        <v>4.4019681543202528E-6</v>
      </c>
      <c r="AX383" s="5">
        <f t="shared" si="543"/>
        <v>7.1010846006774658E-4</v>
      </c>
      <c r="AY383" s="5">
        <f t="shared" si="544"/>
        <v>9.1117222143769373E-4</v>
      </c>
      <c r="AZ383" s="5">
        <f t="shared" si="545"/>
        <v>5.8458310512206455E-4</v>
      </c>
      <c r="BA383" s="5">
        <f t="shared" si="546"/>
        <v>2.5003499064457429E-4</v>
      </c>
      <c r="BB383" s="5">
        <f t="shared" si="547"/>
        <v>8.020779594747915E-5</v>
      </c>
      <c r="BC383" s="5">
        <f t="shared" si="548"/>
        <v>2.0583648757856911E-5</v>
      </c>
      <c r="BD383" s="5">
        <f t="shared" si="549"/>
        <v>4.2453097385968978E-4</v>
      </c>
      <c r="BE383" s="5">
        <f t="shared" si="550"/>
        <v>5.9350044704708474E-4</v>
      </c>
      <c r="BF383" s="5">
        <f t="shared" si="551"/>
        <v>4.1486110829867042E-4</v>
      </c>
      <c r="BG383" s="5">
        <f t="shared" si="552"/>
        <v>1.933272783366547E-4</v>
      </c>
      <c r="BH383" s="5">
        <f t="shared" si="553"/>
        <v>6.7568583439286915E-5</v>
      </c>
      <c r="BI383" s="5">
        <f t="shared" si="554"/>
        <v>1.8892371556761373E-5</v>
      </c>
      <c r="BJ383" s="8">
        <f t="shared" si="555"/>
        <v>0.39655415669205374</v>
      </c>
      <c r="BK383" s="8">
        <f t="shared" si="556"/>
        <v>0.2596390632781011</v>
      </c>
      <c r="BL383" s="8">
        <f t="shared" si="557"/>
        <v>0.31960919306451019</v>
      </c>
      <c r="BM383" s="8">
        <f t="shared" si="558"/>
        <v>0.50075838819190577</v>
      </c>
      <c r="BN383" s="8">
        <f t="shared" si="559"/>
        <v>0.49825092246623282</v>
      </c>
    </row>
    <row r="384" spans="1:66" x14ac:dyDescent="0.25">
      <c r="A384" t="s">
        <v>99</v>
      </c>
      <c r="B384" t="s">
        <v>119</v>
      </c>
      <c r="C384" t="s">
        <v>117</v>
      </c>
      <c r="D384" t="s">
        <v>497</v>
      </c>
      <c r="E384">
        <f>VLOOKUP(A384,home!$A$2:$E$405,3,FALSE)</f>
        <v>1.3447619047618999</v>
      </c>
      <c r="F384">
        <f>VLOOKUP(B384,home!$B$2:$E$405,3,FALSE)</f>
        <v>0.78</v>
      </c>
      <c r="G384">
        <f>VLOOKUP(C384,away!$B$2:$E$405,4,FALSE)</f>
        <v>1.05</v>
      </c>
      <c r="H384">
        <f>VLOOKUP(A384,away!$A$2:$E$405,3,FALSE)</f>
        <v>1.2609523809523799</v>
      </c>
      <c r="I384">
        <f>VLOOKUP(C384,away!$B$2:$E$405,3,FALSE)</f>
        <v>0.78</v>
      </c>
      <c r="J384">
        <f>VLOOKUP(B384,home!$B$2:$E$405,4,FALSE)</f>
        <v>1.37</v>
      </c>
      <c r="K384" s="3">
        <f t="shared" si="504"/>
        <v>1.1013599999999961</v>
      </c>
      <c r="L384" s="3">
        <f t="shared" si="505"/>
        <v>1.3474537142857133</v>
      </c>
      <c r="M384" s="5">
        <f t="shared" si="506"/>
        <v>8.6396016091638425E-2</v>
      </c>
      <c r="N384" s="5">
        <f t="shared" si="507"/>
        <v>9.5153116282686551E-2</v>
      </c>
      <c r="O384" s="5">
        <f t="shared" si="508"/>
        <v>0.11641463278216645</v>
      </c>
      <c r="P384" s="5">
        <f t="shared" si="509"/>
        <v>0.12821441996096639</v>
      </c>
      <c r="Q384" s="5">
        <f t="shared" si="510"/>
        <v>5.2398918074549668E-2</v>
      </c>
      <c r="R384" s="5">
        <f t="shared" si="511"/>
        <v>7.8431664669768766E-2</v>
      </c>
      <c r="S384" s="5">
        <f t="shared" si="512"/>
        <v>4.7568563429159251E-2</v>
      </c>
      <c r="T384" s="5">
        <f t="shared" si="513"/>
        <v>7.0605116784104749E-2</v>
      </c>
      <c r="U384" s="5">
        <f t="shared" si="514"/>
        <v>8.6381498200696225E-2</v>
      </c>
      <c r="V384" s="5">
        <f t="shared" si="515"/>
        <v>7.8436947087120752E-3</v>
      </c>
      <c r="W384" s="5">
        <f t="shared" si="516"/>
        <v>1.9236690803528599E-2</v>
      </c>
      <c r="X384" s="5">
        <f t="shared" si="517"/>
        <v>2.5920550473780432E-2</v>
      </c>
      <c r="Y384" s="5">
        <f t="shared" si="518"/>
        <v>1.7463371006112876E-2</v>
      </c>
      <c r="Z384" s="5">
        <f t="shared" si="519"/>
        <v>3.5227679292297157E-2</v>
      </c>
      <c r="AA384" s="5">
        <f t="shared" si="520"/>
        <v>3.8798356865364259E-2</v>
      </c>
      <c r="AB384" s="5">
        <f t="shared" si="521"/>
        <v>2.1365479158618722E-2</v>
      </c>
      <c r="AC384" s="5">
        <f t="shared" si="522"/>
        <v>7.2751818669054846E-4</v>
      </c>
      <c r="AD384" s="5">
        <f t="shared" si="523"/>
        <v>5.2966304458435462E-3</v>
      </c>
      <c r="AE384" s="5">
        <f t="shared" si="524"/>
        <v>7.1369643674506801E-3</v>
      </c>
      <c r="AF384" s="5">
        <f t="shared" si="525"/>
        <v>4.8083645728231022E-3</v>
      </c>
      <c r="AG384" s="5">
        <f t="shared" si="526"/>
        <v>2.1596829010967753E-3</v>
      </c>
      <c r="AH384" s="5">
        <f t="shared" si="527"/>
        <v>1.1866916827017925E-2</v>
      </c>
      <c r="AI384" s="5">
        <f t="shared" si="528"/>
        <v>1.3069747516604415E-2</v>
      </c>
      <c r="AJ384" s="5">
        <f t="shared" si="529"/>
        <v>7.1972485624436965E-3</v>
      </c>
      <c r="AK384" s="5">
        <f t="shared" si="530"/>
        <v>2.6422538922443194E-3</v>
      </c>
      <c r="AL384" s="5">
        <f t="shared" si="531"/>
        <v>4.318639980743758E-5</v>
      </c>
      <c r="AM384" s="5">
        <f t="shared" si="532"/>
        <v>1.1666993815668447E-3</v>
      </c>
      <c r="AN384" s="5">
        <f t="shared" si="533"/>
        <v>1.5720734151470897E-3</v>
      </c>
      <c r="AO384" s="5">
        <f t="shared" si="534"/>
        <v>1.0591480811848861E-3</v>
      </c>
      <c r="AP384" s="5">
        <f t="shared" si="535"/>
        <v>4.7571767199038691E-4</v>
      </c>
      <c r="AQ384" s="5">
        <f t="shared" si="536"/>
        <v>1.6025188601869982E-4</v>
      </c>
      <c r="AR384" s="5">
        <f t="shared" si="537"/>
        <v>3.1980242311369874E-3</v>
      </c>
      <c r="AS384" s="5">
        <f t="shared" si="538"/>
        <v>3.5221759672050199E-3</v>
      </c>
      <c r="AT384" s="5">
        <f t="shared" si="539"/>
        <v>1.9395918616204543E-3</v>
      </c>
      <c r="AU384" s="5">
        <f t="shared" si="540"/>
        <v>7.120629642380984E-4</v>
      </c>
      <c r="AV384" s="5">
        <f t="shared" si="541"/>
        <v>1.9605941657331735E-4</v>
      </c>
      <c r="AW384" s="5">
        <f t="shared" si="542"/>
        <v>1.7802773052122263E-6</v>
      </c>
      <c r="AX384" s="5">
        <f t="shared" si="543"/>
        <v>2.1415933848040915E-4</v>
      </c>
      <c r="AY384" s="5">
        <f t="shared" si="544"/>
        <v>2.8856979608439862E-4</v>
      </c>
      <c r="AZ384" s="5">
        <f t="shared" si="545"/>
        <v>1.9441722178229691E-4</v>
      </c>
      <c r="BA384" s="5">
        <f t="shared" si="546"/>
        <v>8.7322735870555058E-5</v>
      </c>
      <c r="BB384" s="5">
        <f t="shared" si="547"/>
        <v>2.9415836197592419E-5</v>
      </c>
      <c r="BC384" s="5">
        <f t="shared" si="548"/>
        <v>7.9272955486532088E-6</v>
      </c>
      <c r="BD384" s="5">
        <f t="shared" si="549"/>
        <v>7.1819827143687371E-4</v>
      </c>
      <c r="BE384" s="5">
        <f t="shared" si="550"/>
        <v>7.9099484822971243E-4</v>
      </c>
      <c r="BF384" s="5">
        <f t="shared" si="551"/>
        <v>4.3558504302313665E-4</v>
      </c>
      <c r="BG384" s="5">
        <f t="shared" si="552"/>
        <v>1.5991198099465329E-4</v>
      </c>
      <c r="BH384" s="5">
        <f t="shared" si="553"/>
        <v>4.4030164847067688E-5</v>
      </c>
      <c r="BI384" s="5">
        <f t="shared" si="554"/>
        <v>9.6986124711932546E-6</v>
      </c>
      <c r="BJ384" s="8">
        <f t="shared" si="555"/>
        <v>0.30543510837184878</v>
      </c>
      <c r="BK384" s="8">
        <f t="shared" si="556"/>
        <v>0.27108196857305855</v>
      </c>
      <c r="BL384" s="8">
        <f t="shared" si="557"/>
        <v>0.38789413183670118</v>
      </c>
      <c r="BM384" s="8">
        <f t="shared" si="558"/>
        <v>0.44234333069335008</v>
      </c>
      <c r="BN384" s="8">
        <f t="shared" si="559"/>
        <v>0.55700876786177622</v>
      </c>
    </row>
    <row r="385" spans="1:66" x14ac:dyDescent="0.25">
      <c r="A385" t="s">
        <v>99</v>
      </c>
      <c r="B385" t="s">
        <v>100</v>
      </c>
      <c r="C385" t="s">
        <v>120</v>
      </c>
      <c r="D385" t="s">
        <v>497</v>
      </c>
      <c r="E385">
        <f>VLOOKUP(A385,home!$A$2:$E$405,3,FALSE)</f>
        <v>1.3447619047618999</v>
      </c>
      <c r="F385">
        <f>VLOOKUP(B385,home!$B$2:$E$405,3,FALSE)</f>
        <v>1.05</v>
      </c>
      <c r="G385">
        <f>VLOOKUP(C385,away!$B$2:$E$405,4,FALSE)</f>
        <v>1.62</v>
      </c>
      <c r="H385">
        <f>VLOOKUP(A385,away!$A$2:$E$405,3,FALSE)</f>
        <v>1.2609523809523799</v>
      </c>
      <c r="I385">
        <f>VLOOKUP(C385,away!$B$2:$E$405,3,FALSE)</f>
        <v>0.88</v>
      </c>
      <c r="J385">
        <f>VLOOKUP(B385,home!$B$2:$E$405,4,FALSE)</f>
        <v>1.3</v>
      </c>
      <c r="K385" s="3">
        <f t="shared" si="504"/>
        <v>2.2874399999999921</v>
      </c>
      <c r="L385" s="3">
        <f t="shared" si="505"/>
        <v>1.4425295238095228</v>
      </c>
      <c r="M385" s="5">
        <f t="shared" si="506"/>
        <v>2.3993567058086775E-2</v>
      </c>
      <c r="N385" s="5">
        <f t="shared" si="507"/>
        <v>5.4883845031349819E-2</v>
      </c>
      <c r="O385" s="5">
        <f t="shared" si="508"/>
        <v>3.4611428862793774E-2</v>
      </c>
      <c r="P385" s="5">
        <f t="shared" si="509"/>
        <v>7.9171566837908713E-2</v>
      </c>
      <c r="Q385" s="5">
        <f t="shared" si="510"/>
        <v>6.2771751239255213E-2</v>
      </c>
      <c r="R385" s="5">
        <f t="shared" si="511"/>
        <v>2.4964003997906541E-2</v>
      </c>
      <c r="S385" s="5">
        <f t="shared" si="512"/>
        <v>6.5310599507721376E-2</v>
      </c>
      <c r="T385" s="5">
        <f t="shared" si="513"/>
        <v>9.0550104423852654E-2</v>
      </c>
      <c r="U385" s="5">
        <f t="shared" si="514"/>
        <v>5.7103661304971139E-2</v>
      </c>
      <c r="V385" s="5">
        <f t="shared" si="515"/>
        <v>2.3945040868808439E-2</v>
      </c>
      <c r="W385" s="5">
        <f t="shared" si="516"/>
        <v>4.7862204884907153E-2</v>
      </c>
      <c r="X385" s="5">
        <f t="shared" si="517"/>
        <v>6.9042643621098937E-2</v>
      </c>
      <c r="Y385" s="5">
        <f t="shared" si="518"/>
        <v>4.9798025912647224E-2</v>
      </c>
      <c r="Z385" s="5">
        <f t="shared" si="519"/>
        <v>1.2003770933159722E-2</v>
      </c>
      <c r="AA385" s="5">
        <f t="shared" si="520"/>
        <v>2.7457905783346774E-2</v>
      </c>
      <c r="AB385" s="5">
        <f t="shared" si="521"/>
        <v>3.1404156002529271E-2</v>
      </c>
      <c r="AC385" s="5">
        <f t="shared" si="522"/>
        <v>4.9382153115036043E-3</v>
      </c>
      <c r="AD385" s="5">
        <f t="shared" si="523"/>
        <v>2.73704804854829E-2</v>
      </c>
      <c r="AE385" s="5">
        <f t="shared" si="524"/>
        <v>3.9482726181161491E-2</v>
      </c>
      <c r="AF385" s="5">
        <f t="shared" si="525"/>
        <v>2.8477499098406335E-2</v>
      </c>
      <c r="AG385" s="5">
        <f t="shared" si="526"/>
        <v>1.3693211071236741E-2</v>
      </c>
      <c r="AH385" s="5">
        <f t="shared" si="527"/>
        <v>4.3289484920323697E-3</v>
      </c>
      <c r="AI385" s="5">
        <f t="shared" si="528"/>
        <v>9.9022099386144903E-3</v>
      </c>
      <c r="AJ385" s="5">
        <f t="shared" si="529"/>
        <v>1.1325355550992127E-2</v>
      </c>
      <c r="AK385" s="5">
        <f t="shared" si="530"/>
        <v>8.6353571005204476E-3</v>
      </c>
      <c r="AL385" s="5">
        <f t="shared" si="531"/>
        <v>6.5178510998083704E-4</v>
      </c>
      <c r="AM385" s="5">
        <f t="shared" si="532"/>
        <v>1.2521666376342564E-2</v>
      </c>
      <c r="AN385" s="5">
        <f t="shared" si="533"/>
        <v>1.8062873435167152E-2</v>
      </c>
      <c r="AO385" s="5">
        <f t="shared" si="534"/>
        <v>1.3028114107531678E-2</v>
      </c>
      <c r="AP385" s="5">
        <f t="shared" si="535"/>
        <v>6.264479746557936E-3</v>
      </c>
      <c r="AQ385" s="5">
        <f t="shared" si="536"/>
        <v>2.2591742464291545E-3</v>
      </c>
      <c r="AR385" s="5">
        <f t="shared" si="537"/>
        <v>1.2489272013614812E-3</v>
      </c>
      <c r="AS385" s="5">
        <f t="shared" si="538"/>
        <v>2.8568460374822965E-3</v>
      </c>
      <c r="AT385" s="5">
        <f t="shared" si="539"/>
        <v>3.2674319499892417E-3</v>
      </c>
      <c r="AU385" s="5">
        <f t="shared" si="540"/>
        <v>2.4913515132277885E-3</v>
      </c>
      <c r="AV385" s="5">
        <f t="shared" si="541"/>
        <v>1.4247042763544378E-3</v>
      </c>
      <c r="AW385" s="5">
        <f t="shared" si="542"/>
        <v>5.9741532055324307E-5</v>
      </c>
      <c r="AX385" s="5">
        <f t="shared" si="543"/>
        <v>4.7737600893168206E-3</v>
      </c>
      <c r="AY385" s="5">
        <f t="shared" si="544"/>
        <v>6.8862898684230994E-3</v>
      </c>
      <c r="AZ385" s="5">
        <f t="shared" si="545"/>
        <v>4.9668382223553584E-3</v>
      </c>
      <c r="BA385" s="5">
        <f t="shared" si="546"/>
        <v>2.3882702585777383E-3</v>
      </c>
      <c r="BB385" s="5">
        <f t="shared" si="547"/>
        <v>8.6128758970864755E-4</v>
      </c>
      <c r="BC385" s="5">
        <f t="shared" si="548"/>
        <v>2.4848655532909338E-4</v>
      </c>
      <c r="BD385" s="5">
        <f t="shared" si="549"/>
        <v>3.002690601754564E-4</v>
      </c>
      <c r="BE385" s="5">
        <f t="shared" si="550"/>
        <v>6.8684745900774347E-4</v>
      </c>
      <c r="BF385" s="5">
        <f t="shared" si="551"/>
        <v>7.8556117581633387E-4</v>
      </c>
      <c r="BG385" s="5">
        <f t="shared" si="552"/>
        <v>5.989746853364362E-4</v>
      </c>
      <c r="BH385" s="5">
        <f t="shared" si="553"/>
        <v>3.4252966355649312E-4</v>
      </c>
      <c r="BI385" s="5">
        <f t="shared" si="554"/>
        <v>1.5670321072113247E-4</v>
      </c>
      <c r="BJ385" s="8">
        <f t="shared" si="555"/>
        <v>0.55619373244513759</v>
      </c>
      <c r="BK385" s="8">
        <f t="shared" si="556"/>
        <v>0.20489706456243284</v>
      </c>
      <c r="BL385" s="8">
        <f t="shared" si="557"/>
        <v>0.22389317326673577</v>
      </c>
      <c r="BM385" s="8">
        <f t="shared" si="558"/>
        <v>0.7097650298437973</v>
      </c>
      <c r="BN385" s="8">
        <f t="shared" si="559"/>
        <v>0.28039616302730086</v>
      </c>
    </row>
    <row r="386" spans="1:66" x14ac:dyDescent="0.25">
      <c r="A386" t="s">
        <v>99</v>
      </c>
      <c r="B386" t="s">
        <v>113</v>
      </c>
      <c r="C386" t="s">
        <v>103</v>
      </c>
      <c r="D386" t="s">
        <v>497</v>
      </c>
      <c r="E386">
        <f>VLOOKUP(A386,home!$A$2:$E$405,3,FALSE)</f>
        <v>1.3447619047618999</v>
      </c>
      <c r="F386">
        <f>VLOOKUP(B386,home!$B$2:$E$405,3,FALSE)</f>
        <v>1.18</v>
      </c>
      <c r="G386">
        <f>VLOOKUP(C386,away!$B$2:$E$405,4,FALSE)</f>
        <v>0.98</v>
      </c>
      <c r="H386">
        <f>VLOOKUP(A386,away!$A$2:$E$405,3,FALSE)</f>
        <v>1.2609523809523799</v>
      </c>
      <c r="I386">
        <f>VLOOKUP(C386,away!$B$2:$E$405,3,FALSE)</f>
        <v>1.05</v>
      </c>
      <c r="J386">
        <f>VLOOKUP(B386,home!$B$2:$E$405,4,FALSE)</f>
        <v>0.76</v>
      </c>
      <c r="K386" s="3">
        <f t="shared" si="504"/>
        <v>1.5550826666666608</v>
      </c>
      <c r="L386" s="3">
        <f t="shared" si="505"/>
        <v>1.0062399999999991</v>
      </c>
      <c r="M386" s="5">
        <f t="shared" si="506"/>
        <v>7.7202559630414835E-2</v>
      </c>
      <c r="N386" s="5">
        <f t="shared" si="507"/>
        <v>0.12005636230355743</v>
      </c>
      <c r="O386" s="5">
        <f t="shared" si="508"/>
        <v>7.7684303602508553E-2</v>
      </c>
      <c r="P386" s="5">
        <f t="shared" si="509"/>
        <v>0.1208055140043315</v>
      </c>
      <c r="Q386" s="5">
        <f t="shared" si="510"/>
        <v>9.3348784020657438E-2</v>
      </c>
      <c r="R386" s="5">
        <f t="shared" si="511"/>
        <v>3.9084526828494066E-2</v>
      </c>
      <c r="S386" s="5">
        <f t="shared" si="512"/>
        <v>4.7258705811423878E-2</v>
      </c>
      <c r="T386" s="5">
        <f t="shared" si="513"/>
        <v>9.393128043294624E-2</v>
      </c>
      <c r="U386" s="5">
        <f t="shared" si="514"/>
        <v>6.0779670205859219E-2</v>
      </c>
      <c r="V386" s="5">
        <f t="shared" si="515"/>
        <v>8.2166421454004917E-3</v>
      </c>
      <c r="W386" s="5">
        <f t="shared" si="516"/>
        <v>4.8388358661644718E-2</v>
      </c>
      <c r="X386" s="5">
        <f t="shared" si="517"/>
        <v>4.8690302019693335E-2</v>
      </c>
      <c r="Y386" s="5">
        <f t="shared" si="518"/>
        <v>2.4497064752148089E-2</v>
      </c>
      <c r="Z386" s="5">
        <f t="shared" si="519"/>
        <v>1.3109471425301281E-2</v>
      </c>
      <c r="AA386" s="5">
        <f t="shared" si="520"/>
        <v>2.0386311782647912E-2</v>
      </c>
      <c r="AB386" s="5">
        <f t="shared" si="521"/>
        <v>1.5851200045229042E-2</v>
      </c>
      <c r="AC386" s="5">
        <f t="shared" si="522"/>
        <v>8.0358060869081187E-4</v>
      </c>
      <c r="AD386" s="5">
        <f t="shared" si="523"/>
        <v>1.8811974455793315E-2</v>
      </c>
      <c r="AE386" s="5">
        <f t="shared" si="524"/>
        <v>1.8929361176397447E-2</v>
      </c>
      <c r="AF386" s="5">
        <f t="shared" si="525"/>
        <v>9.5237401950690765E-3</v>
      </c>
      <c r="AG386" s="5">
        <f t="shared" si="526"/>
        <v>3.1943894446287667E-3</v>
      </c>
      <c r="AH386" s="5">
        <f t="shared" si="527"/>
        <v>3.2978186317487871E-3</v>
      </c>
      <c r="AI386" s="5">
        <f t="shared" si="528"/>
        <v>5.1283805920429035E-3</v>
      </c>
      <c r="AJ386" s="5">
        <f t="shared" si="529"/>
        <v>3.9875278833778139E-3</v>
      </c>
      <c r="AK386" s="5">
        <f t="shared" si="530"/>
        <v>2.0669784980969458E-3</v>
      </c>
      <c r="AL386" s="5">
        <f t="shared" si="531"/>
        <v>5.0297279749031777E-5</v>
      </c>
      <c r="AM386" s="5">
        <f t="shared" si="532"/>
        <v>5.8508350803960314E-3</v>
      </c>
      <c r="AN386" s="5">
        <f t="shared" si="533"/>
        <v>5.887344291297697E-3</v>
      </c>
      <c r="AO386" s="5">
        <f t="shared" si="534"/>
        <v>2.9620406598376949E-3</v>
      </c>
      <c r="AP386" s="5">
        <f t="shared" si="535"/>
        <v>9.9350793118502668E-4</v>
      </c>
      <c r="AQ386" s="5">
        <f t="shared" si="536"/>
        <v>2.4992685516890507E-4</v>
      </c>
      <c r="AR386" s="5">
        <f t="shared" si="537"/>
        <v>6.636794040021795E-4</v>
      </c>
      <c r="AS386" s="5">
        <f t="shared" si="538"/>
        <v>1.0320763373874496E-3</v>
      </c>
      <c r="AT386" s="5">
        <f t="shared" si="539"/>
        <v>8.0248201147401789E-4</v>
      </c>
      <c r="AU386" s="5">
        <f t="shared" si="540"/>
        <v>4.1597528878501393E-4</v>
      </c>
      <c r="AV386" s="5">
        <f t="shared" si="541"/>
        <v>1.6171899033780841E-4</v>
      </c>
      <c r="AW386" s="5">
        <f t="shared" si="542"/>
        <v>2.1862360674559129E-6</v>
      </c>
      <c r="AX386" s="5">
        <f t="shared" si="543"/>
        <v>1.5164220365081851E-3</v>
      </c>
      <c r="AY386" s="5">
        <f t="shared" si="544"/>
        <v>1.5258845100159946E-3</v>
      </c>
      <c r="AZ386" s="5">
        <f t="shared" si="545"/>
        <v>7.6770301467924665E-4</v>
      </c>
      <c r="BA386" s="5">
        <f t="shared" si="546"/>
        <v>2.5749782716361487E-4</v>
      </c>
      <c r="BB386" s="5">
        <f t="shared" si="547"/>
        <v>6.4776153401278894E-5</v>
      </c>
      <c r="BC386" s="5">
        <f t="shared" si="548"/>
        <v>1.3036071319700566E-5</v>
      </c>
      <c r="BD386" s="5">
        <f t="shared" si="549"/>
        <v>1.1130346058052535E-4</v>
      </c>
      <c r="BE386" s="5">
        <f t="shared" si="550"/>
        <v>1.7308608228879096E-4</v>
      </c>
      <c r="BF386" s="5">
        <f t="shared" si="551"/>
        <v>1.345815832042691E-4</v>
      </c>
      <c r="BG386" s="5">
        <f t="shared" si="552"/>
        <v>6.9761829097838627E-5</v>
      </c>
      <c r="BH386" s="5">
        <f t="shared" si="553"/>
        <v>2.7121352806252681E-5</v>
      </c>
      <c r="BI386" s="5">
        <f t="shared" si="554"/>
        <v>8.4351891291109435E-6</v>
      </c>
      <c r="BJ386" s="8">
        <f t="shared" si="555"/>
        <v>0.49946059189350916</v>
      </c>
      <c r="BK386" s="8">
        <f t="shared" si="556"/>
        <v>0.2558631839900265</v>
      </c>
      <c r="BL386" s="8">
        <f t="shared" si="557"/>
        <v>0.23186693959909851</v>
      </c>
      <c r="BM386" s="8">
        <f t="shared" si="558"/>
        <v>0.47059443824402319</v>
      </c>
      <c r="BN386" s="8">
        <f t="shared" si="559"/>
        <v>0.5281820503899638</v>
      </c>
    </row>
    <row r="387" spans="1:66" x14ac:dyDescent="0.25">
      <c r="A387" t="s">
        <v>122</v>
      </c>
      <c r="B387" t="s">
        <v>362</v>
      </c>
      <c r="C387" t="s">
        <v>132</v>
      </c>
      <c r="D387" t="s">
        <v>497</v>
      </c>
      <c r="E387">
        <f>VLOOKUP(A387,home!$A$2:$E$405,3,FALSE)</f>
        <v>1.25</v>
      </c>
      <c r="F387">
        <f>VLOOKUP(B387,home!$B$2:$E$405,3,FALSE)</f>
        <v>1.38</v>
      </c>
      <c r="G387">
        <f>VLOOKUP(C387,away!$B$2:$E$405,4,FALSE)</f>
        <v>1.1299999999999999</v>
      </c>
      <c r="H387">
        <f>VLOOKUP(A387,away!$A$2:$E$405,3,FALSE)</f>
        <v>1.08901515151515</v>
      </c>
      <c r="I387">
        <f>VLOOKUP(C387,away!$B$2:$E$405,3,FALSE)</f>
        <v>1.0900000000000001</v>
      </c>
      <c r="J387">
        <f>VLOOKUP(B387,home!$B$2:$E$405,4,FALSE)</f>
        <v>1.04</v>
      </c>
      <c r="K387" s="3">
        <f t="shared" si="504"/>
        <v>1.9492499999999997</v>
      </c>
      <c r="L387" s="3">
        <f t="shared" si="505"/>
        <v>1.2345075757575741</v>
      </c>
      <c r="M387" s="5">
        <f t="shared" si="506"/>
        <v>4.1429687085995225E-2</v>
      </c>
      <c r="N387" s="5">
        <f t="shared" si="507"/>
        <v>8.0756817552376167E-2</v>
      </c>
      <c r="O387" s="5">
        <f t="shared" si="508"/>
        <v>5.1145262568926833E-2</v>
      </c>
      <c r="P387" s="5">
        <f t="shared" si="509"/>
        <v>9.9694903062480605E-2</v>
      </c>
      <c r="Q387" s="5">
        <f t="shared" si="510"/>
        <v>7.8707613306984628E-2</v>
      </c>
      <c r="R387" s="5">
        <f t="shared" si="511"/>
        <v>3.156960705272524E-2</v>
      </c>
      <c r="S387" s="5">
        <f t="shared" si="512"/>
        <v>5.9975553737631221E-2</v>
      </c>
      <c r="T387" s="5">
        <f t="shared" si="513"/>
        <v>9.716514489727017E-2</v>
      </c>
      <c r="U387" s="5">
        <f t="shared" si="514"/>
        <v>6.1537056547524657E-2</v>
      </c>
      <c r="V387" s="5">
        <f t="shared" si="515"/>
        <v>1.6035889657740818E-2</v>
      </c>
      <c r="W387" s="5">
        <f t="shared" si="516"/>
        <v>5.1140271746213245E-2</v>
      </c>
      <c r="X387" s="5">
        <f t="shared" si="517"/>
        <v>6.3133052897001274E-2</v>
      </c>
      <c r="Y387" s="5">
        <f t="shared" si="518"/>
        <v>3.8969116041025875E-2</v>
      </c>
      <c r="Z387" s="5">
        <f t="shared" si="519"/>
        <v>1.2990973023426351E-2</v>
      </c>
      <c r="AA387" s="5">
        <f t="shared" si="520"/>
        <v>2.5322654165913807E-2</v>
      </c>
      <c r="AB387" s="5">
        <f t="shared" si="521"/>
        <v>2.468009181645375E-2</v>
      </c>
      <c r="AC387" s="5">
        <f t="shared" si="522"/>
        <v>2.4117616155757871E-3</v>
      </c>
      <c r="AD387" s="5">
        <f t="shared" si="523"/>
        <v>2.4921293675326538E-2</v>
      </c>
      <c r="AE387" s="5">
        <f t="shared" si="524"/>
        <v>3.0765525839869929E-2</v>
      </c>
      <c r="AF387" s="5">
        <f t="shared" si="525"/>
        <v>1.8990137360742419E-2</v>
      </c>
      <c r="AG387" s="5">
        <f t="shared" si="526"/>
        <v>7.8144894788378209E-3</v>
      </c>
      <c r="AH387" s="5">
        <f t="shared" si="527"/>
        <v>4.009363653470527E-3</v>
      </c>
      <c r="AI387" s="5">
        <f t="shared" si="528"/>
        <v>7.8152521015274236E-3</v>
      </c>
      <c r="AJ387" s="5">
        <f t="shared" si="529"/>
        <v>7.6169400794511661E-3</v>
      </c>
      <c r="AK387" s="5">
        <f t="shared" si="530"/>
        <v>4.9491068166233939E-3</v>
      </c>
      <c r="AL387" s="5">
        <f t="shared" si="531"/>
        <v>2.3214304271771121E-4</v>
      </c>
      <c r="AM387" s="5">
        <f t="shared" si="532"/>
        <v>9.715566339326057E-3</v>
      </c>
      <c r="AN387" s="5">
        <f t="shared" si="533"/>
        <v>1.1993940248673299E-2</v>
      </c>
      <c r="AO387" s="5">
        <f t="shared" si="534"/>
        <v>7.4033050500854364E-3</v>
      </c>
      <c r="AP387" s="5">
        <f t="shared" si="535"/>
        <v>3.0464787233249265E-3</v>
      </c>
      <c r="AQ387" s="5">
        <f t="shared" si="536"/>
        <v>9.4022526583222108E-4</v>
      </c>
      <c r="AR387" s="5">
        <f t="shared" si="537"/>
        <v>9.8991796083528643E-4</v>
      </c>
      <c r="AS387" s="5">
        <f t="shared" si="538"/>
        <v>1.9295975851581814E-3</v>
      </c>
      <c r="AT387" s="5">
        <f t="shared" si="539"/>
        <v>1.8806340464347928E-3</v>
      </c>
      <c r="AU387" s="5">
        <f t="shared" si="540"/>
        <v>1.2219419716710063E-3</v>
      </c>
      <c r="AV387" s="5">
        <f t="shared" si="541"/>
        <v>5.9546759706992716E-4</v>
      </c>
      <c r="AW387" s="5">
        <f t="shared" si="542"/>
        <v>1.5517239882929561E-5</v>
      </c>
      <c r="AX387" s="5">
        <f t="shared" si="543"/>
        <v>3.1563446144885501E-3</v>
      </c>
      <c r="AY387" s="5">
        <f t="shared" si="544"/>
        <v>3.896531338287735E-3</v>
      </c>
      <c r="AZ387" s="5">
        <f t="shared" si="545"/>
        <v>2.4051487281465042E-3</v>
      </c>
      <c r="BA387" s="5">
        <f t="shared" si="546"/>
        <v>9.8972477524018475E-4</v>
      </c>
      <c r="BB387" s="5">
        <f t="shared" si="547"/>
        <v>3.054556832372426E-4</v>
      </c>
      <c r="BC387" s="5">
        <f t="shared" si="548"/>
        <v>7.541747100291637E-5</v>
      </c>
      <c r="BD387" s="5">
        <f t="shared" si="549"/>
        <v>2.0367687033827494E-4</v>
      </c>
      <c r="BE387" s="5">
        <f t="shared" si="550"/>
        <v>3.9701713950688233E-4</v>
      </c>
      <c r="BF387" s="5">
        <f t="shared" si="551"/>
        <v>3.8694282959189522E-4</v>
      </c>
      <c r="BG387" s="5">
        <f t="shared" si="552"/>
        <v>2.5141610352733386E-4</v>
      </c>
      <c r="BH387" s="5">
        <f t="shared" si="553"/>
        <v>1.2251820995016387E-4</v>
      </c>
      <c r="BI387" s="5">
        <f t="shared" si="554"/>
        <v>4.7763724149071406E-5</v>
      </c>
      <c r="BJ387" s="8">
        <f t="shared" si="555"/>
        <v>0.5362916010332931</v>
      </c>
      <c r="BK387" s="8">
        <f t="shared" si="556"/>
        <v>0.22367646954042911</v>
      </c>
      <c r="BL387" s="8">
        <f t="shared" si="557"/>
        <v>0.22667222884084959</v>
      </c>
      <c r="BM387" s="8">
        <f t="shared" si="558"/>
        <v>0.61244636771010452</v>
      </c>
      <c r="BN387" s="8">
        <f t="shared" si="559"/>
        <v>0.38330389062948866</v>
      </c>
    </row>
    <row r="388" spans="1:66" x14ac:dyDescent="0.25">
      <c r="A388" t="s">
        <v>122</v>
      </c>
      <c r="B388" t="s">
        <v>136</v>
      </c>
      <c r="C388" t="s">
        <v>134</v>
      </c>
      <c r="D388" t="s">
        <v>497</v>
      </c>
      <c r="E388">
        <f>VLOOKUP(A388,home!$A$2:$E$405,3,FALSE)</f>
        <v>1.25</v>
      </c>
      <c r="F388">
        <f>VLOOKUP(B388,home!$B$2:$E$405,3,FALSE)</f>
        <v>1.35</v>
      </c>
      <c r="G388">
        <f>VLOOKUP(C388,away!$B$2:$E$405,4,FALSE)</f>
        <v>1.02</v>
      </c>
      <c r="H388">
        <f>VLOOKUP(A388,away!$A$2:$E$405,3,FALSE)</f>
        <v>1.08901515151515</v>
      </c>
      <c r="I388">
        <f>VLOOKUP(C388,away!$B$2:$E$405,3,FALSE)</f>
        <v>0.4</v>
      </c>
      <c r="J388">
        <f>VLOOKUP(B388,home!$B$2:$E$405,4,FALSE)</f>
        <v>0.79</v>
      </c>
      <c r="K388" s="3">
        <f t="shared" si="504"/>
        <v>1.7212499999999999</v>
      </c>
      <c r="L388" s="3">
        <f t="shared" si="505"/>
        <v>0.34412878787878748</v>
      </c>
      <c r="M388" s="5">
        <f t="shared" si="506"/>
        <v>0.12677026243353123</v>
      </c>
      <c r="N388" s="5">
        <f t="shared" si="507"/>
        <v>0.21820331421371564</v>
      </c>
      <c r="O388" s="5">
        <f t="shared" si="508"/>
        <v>4.3625296750326885E-2</v>
      </c>
      <c r="P388" s="5">
        <f t="shared" si="509"/>
        <v>7.5090042031500145E-2</v>
      </c>
      <c r="Q388" s="5">
        <f t="shared" si="510"/>
        <v>0.18779122729517905</v>
      </c>
      <c r="R388" s="5">
        <f t="shared" si="511"/>
        <v>7.5063602457711969E-3</v>
      </c>
      <c r="S388" s="5">
        <f t="shared" si="512"/>
        <v>1.1119552614417107E-2</v>
      </c>
      <c r="T388" s="5">
        <f t="shared" si="513"/>
        <v>6.4624367423359835E-2</v>
      </c>
      <c r="U388" s="5">
        <f t="shared" si="514"/>
        <v>1.2920322573033672E-2</v>
      </c>
      <c r="V388" s="5">
        <f t="shared" si="515"/>
        <v>7.3182924866490684E-4</v>
      </c>
      <c r="W388" s="5">
        <f t="shared" si="516"/>
        <v>0.10774521666060899</v>
      </c>
      <c r="X388" s="5">
        <f t="shared" si="517"/>
        <v>3.7078230809152707E-2</v>
      </c>
      <c r="Y388" s="5">
        <f t="shared" si="518"/>
        <v>6.3798433125218153E-3</v>
      </c>
      <c r="Z388" s="5">
        <f t="shared" si="519"/>
        <v>8.6105155091958637E-4</v>
      </c>
      <c r="AA388" s="5">
        <f t="shared" si="520"/>
        <v>1.4820849820203379E-3</v>
      </c>
      <c r="AB388" s="5">
        <f t="shared" si="521"/>
        <v>1.2755193876512537E-3</v>
      </c>
      <c r="AC388" s="5">
        <f t="shared" si="522"/>
        <v>2.70928528442062E-5</v>
      </c>
      <c r="AD388" s="5">
        <f t="shared" si="523"/>
        <v>4.6364113544268282E-2</v>
      </c>
      <c r="AE388" s="5">
        <f t="shared" si="524"/>
        <v>1.5955226195063517E-2</v>
      </c>
      <c r="AF388" s="5">
        <f t="shared" si="525"/>
        <v>2.7453263254195426E-3</v>
      </c>
      <c r="AG388" s="5">
        <f t="shared" si="526"/>
        <v>3.149152735661176E-4</v>
      </c>
      <c r="AH388" s="5">
        <f t="shared" si="527"/>
        <v>7.4078156629776821E-5</v>
      </c>
      <c r="AI388" s="5">
        <f t="shared" si="528"/>
        <v>1.2750702709900336E-4</v>
      </c>
      <c r="AJ388" s="5">
        <f t="shared" si="529"/>
        <v>1.0973573519707979E-4</v>
      </c>
      <c r="AK388" s="5">
        <f t="shared" si="530"/>
        <v>6.2960878069324533E-5</v>
      </c>
      <c r="AL388" s="5">
        <f t="shared" si="531"/>
        <v>6.4191819746098031E-7</v>
      </c>
      <c r="AM388" s="5">
        <f t="shared" si="532"/>
        <v>1.5960846087614371E-2</v>
      </c>
      <c r="AN388" s="5">
        <f t="shared" si="533"/>
        <v>5.4925866176506206E-3</v>
      </c>
      <c r="AO388" s="5">
        <f t="shared" si="534"/>
        <v>9.4507858752567841E-4</v>
      </c>
      <c r="AP388" s="5">
        <f t="shared" si="535"/>
        <v>1.0840958292513607E-4</v>
      </c>
      <c r="AQ388" s="5">
        <f t="shared" si="536"/>
        <v>9.3267145916179919E-6</v>
      </c>
      <c r="AR388" s="5">
        <f t="shared" si="537"/>
        <v>5.0984852498600143E-6</v>
      </c>
      <c r="AS388" s="5">
        <f t="shared" si="538"/>
        <v>8.7757677363215496E-6</v>
      </c>
      <c r="AT388" s="5">
        <f t="shared" si="539"/>
        <v>7.5526451080717353E-6</v>
      </c>
      <c r="AU388" s="5">
        <f t="shared" si="540"/>
        <v>4.3333301307561585E-6</v>
      </c>
      <c r="AV388" s="5">
        <f t="shared" si="541"/>
        <v>1.8646861218910086E-6</v>
      </c>
      <c r="AW388" s="5">
        <f t="shared" si="542"/>
        <v>1.0561902273458185E-8</v>
      </c>
      <c r="AX388" s="5">
        <f t="shared" si="543"/>
        <v>4.5787677213843707E-3</v>
      </c>
      <c r="AY388" s="5">
        <f t="shared" si="544"/>
        <v>1.5756857859385209E-3</v>
      </c>
      <c r="AZ388" s="5">
        <f t="shared" si="545"/>
        <v>2.7111941979642885E-4</v>
      </c>
      <c r="BA388" s="5">
        <f t="shared" si="546"/>
        <v>3.1099999101648393E-5</v>
      </c>
      <c r="BB388" s="5">
        <f t="shared" si="547"/>
        <v>2.67560124847041E-6</v>
      </c>
      <c r="BC388" s="5">
        <f t="shared" si="548"/>
        <v>1.8415028289661863E-7</v>
      </c>
      <c r="BD388" s="5">
        <f t="shared" si="549"/>
        <v>2.924225915087003E-7</v>
      </c>
      <c r="BE388" s="5">
        <f t="shared" si="550"/>
        <v>5.0333238563435046E-7</v>
      </c>
      <c r="BF388" s="5">
        <f t="shared" si="551"/>
        <v>4.3318043438656292E-7</v>
      </c>
      <c r="BG388" s="5">
        <f t="shared" si="552"/>
        <v>2.4853727422929048E-7</v>
      </c>
      <c r="BH388" s="5">
        <f t="shared" si="553"/>
        <v>1.0694869581679151E-7</v>
      </c>
      <c r="BI388" s="5">
        <f t="shared" si="554"/>
        <v>3.6817088534930509E-8</v>
      </c>
      <c r="BJ388" s="8">
        <f t="shared" si="555"/>
        <v>0.71617756132091526</v>
      </c>
      <c r="BK388" s="8">
        <f t="shared" si="556"/>
        <v>0.21531510688509362</v>
      </c>
      <c r="BL388" s="8">
        <f t="shared" si="557"/>
        <v>6.7213111888615507E-2</v>
      </c>
      <c r="BM388" s="8">
        <f t="shared" si="558"/>
        <v>0.33900465345148384</v>
      </c>
      <c r="BN388" s="8">
        <f t="shared" si="559"/>
        <v>0.65898650297002415</v>
      </c>
    </row>
    <row r="389" spans="1:66" x14ac:dyDescent="0.25">
      <c r="A389" t="s">
        <v>122</v>
      </c>
      <c r="B389" t="s">
        <v>131</v>
      </c>
      <c r="C389" t="s">
        <v>124</v>
      </c>
      <c r="D389" t="s">
        <v>497</v>
      </c>
      <c r="E389">
        <f>VLOOKUP(A389,home!$A$2:$E$405,3,FALSE)</f>
        <v>1.25</v>
      </c>
      <c r="F389">
        <f>VLOOKUP(B389,home!$B$2:$E$405,3,FALSE)</f>
        <v>1.05</v>
      </c>
      <c r="G389">
        <f>VLOOKUP(C389,away!$B$2:$E$405,4,FALSE)</f>
        <v>1.31</v>
      </c>
      <c r="H389">
        <f>VLOOKUP(A389,away!$A$2:$E$405,3,FALSE)</f>
        <v>1.08901515151515</v>
      </c>
      <c r="I389">
        <f>VLOOKUP(C389,away!$B$2:$E$405,3,FALSE)</f>
        <v>0.69</v>
      </c>
      <c r="J389">
        <f>VLOOKUP(B389,home!$B$2:$E$405,4,FALSE)</f>
        <v>1.0900000000000001</v>
      </c>
      <c r="K389" s="3">
        <f t="shared" si="504"/>
        <v>1.7193750000000001</v>
      </c>
      <c r="L389" s="3">
        <f t="shared" si="505"/>
        <v>0.81904829545454438</v>
      </c>
      <c r="M389" s="5">
        <f t="shared" si="506"/>
        <v>7.8990846884076274E-2</v>
      </c>
      <c r="N389" s="5">
        <f t="shared" si="507"/>
        <v>0.13581488736130864</v>
      </c>
      <c r="O389" s="5">
        <f t="shared" si="508"/>
        <v>6.4697318496913583E-2</v>
      </c>
      <c r="P389" s="5">
        <f t="shared" si="509"/>
        <v>0.11123895199063077</v>
      </c>
      <c r="Q389" s="5">
        <f t="shared" si="510"/>
        <v>0.11675836097842505</v>
      </c>
      <c r="R389" s="5">
        <f t="shared" si="511"/>
        <v>2.6495114217688413E-2</v>
      </c>
      <c r="S389" s="5">
        <f t="shared" si="512"/>
        <v>3.9163095877847692E-2</v>
      </c>
      <c r="T389" s="5">
        <f t="shared" si="513"/>
        <v>9.5630736539445427E-2</v>
      </c>
      <c r="U389" s="5">
        <f t="shared" si="514"/>
        <v>4.5555037008038014E-2</v>
      </c>
      <c r="V389" s="5">
        <f t="shared" si="515"/>
        <v>6.1279417018386892E-3</v>
      </c>
      <c r="W389" s="5">
        <f t="shared" si="516"/>
        <v>6.6917135635759864E-2</v>
      </c>
      <c r="X389" s="5">
        <f t="shared" si="517"/>
        <v>5.4808365879169665E-2</v>
      </c>
      <c r="Y389" s="5">
        <f t="shared" si="518"/>
        <v>2.2445349324991461E-2</v>
      </c>
      <c r="Z389" s="5">
        <f t="shared" si="519"/>
        <v>7.2335927126237218E-3</v>
      </c>
      <c r="AA389" s="5">
        <f t="shared" si="520"/>
        <v>1.2437258470267411E-2</v>
      </c>
      <c r="AB389" s="5">
        <f t="shared" si="521"/>
        <v>1.0692155641158017E-2</v>
      </c>
      <c r="AC389" s="5">
        <f t="shared" si="522"/>
        <v>5.3935506427456965E-4</v>
      </c>
      <c r="AD389" s="5">
        <f t="shared" si="523"/>
        <v>2.876391252093366E-2</v>
      </c>
      <c r="AE389" s="5">
        <f t="shared" si="524"/>
        <v>2.355903352087434E-2</v>
      </c>
      <c r="AF389" s="5">
        <f t="shared" si="525"/>
        <v>9.6479931239142995E-3</v>
      </c>
      <c r="AG389" s="5">
        <f t="shared" si="526"/>
        <v>2.6340574408997247E-3</v>
      </c>
      <c r="AH389" s="5">
        <f t="shared" si="527"/>
        <v>1.4811654453217179E-3</v>
      </c>
      <c r="AI389" s="5">
        <f t="shared" si="528"/>
        <v>2.5466788375500286E-3</v>
      </c>
      <c r="AJ389" s="5">
        <f t="shared" si="529"/>
        <v>2.1893479631562907E-3</v>
      </c>
      <c r="AK389" s="5">
        <f t="shared" si="530"/>
        <v>1.2547700513839493E-3</v>
      </c>
      <c r="AL389" s="5">
        <f t="shared" si="531"/>
        <v>3.038189586132276E-5</v>
      </c>
      <c r="AM389" s="5">
        <f t="shared" si="532"/>
        <v>9.8911904181360581E-3</v>
      </c>
      <c r="AN389" s="5">
        <f t="shared" si="533"/>
        <v>8.1013626519906602E-3</v>
      </c>
      <c r="AO389" s="5">
        <f t="shared" si="534"/>
        <v>3.3177036354860284E-3</v>
      </c>
      <c r="AP389" s="5">
        <f t="shared" si="535"/>
        <v>9.0578650248939244E-4</v>
      </c>
      <c r="AQ389" s="5">
        <f t="shared" si="536"/>
        <v>1.8547072272741754E-4</v>
      </c>
      <c r="AR389" s="5">
        <f t="shared" si="537"/>
        <v>2.4262920665538493E-4</v>
      </c>
      <c r="AS389" s="5">
        <f t="shared" si="538"/>
        <v>4.1717059219310246E-4</v>
      </c>
      <c r="AT389" s="5">
        <f t="shared" si="539"/>
        <v>3.5863634347600785E-4</v>
      </c>
      <c r="AU389" s="5">
        <f t="shared" si="540"/>
        <v>2.0554345435468702E-4</v>
      </c>
      <c r="AV389" s="5">
        <f t="shared" si="541"/>
        <v>8.8351569207772518E-5</v>
      </c>
      <c r="AW389" s="5">
        <f t="shared" si="542"/>
        <v>1.1884816716879526E-6</v>
      </c>
      <c r="AX389" s="5">
        <f t="shared" si="543"/>
        <v>2.8344442541971149E-3</v>
      </c>
      <c r="AY389" s="5">
        <f t="shared" si="544"/>
        <v>2.3215467349610741E-3</v>
      </c>
      <c r="AZ389" s="5">
        <f t="shared" si="545"/>
        <v>9.507294480439653E-4</v>
      </c>
      <c r="BA389" s="5">
        <f t="shared" si="546"/>
        <v>2.5956444461961657E-4</v>
      </c>
      <c r="BB389" s="5">
        <f t="shared" si="547"/>
        <v>5.31489539815756E-5</v>
      </c>
      <c r="BC389" s="5">
        <f t="shared" si="548"/>
        <v>8.7063120327603065E-6</v>
      </c>
      <c r="BD389" s="5">
        <f t="shared" si="549"/>
        <v>3.3120839689763557E-5</v>
      </c>
      <c r="BE389" s="5">
        <f t="shared" si="550"/>
        <v>5.6947143741587218E-5</v>
      </c>
      <c r="BF389" s="5">
        <f t="shared" si="551"/>
        <v>4.8956747635345773E-5</v>
      </c>
      <c r="BG389" s="5">
        <f t="shared" si="552"/>
        <v>2.8058335988507549E-5</v>
      </c>
      <c r="BH389" s="5">
        <f t="shared" si="553"/>
        <v>1.2060700360060045E-5</v>
      </c>
      <c r="BI389" s="5">
        <f t="shared" si="554"/>
        <v>4.1473733363156461E-6</v>
      </c>
      <c r="BJ389" s="8">
        <f t="shared" si="555"/>
        <v>0.58580948640438779</v>
      </c>
      <c r="BK389" s="8">
        <f t="shared" si="556"/>
        <v>0.2384121201494904</v>
      </c>
      <c r="BL389" s="8">
        <f t="shared" si="557"/>
        <v>0.16884446843811599</v>
      </c>
      <c r="BM389" s="8">
        <f t="shared" si="558"/>
        <v>0.46398382952228578</v>
      </c>
      <c r="BN389" s="8">
        <f t="shared" si="559"/>
        <v>0.53399547992904273</v>
      </c>
    </row>
    <row r="390" spans="1:66" x14ac:dyDescent="0.25">
      <c r="A390" t="s">
        <v>122</v>
      </c>
      <c r="B390" t="s">
        <v>133</v>
      </c>
      <c r="C390" t="s">
        <v>125</v>
      </c>
      <c r="D390" t="s">
        <v>497</v>
      </c>
      <c r="E390">
        <f>VLOOKUP(A390,home!$A$2:$E$405,3,FALSE)</f>
        <v>1.25</v>
      </c>
      <c r="F390">
        <f>VLOOKUP(B390,home!$B$2:$E$405,3,FALSE)</f>
        <v>0.57999999999999996</v>
      </c>
      <c r="G390">
        <f>VLOOKUP(C390,away!$B$2:$E$405,4,FALSE)</f>
        <v>0.95</v>
      </c>
      <c r="H390">
        <f>VLOOKUP(A390,away!$A$2:$E$405,3,FALSE)</f>
        <v>1.08901515151515</v>
      </c>
      <c r="I390">
        <f>VLOOKUP(C390,away!$B$2:$E$405,3,FALSE)</f>
        <v>1.02</v>
      </c>
      <c r="J390">
        <f>VLOOKUP(B390,home!$B$2:$E$405,4,FALSE)</f>
        <v>1.25</v>
      </c>
      <c r="K390" s="3">
        <f t="shared" si="504"/>
        <v>0.68874999999999997</v>
      </c>
      <c r="L390" s="3">
        <f t="shared" si="505"/>
        <v>1.3884943181818163</v>
      </c>
      <c r="M390" s="5">
        <f t="shared" si="506"/>
        <v>0.12527495489531218</v>
      </c>
      <c r="N390" s="5">
        <f t="shared" si="507"/>
        <v>8.6283125184146242E-2</v>
      </c>
      <c r="O390" s="5">
        <f t="shared" si="508"/>
        <v>0.17394356308262426</v>
      </c>
      <c r="P390" s="5">
        <f t="shared" si="509"/>
        <v>0.11980362907315743</v>
      </c>
      <c r="Q390" s="5">
        <f t="shared" si="510"/>
        <v>2.971375123529036E-2</v>
      </c>
      <c r="R390" s="5">
        <f t="shared" si="511"/>
        <v>0.12075982451226208</v>
      </c>
      <c r="S390" s="5">
        <f t="shared" si="512"/>
        <v>2.8642815220115053E-2</v>
      </c>
      <c r="T390" s="5">
        <f t="shared" si="513"/>
        <v>4.1257374762068588E-2</v>
      </c>
      <c r="U390" s="5">
        <f t="shared" si="514"/>
        <v>8.3173329132820495E-2</v>
      </c>
      <c r="V390" s="5">
        <f t="shared" si="515"/>
        <v>3.0435392764741171E-3</v>
      </c>
      <c r="W390" s="5">
        <f t="shared" si="516"/>
        <v>6.821782054435413E-3</v>
      </c>
      <c r="X390" s="5">
        <f t="shared" si="517"/>
        <v>9.4720056224582485E-3</v>
      </c>
      <c r="Y390" s="5">
        <f t="shared" si="518"/>
        <v>6.5759129942847497E-3</v>
      </c>
      <c r="Z390" s="5">
        <f t="shared" si="519"/>
        <v>5.5891443399969723E-2</v>
      </c>
      <c r="AA390" s="5">
        <f t="shared" si="520"/>
        <v>3.849523164172914E-2</v>
      </c>
      <c r="AB390" s="5">
        <f t="shared" si="521"/>
        <v>1.3256795396620471E-2</v>
      </c>
      <c r="AC390" s="5">
        <f t="shared" si="522"/>
        <v>1.8191338147606834E-4</v>
      </c>
      <c r="AD390" s="5">
        <f t="shared" si="523"/>
        <v>1.1746255974980973E-3</v>
      </c>
      <c r="AE390" s="5">
        <f t="shared" si="524"/>
        <v>1.6309609681170291E-3</v>
      </c>
      <c r="AF390" s="5">
        <f t="shared" si="525"/>
        <v>1.1322900187034049E-3</v>
      </c>
      <c r="AG390" s="5">
        <f t="shared" si="526"/>
        <v>5.2405941916788682E-4</v>
      </c>
      <c r="AH390" s="5">
        <f t="shared" si="527"/>
        <v>1.9401237898959624E-2</v>
      </c>
      <c r="AI390" s="5">
        <f t="shared" si="528"/>
        <v>1.3362602602908438E-2</v>
      </c>
      <c r="AJ390" s="5">
        <f t="shared" si="529"/>
        <v>4.6017462713765925E-3</v>
      </c>
      <c r="AK390" s="5">
        <f t="shared" si="530"/>
        <v>1.0564842481368764E-3</v>
      </c>
      <c r="AL390" s="5">
        <f t="shared" si="531"/>
        <v>6.9587359407999967E-6</v>
      </c>
      <c r="AM390" s="5">
        <f t="shared" si="532"/>
        <v>1.6180467605536293E-4</v>
      </c>
      <c r="AN390" s="5">
        <f t="shared" si="533"/>
        <v>2.2466487335812081E-4</v>
      </c>
      <c r="AO390" s="5">
        <f t="shared" si="534"/>
        <v>1.5597295007639407E-4</v>
      </c>
      <c r="AP390" s="5">
        <f t="shared" si="535"/>
        <v>7.2189184990376421E-5</v>
      </c>
      <c r="AQ390" s="5">
        <f t="shared" si="536"/>
        <v>2.5058568298328419E-5</v>
      </c>
      <c r="AR390" s="5">
        <f t="shared" si="537"/>
        <v>5.3877017176798296E-3</v>
      </c>
      <c r="AS390" s="5">
        <f t="shared" si="538"/>
        <v>3.7107795580519822E-3</v>
      </c>
      <c r="AT390" s="5">
        <f t="shared" si="539"/>
        <v>1.2778997103041513E-3</v>
      </c>
      <c r="AU390" s="5">
        <f t="shared" si="540"/>
        <v>2.9338447515732814E-4</v>
      </c>
      <c r="AV390" s="5">
        <f t="shared" si="541"/>
        <v>5.0517139316152416E-5</v>
      </c>
      <c r="AW390" s="5">
        <f t="shared" si="542"/>
        <v>1.8485601002972726E-7</v>
      </c>
      <c r="AX390" s="5">
        <f t="shared" si="543"/>
        <v>1.8573828438855198E-5</v>
      </c>
      <c r="AY390" s="5">
        <f t="shared" si="544"/>
        <v>2.5789655254234278E-5</v>
      </c>
      <c r="AZ390" s="5">
        <f t="shared" si="545"/>
        <v>1.7904394894186063E-5</v>
      </c>
      <c r="BA390" s="5">
        <f t="shared" si="546"/>
        <v>8.2867168603536248E-6</v>
      </c>
      <c r="BB390" s="5">
        <f t="shared" si="547"/>
        <v>2.8765148192456154E-6</v>
      </c>
      <c r="BC390" s="5">
        <f t="shared" si="548"/>
        <v>7.9880489653766608E-7</v>
      </c>
      <c r="BD390" s="5">
        <f t="shared" si="549"/>
        <v>1.2467988705094767E-3</v>
      </c>
      <c r="BE390" s="5">
        <f t="shared" si="550"/>
        <v>8.5873272206340187E-4</v>
      </c>
      <c r="BF390" s="5">
        <f t="shared" si="551"/>
        <v>2.9572608116058401E-4</v>
      </c>
      <c r="BG390" s="5">
        <f t="shared" si="552"/>
        <v>6.7893779466450757E-5</v>
      </c>
      <c r="BH390" s="5">
        <f t="shared" si="553"/>
        <v>1.1690460151879485E-5</v>
      </c>
      <c r="BI390" s="5">
        <f t="shared" si="554"/>
        <v>1.6103608859213994E-6</v>
      </c>
      <c r="BJ390" s="8">
        <f t="shared" si="555"/>
        <v>0.18529980802411203</v>
      </c>
      <c r="BK390" s="8">
        <f t="shared" si="556"/>
        <v>0.27697960023772983</v>
      </c>
      <c r="BL390" s="8">
        <f t="shared" si="557"/>
        <v>0.48125354966218514</v>
      </c>
      <c r="BM390" s="8">
        <f t="shared" si="558"/>
        <v>0.34361994854196004</v>
      </c>
      <c r="BN390" s="8">
        <f t="shared" si="559"/>
        <v>0.65577884798279262</v>
      </c>
    </row>
    <row r="391" spans="1:66" x14ac:dyDescent="0.25">
      <c r="A391" t="s">
        <v>122</v>
      </c>
      <c r="B391" t="s">
        <v>135</v>
      </c>
      <c r="C391" t="s">
        <v>127</v>
      </c>
      <c r="D391" t="s">
        <v>497</v>
      </c>
      <c r="E391">
        <f>VLOOKUP(A391,home!$A$2:$E$405,3,FALSE)</f>
        <v>1.25</v>
      </c>
      <c r="F391">
        <f>VLOOKUP(B391,home!$B$2:$E$405,3,FALSE)</f>
        <v>0.69</v>
      </c>
      <c r="G391">
        <f>VLOOKUP(C391,away!$B$2:$E$405,4,FALSE)</f>
        <v>1.1599999999999999</v>
      </c>
      <c r="H391">
        <f>VLOOKUP(A391,away!$A$2:$E$405,3,FALSE)</f>
        <v>1.08901515151515</v>
      </c>
      <c r="I391">
        <f>VLOOKUP(C391,away!$B$2:$E$405,3,FALSE)</f>
        <v>0.95</v>
      </c>
      <c r="J391">
        <f>VLOOKUP(B391,home!$B$2:$E$405,4,FALSE)</f>
        <v>1.04</v>
      </c>
      <c r="K391" s="3">
        <f t="shared" si="504"/>
        <v>1.0004999999999999</v>
      </c>
      <c r="L391" s="3">
        <f t="shared" si="505"/>
        <v>1.0759469696969681</v>
      </c>
      <c r="M391" s="5">
        <f t="shared" si="506"/>
        <v>0.12537488252406487</v>
      </c>
      <c r="N391" s="5">
        <f t="shared" si="507"/>
        <v>0.1254375699653269</v>
      </c>
      <c r="O391" s="5">
        <f t="shared" si="508"/>
        <v>0.13489672492788096</v>
      </c>
      <c r="P391" s="5">
        <f t="shared" si="509"/>
        <v>0.13496417329034488</v>
      </c>
      <c r="Q391" s="5">
        <f t="shared" si="510"/>
        <v>6.2750144375154776E-2</v>
      </c>
      <c r="R391" s="5">
        <f t="shared" si="511"/>
        <v>7.2570861204099474E-2</v>
      </c>
      <c r="S391" s="5">
        <f t="shared" si="512"/>
        <v>3.6321725104009432E-2</v>
      </c>
      <c r="T391" s="5">
        <f t="shared" si="513"/>
        <v>6.7515827688495025E-2</v>
      </c>
      <c r="U391" s="5">
        <f t="shared" si="514"/>
        <v>7.2607146634701525E-2</v>
      </c>
      <c r="V391" s="5">
        <f t="shared" si="515"/>
        <v>4.3444211316505726E-3</v>
      </c>
      <c r="W391" s="5">
        <f t="shared" si="516"/>
        <v>2.0927173149114114E-2</v>
      </c>
      <c r="X391" s="5">
        <f t="shared" si="517"/>
        <v>2.2516528534113088E-2</v>
      </c>
      <c r="Y391" s="5">
        <f t="shared" si="518"/>
        <v>1.2113295322187145E-2</v>
      </c>
      <c r="Z391" s="5">
        <f t="shared" si="519"/>
        <v>2.6027466066950031E-2</v>
      </c>
      <c r="AA391" s="5">
        <f t="shared" si="520"/>
        <v>2.6040479799983505E-2</v>
      </c>
      <c r="AB391" s="5">
        <f t="shared" si="521"/>
        <v>1.3026750019941748E-2</v>
      </c>
      <c r="AC391" s="5">
        <f t="shared" si="522"/>
        <v>2.9229399594142184E-4</v>
      </c>
      <c r="AD391" s="5">
        <f t="shared" si="523"/>
        <v>5.2344091839221681E-3</v>
      </c>
      <c r="AE391" s="5">
        <f t="shared" si="524"/>
        <v>5.6319466995950361E-3</v>
      </c>
      <c r="AF391" s="5">
        <f t="shared" si="525"/>
        <v>3.0298379924620597E-3</v>
      </c>
      <c r="AG391" s="5">
        <f t="shared" si="526"/>
        <v>1.0866483355540994E-3</v>
      </c>
      <c r="AH391" s="5">
        <f t="shared" si="527"/>
        <v>7.0010433109063876E-3</v>
      </c>
      <c r="AI391" s="5">
        <f t="shared" si="528"/>
        <v>7.0045438325618409E-3</v>
      </c>
      <c r="AJ391" s="5">
        <f t="shared" si="529"/>
        <v>3.5040230522390605E-3</v>
      </c>
      <c r="AK391" s="5">
        <f t="shared" si="530"/>
        <v>1.1685916879217266E-3</v>
      </c>
      <c r="AL391" s="5">
        <f t="shared" si="531"/>
        <v>1.2586003424535509E-5</v>
      </c>
      <c r="AM391" s="5">
        <f t="shared" si="532"/>
        <v>1.047405277702826E-3</v>
      </c>
      <c r="AN391" s="5">
        <f t="shared" si="533"/>
        <v>1.1269525345889669E-3</v>
      </c>
      <c r="AO391" s="5">
        <f t="shared" si="534"/>
        <v>6.0627058229165826E-4</v>
      </c>
      <c r="AP391" s="5">
        <f t="shared" si="535"/>
        <v>2.1743833194437534E-4</v>
      </c>
      <c r="AQ391" s="5">
        <f t="shared" si="536"/>
        <v>5.8488028587878524E-5</v>
      </c>
      <c r="AR391" s="5">
        <f t="shared" si="537"/>
        <v>1.5065502670173917E-3</v>
      </c>
      <c r="AS391" s="5">
        <f t="shared" si="538"/>
        <v>1.5073035421509001E-3</v>
      </c>
      <c r="AT391" s="5">
        <f t="shared" si="539"/>
        <v>7.5402859696098782E-4</v>
      </c>
      <c r="AU391" s="5">
        <f t="shared" si="540"/>
        <v>2.514685370864894E-4</v>
      </c>
      <c r="AV391" s="5">
        <f t="shared" si="541"/>
        <v>6.2898567838758158E-5</v>
      </c>
      <c r="AW391" s="5">
        <f t="shared" si="542"/>
        <v>3.7635119948186795E-7</v>
      </c>
      <c r="AX391" s="5">
        <f t="shared" si="543"/>
        <v>1.7465483005694614E-4</v>
      </c>
      <c r="AY391" s="5">
        <f t="shared" si="544"/>
        <v>1.8791933514271012E-4</v>
      </c>
      <c r="AZ391" s="5">
        <f t="shared" si="545"/>
        <v>1.0109561959713396E-4</v>
      </c>
      <c r="BA391" s="5">
        <f t="shared" si="546"/>
        <v>3.6257841851724564E-5</v>
      </c>
      <c r="BB391" s="5">
        <f t="shared" si="547"/>
        <v>9.7528787670287381E-6</v>
      </c>
      <c r="BC391" s="5">
        <f t="shared" si="548"/>
        <v>2.0987160710412953E-6</v>
      </c>
      <c r="BD391" s="5">
        <f t="shared" si="549"/>
        <v>2.7016136574892002E-4</v>
      </c>
      <c r="BE391" s="5">
        <f t="shared" si="550"/>
        <v>2.7029644643179447E-4</v>
      </c>
      <c r="BF391" s="5">
        <f t="shared" si="551"/>
        <v>1.3521579732750518E-4</v>
      </c>
      <c r="BG391" s="5">
        <f t="shared" si="552"/>
        <v>4.5094468408722975E-5</v>
      </c>
      <c r="BH391" s="5">
        <f t="shared" si="553"/>
        <v>1.1279253910731834E-5</v>
      </c>
      <c r="BI391" s="5">
        <f t="shared" si="554"/>
        <v>2.2569787075374404E-6</v>
      </c>
      <c r="BJ391" s="8">
        <f t="shared" si="555"/>
        <v>0.32981171522252672</v>
      </c>
      <c r="BK391" s="8">
        <f t="shared" si="556"/>
        <v>0.30149800138457844</v>
      </c>
      <c r="BL391" s="8">
        <f t="shared" si="557"/>
        <v>0.34263671829182596</v>
      </c>
      <c r="BM391" s="8">
        <f t="shared" si="558"/>
        <v>0.34379200169506607</v>
      </c>
      <c r="BN391" s="8">
        <f t="shared" si="559"/>
        <v>0.65599435628687186</v>
      </c>
    </row>
    <row r="392" spans="1:66" x14ac:dyDescent="0.25">
      <c r="A392" t="s">
        <v>122</v>
      </c>
      <c r="B392" t="s">
        <v>137</v>
      </c>
      <c r="C392" t="s">
        <v>123</v>
      </c>
      <c r="D392" t="s">
        <v>497</v>
      </c>
      <c r="E392">
        <f>VLOOKUP(A392,home!$A$2:$E$405,3,FALSE)</f>
        <v>1.25</v>
      </c>
      <c r="F392">
        <f>VLOOKUP(B392,home!$B$2:$E$405,3,FALSE)</f>
        <v>1.0900000000000001</v>
      </c>
      <c r="G392">
        <f>VLOOKUP(C392,away!$B$2:$E$405,4,FALSE)</f>
        <v>0.95</v>
      </c>
      <c r="H392">
        <f>VLOOKUP(A392,away!$A$2:$E$405,3,FALSE)</f>
        <v>1.08901515151515</v>
      </c>
      <c r="I392">
        <f>VLOOKUP(C392,away!$B$2:$E$405,3,FALSE)</f>
        <v>0.73</v>
      </c>
      <c r="J392">
        <f>VLOOKUP(B392,home!$B$2:$E$405,4,FALSE)</f>
        <v>0.92</v>
      </c>
      <c r="K392" s="3">
        <f t="shared" si="504"/>
        <v>1.2943750000000001</v>
      </c>
      <c r="L392" s="3">
        <f t="shared" si="505"/>
        <v>0.73138257575757482</v>
      </c>
      <c r="M392" s="5">
        <f t="shared" si="506"/>
        <v>0.13189388571954</v>
      </c>
      <c r="N392" s="5">
        <f t="shared" si="507"/>
        <v>0.1707201483282296</v>
      </c>
      <c r="O392" s="5">
        <f t="shared" si="508"/>
        <v>9.6464889864232378E-2</v>
      </c>
      <c r="P392" s="5">
        <f t="shared" si="509"/>
        <v>0.12486174181801579</v>
      </c>
      <c r="Q392" s="5">
        <f t="shared" si="510"/>
        <v>0.11048794599617615</v>
      </c>
      <c r="R392" s="5">
        <f t="shared" si="511"/>
        <v>3.5276369809536523E-2</v>
      </c>
      <c r="S392" s="5">
        <f t="shared" si="512"/>
        <v>2.9551132118020393E-2</v>
      </c>
      <c r="T392" s="5">
        <f t="shared" si="513"/>
        <v>8.0808958532847128E-2</v>
      </c>
      <c r="U392" s="5">
        <f t="shared" si="514"/>
        <v>4.5660851172218846E-2</v>
      </c>
      <c r="V392" s="5">
        <f t="shared" si="515"/>
        <v>3.1083959897178766E-3</v>
      </c>
      <c r="W392" s="5">
        <f t="shared" si="516"/>
        <v>4.7670945032933475E-2</v>
      </c>
      <c r="X392" s="5">
        <f t="shared" si="517"/>
        <v>3.4865698566984647E-2</v>
      </c>
      <c r="Y392" s="5">
        <f t="shared" si="518"/>
        <v>1.2750082211754209E-2</v>
      </c>
      <c r="Z392" s="5">
        <f t="shared" si="519"/>
        <v>8.6001740715585234E-3</v>
      </c>
      <c r="AA392" s="5">
        <f t="shared" si="520"/>
        <v>1.1131850313873565E-2</v>
      </c>
      <c r="AB392" s="5">
        <f t="shared" si="521"/>
        <v>7.2043943750100502E-3</v>
      </c>
      <c r="AC392" s="5">
        <f t="shared" si="522"/>
        <v>1.8391666500447649E-4</v>
      </c>
      <c r="AD392" s="5">
        <f t="shared" si="523"/>
        <v>1.5426019869250828E-2</v>
      </c>
      <c r="AE392" s="5">
        <f t="shared" si="524"/>
        <v>1.1282322145660198E-2</v>
      </c>
      <c r="AF392" s="5">
        <f t="shared" si="525"/>
        <v>4.125846915709842E-3</v>
      </c>
      <c r="AG392" s="5">
        <f t="shared" si="526"/>
        <v>1.0058575147977699E-3</v>
      </c>
      <c r="AH392" s="5">
        <f t="shared" si="527"/>
        <v>1.5725043661049957E-3</v>
      </c>
      <c r="AI392" s="5">
        <f t="shared" si="528"/>
        <v>2.0354103388771539E-3</v>
      </c>
      <c r="AJ392" s="5">
        <f t="shared" si="529"/>
        <v>1.3172921286920586E-3</v>
      </c>
      <c r="AK392" s="5">
        <f t="shared" si="530"/>
        <v>5.6835666635859407E-4</v>
      </c>
      <c r="AL392" s="5">
        <f t="shared" si="531"/>
        <v>6.9644335721977398E-6</v>
      </c>
      <c r="AM392" s="5">
        <f t="shared" si="532"/>
        <v>3.9934108936523025E-3</v>
      </c>
      <c r="AN392" s="5">
        <f t="shared" si="533"/>
        <v>2.9207111454577794E-3</v>
      </c>
      <c r="AO392" s="5">
        <f t="shared" si="534"/>
        <v>1.0680786203043837E-3</v>
      </c>
      <c r="AP392" s="5">
        <f t="shared" si="535"/>
        <v>2.6039136414327229E-4</v>
      </c>
      <c r="AQ392" s="5">
        <f t="shared" si="536"/>
        <v>4.7611426653033773E-5</v>
      </c>
      <c r="AR392" s="5">
        <f t="shared" si="537"/>
        <v>2.3002045873438088E-4</v>
      </c>
      <c r="AS392" s="5">
        <f t="shared" si="538"/>
        <v>2.9773273127431426E-4</v>
      </c>
      <c r="AT392" s="5">
        <f t="shared" si="539"/>
        <v>1.9268890202159535E-4</v>
      </c>
      <c r="AU392" s="5">
        <f t="shared" si="540"/>
        <v>8.313723251806745E-5</v>
      </c>
      <c r="AV392" s="5">
        <f t="shared" si="541"/>
        <v>2.6902688835143413E-5</v>
      </c>
      <c r="AW392" s="5">
        <f t="shared" si="542"/>
        <v>1.8314203073521853E-7</v>
      </c>
      <c r="AX392" s="5">
        <f t="shared" si="543"/>
        <v>8.6149520424519876E-4</v>
      </c>
      <c r="AY392" s="5">
        <f t="shared" si="544"/>
        <v>6.300825814836515E-4</v>
      </c>
      <c r="AZ392" s="5">
        <f t="shared" si="545"/>
        <v>2.3041571069274753E-4</v>
      </c>
      <c r="BA392" s="5">
        <f t="shared" si="546"/>
        <v>5.6174011993824616E-5</v>
      </c>
      <c r="BB392" s="5">
        <f t="shared" si="547"/>
        <v>1.0271173395670086E-5</v>
      </c>
      <c r="BC392" s="5">
        <f t="shared" si="548"/>
        <v>1.5024314508355732E-6</v>
      </c>
      <c r="BD392" s="5">
        <f t="shared" si="549"/>
        <v>2.803882593101506E-5</v>
      </c>
      <c r="BE392" s="5">
        <f t="shared" si="550"/>
        <v>3.6292755314457623E-5</v>
      </c>
      <c r="BF392" s="5">
        <f t="shared" si="551"/>
        <v>2.3488217580075552E-5</v>
      </c>
      <c r="BG392" s="5">
        <f t="shared" si="552"/>
        <v>1.0134187210070091E-5</v>
      </c>
      <c r="BH392" s="5">
        <f t="shared" si="553"/>
        <v>3.2793596425086215E-6</v>
      </c>
      <c r="BI392" s="5">
        <f t="shared" si="554"/>
        <v>8.489442274544181E-7</v>
      </c>
      <c r="BJ392" s="8">
        <f t="shared" si="555"/>
        <v>0.49922396967781668</v>
      </c>
      <c r="BK392" s="8">
        <f t="shared" si="556"/>
        <v>0.29023611932535437</v>
      </c>
      <c r="BL392" s="8">
        <f t="shared" si="557"/>
        <v>0.20216448333819328</v>
      </c>
      <c r="BM392" s="8">
        <f t="shared" si="558"/>
        <v>0.32988986543773957</v>
      </c>
      <c r="BN392" s="8">
        <f t="shared" si="559"/>
        <v>0.66970498153573044</v>
      </c>
    </row>
    <row r="393" spans="1:66" x14ac:dyDescent="0.25">
      <c r="A393" t="s">
        <v>122</v>
      </c>
      <c r="B393" t="s">
        <v>138</v>
      </c>
      <c r="C393" t="s">
        <v>144</v>
      </c>
      <c r="D393" t="s">
        <v>497</v>
      </c>
      <c r="E393">
        <f>VLOOKUP(A393,home!$A$2:$E$405,3,FALSE)</f>
        <v>1.25</v>
      </c>
      <c r="F393">
        <f>VLOOKUP(B393,home!$B$2:$E$405,3,FALSE)</f>
        <v>1.31</v>
      </c>
      <c r="G393">
        <f>VLOOKUP(C393,away!$B$2:$E$405,4,FALSE)</f>
        <v>1.27</v>
      </c>
      <c r="H393">
        <f>VLOOKUP(A393,away!$A$2:$E$405,3,FALSE)</f>
        <v>1.08901515151515</v>
      </c>
      <c r="I393">
        <f>VLOOKUP(C393,away!$B$2:$E$405,3,FALSE)</f>
        <v>1.45</v>
      </c>
      <c r="J393">
        <f>VLOOKUP(B393,home!$B$2:$E$405,4,FALSE)</f>
        <v>1.1299999999999999</v>
      </c>
      <c r="K393" s="3">
        <f t="shared" si="504"/>
        <v>2.0796250000000001</v>
      </c>
      <c r="L393" s="3">
        <f t="shared" si="505"/>
        <v>1.7843513257575732</v>
      </c>
      <c r="M393" s="5">
        <f t="shared" si="506"/>
        <v>2.0984392628162412E-2</v>
      </c>
      <c r="N393" s="5">
        <f t="shared" si="507"/>
        <v>4.3639667519342257E-2</v>
      </c>
      <c r="O393" s="5">
        <f t="shared" si="508"/>
        <v>3.744352880627904E-2</v>
      </c>
      <c r="P393" s="5">
        <f t="shared" si="509"/>
        <v>7.7868498593758051E-2</v>
      </c>
      <c r="Q393" s="5">
        <f t="shared" si="510"/>
        <v>4.5377071782456077E-2</v>
      </c>
      <c r="R393" s="5">
        <f t="shared" si="511"/>
        <v>3.3406205133262951E-2</v>
      </c>
      <c r="S393" s="5">
        <f t="shared" si="512"/>
        <v>7.2238248453144291E-2</v>
      </c>
      <c r="T393" s="5">
        <f t="shared" si="513"/>
        <v>8.0968638194022058E-2</v>
      </c>
      <c r="U393" s="5">
        <f t="shared" si="514"/>
        <v>6.9472379350261973E-2</v>
      </c>
      <c r="V393" s="5">
        <f t="shared" si="515"/>
        <v>2.9784485004663179E-2</v>
      </c>
      <c r="W393" s="5">
        <f t="shared" si="516"/>
        <v>3.1455764301863406E-2</v>
      </c>
      <c r="X393" s="5">
        <f t="shared" si="517"/>
        <v>5.6128134734747703E-2</v>
      </c>
      <c r="Y393" s="5">
        <f t="shared" si="518"/>
        <v>5.0076155813123392E-2</v>
      </c>
      <c r="Z393" s="5">
        <f t="shared" si="519"/>
        <v>1.9869468806022399E-2</v>
      </c>
      <c r="AA393" s="5">
        <f t="shared" si="520"/>
        <v>4.1321044065724337E-2</v>
      </c>
      <c r="AB393" s="5">
        <f t="shared" si="521"/>
        <v>4.2966138132590995E-2</v>
      </c>
      <c r="AC393" s="5">
        <f t="shared" si="522"/>
        <v>6.9077324806294648E-3</v>
      </c>
      <c r="AD393" s="5">
        <f t="shared" si="523"/>
        <v>1.635404845906567E-2</v>
      </c>
      <c r="AE393" s="5">
        <f t="shared" si="524"/>
        <v>2.9181368049437426E-2</v>
      </c>
      <c r="AF393" s="5">
        <f t="shared" si="525"/>
        <v>2.6034906383216684E-2</v>
      </c>
      <c r="AG393" s="5">
        <f t="shared" si="526"/>
        <v>1.5485139906955667E-2</v>
      </c>
      <c r="AH393" s="5">
        <f t="shared" si="527"/>
        <v>8.8635282515312063E-3</v>
      </c>
      <c r="AI393" s="5">
        <f t="shared" si="528"/>
        <v>1.8432814940090587E-2</v>
      </c>
      <c r="AJ393" s="5">
        <f t="shared" si="529"/>
        <v>1.9166671384892947E-2</v>
      </c>
      <c r="AK393" s="5">
        <f t="shared" si="530"/>
        <v>1.3286496326269329E-2</v>
      </c>
      <c r="AL393" s="5">
        <f t="shared" si="531"/>
        <v>1.0253234706103674E-3</v>
      </c>
      <c r="AM393" s="5">
        <f t="shared" si="532"/>
        <v>6.8020576053368928E-3</v>
      </c>
      <c r="AN393" s="5">
        <f t="shared" si="533"/>
        <v>1.2137260505962266E-2</v>
      </c>
      <c r="AO393" s="5">
        <f t="shared" si="534"/>
        <v>1.0828568437439404E-2</v>
      </c>
      <c r="AP393" s="5">
        <f t="shared" si="535"/>
        <v>6.4406568158005386E-3</v>
      </c>
      <c r="AQ393" s="5">
        <f t="shared" si="536"/>
        <v>2.8730986320058111E-3</v>
      </c>
      <c r="AR393" s="5">
        <f t="shared" si="537"/>
        <v>3.163129677301881E-3</v>
      </c>
      <c r="AS393" s="5">
        <f t="shared" si="538"/>
        <v>6.5781235551589249E-3</v>
      </c>
      <c r="AT393" s="5">
        <f t="shared" si="539"/>
        <v>6.8400150991986906E-3</v>
      </c>
      <c r="AU393" s="5">
        <f t="shared" si="540"/>
        <v>4.7415554668903586E-3</v>
      </c>
      <c r="AV393" s="5">
        <f t="shared" si="541"/>
        <v>2.4651643219579657E-3</v>
      </c>
      <c r="AW393" s="5">
        <f t="shared" si="542"/>
        <v>1.0568754153532657E-4</v>
      </c>
      <c r="AX393" s="5">
        <f t="shared" si="543"/>
        <v>2.3576215079164548E-3</v>
      </c>
      <c r="AY393" s="5">
        <f t="shared" si="544"/>
        <v>4.2068250632852945E-3</v>
      </c>
      <c r="AZ393" s="5">
        <f t="shared" si="545"/>
        <v>3.7532269394516516E-3</v>
      </c>
      <c r="BA393" s="5">
        <f t="shared" si="546"/>
        <v>2.2323584884265312E-3</v>
      </c>
      <c r="BB393" s="5">
        <f t="shared" si="547"/>
        <v>9.9582795709751378E-4</v>
      </c>
      <c r="BC393" s="5">
        <f t="shared" si="548"/>
        <v>3.5538138709468068E-4</v>
      </c>
      <c r="BD393" s="5">
        <f t="shared" si="549"/>
        <v>9.4068910553945693E-4</v>
      </c>
      <c r="BE393" s="5">
        <f t="shared" si="550"/>
        <v>1.9562805811074932E-3</v>
      </c>
      <c r="BF393" s="5">
        <f t="shared" si="551"/>
        <v>2.0341650017428356E-3</v>
      </c>
      <c r="BG393" s="5">
        <f t="shared" si="552"/>
        <v>1.4101001305831481E-3</v>
      </c>
      <c r="BH393" s="5">
        <f t="shared" si="553"/>
        <v>7.3311987101599486E-4</v>
      </c>
      <c r="BI393" s="5">
        <f t="shared" si="554"/>
        <v>3.0492288235232782E-4</v>
      </c>
      <c r="BJ393" s="8">
        <f t="shared" si="555"/>
        <v>0.44768377848404739</v>
      </c>
      <c r="BK393" s="8">
        <f t="shared" si="556"/>
        <v>0.21301550569425307</v>
      </c>
      <c r="BL393" s="8">
        <f t="shared" si="557"/>
        <v>0.31552607208375244</v>
      </c>
      <c r="BM393" s="8">
        <f t="shared" si="558"/>
        <v>0.73327432308306462</v>
      </c>
      <c r="BN393" s="8">
        <f t="shared" si="559"/>
        <v>0.25871936446326083</v>
      </c>
    </row>
    <row r="394" spans="1:66" s="10" customFormat="1" x14ac:dyDescent="0.25">
      <c r="A394" t="s">
        <v>122</v>
      </c>
      <c r="B394" t="s">
        <v>139</v>
      </c>
      <c r="C394" t="s">
        <v>130</v>
      </c>
      <c r="D394" t="s">
        <v>497</v>
      </c>
      <c r="E394">
        <f>VLOOKUP(A394,home!$A$2:$E$405,3,FALSE)</f>
        <v>1.25</v>
      </c>
      <c r="F394">
        <f>VLOOKUP(B394,home!$B$2:$E$405,3,FALSE)</f>
        <v>0.95</v>
      </c>
      <c r="G394">
        <f>VLOOKUP(C394,away!$B$2:$E$405,4,FALSE)</f>
        <v>0.87</v>
      </c>
      <c r="H394">
        <f>VLOOKUP(A394,away!$A$2:$E$405,3,FALSE)</f>
        <v>1.08901515151515</v>
      </c>
      <c r="I394">
        <f>VLOOKUP(C394,away!$B$2:$E$405,3,FALSE)</f>
        <v>1.42</v>
      </c>
      <c r="J394">
        <f>VLOOKUP(B394,home!$B$2:$E$405,4,FALSE)</f>
        <v>0.71</v>
      </c>
      <c r="K394" s="3">
        <f t="shared" si="504"/>
        <v>1.0331250000000001</v>
      </c>
      <c r="L394" s="3">
        <f t="shared" si="505"/>
        <v>1.0979450757575742</v>
      </c>
      <c r="M394" s="5">
        <f t="shared" si="506"/>
        <v>0.11871019695894255</v>
      </c>
      <c r="N394" s="5">
        <f t="shared" si="507"/>
        <v>0.12264247223320754</v>
      </c>
      <c r="O394" s="5">
        <f t="shared" si="508"/>
        <v>0.13033727619328273</v>
      </c>
      <c r="P394" s="5">
        <f t="shared" si="509"/>
        <v>0.13465469846718522</v>
      </c>
      <c r="Q394" s="5">
        <f t="shared" si="510"/>
        <v>6.3352502062966262E-2</v>
      </c>
      <c r="R394" s="5">
        <f t="shared" si="511"/>
        <v>7.1551585292034828E-2</v>
      </c>
      <c r="S394" s="5">
        <f t="shared" si="512"/>
        <v>3.8185194456293675E-2</v>
      </c>
      <c r="T394" s="5">
        <f t="shared" si="513"/>
        <v>6.9557567676955367E-2</v>
      </c>
      <c r="U394" s="5">
        <f t="shared" si="514"/>
        <v>7.3921731554833489E-2</v>
      </c>
      <c r="V394" s="5">
        <f t="shared" si="515"/>
        <v>4.8126688890194414E-3</v>
      </c>
      <c r="W394" s="5">
        <f t="shared" si="516"/>
        <v>2.1817017897934009E-2</v>
      </c>
      <c r="X394" s="5">
        <f t="shared" si="517"/>
        <v>2.3953887368751505E-2</v>
      </c>
      <c r="Y394" s="5">
        <f t="shared" si="518"/>
        <v>1.3150026340886134E-2</v>
      </c>
      <c r="Z394" s="5">
        <f t="shared" si="519"/>
        <v>2.6186570244679238E-2</v>
      </c>
      <c r="AA394" s="5">
        <f t="shared" si="520"/>
        <v>2.705400038403424E-2</v>
      </c>
      <c r="AB394" s="5">
        <f t="shared" si="521"/>
        <v>1.3975082073377686E-2</v>
      </c>
      <c r="AC394" s="5">
        <f t="shared" si="522"/>
        <v>3.4119250845477702E-4</v>
      </c>
      <c r="AD394" s="5">
        <f t="shared" si="523"/>
        <v>5.6349266539507687E-3</v>
      </c>
      <c r="AE394" s="5">
        <f t="shared" si="524"/>
        <v>6.1868399719603494E-3</v>
      </c>
      <c r="AF394" s="5">
        <f t="shared" si="525"/>
        <v>3.396405240856997E-3</v>
      </c>
      <c r="AG394" s="5">
        <f t="shared" si="526"/>
        <v>1.2430221364920526E-3</v>
      </c>
      <c r="AH394" s="5">
        <f t="shared" si="527"/>
        <v>7.1878539627813452E-3</v>
      </c>
      <c r="AI394" s="5">
        <f t="shared" si="528"/>
        <v>7.4259516252984771E-3</v>
      </c>
      <c r="AJ394" s="5">
        <f t="shared" si="529"/>
        <v>3.8359681364432447E-3</v>
      </c>
      <c r="AK394" s="5">
        <f t="shared" si="530"/>
        <v>1.3210115269876425E-3</v>
      </c>
      <c r="AL394" s="5">
        <f t="shared" si="531"/>
        <v>1.548078447250176E-5</v>
      </c>
      <c r="AM394" s="5">
        <f t="shared" si="532"/>
        <v>1.1643167198725781E-3</v>
      </c>
      <c r="AN394" s="5">
        <f t="shared" si="533"/>
        <v>1.2783558092063078E-3</v>
      </c>
      <c r="AO394" s="5">
        <f t="shared" si="534"/>
        <v>7.0178223289207734E-4</v>
      </c>
      <c r="AP394" s="5">
        <f t="shared" si="535"/>
        <v>2.5683944895267048E-4</v>
      </c>
      <c r="AQ394" s="5">
        <f t="shared" si="536"/>
        <v>7.0498902059468329E-5</v>
      </c>
      <c r="AR394" s="5">
        <f t="shared" si="537"/>
        <v>1.5783737727400693E-3</v>
      </c>
      <c r="AS394" s="5">
        <f t="shared" si="538"/>
        <v>1.6306574039620843E-3</v>
      </c>
      <c r="AT394" s="5">
        <f t="shared" si="539"/>
        <v>8.4233646523416419E-4</v>
      </c>
      <c r="AU394" s="5">
        <f t="shared" si="540"/>
        <v>2.900796202150153E-4</v>
      </c>
      <c r="AV394" s="5">
        <f t="shared" si="541"/>
        <v>7.4922126908659415E-5</v>
      </c>
      <c r="AW394" s="5">
        <f t="shared" si="542"/>
        <v>4.8777995548576211E-7</v>
      </c>
      <c r="AX394" s="5">
        <f t="shared" si="543"/>
        <v>2.0048078520305948E-4</v>
      </c>
      <c r="AY394" s="5">
        <f t="shared" si="544"/>
        <v>2.2011689089771106E-4</v>
      </c>
      <c r="AZ394" s="5">
        <f t="shared" si="545"/>
        <v>1.2083812822610452E-4</v>
      </c>
      <c r="BA394" s="5">
        <f t="shared" si="546"/>
        <v>4.4224542616537933E-5</v>
      </c>
      <c r="BB394" s="5">
        <f t="shared" si="547"/>
        <v>1.21390296983647E-5</v>
      </c>
      <c r="BC394" s="5">
        <f t="shared" si="548"/>
        <v>2.6655975763588959E-6</v>
      </c>
      <c r="BD394" s="5">
        <f t="shared" si="549"/>
        <v>2.8882795191414383E-4</v>
      </c>
      <c r="BE394" s="5">
        <f t="shared" si="550"/>
        <v>2.9839537782129987E-4</v>
      </c>
      <c r="BF394" s="5">
        <f t="shared" si="551"/>
        <v>1.541398623558152E-4</v>
      </c>
      <c r="BG394" s="5">
        <f t="shared" si="552"/>
        <v>5.3081915098783867E-5</v>
      </c>
      <c r="BH394" s="5">
        <f t="shared" si="553"/>
        <v>1.3710063384107771E-5</v>
      </c>
      <c r="BI394" s="5">
        <f t="shared" si="554"/>
        <v>2.8328418467412692E-6</v>
      </c>
      <c r="BJ394" s="8">
        <f t="shared" si="555"/>
        <v>0.33500692567116225</v>
      </c>
      <c r="BK394" s="8">
        <f t="shared" si="556"/>
        <v>0.29693954895526592</v>
      </c>
      <c r="BL394" s="8">
        <f t="shared" si="557"/>
        <v>0.34183781815055453</v>
      </c>
      <c r="BM394" s="8">
        <f t="shared" si="558"/>
        <v>0.35850250270310052</v>
      </c>
      <c r="BN394" s="8">
        <f t="shared" si="559"/>
        <v>0.64124873120761916</v>
      </c>
    </row>
    <row r="395" spans="1:66" x14ac:dyDescent="0.25">
      <c r="A395" t="s">
        <v>122</v>
      </c>
      <c r="B395" t="s">
        <v>141</v>
      </c>
      <c r="C395" t="s">
        <v>401</v>
      </c>
      <c r="D395" t="s">
        <v>497</v>
      </c>
      <c r="E395">
        <f>VLOOKUP(A395,home!$A$2:$E$405,3,FALSE)</f>
        <v>1.25</v>
      </c>
      <c r="F395">
        <f>VLOOKUP(B395,home!$B$2:$E$405,3,FALSE)</f>
        <v>0.84</v>
      </c>
      <c r="G395">
        <f>VLOOKUP(C395,away!$B$2:$E$405,4,FALSE)</f>
        <v>0.87</v>
      </c>
      <c r="H395">
        <f>VLOOKUP(A395,away!$A$2:$E$405,3,FALSE)</f>
        <v>1.08901515151515</v>
      </c>
      <c r="I395">
        <f>VLOOKUP(C395,away!$B$2:$E$405,3,FALSE)</f>
        <v>0.76</v>
      </c>
      <c r="J395">
        <f>VLOOKUP(B395,home!$B$2:$E$405,4,FALSE)</f>
        <v>0.71</v>
      </c>
      <c r="K395" s="3">
        <f t="shared" si="504"/>
        <v>0.91349999999999998</v>
      </c>
      <c r="L395" s="3">
        <f t="shared" si="505"/>
        <v>0.58763257575757488</v>
      </c>
      <c r="M395" s="5">
        <f t="shared" si="506"/>
        <v>0.2228775913918854</v>
      </c>
      <c r="N395" s="5">
        <f t="shared" si="507"/>
        <v>0.20359867973648729</v>
      </c>
      <c r="O395" s="5">
        <f t="shared" si="508"/>
        <v>0.13097013310825789</v>
      </c>
      <c r="P395" s="5">
        <f t="shared" si="509"/>
        <v>0.11964121659439357</v>
      </c>
      <c r="Q395" s="5">
        <f t="shared" si="510"/>
        <v>9.2993696969640549E-2</v>
      </c>
      <c r="R395" s="5">
        <f t="shared" si="511"/>
        <v>3.8481158332859013E-2</v>
      </c>
      <c r="S395" s="5">
        <f t="shared" si="512"/>
        <v>1.6055921794105216E-2</v>
      </c>
      <c r="T395" s="5">
        <f t="shared" si="513"/>
        <v>5.464612567948926E-2</v>
      </c>
      <c r="U395" s="5">
        <f t="shared" si="514"/>
        <v>3.5152538137066702E-2</v>
      </c>
      <c r="V395" s="5">
        <f t="shared" si="515"/>
        <v>9.5765074202327171E-4</v>
      </c>
      <c r="W395" s="5">
        <f t="shared" si="516"/>
        <v>2.8316580727255555E-2</v>
      </c>
      <c r="X395" s="5">
        <f t="shared" si="517"/>
        <v>1.6639745269404482E-2</v>
      </c>
      <c r="Y395" s="5">
        <f t="shared" si="518"/>
        <v>4.8890281863050384E-3</v>
      </c>
      <c r="Z395" s="5">
        <f t="shared" si="519"/>
        <v>7.5375940630910037E-3</v>
      </c>
      <c r="AA395" s="5">
        <f t="shared" si="520"/>
        <v>6.8855921766336307E-3</v>
      </c>
      <c r="AB395" s="5">
        <f t="shared" si="521"/>
        <v>3.1449942266774107E-3</v>
      </c>
      <c r="AC395" s="5">
        <f t="shared" si="522"/>
        <v>3.2129323525938221E-5</v>
      </c>
      <c r="AD395" s="5">
        <f t="shared" si="523"/>
        <v>6.4667991235869866E-3</v>
      </c>
      <c r="AE395" s="5">
        <f t="shared" si="524"/>
        <v>3.8001018259002485E-3</v>
      </c>
      <c r="AF395" s="5">
        <f t="shared" si="525"/>
        <v>1.1165318120474133E-3</v>
      </c>
      <c r="AG395" s="5">
        <f t="shared" si="526"/>
        <v>2.1870348820956468E-4</v>
      </c>
      <c r="AH395" s="5">
        <f t="shared" si="527"/>
        <v>1.1073339535772927E-3</v>
      </c>
      <c r="AI395" s="5">
        <f t="shared" si="528"/>
        <v>1.0115495665928567E-3</v>
      </c>
      <c r="AJ395" s="5">
        <f t="shared" si="529"/>
        <v>4.6202526454128723E-4</v>
      </c>
      <c r="AK395" s="5">
        <f t="shared" si="530"/>
        <v>1.4068669305282197E-4</v>
      </c>
      <c r="AL395" s="5">
        <f t="shared" si="531"/>
        <v>6.8988386512832282E-7</v>
      </c>
      <c r="AM395" s="5">
        <f t="shared" si="532"/>
        <v>1.1814841998793427E-3</v>
      </c>
      <c r="AN395" s="5">
        <f t="shared" si="533"/>
        <v>6.9427860359197544E-4</v>
      </c>
      <c r="AO395" s="5">
        <f t="shared" si="534"/>
        <v>2.0399036206106242E-4</v>
      </c>
      <c r="AP395" s="5">
        <f t="shared" si="535"/>
        <v>3.9957127295887471E-5</v>
      </c>
      <c r="AQ395" s="5">
        <f t="shared" si="536"/>
        <v>5.8700274081889129E-6</v>
      </c>
      <c r="AR395" s="5">
        <f t="shared" si="537"/>
        <v>1.3014110067288871E-4</v>
      </c>
      <c r="AS395" s="5">
        <f t="shared" si="538"/>
        <v>1.1888389546468383E-4</v>
      </c>
      <c r="AT395" s="5">
        <f t="shared" si="539"/>
        <v>5.4300219253494333E-5</v>
      </c>
      <c r="AU395" s="5">
        <f t="shared" si="540"/>
        <v>1.6534416762689027E-5</v>
      </c>
      <c r="AV395" s="5">
        <f t="shared" si="541"/>
        <v>3.7760474281791064E-6</v>
      </c>
      <c r="AW395" s="5">
        <f t="shared" si="542"/>
        <v>1.0286980153213285E-8</v>
      </c>
      <c r="AX395" s="5">
        <f t="shared" si="543"/>
        <v>1.7988096943162983E-4</v>
      </c>
      <c r="AY395" s="5">
        <f t="shared" si="544"/>
        <v>1.0570391739687822E-4</v>
      </c>
      <c r="AZ395" s="5">
        <f t="shared" si="545"/>
        <v>3.1057532623796736E-5</v>
      </c>
      <c r="BA395" s="5">
        <f t="shared" si="546"/>
        <v>6.0834726307988642E-6</v>
      </c>
      <c r="BB395" s="5">
        <f t="shared" si="547"/>
        <v>8.9371167289676162E-7</v>
      </c>
      <c r="BC395" s="5">
        <f t="shared" si="548"/>
        <v>1.050348184657871E-7</v>
      </c>
      <c r="BD395" s="5">
        <f t="shared" si="549"/>
        <v>1.2745858366722567E-5</v>
      </c>
      <c r="BE395" s="5">
        <f t="shared" si="550"/>
        <v>1.1643341618001062E-5</v>
      </c>
      <c r="BF395" s="5">
        <f t="shared" si="551"/>
        <v>5.3180962840219843E-6</v>
      </c>
      <c r="BG395" s="5">
        <f t="shared" si="552"/>
        <v>1.6193603184846947E-6</v>
      </c>
      <c r="BH395" s="5">
        <f t="shared" si="553"/>
        <v>3.6982141273394214E-7</v>
      </c>
      <c r="BI395" s="5">
        <f t="shared" si="554"/>
        <v>6.7566372106491229E-8</v>
      </c>
      <c r="BJ395" s="8">
        <f t="shared" si="555"/>
        <v>0.41513529777713726</v>
      </c>
      <c r="BK395" s="8">
        <f t="shared" si="556"/>
        <v>0.35967090364719539</v>
      </c>
      <c r="BL395" s="8">
        <f t="shared" si="557"/>
        <v>0.21771141118321286</v>
      </c>
      <c r="BM395" s="8">
        <f t="shared" si="558"/>
        <v>0.19138703690669612</v>
      </c>
      <c r="BN395" s="8">
        <f t="shared" si="559"/>
        <v>0.80856247613352372</v>
      </c>
    </row>
    <row r="396" spans="1:66" x14ac:dyDescent="0.25">
      <c r="A396" t="s">
        <v>122</v>
      </c>
      <c r="B396" t="s">
        <v>142</v>
      </c>
      <c r="C396" t="s">
        <v>140</v>
      </c>
      <c r="D396" t="s">
        <v>497</v>
      </c>
      <c r="E396">
        <f>VLOOKUP(A396,home!$A$2:$E$405,3,FALSE)</f>
        <v>1.25</v>
      </c>
      <c r="F396">
        <f>VLOOKUP(B396,home!$B$2:$E$405,3,FALSE)</f>
        <v>1.0900000000000001</v>
      </c>
      <c r="G396">
        <f>VLOOKUP(C396,away!$B$2:$E$405,4,FALSE)</f>
        <v>0.65</v>
      </c>
      <c r="H396">
        <f>VLOOKUP(A396,away!$A$2:$E$405,3,FALSE)</f>
        <v>1.08901515151515</v>
      </c>
      <c r="I396">
        <f>VLOOKUP(C396,away!$B$2:$E$405,3,FALSE)</f>
        <v>0.65</v>
      </c>
      <c r="J396">
        <f>VLOOKUP(B396,home!$B$2:$E$405,4,FALSE)</f>
        <v>0.92</v>
      </c>
      <c r="K396" s="3">
        <f t="shared" si="504"/>
        <v>0.88562500000000011</v>
      </c>
      <c r="L396" s="3">
        <f t="shared" si="505"/>
        <v>0.65123106060605973</v>
      </c>
      <c r="M396" s="5">
        <f t="shared" si="506"/>
        <v>0.21505616323773483</v>
      </c>
      <c r="N396" s="5">
        <f t="shared" si="507"/>
        <v>0.1904591145674189</v>
      </c>
      <c r="O396" s="5">
        <f t="shared" si="508"/>
        <v>0.14005125327517995</v>
      </c>
      <c r="P396" s="5">
        <f t="shared" si="509"/>
        <v>0.12403289118183124</v>
      </c>
      <c r="Q396" s="5">
        <f t="shared" si="510"/>
        <v>8.43376766693852E-2</v>
      </c>
      <c r="R396" s="5">
        <f t="shared" si="511"/>
        <v>4.5602863104801661E-2</v>
      </c>
      <c r="S396" s="5">
        <f t="shared" si="512"/>
        <v>1.7883884218093185E-2</v>
      </c>
      <c r="T396" s="5">
        <f t="shared" si="513"/>
        <v>5.4923314626454653E-2</v>
      </c>
      <c r="U396" s="5">
        <f t="shared" si="514"/>
        <v>4.0387035637189976E-2</v>
      </c>
      <c r="V396" s="5">
        <f t="shared" si="515"/>
        <v>1.1460519747935769E-3</v>
      </c>
      <c r="W396" s="5">
        <f t="shared" si="516"/>
        <v>2.489718496677476E-2</v>
      </c>
      <c r="X396" s="5">
        <f t="shared" si="517"/>
        <v>1.621382017201797E-2</v>
      </c>
      <c r="Y396" s="5">
        <f t="shared" si="518"/>
        <v>5.2794716535495938E-3</v>
      </c>
      <c r="Z396" s="5">
        <f t="shared" si="519"/>
        <v>9.8993336354709811E-3</v>
      </c>
      <c r="AA396" s="5">
        <f t="shared" si="520"/>
        <v>8.7670973509139886E-3</v>
      </c>
      <c r="AB396" s="5">
        <f t="shared" si="521"/>
        <v>3.8821802957016006E-3</v>
      </c>
      <c r="AC396" s="5">
        <f t="shared" si="522"/>
        <v>4.1311342156570808E-5</v>
      </c>
      <c r="AD396" s="5">
        <f t="shared" si="523"/>
        <v>5.5123923590499752E-3</v>
      </c>
      <c r="AE396" s="5">
        <f t="shared" si="524"/>
        <v>3.5898411224608543E-3</v>
      </c>
      <c r="AF396" s="5">
        <f t="shared" si="525"/>
        <v>1.168908020793715E-3</v>
      </c>
      <c r="AG396" s="5">
        <f t="shared" si="526"/>
        <v>2.5374307004414042E-4</v>
      </c>
      <c r="AH396" s="5">
        <f t="shared" si="527"/>
        <v>1.6116883856802516E-3</v>
      </c>
      <c r="AI396" s="5">
        <f t="shared" si="528"/>
        <v>1.4273515265680729E-3</v>
      </c>
      <c r="AJ396" s="5">
        <f t="shared" si="529"/>
        <v>6.320490978584249E-4</v>
      </c>
      <c r="AK396" s="5">
        <f t="shared" si="530"/>
        <v>1.8658616076362253E-4</v>
      </c>
      <c r="AL396" s="5">
        <f t="shared" si="531"/>
        <v>9.5304689326518609E-7</v>
      </c>
      <c r="AM396" s="5">
        <f t="shared" si="532"/>
        <v>9.763824965967271E-4</v>
      </c>
      <c r="AN396" s="5">
        <f t="shared" si="533"/>
        <v>6.3585060881587898E-4</v>
      </c>
      <c r="AO396" s="5">
        <f t="shared" si="534"/>
        <v>2.0704283318308684E-4</v>
      </c>
      <c r="AP396" s="5">
        <f t="shared" si="535"/>
        <v>4.494424128156839E-5</v>
      </c>
      <c r="AQ396" s="5">
        <f t="shared" si="536"/>
        <v>7.317271479482607E-6</v>
      </c>
      <c r="AR396" s="5">
        <f t="shared" si="537"/>
        <v>2.0991630735460372E-4</v>
      </c>
      <c r="AS396" s="5">
        <f t="shared" si="538"/>
        <v>1.8590712970092092E-4</v>
      </c>
      <c r="AT396" s="5">
        <f t="shared" si="539"/>
        <v>8.2322000870689062E-5</v>
      </c>
      <c r="AU396" s="5">
        <f t="shared" si="540"/>
        <v>2.4302140673701338E-5</v>
      </c>
      <c r="AV396" s="5">
        <f t="shared" si="541"/>
        <v>5.380645833536688E-6</v>
      </c>
      <c r="AW396" s="5">
        <f t="shared" si="542"/>
        <v>1.5268512991607614E-8</v>
      </c>
      <c r="AX396" s="5">
        <f t="shared" si="543"/>
        <v>1.4411812475807937E-4</v>
      </c>
      <c r="AY396" s="5">
        <f t="shared" si="544"/>
        <v>9.3854199238760445E-5</v>
      </c>
      <c r="AZ396" s="5">
        <f t="shared" si="545"/>
        <v>3.0560384856295201E-5</v>
      </c>
      <c r="BA396" s="5">
        <f t="shared" si="546"/>
        <v>6.6339572808314988E-6</v>
      </c>
      <c r="BB396" s="5">
        <f t="shared" si="547"/>
        <v>1.080059759002797E-6</v>
      </c>
      <c r="BC396" s="5">
        <f t="shared" si="548"/>
        <v>1.4067369247466337E-7</v>
      </c>
      <c r="BD396" s="5">
        <f t="shared" si="549"/>
        <v>2.278400324617436E-5</v>
      </c>
      <c r="BE396" s="5">
        <f t="shared" si="550"/>
        <v>2.0178082874893169E-5</v>
      </c>
      <c r="BF396" s="5">
        <f t="shared" si="551"/>
        <v>8.935107323038633E-6</v>
      </c>
      <c r="BG396" s="5">
        <f t="shared" si="552"/>
        <v>2.6377181409886966E-6</v>
      </c>
      <c r="BH396" s="5">
        <f t="shared" si="553"/>
        <v>5.8400728215327875E-7</v>
      </c>
      <c r="BI396" s="5">
        <f t="shared" si="554"/>
        <v>1.0344228985139953E-7</v>
      </c>
      <c r="BJ396" s="8">
        <f t="shared" si="555"/>
        <v>0.3887833920788919</v>
      </c>
      <c r="BK396" s="8">
        <f t="shared" si="556"/>
        <v>0.35825510920074138</v>
      </c>
      <c r="BL396" s="8">
        <f t="shared" si="557"/>
        <v>0.24311115542024803</v>
      </c>
      <c r="BM396" s="8">
        <f t="shared" si="558"/>
        <v>0.20041518936827485</v>
      </c>
      <c r="BN396" s="8">
        <f t="shared" si="559"/>
        <v>0.7995399620363518</v>
      </c>
    </row>
    <row r="397" spans="1:66" x14ac:dyDescent="0.25">
      <c r="A397" t="s">
        <v>122</v>
      </c>
      <c r="B397" t="s">
        <v>129</v>
      </c>
      <c r="C397" t="s">
        <v>143</v>
      </c>
      <c r="D397" t="s">
        <v>497</v>
      </c>
      <c r="E397">
        <f>VLOOKUP(A397,home!$A$2:$E$405,3,FALSE)</f>
        <v>1.25</v>
      </c>
      <c r="F397">
        <f>VLOOKUP(B397,home!$B$2:$E$405,3,FALSE)</f>
        <v>1.1299999999999999</v>
      </c>
      <c r="G397">
        <f>VLOOKUP(C397,away!$B$2:$E$405,4,FALSE)</f>
        <v>0.95</v>
      </c>
      <c r="H397">
        <f>VLOOKUP(A397,away!$A$2:$E$405,3,FALSE)</f>
        <v>1.08901515151515</v>
      </c>
      <c r="I397">
        <f>VLOOKUP(C397,away!$B$2:$E$405,3,FALSE)</f>
        <v>0.91</v>
      </c>
      <c r="J397">
        <f>VLOOKUP(B397,home!$B$2:$E$405,4,FALSE)</f>
        <v>1.0900000000000001</v>
      </c>
      <c r="K397" s="3">
        <f t="shared" si="504"/>
        <v>1.3418749999999997</v>
      </c>
      <c r="L397" s="3">
        <f t="shared" si="505"/>
        <v>1.0801941287878776</v>
      </c>
      <c r="M397" s="5">
        <f t="shared" si="506"/>
        <v>8.8737817399409336E-2</v>
      </c>
      <c r="N397" s="5">
        <f t="shared" si="507"/>
        <v>0.11907505872283236</v>
      </c>
      <c r="O397" s="5">
        <f t="shared" si="508"/>
        <v>9.5854069356292732E-2</v>
      </c>
      <c r="P397" s="5">
        <f t="shared" si="509"/>
        <v>0.12862417931747527</v>
      </c>
      <c r="Q397" s="5">
        <f t="shared" si="510"/>
        <v>7.9891922211850347E-2</v>
      </c>
      <c r="R397" s="5">
        <f t="shared" si="511"/>
        <v>5.1770501469546697E-2</v>
      </c>
      <c r="S397" s="5">
        <f t="shared" si="512"/>
        <v>4.6609720607135863E-2</v>
      </c>
      <c r="T397" s="5">
        <f t="shared" si="513"/>
        <v>8.6298785310818568E-2</v>
      </c>
      <c r="U397" s="5">
        <f t="shared" si="514"/>
        <v>6.946954165944795E-2</v>
      </c>
      <c r="V397" s="5">
        <f t="shared" si="515"/>
        <v>7.5066793354549265E-3</v>
      </c>
      <c r="W397" s="5">
        <f t="shared" si="516"/>
        <v>3.5734991039342225E-2</v>
      </c>
      <c r="X397" s="5">
        <f t="shared" si="517"/>
        <v>3.8600727512984892E-2</v>
      </c>
      <c r="Y397" s="5">
        <f t="shared" si="518"/>
        <v>2.084813961323348E-2</v>
      </c>
      <c r="Z397" s="5">
        <f t="shared" si="519"/>
        <v>1.8640730577269511E-2</v>
      </c>
      <c r="AA397" s="5">
        <f t="shared" si="520"/>
        <v>2.501353034337352E-2</v>
      </c>
      <c r="AB397" s="5">
        <f t="shared" si="521"/>
        <v>1.6782515514757172E-2</v>
      </c>
      <c r="AC397" s="5">
        <f t="shared" si="522"/>
        <v>6.8005142650767909E-4</v>
      </c>
      <c r="AD397" s="5">
        <f t="shared" si="523"/>
        <v>1.1987972775229328E-2</v>
      </c>
      <c r="AE397" s="5">
        <f t="shared" si="524"/>
        <v>1.2949337807871641E-2</v>
      </c>
      <c r="AF397" s="5">
        <f t="shared" si="525"/>
        <v>6.9938993358769144E-3</v>
      </c>
      <c r="AG397" s="5">
        <f t="shared" si="526"/>
        <v>2.5182563333158931E-3</v>
      </c>
      <c r="AH397" s="5">
        <f t="shared" si="527"/>
        <v>5.0339019314707975E-3</v>
      </c>
      <c r="AI397" s="5">
        <f t="shared" si="528"/>
        <v>6.7548671542923744E-3</v>
      </c>
      <c r="AJ397" s="5">
        <f t="shared" si="529"/>
        <v>4.5320936813330404E-3</v>
      </c>
      <c r="AK397" s="5">
        <f t="shared" si="530"/>
        <v>2.0271677362129247E-3</v>
      </c>
      <c r="AL397" s="5">
        <f t="shared" si="531"/>
        <v>3.9428987185709544E-5</v>
      </c>
      <c r="AM397" s="5">
        <f t="shared" si="532"/>
        <v>3.2172721935521706E-3</v>
      </c>
      <c r="AN397" s="5">
        <f t="shared" si="533"/>
        <v>3.475278534187551E-3</v>
      </c>
      <c r="AO397" s="5">
        <f t="shared" si="534"/>
        <v>1.8769877342659665E-3</v>
      </c>
      <c r="AP397" s="5">
        <f t="shared" si="535"/>
        <v>6.7583704345365266E-4</v>
      </c>
      <c r="AQ397" s="5">
        <f t="shared" si="536"/>
        <v>1.8250880158899834E-4</v>
      </c>
      <c r="AR397" s="5">
        <f t="shared" si="537"/>
        <v>1.0875182622537428E-3</v>
      </c>
      <c r="AS397" s="5">
        <f t="shared" si="538"/>
        <v>1.4593135681617406E-3</v>
      </c>
      <c r="AT397" s="5">
        <f t="shared" si="539"/>
        <v>9.7910819713851777E-4</v>
      </c>
      <c r="AU397" s="5">
        <f t="shared" si="540"/>
        <v>4.3794693734508288E-4</v>
      </c>
      <c r="AV397" s="5">
        <f t="shared" si="541"/>
        <v>1.4691751163748318E-4</v>
      </c>
      <c r="AW397" s="5">
        <f t="shared" si="542"/>
        <v>1.5875484741672582E-6</v>
      </c>
      <c r="AX397" s="5">
        <f t="shared" si="543"/>
        <v>7.1952952078713705E-4</v>
      </c>
      <c r="AY397" s="5">
        <f t="shared" si="544"/>
        <v>7.7723156384382067E-4</v>
      </c>
      <c r="AZ397" s="5">
        <f t="shared" si="545"/>
        <v>4.1978048598635768E-4</v>
      </c>
      <c r="BA397" s="5">
        <f t="shared" si="546"/>
        <v>1.5114813878072848E-4</v>
      </c>
      <c r="BB397" s="5">
        <f t="shared" si="547"/>
        <v>4.0817333022039557E-5</v>
      </c>
      <c r="BC397" s="5">
        <f t="shared" si="548"/>
        <v>8.8181286966373392E-6</v>
      </c>
      <c r="BD397" s="5">
        <f t="shared" si="549"/>
        <v>1.9578847363934795E-4</v>
      </c>
      <c r="BE397" s="5">
        <f t="shared" si="550"/>
        <v>2.6272365806479994E-4</v>
      </c>
      <c r="BF397" s="5">
        <f t="shared" si="551"/>
        <v>1.7627115433285174E-4</v>
      </c>
      <c r="BG397" s="5">
        <f t="shared" si="552"/>
        <v>7.8844618406798472E-5</v>
      </c>
      <c r="BH397" s="5">
        <f t="shared" si="553"/>
        <v>2.6449905581155657E-5</v>
      </c>
      <c r="BI397" s="5">
        <f t="shared" si="554"/>
        <v>7.0984934103426489E-6</v>
      </c>
      <c r="BJ397" s="8">
        <f t="shared" si="555"/>
        <v>0.42644430014152068</v>
      </c>
      <c r="BK397" s="8">
        <f t="shared" si="556"/>
        <v>0.27297510863701258</v>
      </c>
      <c r="BL397" s="8">
        <f t="shared" si="557"/>
        <v>0.28209616962669898</v>
      </c>
      <c r="BM397" s="8">
        <f t="shared" si="558"/>
        <v>0.43542711648972543</v>
      </c>
      <c r="BN397" s="8">
        <f t="shared" si="559"/>
        <v>0.56395354847740675</v>
      </c>
    </row>
    <row r="398" spans="1:66" x14ac:dyDescent="0.25">
      <c r="A398" t="s">
        <v>145</v>
      </c>
      <c r="B398" t="s">
        <v>388</v>
      </c>
      <c r="C398" t="s">
        <v>391</v>
      </c>
      <c r="D398" t="s">
        <v>497</v>
      </c>
      <c r="E398">
        <f>VLOOKUP(A398,home!$A$2:$E$405,3,FALSE)</f>
        <v>1.40149625935162</v>
      </c>
      <c r="F398">
        <f>VLOOKUP(B398,home!$B$2:$E$405,3,FALSE)</f>
        <v>1.27</v>
      </c>
      <c r="G398">
        <f>VLOOKUP(C398,away!$B$2:$E$405,4,FALSE)</f>
        <v>1.76</v>
      </c>
      <c r="H398">
        <f>VLOOKUP(A398,away!$A$2:$E$405,3,FALSE)</f>
        <v>1.22194513715711</v>
      </c>
      <c r="I398">
        <f>VLOOKUP(C398,away!$B$2:$E$405,3,FALSE)</f>
        <v>0.67</v>
      </c>
      <c r="J398">
        <f>VLOOKUP(B398,home!$B$2:$E$405,4,FALSE)</f>
        <v>1.18</v>
      </c>
      <c r="K398" s="3">
        <f t="shared" si="504"/>
        <v>3.1326244389027411</v>
      </c>
      <c r="L398" s="3">
        <f t="shared" si="505"/>
        <v>0.96606982543641107</v>
      </c>
      <c r="M398" s="5">
        <f t="shared" si="506"/>
        <v>1.6594329068935165E-2</v>
      </c>
      <c r="N398" s="5">
        <f t="shared" si="507"/>
        <v>5.1983800788540466E-2</v>
      </c>
      <c r="O398" s="5">
        <f t="shared" si="508"/>
        <v>1.6031280586860555E-2</v>
      </c>
      <c r="P398" s="5">
        <f t="shared" si="509"/>
        <v>5.0219981353306457E-2</v>
      </c>
      <c r="Q398" s="5">
        <f t="shared" si="510"/>
        <v>8.1422862388616735E-2</v>
      </c>
      <c r="R398" s="5">
        <f t="shared" si="511"/>
        <v>7.7436682190352504E-3</v>
      </c>
      <c r="S398" s="5">
        <f t="shared" si="512"/>
        <v>3.7995608569793851E-2</v>
      </c>
      <c r="T398" s="5">
        <f t="shared" si="513"/>
        <v>7.8660170454303902E-2</v>
      </c>
      <c r="U398" s="5">
        <f t="shared" si="514"/>
        <v>2.4258004309704293E-2</v>
      </c>
      <c r="V398" s="5">
        <f t="shared" si="515"/>
        <v>1.2776377774438638E-2</v>
      </c>
      <c r="W398" s="5">
        <f t="shared" si="516"/>
        <v>8.5022416201331871E-2</v>
      </c>
      <c r="X398" s="5">
        <f t="shared" si="517"/>
        <v>8.2137590777802569E-2</v>
      </c>
      <c r="Y398" s="5">
        <f t="shared" si="518"/>
        <v>3.9675323992239546E-2</v>
      </c>
      <c r="Z398" s="5">
        <f t="shared" si="519"/>
        <v>2.4936414015336232E-3</v>
      </c>
      <c r="AA398" s="5">
        <f t="shared" si="520"/>
        <v>7.811641996303912E-3</v>
      </c>
      <c r="AB398" s="5">
        <f t="shared" si="521"/>
        <v>1.2235470312790318E-2</v>
      </c>
      <c r="AC398" s="5">
        <f t="shared" si="522"/>
        <v>2.4165991094370586E-3</v>
      </c>
      <c r="AD398" s="5">
        <f t="shared" si="523"/>
        <v>6.6585824711713135E-2</v>
      </c>
      <c r="AE398" s="5">
        <f t="shared" si="524"/>
        <v>6.432655605578419E-2</v>
      </c>
      <c r="AF398" s="5">
        <f t="shared" si="525"/>
        <v>3.1071972389868464E-2</v>
      </c>
      <c r="AG398" s="5">
        <f t="shared" si="526"/>
        <v>1.0005898314215072E-2</v>
      </c>
      <c r="AH398" s="5">
        <f t="shared" si="527"/>
        <v>6.0225792837014858E-4</v>
      </c>
      <c r="AI398" s="5">
        <f t="shared" si="528"/>
        <v>1.8866479049352643E-3</v>
      </c>
      <c r="AJ398" s="5">
        <f t="shared" si="529"/>
        <v>2.9550796673024327E-3</v>
      </c>
      <c r="AK398" s="5">
        <f t="shared" si="530"/>
        <v>3.0857182615653938E-3</v>
      </c>
      <c r="AL398" s="5">
        <f t="shared" si="531"/>
        <v>2.9253743663921144E-4</v>
      </c>
      <c r="AM398" s="5">
        <f t="shared" si="532"/>
        <v>4.1717676355281341E-2</v>
      </c>
      <c r="AN398" s="5">
        <f t="shared" si="533"/>
        <v>4.030218831415934E-2</v>
      </c>
      <c r="AO398" s="5">
        <f t="shared" si="534"/>
        <v>1.9467364014682638E-2</v>
      </c>
      <c r="AP398" s="5">
        <f t="shared" si="535"/>
        <v>6.2689443184571767E-3</v>
      </c>
      <c r="AQ398" s="5">
        <f t="shared" si="536"/>
        <v>1.5140594858506261E-3</v>
      </c>
      <c r="AR398" s="5">
        <f t="shared" si="537"/>
        <v>1.1636464234564885E-4</v>
      </c>
      <c r="AS398" s="5">
        <f t="shared" si="538"/>
        <v>3.6452672243615642E-4</v>
      </c>
      <c r="AT398" s="5">
        <f t="shared" si="539"/>
        <v>5.7096265966830994E-4</v>
      </c>
      <c r="AU398" s="5">
        <f t="shared" si="540"/>
        <v>5.9620386045928543E-4</v>
      </c>
      <c r="AV398" s="5">
        <f t="shared" si="541"/>
        <v>4.6692069596072921E-4</v>
      </c>
      <c r="AW398" s="5">
        <f t="shared" si="542"/>
        <v>2.4592110406673429E-5</v>
      </c>
      <c r="AX398" s="5">
        <f t="shared" si="543"/>
        <v>2.178096874746489E-2</v>
      </c>
      <c r="AY398" s="5">
        <f t="shared" si="544"/>
        <v>2.1041936675699334E-2</v>
      </c>
      <c r="AZ398" s="5">
        <f t="shared" si="545"/>
        <v>1.0163990045568434E-2</v>
      </c>
      <c r="BA398" s="5">
        <f t="shared" si="546"/>
        <v>3.2730413630199062E-3</v>
      </c>
      <c r="BB398" s="5">
        <f t="shared" si="547"/>
        <v>7.9049662455469834E-4</v>
      </c>
      <c r="BC398" s="5">
        <f t="shared" si="548"/>
        <v>1.5273498721832596E-4</v>
      </c>
      <c r="BD398" s="5">
        <f t="shared" si="549"/>
        <v>1.8736061619638555E-5</v>
      </c>
      <c r="BE398" s="5">
        <f t="shared" si="550"/>
        <v>5.8693044518467419E-5</v>
      </c>
      <c r="BF398" s="5">
        <f t="shared" si="551"/>
        <v>9.1931632826078823E-5</v>
      </c>
      <c r="BG398" s="5">
        <f t="shared" si="552"/>
        <v>9.5995759899735982E-5</v>
      </c>
      <c r="BH398" s="5">
        <f t="shared" si="553"/>
        <v>7.5179665873238174E-5</v>
      </c>
      <c r="BI398" s="5">
        <f t="shared" si="554"/>
        <v>4.7101931724609671E-5</v>
      </c>
      <c r="BJ398" s="8">
        <f t="shared" si="555"/>
        <v>0.75736581700637262</v>
      </c>
      <c r="BK398" s="8">
        <f t="shared" si="556"/>
        <v>0.14133736998824972</v>
      </c>
      <c r="BL398" s="8">
        <f t="shared" si="557"/>
        <v>7.9112385864199497E-2</v>
      </c>
      <c r="BM398" s="8">
        <f t="shared" si="558"/>
        <v>0.73529594728976799</v>
      </c>
      <c r="BN398" s="8">
        <f t="shared" si="559"/>
        <v>0.22399592240529462</v>
      </c>
    </row>
    <row r="399" spans="1:66" x14ac:dyDescent="0.25">
      <c r="A399" t="s">
        <v>145</v>
      </c>
      <c r="B399" t="s">
        <v>349</v>
      </c>
      <c r="C399" t="s">
        <v>425</v>
      </c>
      <c r="D399" t="s">
        <v>497</v>
      </c>
      <c r="E399">
        <f>VLOOKUP(A399,home!$A$2:$E$405,3,FALSE)</f>
        <v>1.40149625935162</v>
      </c>
      <c r="F399">
        <f>VLOOKUP(B399,home!$B$2:$E$405,3,FALSE)</f>
        <v>0.8</v>
      </c>
      <c r="G399">
        <f>VLOOKUP(C399,away!$B$2:$E$405,4,FALSE)</f>
        <v>0.59</v>
      </c>
      <c r="H399">
        <f>VLOOKUP(A399,away!$A$2:$E$405,3,FALSE)</f>
        <v>1.22194513715711</v>
      </c>
      <c r="I399">
        <f>VLOOKUP(C399,away!$B$2:$E$405,3,FALSE)</f>
        <v>0.95</v>
      </c>
      <c r="J399">
        <f>VLOOKUP(B399,home!$B$2:$E$405,4,FALSE)</f>
        <v>1.1100000000000001</v>
      </c>
      <c r="K399" s="3">
        <f t="shared" si="504"/>
        <v>0.66150623441396461</v>
      </c>
      <c r="L399" s="3">
        <f t="shared" si="505"/>
        <v>1.2885411471321724</v>
      </c>
      <c r="M399" s="5">
        <f t="shared" si="506"/>
        <v>0.14226733058072749</v>
      </c>
      <c r="N399" s="5">
        <f t="shared" si="507"/>
        <v>9.41107261325837E-2</v>
      </c>
      <c r="O399" s="5">
        <f t="shared" si="508"/>
        <v>0.18331730934592255</v>
      </c>
      <c r="P399" s="5">
        <f t="shared" si="509"/>
        <v>0.12126554300832111</v>
      </c>
      <c r="Q399" s="5">
        <f t="shared" si="510"/>
        <v>3.112741603096467E-2</v>
      </c>
      <c r="R399" s="5">
        <f t="shared" si="511"/>
        <v>0.11810594803688922</v>
      </c>
      <c r="S399" s="5">
        <f t="shared" si="512"/>
        <v>2.5841020319065208E-2</v>
      </c>
      <c r="T399" s="5">
        <f t="shared" si="513"/>
        <v>4.010895635979958E-2</v>
      </c>
      <c r="U399" s="5">
        <f t="shared" si="514"/>
        <v>7.8127820947773957E-2</v>
      </c>
      <c r="V399" s="5">
        <f t="shared" si="515"/>
        <v>2.4473685858315817E-3</v>
      </c>
      <c r="W399" s="5">
        <f t="shared" si="516"/>
        <v>6.8636599218934394E-3</v>
      </c>
      <c r="X399" s="5">
        <f t="shared" si="517"/>
        <v>8.844108229281689E-3</v>
      </c>
      <c r="Y399" s="5">
        <f t="shared" si="518"/>
        <v>5.6979986815598582E-3</v>
      </c>
      <c r="Z399" s="5">
        <f t="shared" si="519"/>
        <v>5.0728124588861986E-2</v>
      </c>
      <c r="AA399" s="5">
        <f t="shared" si="520"/>
        <v>3.355697067566054E-2</v>
      </c>
      <c r="AB399" s="5">
        <f t="shared" si="521"/>
        <v>1.1099072654998017E-2</v>
      </c>
      <c r="AC399" s="5">
        <f t="shared" si="522"/>
        <v>1.3038019660369663E-4</v>
      </c>
      <c r="AD399" s="5">
        <f t="shared" si="523"/>
        <v>1.1350884573074437E-3</v>
      </c>
      <c r="AE399" s="5">
        <f t="shared" si="524"/>
        <v>1.4626081828754212E-3</v>
      </c>
      <c r="AF399" s="5">
        <f t="shared" si="525"/>
        <v>9.4231541288359905E-4</v>
      </c>
      <c r="AG399" s="5">
        <f t="shared" si="526"/>
        <v>4.0473739435911975E-4</v>
      </c>
      <c r="AH399" s="5">
        <f t="shared" si="527"/>
        <v>1.6341318962398991E-2</v>
      </c>
      <c r="AI399" s="5">
        <f t="shared" si="528"/>
        <v>1.0809884372174073E-2</v>
      </c>
      <c r="AJ399" s="5">
        <f t="shared" si="529"/>
        <v>3.5754029527436172E-3</v>
      </c>
      <c r="AK399" s="5">
        <f t="shared" si="530"/>
        <v>7.8838378126066698E-4</v>
      </c>
      <c r="AL399" s="5">
        <f t="shared" si="531"/>
        <v>4.4453284599186153E-6</v>
      </c>
      <c r="AM399" s="5">
        <f t="shared" si="532"/>
        <v>1.501736182240407E-4</v>
      </c>
      <c r="AN399" s="5">
        <f t="shared" si="533"/>
        <v>1.9350488629539428E-4</v>
      </c>
      <c r="AO399" s="5">
        <f t="shared" si="534"/>
        <v>1.2466950408137399E-4</v>
      </c>
      <c r="AP399" s="5">
        <f t="shared" si="535"/>
        <v>5.354726193380423E-5</v>
      </c>
      <c r="AQ399" s="5">
        <f t="shared" si="536"/>
        <v>1.724946257949275E-5</v>
      </c>
      <c r="AR399" s="5">
        <f t="shared" si="537"/>
        <v>4.2112923762924652E-3</v>
      </c>
      <c r="AS399" s="5">
        <f t="shared" si="538"/>
        <v>2.7857961618574655E-3</v>
      </c>
      <c r="AT399" s="5">
        <f t="shared" si="539"/>
        <v>9.2141076443760361E-4</v>
      </c>
      <c r="AU399" s="5">
        <f t="shared" si="540"/>
        <v>2.0317298837720397E-4</v>
      </c>
      <c r="AV399" s="5">
        <f t="shared" si="541"/>
        <v>3.3600049619009094E-5</v>
      </c>
      <c r="AW399" s="5">
        <f t="shared" si="542"/>
        <v>1.0525278309619629E-7</v>
      </c>
      <c r="AX399" s="5">
        <f t="shared" si="543"/>
        <v>1.6556797449950914E-5</v>
      </c>
      <c r="AY399" s="5">
        <f t="shared" si="544"/>
        <v>2.1334114778994773E-5</v>
      </c>
      <c r="AZ399" s="5">
        <f t="shared" si="545"/>
        <v>1.3744942365187684E-5</v>
      </c>
      <c r="BA399" s="5">
        <f t="shared" si="546"/>
        <v>5.90364126750151E-6</v>
      </c>
      <c r="BB399" s="5">
        <f t="shared" si="547"/>
        <v>1.9017711727708065E-6</v>
      </c>
      <c r="BC399" s="5">
        <f t="shared" si="548"/>
        <v>4.9010208170899856E-7</v>
      </c>
      <c r="BD399" s="5">
        <f t="shared" si="549"/>
        <v>9.044039182428095E-4</v>
      </c>
      <c r="BE399" s="5">
        <f t="shared" si="550"/>
        <v>5.9826883034603607E-4</v>
      </c>
      <c r="BF399" s="5">
        <f t="shared" si="551"/>
        <v>1.9787928056472665E-4</v>
      </c>
      <c r="BG399" s="5">
        <f t="shared" si="552"/>
        <v>4.3632792584972261E-5</v>
      </c>
      <c r="BH399" s="5">
        <f t="shared" si="553"/>
        <v>7.2158410799626369E-6</v>
      </c>
      <c r="BI399" s="5">
        <f t="shared" si="554"/>
        <v>9.546647721871361E-7</v>
      </c>
      <c r="BJ399" s="8">
        <f t="shared" si="555"/>
        <v>0.1912966909057387</v>
      </c>
      <c r="BK399" s="8">
        <f t="shared" si="556"/>
        <v>0.29197742213378802</v>
      </c>
      <c r="BL399" s="8">
        <f t="shared" si="557"/>
        <v>0.46562973939799612</v>
      </c>
      <c r="BM399" s="8">
        <f t="shared" si="558"/>
        <v>0.30941647502898012</v>
      </c>
      <c r="BN399" s="8">
        <f t="shared" si="559"/>
        <v>0.69019427313540882</v>
      </c>
    </row>
    <row r="400" spans="1:66" x14ac:dyDescent="0.25">
      <c r="A400" t="s">
        <v>145</v>
      </c>
      <c r="B400" t="s">
        <v>355</v>
      </c>
      <c r="C400" t="s">
        <v>347</v>
      </c>
      <c r="D400" t="s">
        <v>497</v>
      </c>
      <c r="E400">
        <f>VLOOKUP(A400,home!$A$2:$E$405,3,FALSE)</f>
        <v>1.40149625935162</v>
      </c>
      <c r="F400">
        <f>VLOOKUP(B400,home!$B$2:$E$405,3,FALSE)</f>
        <v>0.46</v>
      </c>
      <c r="G400">
        <f>VLOOKUP(C400,away!$B$2:$E$405,4,FALSE)</f>
        <v>0.93</v>
      </c>
      <c r="H400">
        <f>VLOOKUP(A400,away!$A$2:$E$405,3,FALSE)</f>
        <v>1.22194513715711</v>
      </c>
      <c r="I400">
        <f>VLOOKUP(C400,away!$B$2:$E$405,3,FALSE)</f>
        <v>1.03</v>
      </c>
      <c r="J400">
        <f>VLOOKUP(B400,home!$B$2:$E$405,4,FALSE)</f>
        <v>1.59</v>
      </c>
      <c r="K400" s="3">
        <f t="shared" si="504"/>
        <v>0.59956009975062308</v>
      </c>
      <c r="L400" s="3">
        <f t="shared" si="505"/>
        <v>2.001179551122199</v>
      </c>
      <c r="M400" s="5">
        <f t="shared" si="506"/>
        <v>7.4218662009293168E-2</v>
      </c>
      <c r="N400" s="5">
        <f t="shared" si="507"/>
        <v>4.4498548397649586E-2</v>
      </c>
      <c r="O400" s="5">
        <f t="shared" si="508"/>
        <v>0.14852486872464751</v>
      </c>
      <c r="P400" s="5">
        <f t="shared" si="509"/>
        <v>8.9049585107997847E-2</v>
      </c>
      <c r="Q400" s="5">
        <f t="shared" si="510"/>
        <v>1.3339777058026355E-2</v>
      </c>
      <c r="R400" s="5">
        <f t="shared" si="511"/>
        <v>0.14861246506243683</v>
      </c>
      <c r="S400" s="5">
        <f t="shared" si="512"/>
        <v>2.6711033294138448E-2</v>
      </c>
      <c r="T400" s="5">
        <f t="shared" si="513"/>
        <v>2.6695289065051388E-2</v>
      </c>
      <c r="U400" s="5">
        <f t="shared" si="514"/>
        <v>8.9102104377020597E-2</v>
      </c>
      <c r="V400" s="5">
        <f t="shared" si="515"/>
        <v>3.5609588811311107E-3</v>
      </c>
      <c r="W400" s="5">
        <f t="shared" si="516"/>
        <v>2.6659993545204517E-3</v>
      </c>
      <c r="X400" s="5">
        <f t="shared" si="517"/>
        <v>5.3351433915713098E-3</v>
      </c>
      <c r="Y400" s="5">
        <f t="shared" si="518"/>
        <v>5.3382899287586208E-3</v>
      </c>
      <c r="Z400" s="5">
        <f t="shared" si="519"/>
        <v>9.9133408708270268E-2</v>
      </c>
      <c r="AA400" s="5">
        <f t="shared" si="520"/>
        <v>5.9436436413749801E-2</v>
      </c>
      <c r="AB400" s="5">
        <f t="shared" si="521"/>
        <v>1.7817857872524698E-2</v>
      </c>
      <c r="AC400" s="5">
        <f t="shared" si="522"/>
        <v>2.6703350475354529E-4</v>
      </c>
      <c r="AD400" s="5">
        <f t="shared" si="523"/>
        <v>3.9960670973284465E-4</v>
      </c>
      <c r="AE400" s="5">
        <f t="shared" si="524"/>
        <v>7.9968477600859294E-4</v>
      </c>
      <c r="AF400" s="5">
        <f t="shared" si="525"/>
        <v>8.0015641054606622E-4</v>
      </c>
      <c r="AG400" s="5">
        <f t="shared" si="526"/>
        <v>5.3375221549470885E-4</v>
      </c>
      <c r="AH400" s="5">
        <f t="shared" si="527"/>
        <v>4.9595937585007473E-2</v>
      </c>
      <c r="AI400" s="5">
        <f t="shared" si="528"/>
        <v>2.9735745285692752E-2</v>
      </c>
      <c r="AJ400" s="5">
        <f t="shared" si="529"/>
        <v>8.9141832048245315E-3</v>
      </c>
      <c r="AK400" s="5">
        <f t="shared" si="530"/>
        <v>1.7815295238266418E-3</v>
      </c>
      <c r="AL400" s="5">
        <f t="shared" si="531"/>
        <v>1.2815764749442831E-5</v>
      </c>
      <c r="AM400" s="5">
        <f t="shared" si="532"/>
        <v>4.7917647749688518E-5</v>
      </c>
      <c r="AN400" s="5">
        <f t="shared" si="533"/>
        <v>9.5891816814553326E-5</v>
      </c>
      <c r="AO400" s="5">
        <f t="shared" si="534"/>
        <v>9.5948371464619979E-5</v>
      </c>
      <c r="AP400" s="5">
        <f t="shared" si="535"/>
        <v>6.4003306312824745E-5</v>
      </c>
      <c r="AQ400" s="5">
        <f t="shared" si="536"/>
        <v>3.2020526949358817E-5</v>
      </c>
      <c r="AR400" s="5">
        <f t="shared" si="537"/>
        <v>1.9850075222769967E-2</v>
      </c>
      <c r="AS400" s="5">
        <f t="shared" si="538"/>
        <v>1.1901313080621333E-2</v>
      </c>
      <c r="AT400" s="5">
        <f t="shared" si="539"/>
        <v>3.5677762288903602E-3</v>
      </c>
      <c r="AU400" s="5">
        <f t="shared" si="540"/>
        <v>7.1303209056046879E-4</v>
      </c>
      <c r="AV400" s="5">
        <f t="shared" si="541"/>
        <v>1.0687639783545747E-4</v>
      </c>
      <c r="AW400" s="5">
        <f t="shared" si="542"/>
        <v>4.2713071786172769E-7</v>
      </c>
      <c r="AX400" s="5">
        <f t="shared" si="543"/>
        <v>4.7882516107697437E-6</v>
      </c>
      <c r="AY400" s="5">
        <f t="shared" si="544"/>
        <v>9.5821512091003428E-6</v>
      </c>
      <c r="AZ400" s="5">
        <f t="shared" si="545"/>
        <v>9.587802527706231E-6</v>
      </c>
      <c r="BA400" s="5">
        <f t="shared" si="546"/>
        <v>6.3956381195478127E-6</v>
      </c>
      <c r="BB400" s="5">
        <f t="shared" si="547"/>
        <v>3.1997050553041808E-6</v>
      </c>
      <c r="BC400" s="5">
        <f t="shared" si="548"/>
        <v>1.2806368652594103E-6</v>
      </c>
      <c r="BD400" s="5">
        <f t="shared" si="549"/>
        <v>6.6205941040074472E-3</v>
      </c>
      <c r="BE400" s="5">
        <f t="shared" si="550"/>
        <v>3.9694440614070911E-3</v>
      </c>
      <c r="BF400" s="5">
        <f t="shared" si="551"/>
        <v>1.189960138705877E-3</v>
      </c>
      <c r="BG400" s="5">
        <f t="shared" si="552"/>
        <v>2.3781753982058697E-4</v>
      </c>
      <c r="BH400" s="5">
        <f t="shared" si="553"/>
        <v>3.5646476974319718E-5</v>
      </c>
      <c r="BI400" s="5">
        <f t="shared" si="554"/>
        <v>4.2744410580962837E-6</v>
      </c>
      <c r="BJ400" s="8">
        <f t="shared" si="555"/>
        <v>0.10077686316203863</v>
      </c>
      <c r="BK400" s="8">
        <f t="shared" si="556"/>
        <v>0.19382967071327267</v>
      </c>
      <c r="BL400" s="8">
        <f t="shared" si="557"/>
        <v>0.60171793783238181</v>
      </c>
      <c r="BM400" s="8">
        <f t="shared" si="558"/>
        <v>0.47720481903542089</v>
      </c>
      <c r="BN400" s="8">
        <f t="shared" si="559"/>
        <v>0.51824390636005135</v>
      </c>
    </row>
    <row r="401" spans="1:66" x14ac:dyDescent="0.25">
      <c r="A401" t="s">
        <v>145</v>
      </c>
      <c r="B401" t="s">
        <v>366</v>
      </c>
      <c r="C401" t="s">
        <v>360</v>
      </c>
      <c r="D401" t="s">
        <v>497</v>
      </c>
      <c r="E401">
        <f>VLOOKUP(A401,home!$A$2:$E$405,3,FALSE)</f>
        <v>1.40149625935162</v>
      </c>
      <c r="F401">
        <f>VLOOKUP(B401,home!$B$2:$E$405,3,FALSE)</f>
        <v>1.0900000000000001</v>
      </c>
      <c r="G401">
        <f>VLOOKUP(C401,away!$B$2:$E$405,4,FALSE)</f>
        <v>0.88</v>
      </c>
      <c r="H401">
        <f>VLOOKUP(A401,away!$A$2:$E$405,3,FALSE)</f>
        <v>1.22194513715711</v>
      </c>
      <c r="I401">
        <f>VLOOKUP(C401,away!$B$2:$E$405,3,FALSE)</f>
        <v>1.1299999999999999</v>
      </c>
      <c r="J401">
        <f>VLOOKUP(B401,home!$B$2:$E$405,4,FALSE)</f>
        <v>0.72</v>
      </c>
      <c r="K401" s="3">
        <f t="shared" si="504"/>
        <v>1.3443152119700741</v>
      </c>
      <c r="L401" s="3">
        <f t="shared" si="505"/>
        <v>0.99417456359102452</v>
      </c>
      <c r="M401" s="5">
        <f t="shared" si="506"/>
        <v>9.647322449018321E-2</v>
      </c>
      <c r="N401" s="5">
        <f t="shared" si="507"/>
        <v>0.12969042322995719</v>
      </c>
      <c r="O401" s="5">
        <f t="shared" si="508"/>
        <v>9.5911225855746837E-2</v>
      </c>
      <c r="P401" s="5">
        <f t="shared" si="509"/>
        <v>0.12893491991657796</v>
      </c>
      <c r="Q401" s="5">
        <f t="shared" si="510"/>
        <v>8.7172404397434275E-2</v>
      </c>
      <c r="R401" s="5">
        <f t="shared" si="511"/>
        <v>4.7676250554308637E-2</v>
      </c>
      <c r="S401" s="5">
        <f t="shared" si="512"/>
        <v>4.3079864028972091E-2</v>
      </c>
      <c r="T401" s="5">
        <f t="shared" si="513"/>
        <v>8.6664587098999532E-2</v>
      </c>
      <c r="U401" s="5">
        <f t="shared" si="514"/>
        <v>6.4091908869853775E-2</v>
      </c>
      <c r="V401" s="5">
        <f t="shared" si="515"/>
        <v>6.3972831701295182E-3</v>
      </c>
      <c r="W401" s="5">
        <f t="shared" si="516"/>
        <v>3.9062396431825949E-2</v>
      </c>
      <c r="X401" s="5">
        <f t="shared" si="517"/>
        <v>3.8834840925430159E-2</v>
      </c>
      <c r="Y401" s="5">
        <f t="shared" si="518"/>
        <v>1.9304305514583189E-2</v>
      </c>
      <c r="Z401" s="5">
        <f t="shared" si="519"/>
        <v>1.5799505196162047E-2</v>
      </c>
      <c r="AA401" s="5">
        <f t="shared" si="520"/>
        <v>2.123951517680087E-2</v>
      </c>
      <c r="AB401" s="5">
        <f t="shared" si="521"/>
        <v>1.4276301673521338E-2</v>
      </c>
      <c r="AC401" s="5">
        <f t="shared" si="522"/>
        <v>5.3436665819919663E-4</v>
      </c>
      <c r="AD401" s="5">
        <f t="shared" si="523"/>
        <v>1.3128043434827298E-2</v>
      </c>
      <c r="AE401" s="5">
        <f t="shared" si="524"/>
        <v>1.3051566852623445E-2</v>
      </c>
      <c r="AF401" s="5">
        <f t="shared" si="525"/>
        <v>6.4877678899429954E-3</v>
      </c>
      <c r="AG401" s="5">
        <f t="shared" si="526"/>
        <v>2.1499912702213136E-3</v>
      </c>
      <c r="AH401" s="5">
        <f t="shared" si="527"/>
        <v>3.9268665458371309E-3</v>
      </c>
      <c r="AI401" s="5">
        <f t="shared" si="528"/>
        <v>5.2789464329452357E-3</v>
      </c>
      <c r="AJ401" s="5">
        <f t="shared" si="529"/>
        <v>3.5482839964917218E-3</v>
      </c>
      <c r="AK401" s="5">
        <f t="shared" si="530"/>
        <v>1.5900040509579296E-3</v>
      </c>
      <c r="AL401" s="5">
        <f t="shared" si="531"/>
        <v>2.856689932158895E-5</v>
      </c>
      <c r="AM401" s="5">
        <f t="shared" si="532"/>
        <v>3.5296456985684393E-3</v>
      </c>
      <c r="AN401" s="5">
        <f t="shared" si="533"/>
        <v>3.5090839720052155E-3</v>
      </c>
      <c r="AO401" s="5">
        <f t="shared" si="534"/>
        <v>1.7443210132362717E-3</v>
      </c>
      <c r="AP401" s="5">
        <f t="shared" si="535"/>
        <v>5.7805319403227476E-4</v>
      </c>
      <c r="AQ401" s="5">
        <f t="shared" si="536"/>
        <v>1.4367144547735864E-4</v>
      </c>
      <c r="AR401" s="5">
        <f t="shared" si="537"/>
        <v>7.8079816689756508E-4</v>
      </c>
      <c r="AS401" s="5">
        <f t="shared" si="538"/>
        <v>1.0496388532387454E-3</v>
      </c>
      <c r="AT401" s="5">
        <f t="shared" si="539"/>
        <v>7.0552273874183505E-4</v>
      </c>
      <c r="AU401" s="5">
        <f t="shared" si="540"/>
        <v>3.1614831669381227E-4</v>
      </c>
      <c r="AV401" s="5">
        <f t="shared" si="541"/>
        <v>1.0625074784255615E-4</v>
      </c>
      <c r="AW401" s="5">
        <f t="shared" si="542"/>
        <v>1.0605334323355885E-6</v>
      </c>
      <c r="AX401" s="5">
        <f t="shared" si="543"/>
        <v>7.9082606757504724E-4</v>
      </c>
      <c r="AY401" s="5">
        <f t="shared" si="544"/>
        <v>7.862191606078288E-4</v>
      </c>
      <c r="AZ401" s="5">
        <f t="shared" si="545"/>
        <v>3.908195454420948E-4</v>
      </c>
      <c r="BA401" s="5">
        <f t="shared" si="546"/>
        <v>1.2951428367757907E-4</v>
      </c>
      <c r="BB401" s="5">
        <f t="shared" si="547"/>
        <v>3.2189951613490332E-5</v>
      </c>
      <c r="BC401" s="5">
        <f t="shared" si="548"/>
        <v>6.4004862194715907E-6</v>
      </c>
      <c r="BD401" s="5">
        <f t="shared" si="549"/>
        <v>1.2937494613800971E-4</v>
      </c>
      <c r="BE401" s="5">
        <f t="shared" si="550"/>
        <v>1.7392070814113543E-4</v>
      </c>
      <c r="BF401" s="5">
        <f t="shared" si="551"/>
        <v>1.1690212681536797E-4</v>
      </c>
      <c r="BG401" s="5">
        <f t="shared" si="552"/>
        <v>5.2384435796517944E-5</v>
      </c>
      <c r="BH401" s="5">
        <f t="shared" si="553"/>
        <v>1.7605298477932195E-5</v>
      </c>
      <c r="BI401" s="5">
        <f t="shared" si="554"/>
        <v>4.7334141110315684E-6</v>
      </c>
      <c r="BJ401" s="8">
        <f t="shared" si="555"/>
        <v>0.44718707186430035</v>
      </c>
      <c r="BK401" s="8">
        <f t="shared" si="556"/>
        <v>0.2762344443239913</v>
      </c>
      <c r="BL401" s="8">
        <f t="shared" si="557"/>
        <v>0.26099258290935801</v>
      </c>
      <c r="BM401" s="8">
        <f t="shared" si="558"/>
        <v>0.41356999722242815</v>
      </c>
      <c r="BN401" s="8">
        <f t="shared" si="559"/>
        <v>0.5858584484442082</v>
      </c>
    </row>
    <row r="402" spans="1:66" x14ac:dyDescent="0.25">
      <c r="A402" t="s">
        <v>145</v>
      </c>
      <c r="B402" t="s">
        <v>371</v>
      </c>
      <c r="C402" t="s">
        <v>419</v>
      </c>
      <c r="D402" t="s">
        <v>497</v>
      </c>
      <c r="E402">
        <f>VLOOKUP(A402,home!$A$2:$E$405,3,FALSE)</f>
        <v>1.40149625935162</v>
      </c>
      <c r="F402">
        <f>VLOOKUP(B402,home!$B$2:$E$405,3,FALSE)</f>
        <v>0.79</v>
      </c>
      <c r="G402">
        <f>VLOOKUP(C402,away!$B$2:$E$405,4,FALSE)</f>
        <v>1.05</v>
      </c>
      <c r="H402">
        <f>VLOOKUP(A402,away!$A$2:$E$405,3,FALSE)</f>
        <v>1.22194513715711</v>
      </c>
      <c r="I402">
        <f>VLOOKUP(C402,away!$B$2:$E$405,3,FALSE)</f>
        <v>0.64</v>
      </c>
      <c r="J402">
        <f>VLOOKUP(B402,home!$B$2:$E$405,4,FALSE)</f>
        <v>0.91</v>
      </c>
      <c r="K402" s="3">
        <f t="shared" si="504"/>
        <v>1.1625411471321689</v>
      </c>
      <c r="L402" s="3">
        <f t="shared" si="505"/>
        <v>0.71166084788030082</v>
      </c>
      <c r="M402" s="5">
        <f t="shared" si="506"/>
        <v>0.15347739371546298</v>
      </c>
      <c r="N402" s="5">
        <f t="shared" si="507"/>
        <v>0.17842378534882988</v>
      </c>
      <c r="O402" s="5">
        <f t="shared" si="508"/>
        <v>0.10922385214200514</v>
      </c>
      <c r="P402" s="5">
        <f t="shared" si="509"/>
        <v>0.12697722236336106</v>
      </c>
      <c r="Q402" s="5">
        <f t="shared" si="510"/>
        <v>0.1037124960475463</v>
      </c>
      <c r="R402" s="5">
        <f t="shared" si="511"/>
        <v>3.8865169612065993E-2</v>
      </c>
      <c r="S402" s="5">
        <f t="shared" si="512"/>
        <v>2.6263175652118879E-2</v>
      </c>
      <c r="T402" s="5">
        <f t="shared" si="513"/>
        <v>7.3808122872979137E-2</v>
      </c>
      <c r="U402" s="5">
        <f t="shared" si="514"/>
        <v>4.5182358864297507E-2</v>
      </c>
      <c r="V402" s="5">
        <f t="shared" si="515"/>
        <v>2.4142716570071387E-3</v>
      </c>
      <c r="W402" s="5">
        <f t="shared" si="516"/>
        <v>4.0190014709018354E-2</v>
      </c>
      <c r="X402" s="5">
        <f t="shared" si="517"/>
        <v>2.8601659944141763E-2</v>
      </c>
      <c r="Y402" s="5">
        <f t="shared" si="518"/>
        <v>1.0177340783315982E-2</v>
      </c>
      <c r="Z402" s="5">
        <f t="shared" si="519"/>
        <v>9.219606519711529E-3</v>
      </c>
      <c r="AA402" s="5">
        <f t="shared" si="520"/>
        <v>1.0718171939532664E-2</v>
      </c>
      <c r="AB402" s="5">
        <f t="shared" si="521"/>
        <v>6.2301579508720652E-3</v>
      </c>
      <c r="AC402" s="5">
        <f t="shared" si="522"/>
        <v>1.2483821787041683E-4</v>
      </c>
      <c r="AD402" s="5">
        <f t="shared" si="523"/>
        <v>1.168063645077023E-2</v>
      </c>
      <c r="AE402" s="5">
        <f t="shared" si="524"/>
        <v>8.3126516403366889E-3</v>
      </c>
      <c r="AF402" s="5">
        <f t="shared" si="525"/>
        <v>2.9578943572477904E-3</v>
      </c>
      <c r="AG402" s="5">
        <f t="shared" si="526"/>
        <v>7.0167253540644008E-4</v>
      </c>
      <c r="AH402" s="5">
        <f t="shared" si="527"/>
        <v>1.6403082482351636E-3</v>
      </c>
      <c r="AI402" s="5">
        <f t="shared" si="528"/>
        <v>1.9069258325536656E-3</v>
      </c>
      <c r="AJ402" s="5">
        <f t="shared" si="529"/>
        <v>1.1084398724364526E-3</v>
      </c>
      <c r="AK402" s="5">
        <f t="shared" si="530"/>
        <v>4.295356536097697E-4</v>
      </c>
      <c r="AL402" s="5">
        <f t="shared" si="531"/>
        <v>4.1313211714724525E-6</v>
      </c>
      <c r="AM402" s="5">
        <f t="shared" si="532"/>
        <v>2.7158440997424485E-3</v>
      </c>
      <c r="AN402" s="5">
        <f t="shared" si="533"/>
        <v>1.9327599147334229E-3</v>
      </c>
      <c r="AO402" s="5">
        <f t="shared" si="534"/>
        <v>6.877347798341228E-4</v>
      </c>
      <c r="AP402" s="5">
        <f t="shared" si="535"/>
        <v>1.6314463884450797E-4</v>
      </c>
      <c r="AQ402" s="5">
        <f t="shared" si="536"/>
        <v>2.9025913001801993E-5</v>
      </c>
      <c r="AR402" s="5">
        <f t="shared" si="537"/>
        <v>2.3346863174481759E-4</v>
      </c>
      <c r="AS402" s="5">
        <f t="shared" si="538"/>
        <v>2.7141689096799813E-4</v>
      </c>
      <c r="AT402" s="5">
        <f t="shared" si="539"/>
        <v>1.5776665188849172E-4</v>
      </c>
      <c r="AU402" s="5">
        <f t="shared" si="540"/>
        <v>6.1136741488549602E-5</v>
      </c>
      <c r="AV402" s="5">
        <f t="shared" si="541"/>
        <v>1.7768494395505322E-5</v>
      </c>
      <c r="AW402" s="5">
        <f t="shared" si="542"/>
        <v>9.4944074380003303E-8</v>
      </c>
      <c r="AX402" s="5">
        <f t="shared" si="543"/>
        <v>5.2621341919112006E-4</v>
      </c>
      <c r="AY402" s="5">
        <f t="shared" si="544"/>
        <v>3.7448548806754463E-4</v>
      </c>
      <c r="AZ402" s="5">
        <f t="shared" si="545"/>
        <v>1.3325332997850853E-4</v>
      </c>
      <c r="BA402" s="5">
        <f t="shared" si="546"/>
        <v>3.1610392598459633E-5</v>
      </c>
      <c r="BB402" s="5">
        <f t="shared" si="547"/>
        <v>5.6239696996122407E-6</v>
      </c>
      <c r="BC402" s="5">
        <f t="shared" si="548"/>
        <v>8.0047180897583385E-7</v>
      </c>
      <c r="BD402" s="5">
        <f t="shared" si="549"/>
        <v>2.7691747403495084E-5</v>
      </c>
      <c r="BE402" s="5">
        <f t="shared" si="550"/>
        <v>3.2192795792553436E-5</v>
      </c>
      <c r="BF402" s="5">
        <f t="shared" si="551"/>
        <v>1.871272487503337E-5</v>
      </c>
      <c r="BG402" s="5">
        <f t="shared" si="552"/>
        <v>7.2514375473966584E-6</v>
      </c>
      <c r="BH402" s="5">
        <f t="shared" si="553"/>
        <v>2.1075236311769473E-6</v>
      </c>
      <c r="BI402" s="5">
        <f t="shared" si="554"/>
        <v>4.9001658795932018E-7</v>
      </c>
      <c r="BJ402" s="8">
        <f t="shared" si="555"/>
        <v>0.46516677110709309</v>
      </c>
      <c r="BK402" s="8">
        <f t="shared" si="556"/>
        <v>0.30963551841505954</v>
      </c>
      <c r="BL402" s="8">
        <f t="shared" si="557"/>
        <v>0.21613492377193136</v>
      </c>
      <c r="BM402" s="8">
        <f t="shared" si="558"/>
        <v>0.28910251004053089</v>
      </c>
      <c r="BN402" s="8">
        <f t="shared" si="559"/>
        <v>0.71067991922927132</v>
      </c>
    </row>
    <row r="403" spans="1:66" x14ac:dyDescent="0.25">
      <c r="A403" t="s">
        <v>145</v>
      </c>
      <c r="B403" t="s">
        <v>404</v>
      </c>
      <c r="C403" t="s">
        <v>375</v>
      </c>
      <c r="D403" t="s">
        <v>497</v>
      </c>
      <c r="E403">
        <f>VLOOKUP(A403,home!$A$2:$E$405,3,FALSE)</f>
        <v>1.40149625935162</v>
      </c>
      <c r="F403">
        <f>VLOOKUP(B403,home!$B$2:$E$405,3,FALSE)</f>
        <v>0.99</v>
      </c>
      <c r="G403">
        <f>VLOOKUP(C403,away!$B$2:$E$405,4,FALSE)</f>
        <v>0.95</v>
      </c>
      <c r="H403">
        <f>VLOOKUP(A403,away!$A$2:$E$405,3,FALSE)</f>
        <v>1.22194513715711</v>
      </c>
      <c r="I403">
        <f>VLOOKUP(C403,away!$B$2:$E$405,3,FALSE)</f>
        <v>0.83</v>
      </c>
      <c r="J403">
        <f>VLOOKUP(B403,home!$B$2:$E$405,4,FALSE)</f>
        <v>0.73</v>
      </c>
      <c r="K403" s="3">
        <f t="shared" ref="K403:K466" si="560">E403*F403*G403</f>
        <v>1.3181072319201985</v>
      </c>
      <c r="L403" s="3">
        <f t="shared" ref="L403:L466" si="561">H403*I403*J403</f>
        <v>0.74037655860349283</v>
      </c>
      <c r="M403" s="5">
        <f t="shared" ref="M403:M466" si="562">_xlfn.POISSON.DIST(0,K403,FALSE) * _xlfn.POISSON.DIST(0,L403,FALSE)</f>
        <v>0.12764736338724214</v>
      </c>
      <c r="N403" s="5">
        <f t="shared" ref="N403:N466" si="563">_xlfn.POISSON.DIST(1,K403,FALSE) * _xlfn.POISSON.DIST(0,L403,FALSE)</f>
        <v>0.16825291281626945</v>
      </c>
      <c r="O403" s="5">
        <f t="shared" ref="O403:O466" si="564">_xlfn.POISSON.DIST(0,K403,FALSE) * _xlfn.POISSON.DIST(1,L403,FALSE)</f>
        <v>9.4507115619455809E-2</v>
      </c>
      <c r="P403" s="5">
        <f t="shared" ref="P403:P466" si="565">_xlfn.POISSON.DIST(1,K403,FALSE) * _xlfn.POISSON.DIST(1,L403,FALSE)</f>
        <v>0.12457051256592305</v>
      </c>
      <c r="Q403" s="5">
        <f t="shared" ref="Q403:Q466" si="566">_xlfn.POISSON.DIST(2,K403,FALSE) * _xlfn.POISSON.DIST(0,L403,FALSE)</f>
        <v>0.11088769058738172</v>
      </c>
      <c r="R403" s="5">
        <f t="shared" ref="R403:R466" si="567">_xlfn.POISSON.DIST(0,K403,FALSE) * _xlfn.POISSON.DIST(2,L403,FALSE)</f>
        <v>3.4985426512937547E-2</v>
      </c>
      <c r="S403" s="5">
        <f t="shared" ref="S403:S466" si="568">_xlfn.POISSON.DIST(2,K403,FALSE) * _xlfn.POISSON.DIST(2,L403,FALSE)</f>
        <v>3.0391956772856745E-2</v>
      </c>
      <c r="T403" s="5">
        <f t="shared" ref="T403:T466" si="569">_xlfn.POISSON.DIST(2,K403,FALSE) * _xlfn.POISSON.DIST(1,L403,FALSE)</f>
        <v>8.2098646748574589E-2</v>
      </c>
      <c r="U403" s="5">
        <f t="shared" ref="U403:U466" si="570">_xlfn.POISSON.DIST(1,K403,FALSE) * _xlfn.POISSON.DIST(2,L403,FALSE)</f>
        <v>4.6114543698515635E-2</v>
      </c>
      <c r="V403" s="5">
        <f t="shared" ref="V403:V466" si="571">_xlfn.POISSON.DIST(3,K403,FALSE) * _xlfn.POISSON.DIST(3,L403,FALSE)</f>
        <v>3.295486646102931E-3</v>
      </c>
      <c r="W403" s="5">
        <f t="shared" ref="W403:W466" si="572">_xlfn.POISSON.DIST(3,K403,FALSE) * _xlfn.POISSON.DIST(0,L403,FALSE)</f>
        <v>4.8720622298052393E-2</v>
      </c>
      <c r="X403" s="5">
        <f t="shared" ref="X403:X466" si="573">_xlfn.POISSON.DIST(3,K403,FALSE) * _xlfn.POISSON.DIST(1,L403,FALSE)</f>
        <v>3.6071606670052617E-2</v>
      </c>
      <c r="Y403" s="5">
        <f t="shared" ref="Y403:Y466" si="574">_xlfn.POISSON.DIST(3,K403,FALSE) * _xlfn.POISSON.DIST(2,L403,FALSE)</f>
        <v>1.3353286004836177E-2</v>
      </c>
      <c r="Z403" s="5">
        <f t="shared" ref="Z403:Z466" si="575">_xlfn.POISSON.DIST(0,K403,FALSE) * _xlfn.POISSON.DIST(3,L403,FALSE)</f>
        <v>8.6341298943080329E-3</v>
      </c>
      <c r="AA403" s="5">
        <f t="shared" ref="AA403:AA466" si="576">_xlfn.POISSON.DIST(1,K403,FALSE) * _xlfn.POISSON.DIST(3,L403,FALSE)</f>
        <v>1.1380709055025797E-2</v>
      </c>
      <c r="AB403" s="5">
        <f t="shared" ref="AB403:AB466" si="577">_xlfn.POISSON.DIST(2,K403,FALSE) * _xlfn.POISSON.DIST(3,L403,FALSE)</f>
        <v>7.5004974549045976E-3</v>
      </c>
      <c r="AC403" s="5">
        <f t="shared" ref="AC403:AC466" si="578">_xlfn.POISSON.DIST(4,K403,FALSE) * _xlfn.POISSON.DIST(4,L403,FALSE)</f>
        <v>2.0100320218415237E-4</v>
      </c>
      <c r="AD403" s="5">
        <f t="shared" ref="AD403:AD466" si="579">_xlfn.POISSON.DIST(4,K403,FALSE) * _xlfn.POISSON.DIST(0,L403,FALSE)</f>
        <v>1.6054751148678832E-2</v>
      </c>
      <c r="AE403" s="5">
        <f t="shared" ref="AE403:AE466" si="580">_xlfn.POISSON.DIST(4,K403,FALSE) * _xlfn.POISSON.DIST(1,L403,FALSE)</f>
        <v>1.1886561404694304E-2</v>
      </c>
      <c r="AF403" s="5">
        <f t="shared" ref="AF403:AF466" si="581">_xlfn.POISSON.DIST(4,K403,FALSE) * _xlfn.POISSON.DIST(2,L403,FALSE)</f>
        <v>4.4002657132183346E-3</v>
      </c>
      <c r="AG403" s="5">
        <f t="shared" ref="AG403:AG466" si="582">_xlfn.POISSON.DIST(4,K403,FALSE) * _xlfn.POISSON.DIST(3,L403,FALSE)</f>
        <v>1.0859511952311782E-3</v>
      </c>
      <c r="AH403" s="5">
        <f t="shared" ref="AH403:AH466" si="583">_xlfn.POISSON.DIST(0,K403,FALSE) * _xlfn.POISSON.DIST(4,L403,FALSE)</f>
        <v>1.5981268444208302E-3</v>
      </c>
      <c r="AI403" s="5">
        <f t="shared" ref="AI403:AI466" si="584">_xlfn.POISSON.DIST(1,K403,FALSE) * _xlfn.POISSON.DIST(4,L403,FALSE)</f>
        <v>2.1065025511569023E-3</v>
      </c>
      <c r="AJ403" s="5">
        <f t="shared" ref="AJ403:AJ466" si="585">_xlfn.POISSON.DIST(2,K403,FALSE) * _xlfn.POISSON.DIST(4,L403,FALSE)</f>
        <v>1.3882981233691305E-3</v>
      </c>
      <c r="AK403" s="5">
        <f t="shared" ref="AK403:AK466" si="586">_xlfn.POISSON.DIST(3,K403,FALSE) * _xlfn.POISSON.DIST(4,L403,FALSE)</f>
        <v>6.0997526549136361E-4</v>
      </c>
      <c r="AL403" s="5">
        <f t="shared" ref="AL403:AL466" si="587">_xlfn.POISSON.DIST(5,K403,FALSE) * _xlfn.POISSON.DIST(5,L403,FALSE)</f>
        <v>7.8463263976745157E-6</v>
      </c>
      <c r="AM403" s="5">
        <f t="shared" ref="AM403:AM466" si="588">_xlfn.POISSON.DIST(5,K403,FALSE) * _xlfn.POISSON.DIST(0,L403,FALSE)</f>
        <v>4.2323767191505364E-3</v>
      </c>
      <c r="AN403" s="5">
        <f t="shared" ref="AN403:AN466" si="589">_xlfn.POISSON.DIST(5,K403,FALSE) * _xlfn.POISSON.DIST(1,L403,FALSE)</f>
        <v>3.1335525100382156E-3</v>
      </c>
      <c r="AO403" s="5">
        <f t="shared" ref="AO403:AO466" si="590">_xlfn.POISSON.DIST(5,K403,FALSE) * _xlfn.POISSON.DIST(2,L403,FALSE)</f>
        <v>1.1600044117927154E-3</v>
      </c>
      <c r="AP403" s="5">
        <f t="shared" ref="AP403:AP466" si="591">_xlfn.POISSON.DIST(5,K403,FALSE) * _xlfn.POISSON.DIST(3,L403,FALSE)</f>
        <v>2.8628002478931988E-4</v>
      </c>
      <c r="AQ403" s="5">
        <f t="shared" ref="AQ403:AQ466" si="592">_xlfn.POISSON.DIST(5,K403,FALSE) * _xlfn.POISSON.DIST(4,L403,FALSE)</f>
        <v>5.2988754887609814E-5</v>
      </c>
      <c r="AR403" s="5">
        <f t="shared" ref="AR403:AR466" si="593">_xlfn.POISSON.DIST(0,K403,FALSE) * _xlfn.POISSON.DIST(5,L403,FALSE)</f>
        <v>2.3664313065683084E-4</v>
      </c>
      <c r="AS403" s="5">
        <f t="shared" ref="AS403:AS466" si="594">_xlfn.POISSON.DIST(1,K403,FALSE) * _xlfn.POISSON.DIST(5,L403,FALSE)</f>
        <v>3.1192102190300512E-4</v>
      </c>
      <c r="AT403" s="5">
        <f t="shared" ref="AT403:AT466" si="595">_xlfn.POISSON.DIST(2,K403,FALSE) * _xlfn.POISSON.DIST(5,L403,FALSE)</f>
        <v>2.0557267737914491E-4</v>
      </c>
      <c r="AU403" s="5">
        <f t="shared" ref="AU403:AU466" si="596">_xlfn.POISSON.DIST(3,K403,FALSE) * _xlfn.POISSON.DIST(5,L403,FALSE)</f>
        <v>9.0322277579549563E-5</v>
      </c>
      <c r="AV403" s="5">
        <f t="shared" ref="AV403:AV466" si="597">_xlfn.POISSON.DIST(4,K403,FALSE) * _xlfn.POISSON.DIST(5,L403,FALSE)</f>
        <v>2.9763611820276966E-5</v>
      </c>
      <c r="AW403" s="5">
        <f t="shared" ref="AW403:AW466" si="598">_xlfn.POISSON.DIST(6,K403,FALSE) * _xlfn.POISSON.DIST(6,L403,FALSE)</f>
        <v>2.1269989341057127E-7</v>
      </c>
      <c r="AX403" s="5">
        <f t="shared" ref="AX403:AX466" si="599">_xlfn.POISSON.DIST(6,K403,FALSE) * _xlfn.POISSON.DIST(0,L403,FALSE)</f>
        <v>9.2978772695383443E-4</v>
      </c>
      <c r="AY403" s="5">
        <f t="shared" ref="AY403:AY466" si="600">_xlfn.POISSON.DIST(6,K403,FALSE) * _xlfn.POISSON.DIST(1,L403,FALSE)</f>
        <v>6.8839303751384385E-4</v>
      </c>
      <c r="AZ403" s="5">
        <f t="shared" ref="AZ403:AZ466" si="601">_xlfn.POISSON.DIST(6,K403,FALSE) * _xlfn.POISSON.DIST(2,L403,FALSE)</f>
        <v>2.5483503404055241E-4</v>
      </c>
      <c r="BA403" s="5">
        <f t="shared" ref="BA403:BA466" si="602">_xlfn.POISSON.DIST(6,K403,FALSE) * _xlfn.POISSON.DIST(3,L403,FALSE)</f>
        <v>6.2891295171516059E-5</v>
      </c>
      <c r="BB403" s="5">
        <f t="shared" ref="BB403:BB466" si="603">_xlfn.POISSON.DIST(6,K403,FALSE) * _xlfn.POISSON.DIST(4,L403,FALSE)</f>
        <v>1.164081017130088E-5</v>
      </c>
      <c r="BC403" s="5">
        <f t="shared" ref="BC403:BC466" si="604">_xlfn.POISSON.DIST(6,K403,FALSE) * _xlfn.POISSON.DIST(5,L403,FALSE)</f>
        <v>1.7237165947968566E-6</v>
      </c>
      <c r="BD403" s="5">
        <f t="shared" ref="BD403:BD466" si="605">_xlfn.POISSON.DIST(0,K403,FALSE) * _xlfn.POISSON.DIST(6,L403,FALSE)</f>
        <v>2.9200837782143509E-5</v>
      </c>
      <c r="BE403" s="5">
        <f t="shared" ref="BE403:BE466" si="606">_xlfn.POISSON.DIST(1,K403,FALSE) * _xlfn.POISSON.DIST(6,L403,FALSE)</f>
        <v>3.8489835458771931E-5</v>
      </c>
      <c r="BF403" s="5">
        <f t="shared" ref="BF403:BF466" si="607">_xlfn.POISSON.DIST(2,K403,FALSE) * _xlfn.POISSON.DIST(6,L403,FALSE)</f>
        <v>2.5366865236812892E-5</v>
      </c>
      <c r="BG403" s="5">
        <f t="shared" ref="BG403:BG466" si="608">_xlfn.POISSON.DIST(3,K403,FALSE) * _xlfn.POISSON.DIST(6,L403,FALSE)</f>
        <v>1.1145416173262718E-5</v>
      </c>
      <c r="BH403" s="5">
        <f t="shared" ref="BH403:BH466" si="609">_xlfn.POISSON.DIST(4,K403,FALSE) * _xlfn.POISSON.DIST(6,L403,FALSE)</f>
        <v>3.6727134151844822E-6</v>
      </c>
      <c r="BI403" s="5">
        <f t="shared" ref="BI403:BI466" si="610">_xlfn.POISSON.DIST(5,K403,FALSE) * _xlfn.POISSON.DIST(6,L403,FALSE)</f>
        <v>9.6820602266499935E-7</v>
      </c>
      <c r="BJ403" s="8">
        <f t="shared" ref="BJ403:BJ466" si="611">SUM(N403,Q403,T403,W403,X403,Y403,AD403,AE403,AF403,AG403,AM403,AN403,AO403,AP403,AQ403,AX403,AY403,AZ403,BA403,BB403,BC403)</f>
        <v>0.50362676862809397</v>
      </c>
      <c r="BK403" s="8">
        <f t="shared" ref="BK403:BK466" si="612">SUM(M403,P403,S403,V403,AC403,AL403,AY403)</f>
        <v>0.28680256193822046</v>
      </c>
      <c r="BL403" s="8">
        <f t="shared" ref="BL403:BL466" si="613">SUM(O403,R403,U403,AA403,AB403,AH403,AI403,AJ403,AK403,AR403,AS403,AT403,AU403,AV403,BD403,BE403,BF403,BG403,BH403,BI403)</f>
        <v>0.20117426171870531</v>
      </c>
      <c r="BM403" s="8">
        <f t="shared" ref="BM403:BM466" si="614">SUM(S403:BI403)</f>
        <v>0.33869852035249753</v>
      </c>
      <c r="BN403" s="8">
        <f t="shared" ref="BN403:BN466" si="615">SUM(M403:R403)</f>
        <v>0.66085102148920971</v>
      </c>
    </row>
    <row r="404" spans="1:66" x14ac:dyDescent="0.25">
      <c r="A404" t="s">
        <v>145</v>
      </c>
      <c r="B404" t="s">
        <v>423</v>
      </c>
      <c r="C404" t="s">
        <v>146</v>
      </c>
      <c r="D404" t="s">
        <v>497</v>
      </c>
      <c r="E404">
        <f>VLOOKUP(A404,home!$A$2:$E$405,3,FALSE)</f>
        <v>1.40149625935162</v>
      </c>
      <c r="F404">
        <f>VLOOKUP(B404,home!$B$2:$E$405,3,FALSE)</f>
        <v>1.03</v>
      </c>
      <c r="G404">
        <f>VLOOKUP(C404,away!$B$2:$E$405,4,FALSE)</f>
        <v>0.94</v>
      </c>
      <c r="H404">
        <f>VLOOKUP(A404,away!$A$2:$E$405,3,FALSE)</f>
        <v>1.22194513715711</v>
      </c>
      <c r="I404">
        <f>VLOOKUP(C404,away!$B$2:$E$405,3,FALSE)</f>
        <v>1.07</v>
      </c>
      <c r="J404">
        <f>VLOOKUP(B404,home!$B$2:$E$405,4,FALSE)</f>
        <v>0.55000000000000004</v>
      </c>
      <c r="K404" s="3">
        <f t="shared" si="560"/>
        <v>1.3569286783042385</v>
      </c>
      <c r="L404" s="3">
        <f t="shared" si="561"/>
        <v>0.7191147132169593</v>
      </c>
      <c r="M404" s="5">
        <f t="shared" si="562"/>
        <v>0.12542549130205358</v>
      </c>
      <c r="N404" s="5">
        <f t="shared" si="563"/>
        <v>0.17019344613815529</v>
      </c>
      <c r="O404" s="5">
        <f t="shared" si="564"/>
        <v>9.0195316207772464E-2</v>
      </c>
      <c r="P404" s="5">
        <f t="shared" si="565"/>
        <v>0.12238861121104554</v>
      </c>
      <c r="Q404" s="5">
        <f t="shared" si="566"/>
        <v>0.11547018396214535</v>
      </c>
      <c r="R404" s="5">
        <f t="shared" si="567"/>
        <v>3.2430389474132633E-2</v>
      </c>
      <c r="S404" s="5">
        <f t="shared" si="568"/>
        <v>2.9856315487925104E-2</v>
      </c>
      <c r="T404" s="5">
        <f t="shared" si="569"/>
        <v>8.3036308225047678E-2</v>
      </c>
      <c r="U404" s="5">
        <f t="shared" si="570"/>
        <v>4.4005725526026475E-2</v>
      </c>
      <c r="V404" s="5">
        <f t="shared" si="571"/>
        <v>3.2370461986038421E-3</v>
      </c>
      <c r="W404" s="5">
        <f t="shared" si="572"/>
        <v>5.2228268035767092E-2</v>
      </c>
      <c r="X404" s="5">
        <f t="shared" si="573"/>
        <v>3.7558115990359131E-2</v>
      </c>
      <c r="Y404" s="5">
        <f t="shared" si="574"/>
        <v>1.35042969046882E-2</v>
      </c>
      <c r="Z404" s="5">
        <f t="shared" si="575"/>
        <v>7.7737234087350612E-3</v>
      </c>
      <c r="AA404" s="5">
        <f t="shared" si="576"/>
        <v>1.0548388230517585E-2</v>
      </c>
      <c r="AB404" s="5">
        <f t="shared" si="577"/>
        <v>7.1567052499381077E-3</v>
      </c>
      <c r="AC404" s="5">
        <f t="shared" si="578"/>
        <v>1.9741680128196142E-4</v>
      </c>
      <c r="AD404" s="5">
        <f t="shared" si="579"/>
        <v>1.7717508678973221E-2</v>
      </c>
      <c r="AE404" s="5">
        <f t="shared" si="580"/>
        <v>1.2740921172598814E-2</v>
      </c>
      <c r="AF404" s="5">
        <f t="shared" si="581"/>
        <v>4.5810919375766403E-3</v>
      </c>
      <c r="AG404" s="5">
        <f t="shared" si="582"/>
        <v>1.0981102049703168E-3</v>
      </c>
      <c r="AH404" s="5">
        <f t="shared" si="583"/>
        <v>1.397549719925119E-3</v>
      </c>
      <c r="AI404" s="5">
        <f t="shared" si="584"/>
        <v>1.8963752943224501E-3</v>
      </c>
      <c r="AJ404" s="5">
        <f t="shared" si="585"/>
        <v>1.2866230108468872E-3</v>
      </c>
      <c r="AK404" s="5">
        <f t="shared" si="586"/>
        <v>5.8195188719476247E-4</v>
      </c>
      <c r="AL404" s="5">
        <f t="shared" si="587"/>
        <v>7.7054729107465379E-6</v>
      </c>
      <c r="AM404" s="5">
        <f t="shared" si="588"/>
        <v>4.8082791269206011E-3</v>
      </c>
      <c r="AN404" s="5">
        <f t="shared" si="589"/>
        <v>3.4577042654225995E-3</v>
      </c>
      <c r="AO404" s="5">
        <f t="shared" si="590"/>
        <v>1.2432430056092147E-3</v>
      </c>
      <c r="AP404" s="5">
        <f t="shared" si="591"/>
        <v>2.9801144581255369E-4</v>
      </c>
      <c r="AQ404" s="5">
        <f t="shared" si="592"/>
        <v>5.3576103847716481E-5</v>
      </c>
      <c r="AR404" s="5">
        <f t="shared" si="593"/>
        <v>2.0099971321007885E-4</v>
      </c>
      <c r="AS404" s="5">
        <f t="shared" si="594"/>
        <v>2.7274227518568324E-4</v>
      </c>
      <c r="AT404" s="5">
        <f t="shared" si="595"/>
        <v>1.8504590749270007E-4</v>
      </c>
      <c r="AU404" s="5">
        <f t="shared" si="596"/>
        <v>8.3698032893226023E-5</v>
      </c>
      <c r="AV404" s="5">
        <f t="shared" si="597"/>
        <v>2.8393065287617439E-5</v>
      </c>
      <c r="AW404" s="5">
        <f t="shared" si="598"/>
        <v>2.0885842230151212E-7</v>
      </c>
      <c r="AX404" s="5">
        <f t="shared" si="599"/>
        <v>1.0874153067683726E-3</v>
      </c>
      <c r="AY404" s="5">
        <f t="shared" si="600"/>
        <v>7.8197634647446997E-4</v>
      </c>
      <c r="AZ404" s="5">
        <f t="shared" si="601"/>
        <v>2.8116534806871707E-4</v>
      </c>
      <c r="BA404" s="5">
        <f t="shared" si="602"/>
        <v>6.7396712880994012E-5</v>
      </c>
      <c r="BB404" s="5">
        <f t="shared" si="603"/>
        <v>1.2116491963795436E-5</v>
      </c>
      <c r="BC404" s="5">
        <f t="shared" si="604"/>
        <v>1.7426295287480703E-6</v>
      </c>
      <c r="BD404" s="5">
        <f t="shared" si="605"/>
        <v>2.4090308520292804E-5</v>
      </c>
      <c r="BE404" s="5">
        <f t="shared" si="606"/>
        <v>3.2688830500382247E-5</v>
      </c>
      <c r="BF404" s="5">
        <f t="shared" si="607"/>
        <v>2.2178205783097485E-5</v>
      </c>
      <c r="BG404" s="5">
        <f t="shared" si="608"/>
        <v>1.0031414486805969E-5</v>
      </c>
      <c r="BH404" s="5">
        <f t="shared" si="609"/>
        <v>3.4029785002759009E-6</v>
      </c>
      <c r="BI404" s="5">
        <f t="shared" si="610"/>
        <v>9.2351982373542349E-7</v>
      </c>
      <c r="BJ404" s="8">
        <f t="shared" si="611"/>
        <v>0.52022087803357941</v>
      </c>
      <c r="BK404" s="8">
        <f t="shared" si="612"/>
        <v>0.28189456282029518</v>
      </c>
      <c r="BL404" s="8">
        <f t="shared" si="613"/>
        <v>0.19036321885236038</v>
      </c>
      <c r="BM404" s="8">
        <f t="shared" si="614"/>
        <v>0.34336717733161309</v>
      </c>
      <c r="BN404" s="8">
        <f t="shared" si="615"/>
        <v>0.65610343829530482</v>
      </c>
    </row>
    <row r="405" spans="1:66" x14ac:dyDescent="0.25">
      <c r="A405" t="s">
        <v>145</v>
      </c>
      <c r="B405" t="s">
        <v>432</v>
      </c>
      <c r="C405" t="s">
        <v>389</v>
      </c>
      <c r="D405" t="s">
        <v>497</v>
      </c>
      <c r="E405">
        <f>VLOOKUP(A405,home!$A$2:$E$405,3,FALSE)</f>
        <v>1.40149625935162</v>
      </c>
      <c r="F405">
        <f>VLOOKUP(B405,home!$B$2:$E$405,3,FALSE)</f>
        <v>1.3</v>
      </c>
      <c r="G405">
        <f>VLOOKUP(C405,away!$B$2:$E$405,4,FALSE)</f>
        <v>0.75</v>
      </c>
      <c r="H405">
        <f>VLOOKUP(A405,away!$A$2:$E$405,3,FALSE)</f>
        <v>1.22194513715711</v>
      </c>
      <c r="I405">
        <f>VLOOKUP(C405,away!$B$2:$E$405,3,FALSE)</f>
        <v>1.07</v>
      </c>
      <c r="J405">
        <f>VLOOKUP(B405,home!$B$2:$E$405,4,FALSE)</f>
        <v>1.88</v>
      </c>
      <c r="K405" s="3">
        <f t="shared" si="560"/>
        <v>1.3664588528678294</v>
      </c>
      <c r="L405" s="3">
        <f t="shared" si="561"/>
        <v>2.4580648379052423</v>
      </c>
      <c r="M405" s="5">
        <f t="shared" si="562"/>
        <v>2.1828830328575806E-2</v>
      </c>
      <c r="N405" s="5">
        <f t="shared" si="563"/>
        <v>2.9828198450232185E-2</v>
      </c>
      <c r="O405" s="5">
        <f t="shared" si="564"/>
        <v>5.3656680283271731E-2</v>
      </c>
      <c r="P405" s="5">
        <f t="shared" si="565"/>
        <v>7.3319645788575374E-2</v>
      </c>
      <c r="Q405" s="5">
        <f t="shared" si="566"/>
        <v>2.0379502918709123E-2</v>
      </c>
      <c r="R405" s="5">
        <f t="shared" si="567"/>
        <v>6.5945799561516874E-2</v>
      </c>
      <c r="S405" s="5">
        <f t="shared" si="568"/>
        <v>6.1567321492311207E-2</v>
      </c>
      <c r="T405" s="5">
        <f t="shared" si="569"/>
        <v>5.0094139538466156E-2</v>
      </c>
      <c r="U405" s="5">
        <f t="shared" si="570"/>
        <v>9.0112221620282165E-2</v>
      </c>
      <c r="V405" s="5">
        <f t="shared" si="571"/>
        <v>2.2977228514460251E-2</v>
      </c>
      <c r="W405" s="5">
        <f t="shared" si="572"/>
        <v>9.2825840601052836E-3</v>
      </c>
      <c r="X405" s="5">
        <f t="shared" si="573"/>
        <v>2.2817193483044482E-2</v>
      </c>
      <c r="Y405" s="5">
        <f t="shared" si="574"/>
        <v>2.8043070500176143E-2</v>
      </c>
      <c r="Z405" s="5">
        <f t="shared" si="575"/>
        <v>5.403301703657052E-2</v>
      </c>
      <c r="AA405" s="5">
        <f t="shared" si="576"/>
        <v>7.3833894476780043E-2</v>
      </c>
      <c r="AB405" s="5">
        <f t="shared" si="577"/>
        <v>5.0445489374752628E-2</v>
      </c>
      <c r="AC405" s="5">
        <f t="shared" si="578"/>
        <v>4.8235585419743824E-3</v>
      </c>
      <c r="AD405" s="5">
        <f t="shared" si="579"/>
        <v>3.1710672916051672E-3</v>
      </c>
      <c r="AE405" s="5">
        <f t="shared" si="580"/>
        <v>7.7946890081260715E-3</v>
      </c>
      <c r="AF405" s="5">
        <f t="shared" si="581"/>
        <v>9.5799254866405937E-3</v>
      </c>
      <c r="AG405" s="5">
        <f t="shared" si="582"/>
        <v>7.8493593294878365E-3</v>
      </c>
      <c r="AH405" s="5">
        <f t="shared" si="583"/>
        <v>3.3204164815882245E-2</v>
      </c>
      <c r="AI405" s="5">
        <f t="shared" si="584"/>
        <v>4.5372124964744805E-2</v>
      </c>
      <c r="AJ405" s="5">
        <f t="shared" si="585"/>
        <v>3.09995709157505E-2</v>
      </c>
      <c r="AK405" s="5">
        <f t="shared" si="586"/>
        <v>1.4119879370977121E-2</v>
      </c>
      <c r="AL405" s="5">
        <f t="shared" si="587"/>
        <v>6.4806331519292747E-4</v>
      </c>
      <c r="AM405" s="5">
        <f t="shared" si="588"/>
        <v>8.6662659473069851E-4</v>
      </c>
      <c r="AN405" s="5">
        <f t="shared" si="589"/>
        <v>2.1302243601010865E-3</v>
      </c>
      <c r="AO405" s="5">
        <f t="shared" si="590"/>
        <v>2.6181147982068382E-3</v>
      </c>
      <c r="AP405" s="5">
        <f t="shared" si="591"/>
        <v>2.1451653090238691E-3</v>
      </c>
      <c r="AQ405" s="5">
        <f t="shared" si="592"/>
        <v>1.3182388544014272E-3</v>
      </c>
      <c r="AR405" s="5">
        <f t="shared" si="593"/>
        <v>1.6323598001186112E-2</v>
      </c>
      <c r="AS405" s="5">
        <f t="shared" si="594"/>
        <v>2.230552499937637E-2</v>
      </c>
      <c r="AT405" s="5">
        <f t="shared" si="595"/>
        <v>1.5239791051631268E-2</v>
      </c>
      <c r="AU405" s="5">
        <f t="shared" si="596"/>
        <v>6.9415157994524917E-3</v>
      </c>
      <c r="AV405" s="5">
        <f t="shared" si="597"/>
        <v>2.3713239291209423E-3</v>
      </c>
      <c r="AW405" s="5">
        <f t="shared" si="598"/>
        <v>6.046510764190932E-5</v>
      </c>
      <c r="AX405" s="5">
        <f t="shared" si="599"/>
        <v>1.9736826375007699E-4</v>
      </c>
      <c r="AY405" s="5">
        <f t="shared" si="600"/>
        <v>4.8514398924247217E-4</v>
      </c>
      <c r="AZ405" s="5">
        <f t="shared" si="601"/>
        <v>5.9625769063899998E-4</v>
      </c>
      <c r="BA405" s="5">
        <f t="shared" si="602"/>
        <v>4.8854668789676925E-4</v>
      </c>
      <c r="BB405" s="5">
        <f t="shared" si="603"/>
        <v>3.0021985879852893E-4</v>
      </c>
      <c r="BC405" s="5">
        <f t="shared" si="604"/>
        <v>1.4759197571070817E-4</v>
      </c>
      <c r="BD405" s="5">
        <f t="shared" si="605"/>
        <v>6.6874103791359722E-3</v>
      </c>
      <c r="BE405" s="5">
        <f t="shared" si="606"/>
        <v>9.138071115330557E-3</v>
      </c>
      <c r="BF405" s="5">
        <f t="shared" si="607"/>
        <v>6.2433990868396216E-3</v>
      </c>
      <c r="BG405" s="5">
        <f t="shared" si="608"/>
        <v>2.8437826513996413E-3</v>
      </c>
      <c r="BH405" s="5">
        <f t="shared" si="609"/>
        <v>9.7147799490924732E-4</v>
      </c>
      <c r="BI405" s="5">
        <f t="shared" si="610"/>
        <v>2.654969413020059E-4</v>
      </c>
      <c r="BJ405" s="8">
        <f t="shared" si="611"/>
        <v>0.20013322844909451</v>
      </c>
      <c r="BK405" s="8">
        <f t="shared" si="612"/>
        <v>0.18564979197033241</v>
      </c>
      <c r="BL405" s="8">
        <f t="shared" si="613"/>
        <v>0.54702121733364228</v>
      </c>
      <c r="BM405" s="8">
        <f t="shared" si="614"/>
        <v>0.72145391857715813</v>
      </c>
      <c r="BN405" s="8">
        <f t="shared" si="615"/>
        <v>0.26495865733088109</v>
      </c>
    </row>
    <row r="406" spans="1:66" x14ac:dyDescent="0.25">
      <c r="A406" t="s">
        <v>145</v>
      </c>
      <c r="B406" t="s">
        <v>434</v>
      </c>
      <c r="C406" t="s">
        <v>148</v>
      </c>
      <c r="D406" t="s">
        <v>497</v>
      </c>
      <c r="E406">
        <f>VLOOKUP(A406,home!$A$2:$E$405,3,FALSE)</f>
        <v>1.40149625935162</v>
      </c>
      <c r="F406">
        <f>VLOOKUP(B406,home!$B$2:$E$405,3,FALSE)</f>
        <v>0.87</v>
      </c>
      <c r="G406">
        <f>VLOOKUP(C406,away!$B$2:$E$405,4,FALSE)</f>
        <v>0.83</v>
      </c>
      <c r="H406">
        <f>VLOOKUP(A406,away!$A$2:$E$405,3,FALSE)</f>
        <v>1.22194513715711</v>
      </c>
      <c r="I406">
        <f>VLOOKUP(C406,away!$B$2:$E$405,3,FALSE)</f>
        <v>1.03</v>
      </c>
      <c r="J406">
        <f>VLOOKUP(B406,home!$B$2:$E$405,4,FALSE)</f>
        <v>1.0900000000000001</v>
      </c>
      <c r="K406" s="3">
        <f t="shared" si="560"/>
        <v>1.0120204488778048</v>
      </c>
      <c r="L406" s="3">
        <f t="shared" si="561"/>
        <v>1.3718778054862875</v>
      </c>
      <c r="M406" s="5">
        <f t="shared" si="562"/>
        <v>9.2190494121981478E-2</v>
      </c>
      <c r="N406" s="5">
        <f t="shared" si="563"/>
        <v>9.3298665243594314E-2</v>
      </c>
      <c r="O406" s="5">
        <f t="shared" si="564"/>
        <v>0.12647409276276042</v>
      </c>
      <c r="P406" s="5">
        <f t="shared" si="565"/>
        <v>0.12799436812918191</v>
      </c>
      <c r="Q406" s="5">
        <f t="shared" si="566"/>
        <v>4.721007853976119E-2</v>
      </c>
      <c r="R406" s="5">
        <f t="shared" si="567"/>
        <v>8.6753500415122475E-2</v>
      </c>
      <c r="S406" s="5">
        <f t="shared" si="568"/>
        <v>4.4425833782580755E-2</v>
      </c>
      <c r="T406" s="5">
        <f t="shared" si="569"/>
        <v>6.4766458943962837E-2</v>
      </c>
      <c r="U406" s="5">
        <f t="shared" si="570"/>
        <v>8.7796316431833069E-2</v>
      </c>
      <c r="V406" s="5">
        <f t="shared" si="571"/>
        <v>6.8532692705337564E-3</v>
      </c>
      <c r="W406" s="5">
        <f t="shared" si="572"/>
        <v>1.592585495845518E-2</v>
      </c>
      <c r="X406" s="5">
        <f t="shared" si="573"/>
        <v>2.1848326950898396E-2</v>
      </c>
      <c r="Y406" s="5">
        <f t="shared" si="574"/>
        <v>1.4986617415472706E-2</v>
      </c>
      <c r="Z406" s="5">
        <f t="shared" si="575"/>
        <v>3.9671733922583982E-2</v>
      </c>
      <c r="AA406" s="5">
        <f t="shared" si="576"/>
        <v>4.014860597209427E-2</v>
      </c>
      <c r="AB406" s="5">
        <f t="shared" si="577"/>
        <v>2.0315605118848484E-2</v>
      </c>
      <c r="AC406" s="5">
        <f t="shared" si="578"/>
        <v>5.9467890253716855E-4</v>
      </c>
      <c r="AD406" s="5">
        <f t="shared" si="579"/>
        <v>4.0293227209546555E-3</v>
      </c>
      <c r="AE406" s="5">
        <f t="shared" si="580"/>
        <v>5.5277384120193092E-3</v>
      </c>
      <c r="AF406" s="5">
        <f t="shared" si="581"/>
        <v>3.7916908209916535E-3</v>
      </c>
      <c r="AG406" s="5">
        <f t="shared" si="582"/>
        <v>1.7339121608615094E-3</v>
      </c>
      <c r="AH406" s="5">
        <f t="shared" si="583"/>
        <v>1.3606192818387604E-2</v>
      </c>
      <c r="AI406" s="5">
        <f t="shared" si="584"/>
        <v>1.3769745363582588E-2</v>
      </c>
      <c r="AJ406" s="5">
        <f t="shared" si="585"/>
        <v>6.9676319418929614E-3</v>
      </c>
      <c r="AK406" s="5">
        <f t="shared" si="586"/>
        <v>2.3504620018166152E-3</v>
      </c>
      <c r="AL406" s="5">
        <f t="shared" si="587"/>
        <v>3.3025335679094347E-5</v>
      </c>
      <c r="AM406" s="5">
        <f t="shared" si="588"/>
        <v>8.1555139774681397E-4</v>
      </c>
      <c r="AN406" s="5">
        <f t="shared" si="589"/>
        <v>1.1188368618021735E-3</v>
      </c>
      <c r="AO406" s="5">
        <f t="shared" si="590"/>
        <v>7.6745372933316545E-4</v>
      </c>
      <c r="AP406" s="5">
        <f t="shared" si="591"/>
        <v>3.5095091266995002E-4</v>
      </c>
      <c r="AQ406" s="5">
        <f t="shared" si="592"/>
        <v>1.2036544197676518E-4</v>
      </c>
      <c r="AR406" s="5">
        <f t="shared" si="593"/>
        <v>3.7332067889425751E-3</v>
      </c>
      <c r="AS406" s="5">
        <f t="shared" si="594"/>
        <v>3.7780816102993327E-3</v>
      </c>
      <c r="AT406" s="5">
        <f t="shared" si="595"/>
        <v>1.9117479235760554E-3</v>
      </c>
      <c r="AU406" s="5">
        <f t="shared" si="596"/>
        <v>6.4490933058621697E-4</v>
      </c>
      <c r="AV406" s="5">
        <f t="shared" si="597"/>
        <v>1.6316535755633697E-4</v>
      </c>
      <c r="AW406" s="5">
        <f t="shared" si="598"/>
        <v>1.2736481169169585E-6</v>
      </c>
      <c r="AX406" s="5">
        <f t="shared" si="599"/>
        <v>1.3755911527177527E-4</v>
      </c>
      <c r="AY406" s="5">
        <f t="shared" si="600"/>
        <v>1.8871429718367828E-4</v>
      </c>
      <c r="AZ406" s="5">
        <f t="shared" si="601"/>
        <v>1.2944647794211586E-4</v>
      </c>
      <c r="BA406" s="5">
        <f t="shared" si="602"/>
        <v>5.9194916695719661E-5</v>
      </c>
      <c r="BB406" s="5">
        <f t="shared" si="603"/>
        <v>2.0302048103116874E-5</v>
      </c>
      <c r="BC406" s="5">
        <f t="shared" si="604"/>
        <v>5.5703858397162054E-6</v>
      </c>
      <c r="BD406" s="5">
        <f t="shared" si="605"/>
        <v>8.5358392284017406E-4</v>
      </c>
      <c r="BE406" s="5">
        <f t="shared" si="606"/>
        <v>8.6384438474759045E-4</v>
      </c>
      <c r="BF406" s="5">
        <f t="shared" si="607"/>
        <v>4.3711409100641383E-4</v>
      </c>
      <c r="BG406" s="5">
        <f t="shared" si="608"/>
        <v>1.4745613286370817E-4</v>
      </c>
      <c r="BH406" s="5">
        <f t="shared" si="609"/>
        <v>3.7307155442628794E-5</v>
      </c>
      <c r="BI406" s="5">
        <f t="shared" si="610"/>
        <v>7.5511208394806492E-6</v>
      </c>
      <c r="BJ406" s="8">
        <f t="shared" si="611"/>
        <v>0.27683261175153673</v>
      </c>
      <c r="BK406" s="8">
        <f t="shared" si="612"/>
        <v>0.2722803838396779</v>
      </c>
      <c r="BL406" s="8">
        <f t="shared" si="613"/>
        <v>0.41076012064503914</v>
      </c>
      <c r="BM406" s="8">
        <f t="shared" si="614"/>
        <v>0.42543621029736917</v>
      </c>
      <c r="BN406" s="8">
        <f t="shared" si="615"/>
        <v>0.57392119921240181</v>
      </c>
    </row>
    <row r="407" spans="1:66" x14ac:dyDescent="0.25">
      <c r="A407" t="s">
        <v>145</v>
      </c>
      <c r="B407" t="s">
        <v>147</v>
      </c>
      <c r="C407" t="s">
        <v>357</v>
      </c>
      <c r="D407" t="s">
        <v>497</v>
      </c>
      <c r="E407">
        <f>VLOOKUP(A407,home!$A$2:$E$405,3,FALSE)</f>
        <v>1.40149625935162</v>
      </c>
      <c r="F407">
        <f>VLOOKUP(B407,home!$B$2:$E$405,3,FALSE)</f>
        <v>1.23</v>
      </c>
      <c r="G407">
        <f>VLOOKUP(C407,away!$B$2:$E$405,4,FALSE)</f>
        <v>0.71</v>
      </c>
      <c r="H407">
        <f>VLOOKUP(A407,away!$A$2:$E$405,3,FALSE)</f>
        <v>1.22194513715711</v>
      </c>
      <c r="I407">
        <f>VLOOKUP(C407,away!$B$2:$E$405,3,FALSE)</f>
        <v>0.86</v>
      </c>
      <c r="J407">
        <f>VLOOKUP(B407,home!$B$2:$E$405,4,FALSE)</f>
        <v>0.95</v>
      </c>
      <c r="K407" s="3">
        <f t="shared" si="560"/>
        <v>1.2239266832917697</v>
      </c>
      <c r="L407" s="3">
        <f t="shared" si="561"/>
        <v>0.9983291770573588</v>
      </c>
      <c r="M407" s="5">
        <f t="shared" si="562"/>
        <v>0.10836437798588795</v>
      </c>
      <c r="N407" s="5">
        <f t="shared" si="563"/>
        <v>0.1326300537352435</v>
      </c>
      <c r="O407" s="5">
        <f t="shared" si="564"/>
        <v>0.10818332029698409</v>
      </c>
      <c r="P407" s="5">
        <f t="shared" si="565"/>
        <v>0.1324084523985789</v>
      </c>
      <c r="Q407" s="5">
        <f t="shared" si="566"/>
        <v>8.1164730886492911E-2</v>
      </c>
      <c r="R407" s="5">
        <f t="shared" si="567"/>
        <v>5.4001282561710377E-2</v>
      </c>
      <c r="S407" s="5">
        <f t="shared" si="568"/>
        <v>4.0446866840480308E-2</v>
      </c>
      <c r="T407" s="5">
        <f t="shared" si="569"/>
        <v>8.1029118991994456E-2</v>
      </c>
      <c r="U407" s="5">
        <f t="shared" si="570"/>
        <v>6.6093610659255855E-2</v>
      </c>
      <c r="V407" s="5">
        <f t="shared" si="571"/>
        <v>5.4912541292621618E-3</v>
      </c>
      <c r="W407" s="5">
        <f t="shared" si="572"/>
        <v>3.3113226624724768E-2</v>
      </c>
      <c r="X407" s="5">
        <f t="shared" si="573"/>
        <v>3.3057900285975293E-2</v>
      </c>
      <c r="Y407" s="5">
        <f t="shared" si="574"/>
        <v>1.6501333193870968E-2</v>
      </c>
      <c r="Z407" s="5">
        <f t="shared" si="575"/>
        <v>1.7970351993291413E-2</v>
      </c>
      <c r="AA407" s="5">
        <f t="shared" si="576"/>
        <v>2.1994393312734797E-2</v>
      </c>
      <c r="AB407" s="5">
        <f t="shared" si="577"/>
        <v>1.3459762429135096E-2</v>
      </c>
      <c r="AC407" s="5">
        <f t="shared" si="578"/>
        <v>4.193539395146047E-4</v>
      </c>
      <c r="AD407" s="5">
        <f t="shared" si="579"/>
        <v>1.013204040897203E-2</v>
      </c>
      <c r="AE407" s="5">
        <f t="shared" si="580"/>
        <v>1.0115111563400952E-2</v>
      </c>
      <c r="AF407" s="5">
        <f t="shared" si="581"/>
        <v>5.0491055014667222E-3</v>
      </c>
      <c r="AG407" s="5">
        <f t="shared" si="582"/>
        <v>1.6802231133850188E-3</v>
      </c>
      <c r="AH407" s="5">
        <f t="shared" si="583"/>
        <v>4.4850816792234198E-3</v>
      </c>
      <c r="AI407" s="5">
        <f t="shared" si="584"/>
        <v>5.4894111439446006E-3</v>
      </c>
      <c r="AJ407" s="5">
        <f t="shared" si="585"/>
        <v>3.3593183873164988E-3</v>
      </c>
      <c r="AK407" s="5">
        <f t="shared" si="586"/>
        <v>1.3705198039697792E-3</v>
      </c>
      <c r="AL407" s="5">
        <f t="shared" si="587"/>
        <v>2.0496036491108564E-5</v>
      </c>
      <c r="AM407" s="5">
        <f t="shared" si="588"/>
        <v>2.4801749225462611E-3</v>
      </c>
      <c r="AN407" s="5">
        <f t="shared" si="589"/>
        <v>2.4760309893839074E-3</v>
      </c>
      <c r="AO407" s="5">
        <f t="shared" si="590"/>
        <v>1.2359469900000768E-3</v>
      </c>
      <c r="AP407" s="5">
        <f t="shared" si="591"/>
        <v>4.1129398047109886E-4</v>
      </c>
      <c r="AQ407" s="5">
        <f t="shared" si="592"/>
        <v>1.0265169526308937E-4</v>
      </c>
      <c r="AR407" s="5">
        <f t="shared" si="593"/>
        <v>8.9551758037083101E-4</v>
      </c>
      <c r="AS407" s="5">
        <f t="shared" si="594"/>
        <v>1.096047861972742E-3</v>
      </c>
      <c r="AT407" s="5">
        <f t="shared" si="595"/>
        <v>6.7074111221666704E-4</v>
      </c>
      <c r="AU407" s="5">
        <f t="shared" si="596"/>
        <v>2.7364598160759256E-4</v>
      </c>
      <c r="AV407" s="5">
        <f t="shared" si="597"/>
        <v>8.3730654666275373E-5</v>
      </c>
      <c r="AW407" s="5">
        <f t="shared" si="598"/>
        <v>6.9565923028842603E-7</v>
      </c>
      <c r="AX407" s="5">
        <f t="shared" si="599"/>
        <v>5.0592537782257862E-4</v>
      </c>
      <c r="AY407" s="5">
        <f t="shared" si="600"/>
        <v>5.0508006609404829E-4</v>
      </c>
      <c r="AZ407" s="5">
        <f t="shared" si="601"/>
        <v>2.5211808336587373E-4</v>
      </c>
      <c r="BA407" s="5">
        <f t="shared" si="602"/>
        <v>8.3898946229310457E-5</v>
      </c>
      <c r="BB407" s="5">
        <f t="shared" si="603"/>
        <v>2.093969148627177E-5</v>
      </c>
      <c r="BC407" s="5">
        <f t="shared" si="604"/>
        <v>4.1809409938649375E-6</v>
      </c>
      <c r="BD407" s="5">
        <f t="shared" si="605"/>
        <v>1.490035548420014E-4</v>
      </c>
      <c r="BE407" s="5">
        <f t="shared" si="606"/>
        <v>1.8236942667645408E-4</v>
      </c>
      <c r="BF407" s="5">
        <f t="shared" si="607"/>
        <v>1.1160340376296705E-4</v>
      </c>
      <c r="BG407" s="5">
        <f t="shared" si="608"/>
        <v>4.5531461270560141E-5</v>
      </c>
      <c r="BH407" s="5">
        <f t="shared" si="609"/>
        <v>1.3931792594576091E-5</v>
      </c>
      <c r="BI407" s="5">
        <f t="shared" si="610"/>
        <v>3.4102985405176663E-6</v>
      </c>
      <c r="BJ407" s="8">
        <f t="shared" si="611"/>
        <v>0.41255108598918289</v>
      </c>
      <c r="BK407" s="8">
        <f t="shared" si="612"/>
        <v>0.2876558813963091</v>
      </c>
      <c r="BL407" s="8">
        <f t="shared" si="613"/>
        <v>0.28196223340279564</v>
      </c>
      <c r="BM407" s="8">
        <f t="shared" si="614"/>
        <v>0.38288295050981752</v>
      </c>
      <c r="BN407" s="8">
        <f t="shared" si="615"/>
        <v>0.61675221786489764</v>
      </c>
    </row>
    <row r="408" spans="1:66" x14ac:dyDescent="0.25">
      <c r="A408" t="s">
        <v>21</v>
      </c>
      <c r="B408" t="s">
        <v>152</v>
      </c>
      <c r="C408" t="s">
        <v>265</v>
      </c>
      <c r="D408" t="s">
        <v>497</v>
      </c>
      <c r="E408">
        <f>VLOOKUP(A408,home!$A$2:$E$405,3,FALSE)</f>
        <v>1.3941176470588199</v>
      </c>
      <c r="F408">
        <f>VLOOKUP(B408,home!$B$2:$E$405,3,FALSE)</f>
        <v>0.68</v>
      </c>
      <c r="G408">
        <f>VLOOKUP(C408,away!$B$2:$E$405,4,FALSE)</f>
        <v>0.68</v>
      </c>
      <c r="H408">
        <f>VLOOKUP(A408,away!$A$2:$E$405,3,FALSE)</f>
        <v>1.3441176470588201</v>
      </c>
      <c r="I408">
        <f>VLOOKUP(C408,away!$B$2:$E$405,3,FALSE)</f>
        <v>1.05</v>
      </c>
      <c r="J408">
        <f>VLOOKUP(B408,home!$B$2:$E$405,4,FALSE)</f>
        <v>1.0900000000000001</v>
      </c>
      <c r="K408" s="3">
        <f t="shared" si="560"/>
        <v>0.64463999999999844</v>
      </c>
      <c r="L408" s="3">
        <f t="shared" si="561"/>
        <v>1.5383426470588197</v>
      </c>
      <c r="M408" s="5">
        <f t="shared" si="562"/>
        <v>0.11270486997112131</v>
      </c>
      <c r="N408" s="5">
        <f t="shared" si="563"/>
        <v>7.265406737818346E-2</v>
      </c>
      <c r="O408" s="5">
        <f t="shared" si="564"/>
        <v>0.17337870800779484</v>
      </c>
      <c r="P408" s="5">
        <f t="shared" si="565"/>
        <v>0.11176685033014458</v>
      </c>
      <c r="Q408" s="5">
        <f t="shared" si="566"/>
        <v>2.3417858997336029E-2</v>
      </c>
      <c r="R408" s="5">
        <f t="shared" si="567"/>
        <v>0.13335793031017465</v>
      </c>
      <c r="S408" s="5">
        <f t="shared" si="568"/>
        <v>2.7709159408820926E-2</v>
      </c>
      <c r="T408" s="5">
        <f t="shared" si="569"/>
        <v>3.6024691198412104E-2</v>
      </c>
      <c r="U408" s="5">
        <f t="shared" si="570"/>
        <v>8.596785619515078E-2</v>
      </c>
      <c r="V408" s="5">
        <f t="shared" si="571"/>
        <v>3.053171303081078E-3</v>
      </c>
      <c r="W408" s="5">
        <f t="shared" si="572"/>
        <v>5.0320295413475548E-3</v>
      </c>
      <c r="X408" s="5">
        <f t="shared" si="573"/>
        <v>7.7409856447147761E-3</v>
      </c>
      <c r="Y408" s="5">
        <f t="shared" si="574"/>
        <v>5.9541441737674273E-3</v>
      </c>
      <c r="Z408" s="5">
        <f t="shared" si="575"/>
        <v>6.8383397173213234E-2</v>
      </c>
      <c r="AA408" s="5">
        <f t="shared" si="576"/>
        <v>4.4082673153740072E-2</v>
      </c>
      <c r="AB408" s="5">
        <f t="shared" si="577"/>
        <v>1.4208727210913463E-2</v>
      </c>
      <c r="AC408" s="5">
        <f t="shared" si="578"/>
        <v>1.8923502382327899E-4</v>
      </c>
      <c r="AD408" s="5">
        <f t="shared" si="579"/>
        <v>8.1096188088356977E-4</v>
      </c>
      <c r="AE408" s="5">
        <f t="shared" si="580"/>
        <v>1.24753724650223E-3</v>
      </c>
      <c r="AF408" s="5">
        <f t="shared" si="581"/>
        <v>9.5956987504435595E-4</v>
      </c>
      <c r="AG408" s="5">
        <f t="shared" si="582"/>
        <v>4.9204908720454517E-4</v>
      </c>
      <c r="AH408" s="5">
        <f t="shared" si="583"/>
        <v>2.6299274055578862E-2</v>
      </c>
      <c r="AI408" s="5">
        <f t="shared" si="584"/>
        <v>1.6953564027188315E-2</v>
      </c>
      <c r="AJ408" s="5">
        <f t="shared" si="585"/>
        <v>5.4644727572433233E-3</v>
      </c>
      <c r="AK408" s="5">
        <f t="shared" si="586"/>
        <v>1.1742059060764426E-3</v>
      </c>
      <c r="AL408" s="5">
        <f t="shared" si="587"/>
        <v>7.5064023729576728E-6</v>
      </c>
      <c r="AM408" s="5">
        <f t="shared" si="588"/>
        <v>1.0455569337855664E-4</v>
      </c>
      <c r="AN408" s="5">
        <f t="shared" si="589"/>
        <v>1.6084248211703912E-4</v>
      </c>
      <c r="AO408" s="5">
        <f t="shared" si="590"/>
        <v>1.2371542484971844E-4</v>
      </c>
      <c r="AP408" s="5">
        <f t="shared" si="591"/>
        <v>6.3438904715107462E-5</v>
      </c>
      <c r="AQ408" s="5">
        <f t="shared" si="592"/>
        <v>2.4397693151487658E-5</v>
      </c>
      <c r="AR408" s="5">
        <f t="shared" si="593"/>
        <v>8.0914589732769063E-3</v>
      </c>
      <c r="AS408" s="5">
        <f t="shared" si="594"/>
        <v>5.2160781125332118E-3</v>
      </c>
      <c r="AT408" s="5">
        <f t="shared" si="595"/>
        <v>1.6812462972317001E-3</v>
      </c>
      <c r="AU408" s="5">
        <f t="shared" si="596"/>
        <v>3.6126620434914693E-4</v>
      </c>
      <c r="AV408" s="5">
        <f t="shared" si="597"/>
        <v>5.8221661492908366E-5</v>
      </c>
      <c r="AW408" s="5">
        <f t="shared" si="598"/>
        <v>2.0677578103648872E-7</v>
      </c>
      <c r="AX408" s="5">
        <f t="shared" si="599"/>
        <v>1.1233463696592097E-5</v>
      </c>
      <c r="AY408" s="5">
        <f t="shared" si="600"/>
        <v>1.7280916278654639E-5</v>
      </c>
      <c r="AZ408" s="5">
        <f t="shared" si="601"/>
        <v>1.3291985245853715E-5</v>
      </c>
      <c r="BA408" s="5">
        <f t="shared" si="602"/>
        <v>6.8158759225911273E-6</v>
      </c>
      <c r="BB408" s="5">
        <f t="shared" si="603"/>
        <v>2.6212881521958272E-6</v>
      </c>
      <c r="BC408" s="5">
        <f t="shared" si="604"/>
        <v>8.064878709505702E-7</v>
      </c>
      <c r="BD408" s="5">
        <f t="shared" si="605"/>
        <v>2.0745727359197728E-3</v>
      </c>
      <c r="BE408" s="5">
        <f t="shared" si="606"/>
        <v>1.3373525684833192E-3</v>
      </c>
      <c r="BF408" s="5">
        <f t="shared" si="607"/>
        <v>4.3105547987354228E-4</v>
      </c>
      <c r="BG408" s="5">
        <f t="shared" si="608"/>
        <v>9.2625201515226559E-5</v>
      </c>
      <c r="BH408" s="5">
        <f t="shared" si="609"/>
        <v>1.4927477476193872E-5</v>
      </c>
      <c r="BI408" s="5">
        <f t="shared" si="610"/>
        <v>1.924569816050719E-6</v>
      </c>
      <c r="BJ408" s="8">
        <f t="shared" si="611"/>
        <v>0.15486289523877478</v>
      </c>
      <c r="BK408" s="8">
        <f t="shared" si="612"/>
        <v>0.25544807335564279</v>
      </c>
      <c r="BL408" s="8">
        <f t="shared" si="613"/>
        <v>0.52024814090582894</v>
      </c>
      <c r="BM408" s="8">
        <f t="shared" si="614"/>
        <v>0.37164514753820721</v>
      </c>
      <c r="BN408" s="8">
        <f t="shared" si="615"/>
        <v>0.62728028499475486</v>
      </c>
    </row>
    <row r="409" spans="1:66" x14ac:dyDescent="0.25">
      <c r="A409" t="s">
        <v>21</v>
      </c>
      <c r="B409" t="s">
        <v>150</v>
      </c>
      <c r="C409" t="s">
        <v>397</v>
      </c>
      <c r="D409" t="s">
        <v>497</v>
      </c>
      <c r="E409">
        <f>VLOOKUP(A409,home!$A$2:$E$405,3,FALSE)</f>
        <v>1.3941176470588199</v>
      </c>
      <c r="F409">
        <f>VLOOKUP(B409,home!$B$2:$E$405,3,FALSE)</f>
        <v>1.18</v>
      </c>
      <c r="G409">
        <f>VLOOKUP(C409,away!$B$2:$E$405,4,FALSE)</f>
        <v>1.43</v>
      </c>
      <c r="H409">
        <f>VLOOKUP(A409,away!$A$2:$E$405,3,FALSE)</f>
        <v>1.3441176470588201</v>
      </c>
      <c r="I409">
        <f>VLOOKUP(C409,away!$B$2:$E$405,3,FALSE)</f>
        <v>0.72</v>
      </c>
      <c r="J409">
        <f>VLOOKUP(B409,home!$B$2:$E$405,4,FALSE)</f>
        <v>0.88</v>
      </c>
      <c r="K409" s="3">
        <f t="shared" si="560"/>
        <v>2.3524341176470527</v>
      </c>
      <c r="L409" s="3">
        <f t="shared" si="561"/>
        <v>0.85163294117646837</v>
      </c>
      <c r="M409" s="5">
        <f t="shared" si="562"/>
        <v>4.0596758363586019E-2</v>
      </c>
      <c r="N409" s="5">
        <f t="shared" si="563"/>
        <v>9.550119944037308E-2</v>
      </c>
      <c r="O409" s="5">
        <f t="shared" si="564"/>
        <v>3.4573536727411154E-2</v>
      </c>
      <c r="P409" s="5">
        <f t="shared" si="565"/>
        <v>8.1331967365285432E-2</v>
      </c>
      <c r="Q409" s="5">
        <f t="shared" si="566"/>
        <v>0.11233013991987464</v>
      </c>
      <c r="R409" s="5">
        <f t="shared" si="567"/>
        <v>1.4721981385018902E-2</v>
      </c>
      <c r="S409" s="5">
        <f t="shared" si="568"/>
        <v>4.073532704424742E-2</v>
      </c>
      <c r="T409" s="5">
        <f t="shared" si="569"/>
        <v>9.5664047442727065E-2</v>
      </c>
      <c r="U409" s="5">
        <f t="shared" si="570"/>
        <v>3.4632491289483279E-2</v>
      </c>
      <c r="V409" s="5">
        <f t="shared" si="571"/>
        <v>9.067730811041225E-3</v>
      </c>
      <c r="W409" s="5">
        <f t="shared" si="572"/>
        <v>8.8083084529193417E-2</v>
      </c>
      <c r="X409" s="5">
        <f t="shared" si="573"/>
        <v>7.5014456345492475E-2</v>
      </c>
      <c r="Y409" s="5">
        <f t="shared" si="574"/>
        <v>3.1942391044132767E-2</v>
      </c>
      <c r="Z409" s="5">
        <f t="shared" si="575"/>
        <v>4.1792414356229554E-3</v>
      </c>
      <c r="AA409" s="5">
        <f t="shared" si="576"/>
        <v>9.8313901390436904E-3</v>
      </c>
      <c r="AB409" s="5">
        <f t="shared" si="577"/>
        <v>1.1563848793492591E-2</v>
      </c>
      <c r="AC409" s="5">
        <f t="shared" si="578"/>
        <v>1.135399130571821E-3</v>
      </c>
      <c r="AD409" s="5">
        <f t="shared" si="579"/>
        <v>5.1802413308515961E-2</v>
      </c>
      <c r="AE409" s="5">
        <f t="shared" si="580"/>
        <v>4.411664160597048E-2</v>
      </c>
      <c r="AF409" s="5">
        <f t="shared" si="581"/>
        <v>1.8785592622860392E-2</v>
      </c>
      <c r="AG409" s="5">
        <f t="shared" si="582"/>
        <v>5.3328098323831884E-3</v>
      </c>
      <c r="AH409" s="5">
        <f t="shared" si="583"/>
        <v>8.8979491892653584E-4</v>
      </c>
      <c r="AI409" s="5">
        <f t="shared" si="584"/>
        <v>2.0931839249917765E-3</v>
      </c>
      <c r="AJ409" s="5">
        <f t="shared" si="585"/>
        <v>2.4620386398305121E-3</v>
      </c>
      <c r="AK409" s="5">
        <f t="shared" si="586"/>
        <v>1.93059456510088E-3</v>
      </c>
      <c r="AL409" s="5">
        <f t="shared" si="587"/>
        <v>9.0986816442044382E-5</v>
      </c>
      <c r="AM409" s="5">
        <f t="shared" si="588"/>
        <v>2.437235288868133E-2</v>
      </c>
      <c r="AN409" s="5">
        <f t="shared" si="589"/>
        <v>2.0756298573978475E-2</v>
      </c>
      <c r="AO409" s="5">
        <f t="shared" si="590"/>
        <v>8.8383738012471104E-3</v>
      </c>
      <c r="AP409" s="5">
        <f t="shared" si="591"/>
        <v>2.5090167585243737E-3</v>
      </c>
      <c r="AQ409" s="5">
        <f t="shared" si="592"/>
        <v>5.3419033038079025E-4</v>
      </c>
      <c r="AR409" s="5">
        <f t="shared" si="593"/>
        <v>1.5155573276985664E-4</v>
      </c>
      <c r="AS409" s="5">
        <f t="shared" si="594"/>
        <v>3.5652487649281023E-4</v>
      </c>
      <c r="AT409" s="5">
        <f t="shared" si="595"/>
        <v>4.193506416257943E-4</v>
      </c>
      <c r="AU409" s="5">
        <f t="shared" si="596"/>
        <v>3.2883158553923355E-4</v>
      </c>
      <c r="AV409" s="5">
        <f t="shared" si="597"/>
        <v>1.9338866019561705E-4</v>
      </c>
      <c r="AW409" s="5">
        <f t="shared" si="598"/>
        <v>5.0634425860500721E-6</v>
      </c>
      <c r="AX409" s="5">
        <f t="shared" si="599"/>
        <v>9.55572574377795E-3</v>
      </c>
      <c r="AY409" s="5">
        <f t="shared" si="600"/>
        <v>8.1379708202493125E-3</v>
      </c>
      <c r="AZ409" s="5">
        <f t="shared" si="601"/>
        <v>3.4652820124285986E-3</v>
      </c>
      <c r="BA409" s="5">
        <f t="shared" si="602"/>
        <v>9.8371610408349306E-4</v>
      </c>
      <c r="BB409" s="5">
        <f t="shared" si="603"/>
        <v>2.0944125975082051E-4</v>
      </c>
      <c r="BC409" s="5">
        <f t="shared" si="604"/>
        <v>3.5673415209059201E-5</v>
      </c>
      <c r="BD409" s="5">
        <f t="shared" si="605"/>
        <v>2.1511642408491303E-5</v>
      </c>
      <c r="BE409" s="5">
        <f t="shared" si="606"/>
        <v>5.0604721528358157E-5</v>
      </c>
      <c r="BF409" s="5">
        <f t="shared" si="607"/>
        <v>5.952213671866903E-5</v>
      </c>
      <c r="BG409" s="5">
        <f t="shared" si="608"/>
        <v>4.6673968390749797E-5</v>
      </c>
      <c r="BH409" s="5">
        <f t="shared" si="609"/>
        <v>2.7449358912094981E-5</v>
      </c>
      <c r="BI409" s="5">
        <f t="shared" si="610"/>
        <v>1.2914561682470278E-5</v>
      </c>
      <c r="BJ409" s="8">
        <f t="shared" si="611"/>
        <v>0.69797081779983472</v>
      </c>
      <c r="BK409" s="8">
        <f t="shared" si="612"/>
        <v>0.18109614035142327</v>
      </c>
      <c r="BL409" s="8">
        <f t="shared" si="613"/>
        <v>0.11436718826956345</v>
      </c>
      <c r="BM409" s="8">
        <f t="shared" si="614"/>
        <v>0.61042489727723204</v>
      </c>
      <c r="BN409" s="8">
        <f t="shared" si="615"/>
        <v>0.3790555832015492</v>
      </c>
    </row>
    <row r="410" spans="1:66" x14ac:dyDescent="0.25">
      <c r="A410" t="s">
        <v>154</v>
      </c>
      <c r="B410" t="s">
        <v>167</v>
      </c>
      <c r="C410" t="s">
        <v>162</v>
      </c>
      <c r="D410" t="s">
        <v>497</v>
      </c>
      <c r="E410">
        <f>VLOOKUP(A410,home!$A$2:$E$405,3,FALSE)</f>
        <v>1.3314121037464</v>
      </c>
      <c r="F410">
        <f>VLOOKUP(B410,home!$B$2:$E$405,3,FALSE)</f>
        <v>1.42</v>
      </c>
      <c r="G410">
        <f>VLOOKUP(C410,away!$B$2:$E$405,4,FALSE)</f>
        <v>0.92</v>
      </c>
      <c r="H410">
        <f>VLOOKUP(A410,away!$A$2:$E$405,3,FALSE)</f>
        <v>1.01440922190202</v>
      </c>
      <c r="I410">
        <f>VLOOKUP(C410,away!$B$2:$E$405,3,FALSE)</f>
        <v>0.71</v>
      </c>
      <c r="J410">
        <f>VLOOKUP(B410,home!$B$2:$E$405,4,FALSE)</f>
        <v>0.44</v>
      </c>
      <c r="K410" s="3">
        <f t="shared" si="560"/>
        <v>1.7393567723342969</v>
      </c>
      <c r="L410" s="3">
        <f t="shared" si="561"/>
        <v>0.31690144092219102</v>
      </c>
      <c r="M410" s="5">
        <f t="shared" si="562"/>
        <v>0.12793176882315874</v>
      </c>
      <c r="N410" s="5">
        <f t="shared" si="563"/>
        <v>0.2225189884992668</v>
      </c>
      <c r="O410" s="5">
        <f t="shared" si="564"/>
        <v>4.0541761879783637E-2</v>
      </c>
      <c r="P410" s="5">
        <f t="shared" si="565"/>
        <v>7.0516588087966098E-2</v>
      </c>
      <c r="Q410" s="5">
        <f t="shared" si="566"/>
        <v>0.19351995480958864</v>
      </c>
      <c r="R410" s="5">
        <f t="shared" si="567"/>
        <v>6.423871378613894E-3</v>
      </c>
      <c r="S410" s="5">
        <f t="shared" si="568"/>
        <v>9.7172681213404059E-3</v>
      </c>
      <c r="T410" s="5">
        <f t="shared" si="569"/>
        <v>6.1326752526355929E-2</v>
      </c>
      <c r="U410" s="5">
        <f t="shared" si="570"/>
        <v>1.1173404186996532E-2</v>
      </c>
      <c r="V410" s="5">
        <f t="shared" si="571"/>
        <v>5.9513372701739287E-4</v>
      </c>
      <c r="W410" s="5">
        <f t="shared" si="572"/>
        <v>0.11220008132662836</v>
      </c>
      <c r="X410" s="5">
        <f t="shared" si="573"/>
        <v>3.5556367443995547E-2</v>
      </c>
      <c r="Y410" s="5">
        <f t="shared" si="574"/>
        <v>5.6339320384805342E-3</v>
      </c>
      <c r="Z410" s="5">
        <f t="shared" si="575"/>
        <v>6.7857803206052177E-4</v>
      </c>
      <c r="AA410" s="5">
        <f t="shared" si="576"/>
        <v>1.1802892956217479E-3</v>
      </c>
      <c r="AB410" s="5">
        <f t="shared" si="577"/>
        <v>1.0264720898266824E-3</v>
      </c>
      <c r="AC410" s="5">
        <f t="shared" si="578"/>
        <v>2.050253050483137E-5</v>
      </c>
      <c r="AD410" s="5">
        <f t="shared" si="579"/>
        <v>4.8788992827982477E-2</v>
      </c>
      <c r="AE410" s="5">
        <f t="shared" si="580"/>
        <v>1.5461302128330089E-2</v>
      </c>
      <c r="AF410" s="5">
        <f t="shared" si="581"/>
        <v>2.4498544615005717E-3</v>
      </c>
      <c r="AG410" s="5">
        <f t="shared" si="582"/>
        <v>2.5878746963306319E-4</v>
      </c>
      <c r="AH410" s="5">
        <f t="shared" si="583"/>
        <v>5.3760589034531011E-5</v>
      </c>
      <c r="AI410" s="5">
        <f t="shared" si="584"/>
        <v>9.3508844621892446E-5</v>
      </c>
      <c r="AJ410" s="5">
        <f t="shared" si="585"/>
        <v>8.1322621083122071E-5</v>
      </c>
      <c r="AK410" s="5">
        <f t="shared" si="586"/>
        <v>4.7149683908301416E-5</v>
      </c>
      <c r="AL410" s="5">
        <f t="shared" si="587"/>
        <v>4.520436203359785E-7</v>
      </c>
      <c r="AM410" s="5">
        <f t="shared" si="588"/>
        <v>1.6972293018144145E-2</v>
      </c>
      <c r="AN410" s="5">
        <f t="shared" si="589"/>
        <v>5.3785441132035228E-3</v>
      </c>
      <c r="AO410" s="5">
        <f t="shared" si="590"/>
        <v>8.5223418976888203E-4</v>
      </c>
      <c r="AP410" s="5">
        <f t="shared" si="591"/>
        <v>9.0024747580304916E-5</v>
      </c>
      <c r="AQ410" s="5">
        <f t="shared" si="592"/>
        <v>7.1322430567137892E-6</v>
      </c>
      <c r="AR410" s="5">
        <f t="shared" si="593"/>
        <v>3.4073616259737247E-6</v>
      </c>
      <c r="AS410" s="5">
        <f t="shared" si="594"/>
        <v>5.9266175199294E-6</v>
      </c>
      <c r="AT410" s="5">
        <f t="shared" si="595"/>
        <v>5.154251160162149E-6</v>
      </c>
      <c r="AU410" s="5">
        <f t="shared" si="596"/>
        <v>2.9883605539133133E-6</v>
      </c>
      <c r="AV410" s="5">
        <f t="shared" si="597"/>
        <v>1.2994562919064478E-6</v>
      </c>
      <c r="AW410" s="5">
        <f t="shared" si="598"/>
        <v>6.9213487058715826E-9</v>
      </c>
      <c r="AX410" s="5">
        <f t="shared" si="599"/>
        <v>4.9201454671918598E-3</v>
      </c>
      <c r="AY410" s="5">
        <f t="shared" si="600"/>
        <v>1.5592011880998871E-3</v>
      </c>
      <c r="AZ410" s="5">
        <f t="shared" si="601"/>
        <v>2.4705655159822315E-4</v>
      </c>
      <c r="BA410" s="5">
        <f t="shared" si="602"/>
        <v>2.6097525730248189E-5</v>
      </c>
      <c r="BB410" s="5">
        <f t="shared" si="603"/>
        <v>2.0675858771049015E-6</v>
      </c>
      <c r="BC410" s="5">
        <f t="shared" si="604"/>
        <v>1.3104418873698313E-7</v>
      </c>
      <c r="BD410" s="5">
        <f t="shared" si="605"/>
        <v>1.7996630150234215E-7</v>
      </c>
      <c r="BE410" s="5">
        <f t="shared" si="606"/>
        <v>3.1302560531005475E-7</v>
      </c>
      <c r="BF410" s="5">
        <f t="shared" si="607"/>
        <v>2.722316032550432E-7</v>
      </c>
      <c r="BG410" s="5">
        <f t="shared" si="608"/>
        <v>1.5783596092169427E-7</v>
      </c>
      <c r="BH410" s="5">
        <f t="shared" si="609"/>
        <v>6.8633261886760087E-8</v>
      </c>
      <c r="BI410" s="5">
        <f t="shared" si="610"/>
        <v>2.3875545774025899E-8</v>
      </c>
      <c r="BJ410" s="8">
        <f t="shared" si="611"/>
        <v>0.72776994120620164</v>
      </c>
      <c r="BK410" s="8">
        <f t="shared" si="612"/>
        <v>0.21034091452170769</v>
      </c>
      <c r="BL410" s="8">
        <f t="shared" si="613"/>
        <v>6.0641332184920876E-2</v>
      </c>
      <c r="BM410" s="8">
        <f t="shared" si="614"/>
        <v>0.3364186381997617</v>
      </c>
      <c r="BN410" s="8">
        <f t="shared" si="615"/>
        <v>0.66145293347837775</v>
      </c>
    </row>
    <row r="411" spans="1:66" x14ac:dyDescent="0.25">
      <c r="A411" t="s">
        <v>154</v>
      </c>
      <c r="B411" t="s">
        <v>157</v>
      </c>
      <c r="C411" t="s">
        <v>160</v>
      </c>
      <c r="D411" t="s">
        <v>497</v>
      </c>
      <c r="E411">
        <f>VLOOKUP(A411,home!$A$2:$E$405,3,FALSE)</f>
        <v>1.3314121037464</v>
      </c>
      <c r="F411">
        <f>VLOOKUP(B411,home!$B$2:$E$405,3,FALSE)</f>
        <v>1.25</v>
      </c>
      <c r="G411">
        <f>VLOOKUP(C411,away!$B$2:$E$405,4,FALSE)</f>
        <v>1.1299999999999999</v>
      </c>
      <c r="H411">
        <f>VLOOKUP(A411,away!$A$2:$E$405,3,FALSE)</f>
        <v>1.01440922190202</v>
      </c>
      <c r="I411">
        <f>VLOOKUP(C411,away!$B$2:$E$405,3,FALSE)</f>
        <v>0.71</v>
      </c>
      <c r="J411">
        <f>VLOOKUP(B411,home!$B$2:$E$405,4,FALSE)</f>
        <v>0.82</v>
      </c>
      <c r="K411" s="3">
        <f t="shared" si="560"/>
        <v>1.8806195965417898</v>
      </c>
      <c r="L411" s="3">
        <f t="shared" si="561"/>
        <v>0.590589048991356</v>
      </c>
      <c r="M411" s="5">
        <f t="shared" si="562"/>
        <v>8.4482687646474527E-2</v>
      </c>
      <c r="N411" s="5">
        <f t="shared" si="563"/>
        <v>0.15887979795647897</v>
      </c>
      <c r="O411" s="5">
        <f t="shared" si="564"/>
        <v>4.9894550153365184E-2</v>
      </c>
      <c r="P411" s="5">
        <f t="shared" si="565"/>
        <v>9.3832668779055717E-2</v>
      </c>
      <c r="Q411" s="5">
        <f t="shared" si="566"/>
        <v>0.14939623076577732</v>
      </c>
      <c r="R411" s="5">
        <f t="shared" si="567"/>
        <v>1.4733587462463725E-2</v>
      </c>
      <c r="S411" s="5">
        <f t="shared" si="568"/>
        <v>2.60543608858761E-2</v>
      </c>
      <c r="T411" s="5">
        <f t="shared" si="569"/>
        <v>8.8231777850853593E-2</v>
      </c>
      <c r="U411" s="5">
        <f t="shared" si="570"/>
        <v>2.7708273309271701E-2</v>
      </c>
      <c r="V411" s="5">
        <f t="shared" si="571"/>
        <v>3.2153204446186867E-3</v>
      </c>
      <c r="W411" s="5">
        <f t="shared" si="572"/>
        <v>9.3652493075866733E-2</v>
      </c>
      <c r="X411" s="5">
        <f t="shared" si="573"/>
        <v>5.5310136821345703E-2</v>
      </c>
      <c r="Y411" s="5">
        <f t="shared" si="574"/>
        <v>1.6332780552450164E-2</v>
      </c>
      <c r="Z411" s="5">
        <f t="shared" si="575"/>
        <v>2.9004984692291404E-3</v>
      </c>
      <c r="AA411" s="5">
        <f t="shared" si="576"/>
        <v>5.4547342609717843E-3</v>
      </c>
      <c r="AB411" s="5">
        <f t="shared" si="577"/>
        <v>5.1291400725557183E-3</v>
      </c>
      <c r="AC411" s="5">
        <f t="shared" si="578"/>
        <v>2.2319816839348438E-4</v>
      </c>
      <c r="AD411" s="5">
        <f t="shared" si="579"/>
        <v>4.4031178435867332E-2</v>
      </c>
      <c r="AE411" s="5">
        <f t="shared" si="580"/>
        <v>2.6004331798407592E-2</v>
      </c>
      <c r="AF411" s="5">
        <f t="shared" si="581"/>
        <v>7.6789367932386075E-3</v>
      </c>
      <c r="AG411" s="5">
        <f t="shared" si="582"/>
        <v>1.5116986593278411E-3</v>
      </c>
      <c r="AH411" s="5">
        <f t="shared" si="583"/>
        <v>4.282506581357304E-4</v>
      </c>
      <c r="AI411" s="5">
        <f t="shared" si="584"/>
        <v>8.0537657992197319E-4</v>
      </c>
      <c r="AJ411" s="5">
        <f t="shared" si="585"/>
        <v>7.5730348939853404E-4</v>
      </c>
      <c r="AK411" s="5">
        <f t="shared" si="586"/>
        <v>4.7473326089745351E-4</v>
      </c>
      <c r="AL411" s="5">
        <f t="shared" si="587"/>
        <v>9.91601019825353E-6</v>
      </c>
      <c r="AM411" s="5">
        <f t="shared" si="588"/>
        <v>1.6561179405064075E-2</v>
      </c>
      <c r="AN411" s="5">
        <f t="shared" si="589"/>
        <v>9.7808511950120258E-3</v>
      </c>
      <c r="AO411" s="5">
        <f t="shared" si="590"/>
        <v>2.8882318027940593E-3</v>
      </c>
      <c r="AP411" s="5">
        <f t="shared" si="591"/>
        <v>5.6858602455957794E-4</v>
      </c>
      <c r="AQ411" s="5">
        <f t="shared" si="592"/>
        <v>8.3950169878604206E-5</v>
      </c>
      <c r="AR411" s="5">
        <f t="shared" si="593"/>
        <v>5.0584029783660675E-5</v>
      </c>
      <c r="AS411" s="5">
        <f t="shared" si="594"/>
        <v>9.5129317683205808E-5</v>
      </c>
      <c r="AT411" s="5">
        <f t="shared" si="595"/>
        <v>8.9451029520343155E-5</v>
      </c>
      <c r="AU411" s="5">
        <f t="shared" si="596"/>
        <v>5.6074453015598482E-5</v>
      </c>
      <c r="AV411" s="5">
        <f t="shared" si="597"/>
        <v>2.63636788016241E-5</v>
      </c>
      <c r="AW411" s="5">
        <f t="shared" si="598"/>
        <v>3.0592911546695784E-7</v>
      </c>
      <c r="AX411" s="5">
        <f t="shared" si="599"/>
        <v>5.1908797551679601E-3</v>
      </c>
      <c r="AY411" s="5">
        <f t="shared" si="600"/>
        <v>3.0656767380331288E-3</v>
      </c>
      <c r="AZ411" s="5">
        <f t="shared" si="601"/>
        <v>9.0527755461495369E-4</v>
      </c>
      <c r="BA411" s="5">
        <f t="shared" si="602"/>
        <v>1.7821567001775535E-4</v>
      </c>
      <c r="BB411" s="5">
        <f t="shared" si="603"/>
        <v>2.631305576778586E-5</v>
      </c>
      <c r="BC411" s="5">
        <f t="shared" si="604"/>
        <v>3.108040516390634E-6</v>
      </c>
      <c r="BD411" s="5">
        <f t="shared" si="605"/>
        <v>4.9790623406804305E-6</v>
      </c>
      <c r="BE411" s="5">
        <f t="shared" si="606"/>
        <v>9.3637222102868491E-6</v>
      </c>
      <c r="BF411" s="5">
        <f t="shared" si="607"/>
        <v>8.8047997426195276E-6</v>
      </c>
      <c r="BG411" s="5">
        <f t="shared" si="608"/>
        <v>5.519492979865463E-6</v>
      </c>
      <c r="BH411" s="5">
        <f t="shared" si="609"/>
        <v>2.5950166652274579E-6</v>
      </c>
      <c r="BI411" s="5">
        <f t="shared" si="610"/>
        <v>9.7604783879585643E-7</v>
      </c>
      <c r="BJ411" s="8">
        <f t="shared" si="611"/>
        <v>0.68028163212104031</v>
      </c>
      <c r="BK411" s="8">
        <f t="shared" si="612"/>
        <v>0.2108838286726499</v>
      </c>
      <c r="BL411" s="8">
        <f t="shared" si="613"/>
        <v>0.10573578989756371</v>
      </c>
      <c r="BM411" s="8">
        <f t="shared" si="614"/>
        <v>0.44551685558794979</v>
      </c>
      <c r="BN411" s="8">
        <f t="shared" si="615"/>
        <v>0.55121952276361541</v>
      </c>
    </row>
    <row r="412" spans="1:66" x14ac:dyDescent="0.25">
      <c r="A412" t="s">
        <v>154</v>
      </c>
      <c r="B412" t="s">
        <v>159</v>
      </c>
      <c r="C412" t="s">
        <v>166</v>
      </c>
      <c r="D412" t="s">
        <v>497</v>
      </c>
      <c r="E412">
        <f>VLOOKUP(A412,home!$A$2:$E$405,3,FALSE)</f>
        <v>1.3314121037464</v>
      </c>
      <c r="F412">
        <f>VLOOKUP(B412,home!$B$2:$E$405,3,FALSE)</f>
        <v>0.83</v>
      </c>
      <c r="G412">
        <f>VLOOKUP(C412,away!$B$2:$E$405,4,FALSE)</f>
        <v>1.38</v>
      </c>
      <c r="H412">
        <f>VLOOKUP(A412,away!$A$2:$E$405,3,FALSE)</f>
        <v>1.01440922190202</v>
      </c>
      <c r="I412">
        <f>VLOOKUP(C412,away!$B$2:$E$405,3,FALSE)</f>
        <v>0.71</v>
      </c>
      <c r="J412">
        <f>VLOOKUP(B412,home!$B$2:$E$405,4,FALSE)</f>
        <v>0.88</v>
      </c>
      <c r="K412" s="3">
        <f t="shared" si="560"/>
        <v>1.5249994236311262</v>
      </c>
      <c r="L412" s="3">
        <f t="shared" si="561"/>
        <v>0.63380288184438205</v>
      </c>
      <c r="M412" s="5">
        <f t="shared" si="562"/>
        <v>0.11546332805243717</v>
      </c>
      <c r="N412" s="5">
        <f t="shared" si="563"/>
        <v>0.17608150873049833</v>
      </c>
      <c r="O412" s="5">
        <f t="shared" si="564"/>
        <v>7.3180990066977966E-2</v>
      </c>
      <c r="P412" s="5">
        <f t="shared" si="565"/>
        <v>0.11160096767289657</v>
      </c>
      <c r="Q412" s="5">
        <f t="shared" si="566"/>
        <v>0.13426209966305452</v>
      </c>
      <c r="R412" s="5">
        <f t="shared" si="567"/>
        <v>2.3191161200337859E-2</v>
      </c>
      <c r="S412" s="5">
        <f t="shared" si="568"/>
        <v>2.696695174910994E-2</v>
      </c>
      <c r="T412" s="5">
        <f t="shared" si="569"/>
        <v>8.5095705688921608E-2</v>
      </c>
      <c r="U412" s="5">
        <f t="shared" si="570"/>
        <v>3.5366507463851775E-2</v>
      </c>
      <c r="V412" s="5">
        <f t="shared" si="571"/>
        <v>2.8960978935447619E-3</v>
      </c>
      <c r="W412" s="5">
        <f t="shared" si="572"/>
        <v>6.8249874867221005E-2</v>
      </c>
      <c r="X412" s="5">
        <f t="shared" si="573"/>
        <v>4.3256967376363142E-2</v>
      </c>
      <c r="Y412" s="5">
        <f t="shared" si="574"/>
        <v>1.3708195291493685E-2</v>
      </c>
      <c r="Z412" s="5">
        <f t="shared" si="575"/>
        <v>4.8995416006972518E-3</v>
      </c>
      <c r="AA412" s="5">
        <f t="shared" si="576"/>
        <v>7.4717981171200341E-3</v>
      </c>
      <c r="AB412" s="5">
        <f t="shared" si="577"/>
        <v>5.6972439110480931E-3</v>
      </c>
      <c r="AC412" s="5">
        <f t="shared" si="578"/>
        <v>1.7495128802294353E-4</v>
      </c>
      <c r="AD412" s="5">
        <f t="shared" si="579"/>
        <v>2.6020254958852133E-2</v>
      </c>
      <c r="AE412" s="5">
        <f t="shared" si="580"/>
        <v>1.6491712579246056E-2</v>
      </c>
      <c r="AF412" s="5">
        <f t="shared" si="581"/>
        <v>5.2262474796376975E-3</v>
      </c>
      <c r="AG412" s="5">
        <f t="shared" si="582"/>
        <v>1.1041369046087704E-3</v>
      </c>
      <c r="AH412" s="5">
        <f t="shared" si="583"/>
        <v>7.7633589655958857E-4</v>
      </c>
      <c r="AI412" s="5">
        <f t="shared" si="584"/>
        <v>1.1839117947975261E-3</v>
      </c>
      <c r="AJ412" s="5">
        <f t="shared" si="585"/>
        <v>9.0273240234815973E-4</v>
      </c>
      <c r="AK412" s="5">
        <f t="shared" si="586"/>
        <v>4.588887977580286E-4</v>
      </c>
      <c r="AL412" s="5">
        <f t="shared" si="587"/>
        <v>6.7639599059930281E-6</v>
      </c>
      <c r="AM412" s="5">
        <f t="shared" si="588"/>
        <v>7.9361747629968834E-3</v>
      </c>
      <c r="AN412" s="5">
        <f t="shared" si="589"/>
        <v>5.0299704356080817E-3</v>
      </c>
      <c r="AO412" s="5">
        <f t="shared" si="590"/>
        <v>1.5940048788402215E-3</v>
      </c>
      <c r="AP412" s="5">
        <f t="shared" si="591"/>
        <v>3.367616286276458E-4</v>
      </c>
      <c r="AQ412" s="5">
        <f t="shared" si="592"/>
        <v>5.3360122679702359E-5</v>
      </c>
      <c r="AR412" s="5">
        <f t="shared" si="593"/>
        <v>9.8408785703741892E-5</v>
      </c>
      <c r="AS412" s="5">
        <f t="shared" si="594"/>
        <v>1.500733414784454E-4</v>
      </c>
      <c r="AT412" s="5">
        <f t="shared" si="595"/>
        <v>1.1443087962851322E-4</v>
      </c>
      <c r="AU412" s="5">
        <f t="shared" si="596"/>
        <v>5.8169008493028483E-5</v>
      </c>
      <c r="AV412" s="5">
        <f t="shared" si="597"/>
        <v>2.2176926106265635E-5</v>
      </c>
      <c r="AW412" s="5">
        <f t="shared" si="598"/>
        <v>1.8160274674365252E-7</v>
      </c>
      <c r="AX412" s="5">
        <f t="shared" si="599"/>
        <v>2.0171103232343585E-3</v>
      </c>
      <c r="AY412" s="5">
        <f t="shared" si="600"/>
        <v>1.2784503358639896E-3</v>
      </c>
      <c r="AZ412" s="5">
        <f t="shared" si="601"/>
        <v>4.0514275358275728E-4</v>
      </c>
      <c r="BA412" s="5">
        <f t="shared" si="602"/>
        <v>8.5593548259706628E-5</v>
      </c>
      <c r="BB412" s="5">
        <f t="shared" si="603"/>
        <v>1.3562359388572062E-5</v>
      </c>
      <c r="BC412" s="5">
        <f t="shared" si="604"/>
        <v>1.7191724930172374E-6</v>
      </c>
      <c r="BD412" s="5">
        <f t="shared" si="605"/>
        <v>1.0395295329639632E-5</v>
      </c>
      <c r="BE412" s="5">
        <f t="shared" si="606"/>
        <v>1.5852819386175779E-5</v>
      </c>
      <c r="BF412" s="5">
        <f t="shared" si="607"/>
        <v>1.2087770213423203E-5</v>
      </c>
      <c r="BG412" s="5">
        <f t="shared" si="608"/>
        <v>6.1446142028186269E-6</v>
      </c>
      <c r="BH412" s="5">
        <f t="shared" si="609"/>
        <v>2.3426332794335101E-6</v>
      </c>
      <c r="BI412" s="5">
        <f t="shared" si="610"/>
        <v>7.1450288018303891E-7</v>
      </c>
      <c r="BJ412" s="8">
        <f t="shared" si="611"/>
        <v>0.5882485538614719</v>
      </c>
      <c r="BK412" s="8">
        <f t="shared" si="612"/>
        <v>0.25838751095178136</v>
      </c>
      <c r="BL412" s="8">
        <f t="shared" si="613"/>
        <v>0.14872036622750073</v>
      </c>
      <c r="BM412" s="8">
        <f t="shared" si="614"/>
        <v>0.3651976485221316</v>
      </c>
      <c r="BN412" s="8">
        <f t="shared" si="615"/>
        <v>0.63378005538620241</v>
      </c>
    </row>
    <row r="413" spans="1:66" x14ac:dyDescent="0.25">
      <c r="A413" t="s">
        <v>154</v>
      </c>
      <c r="B413" t="s">
        <v>163</v>
      </c>
      <c r="C413" t="s">
        <v>170</v>
      </c>
      <c r="D413" t="s">
        <v>497</v>
      </c>
      <c r="E413">
        <f>VLOOKUP(A413,home!$A$2:$E$405,3,FALSE)</f>
        <v>1.3314121037464</v>
      </c>
      <c r="F413">
        <f>VLOOKUP(B413,home!$B$2:$E$405,3,FALSE)</f>
        <v>1.54</v>
      </c>
      <c r="G413">
        <f>VLOOKUP(C413,away!$B$2:$E$405,4,FALSE)</f>
        <v>1</v>
      </c>
      <c r="H413">
        <f>VLOOKUP(A413,away!$A$2:$E$405,3,FALSE)</f>
        <v>1.01440922190202</v>
      </c>
      <c r="I413">
        <f>VLOOKUP(C413,away!$B$2:$E$405,3,FALSE)</f>
        <v>1</v>
      </c>
      <c r="J413">
        <f>VLOOKUP(B413,home!$B$2:$E$405,4,FALSE)</f>
        <v>0.93</v>
      </c>
      <c r="K413" s="3">
        <f t="shared" si="560"/>
        <v>2.0503746397694558</v>
      </c>
      <c r="L413" s="3">
        <f t="shared" si="561"/>
        <v>0.94340057636887864</v>
      </c>
      <c r="M413" s="5">
        <f t="shared" si="562"/>
        <v>5.0097948685120554E-2</v>
      </c>
      <c r="N413" s="5">
        <f t="shared" si="563"/>
        <v>0.10271956348844274</v>
      </c>
      <c r="O413" s="5">
        <f t="shared" si="564"/>
        <v>4.7262433664441238E-2</v>
      </c>
      <c r="P413" s="5">
        <f t="shared" si="565"/>
        <v>9.6905695399356506E-2</v>
      </c>
      <c r="Q413" s="5">
        <f t="shared" si="566"/>
        <v>0.10530679399244577</v>
      </c>
      <c r="R413" s="5">
        <f t="shared" si="567"/>
        <v>2.2293703579814875E-2</v>
      </c>
      <c r="S413" s="5">
        <f t="shared" si="568"/>
        <v>4.6861768032939302E-2</v>
      </c>
      <c r="T413" s="5">
        <f t="shared" si="569"/>
        <v>9.9346490148032124E-2</v>
      </c>
      <c r="U413" s="5">
        <f t="shared" si="570"/>
        <v>4.5710444446589955E-2</v>
      </c>
      <c r="V413" s="5">
        <f t="shared" si="571"/>
        <v>1.0071763499889742E-2</v>
      </c>
      <c r="W413" s="5">
        <f t="shared" si="572"/>
        <v>7.1972793265845769E-2</v>
      </c>
      <c r="X413" s="5">
        <f t="shared" si="573"/>
        <v>6.7899174649877048E-2</v>
      </c>
      <c r="Y413" s="5">
        <f t="shared" si="574"/>
        <v>3.2028060249832575E-2</v>
      </c>
      <c r="Z413" s="5">
        <f t="shared" si="575"/>
        <v>7.0106309355314304E-3</v>
      </c>
      <c r="AA413" s="5">
        <f t="shared" si="576"/>
        <v>1.4374419878996859E-2</v>
      </c>
      <c r="AB413" s="5">
        <f t="shared" si="577"/>
        <v>1.4736472990646546E-2</v>
      </c>
      <c r="AC413" s="5">
        <f t="shared" si="578"/>
        <v>1.2176287546087617E-3</v>
      </c>
      <c r="AD413" s="5">
        <f t="shared" si="579"/>
        <v>3.6892797516415006E-2</v>
      </c>
      <c r="AE413" s="5">
        <f t="shared" si="580"/>
        <v>3.480468644084625E-2</v>
      </c>
      <c r="AF413" s="5">
        <f t="shared" si="581"/>
        <v>1.6417380624316222E-2</v>
      </c>
      <c r="AG413" s="5">
        <f t="shared" si="582"/>
        <v>5.1627221144823956E-3</v>
      </c>
      <c r="AH413" s="5">
        <f t="shared" si="583"/>
        <v>1.6534583163224602E-3</v>
      </c>
      <c r="AI413" s="5">
        <f t="shared" si="584"/>
        <v>3.3902089997034754E-3</v>
      </c>
      <c r="AJ413" s="5">
        <f t="shared" si="585"/>
        <v>3.4755992782550906E-3</v>
      </c>
      <c r="AK413" s="5">
        <f t="shared" si="586"/>
        <v>2.3754268727117539E-3</v>
      </c>
      <c r="AL413" s="5">
        <f t="shared" si="587"/>
        <v>9.4211570972892891E-5</v>
      </c>
      <c r="AM413" s="5">
        <f t="shared" si="588"/>
        <v>1.512881128356138E-2</v>
      </c>
      <c r="AN413" s="5">
        <f t="shared" si="589"/>
        <v>1.42725292846878E-2</v>
      </c>
      <c r="AO413" s="5">
        <f t="shared" si="590"/>
        <v>6.732356176708084E-3</v>
      </c>
      <c r="AP413" s="5">
        <f t="shared" si="591"/>
        <v>2.1171028991423292E-3</v>
      </c>
      <c r="AQ413" s="5">
        <f t="shared" si="592"/>
        <v>4.9931902382077426E-4</v>
      </c>
      <c r="AR413" s="5">
        <f t="shared" si="593"/>
        <v>3.1197470572410504E-4</v>
      </c>
      <c r="AS413" s="5">
        <f t="shared" si="594"/>
        <v>6.3966502486624392E-4</v>
      </c>
      <c r="AT413" s="5">
        <f t="shared" si="595"/>
        <v>6.5577647246662242E-4</v>
      </c>
      <c r="AU413" s="5">
        <f t="shared" si="596"/>
        <v>4.481958161676785E-4</v>
      </c>
      <c r="AV413" s="5">
        <f t="shared" si="597"/>
        <v>2.2974233378024523E-4</v>
      </c>
      <c r="AW413" s="5">
        <f t="shared" si="598"/>
        <v>5.0621044703492881E-6</v>
      </c>
      <c r="AX413" s="5">
        <f t="shared" si="599"/>
        <v>5.1699551642787056E-3</v>
      </c>
      <c r="AY413" s="5">
        <f t="shared" si="600"/>
        <v>4.8773386817817918E-3</v>
      </c>
      <c r="AZ413" s="5">
        <f t="shared" si="601"/>
        <v>2.3006420617695841E-3</v>
      </c>
      <c r="BA413" s="5">
        <f t="shared" si="602"/>
        <v>7.2347568236397046E-4</v>
      </c>
      <c r="BB413" s="5">
        <f t="shared" si="603"/>
        <v>1.7063184393275934E-4</v>
      </c>
      <c r="BC413" s="5">
        <f t="shared" si="604"/>
        <v>3.2194835982609957E-5</v>
      </c>
      <c r="BD413" s="5">
        <f t="shared" si="605"/>
        <v>4.9052852865438642E-5</v>
      </c>
      <c r="BE413" s="5">
        <f t="shared" si="606"/>
        <v>1.0057672552363788E-4</v>
      </c>
      <c r="BF413" s="5">
        <f t="shared" si="607"/>
        <v>1.0310998368236022E-4</v>
      </c>
      <c r="BG413" s="5">
        <f t="shared" si="608"/>
        <v>7.0471365216451276E-5</v>
      </c>
      <c r="BH413" s="5">
        <f t="shared" si="609"/>
        <v>3.6123175017435758E-5</v>
      </c>
      <c r="BI413" s="5">
        <f t="shared" si="610"/>
        <v>1.4813208392740771E-5</v>
      </c>
      <c r="BJ413" s="8">
        <f t="shared" si="611"/>
        <v>0.62457481942856563</v>
      </c>
      <c r="BK413" s="8">
        <f t="shared" si="612"/>
        <v>0.21012635462466955</v>
      </c>
      <c r="BL413" s="8">
        <f t="shared" si="613"/>
        <v>0.15793166969118516</v>
      </c>
      <c r="BM413" s="8">
        <f t="shared" si="614"/>
        <v>0.57018505929301866</v>
      </c>
      <c r="BN413" s="8">
        <f t="shared" si="615"/>
        <v>0.4245861388096217</v>
      </c>
    </row>
    <row r="414" spans="1:66" x14ac:dyDescent="0.25">
      <c r="A414" t="s">
        <v>154</v>
      </c>
      <c r="B414" t="s">
        <v>165</v>
      </c>
      <c r="C414" t="s">
        <v>161</v>
      </c>
      <c r="D414" t="s">
        <v>497</v>
      </c>
      <c r="E414">
        <f>VLOOKUP(A414,home!$A$2:$E$405,3,FALSE)</f>
        <v>1.3314121037464</v>
      </c>
      <c r="F414">
        <f>VLOOKUP(B414,home!$B$2:$E$405,3,FALSE)</f>
        <v>0.83</v>
      </c>
      <c r="G414">
        <f>VLOOKUP(C414,away!$B$2:$E$405,4,FALSE)</f>
        <v>1.08</v>
      </c>
      <c r="H414">
        <f>VLOOKUP(A414,away!$A$2:$E$405,3,FALSE)</f>
        <v>1.01440922190202</v>
      </c>
      <c r="I414">
        <f>VLOOKUP(C414,away!$B$2:$E$405,3,FALSE)</f>
        <v>0.71</v>
      </c>
      <c r="J414">
        <f>VLOOKUP(B414,home!$B$2:$E$405,4,FALSE)</f>
        <v>1.48</v>
      </c>
      <c r="K414" s="3">
        <f t="shared" si="560"/>
        <v>1.1934778097982728</v>
      </c>
      <c r="L414" s="3">
        <f t="shared" si="561"/>
        <v>1.0659412103746426</v>
      </c>
      <c r="M414" s="5">
        <f t="shared" si="562"/>
        <v>0.10441112789586907</v>
      </c>
      <c r="N414" s="5">
        <f t="shared" si="563"/>
        <v>0.12461236423972916</v>
      </c>
      <c r="O414" s="5">
        <f t="shared" si="564"/>
        <v>0.11129612404590429</v>
      </c>
      <c r="P414" s="5">
        <f t="shared" si="565"/>
        <v>0.13282945436534274</v>
      </c>
      <c r="Q414" s="5">
        <f t="shared" si="566"/>
        <v>7.4361045773308279E-2</v>
      </c>
      <c r="R414" s="5">
        <f t="shared" si="567"/>
        <v>5.9317562587748777E-2</v>
      </c>
      <c r="S414" s="5">
        <f t="shared" si="568"/>
        <v>4.2245650206439153E-2</v>
      </c>
      <c r="T414" s="5">
        <f t="shared" si="569"/>
        <v>7.9264503136324438E-2</v>
      </c>
      <c r="U414" s="5">
        <f t="shared" si="570"/>
        <v>7.0794194679798375E-2</v>
      </c>
      <c r="V414" s="5">
        <f t="shared" si="571"/>
        <v>5.9715502438557133E-3</v>
      </c>
      <c r="W414" s="5">
        <f t="shared" si="572"/>
        <v>2.958275268127903E-2</v>
      </c>
      <c r="X414" s="5">
        <f t="shared" si="573"/>
        <v>3.1533475199296272E-2</v>
      </c>
      <c r="Y414" s="5">
        <f t="shared" si="574"/>
        <v>1.6806415360628321E-2</v>
      </c>
      <c r="Z414" s="5">
        <f t="shared" si="575"/>
        <v>2.1076344820419524E-2</v>
      </c>
      <c r="AA414" s="5">
        <f t="shared" si="576"/>
        <v>2.5154149854827463E-2</v>
      </c>
      <c r="AB414" s="5">
        <f t="shared" si="577"/>
        <v>1.501045983803851E-2</v>
      </c>
      <c r="AC414" s="5">
        <f t="shared" si="578"/>
        <v>4.7480437226339833E-4</v>
      </c>
      <c r="AD414" s="5">
        <f t="shared" si="579"/>
        <v>8.8265897194642253E-3</v>
      </c>
      <c r="AE414" s="5">
        <f t="shared" si="580"/>
        <v>9.4086257290460738E-3</v>
      </c>
      <c r="AF414" s="5">
        <f t="shared" si="581"/>
        <v>5.0145209487906864E-3</v>
      </c>
      <c r="AG414" s="5">
        <f t="shared" si="582"/>
        <v>1.7817281765343158E-3</v>
      </c>
      <c r="AH414" s="5">
        <f t="shared" si="583"/>
        <v>5.6165361270378283E-3</v>
      </c>
      <c r="AI414" s="5">
        <f t="shared" si="584"/>
        <v>6.7032112355499811E-3</v>
      </c>
      <c r="AJ414" s="5">
        <f t="shared" si="585"/>
        <v>4.000066932009683E-3</v>
      </c>
      <c r="AK414" s="5">
        <f t="shared" si="586"/>
        <v>1.5913303736871378E-3</v>
      </c>
      <c r="AL414" s="5">
        <f t="shared" si="587"/>
        <v>2.4161411515801241E-5</v>
      </c>
      <c r="AM414" s="5">
        <f t="shared" si="588"/>
        <v>2.1068677932748196E-3</v>
      </c>
      <c r="AN414" s="5">
        <f t="shared" si="589"/>
        <v>2.2457972056627138E-3</v>
      </c>
      <c r="AO414" s="5">
        <f t="shared" si="590"/>
        <v>1.1969438958300512E-3</v>
      </c>
      <c r="AP414" s="5">
        <f t="shared" si="591"/>
        <v>4.2529060835720846E-4</v>
      </c>
      <c r="AQ414" s="5">
        <f t="shared" si="592"/>
        <v>1.1333369645831271E-4</v>
      </c>
      <c r="AR414" s="5">
        <f t="shared" si="593"/>
        <v>1.1973794634735221E-3</v>
      </c>
      <c r="AS414" s="5">
        <f t="shared" si="594"/>
        <v>1.4290458195638101E-3</v>
      </c>
      <c r="AT414" s="5">
        <f t="shared" si="595"/>
        <v>8.5276723741719695E-4</v>
      </c>
      <c r="AU414" s="5">
        <f t="shared" si="596"/>
        <v>3.3925292492680004E-4</v>
      </c>
      <c r="AV414" s="5">
        <f t="shared" si="597"/>
        <v>1.0122270945232385E-4</v>
      </c>
      <c r="AW414" s="5">
        <f t="shared" si="598"/>
        <v>8.5382212206482775E-7</v>
      </c>
      <c r="AX414" s="5">
        <f t="shared" si="599"/>
        <v>4.1908332657535909E-4</v>
      </c>
      <c r="AY414" s="5">
        <f t="shared" si="600"/>
        <v>4.4671818837756992E-4</v>
      </c>
      <c r="AZ414" s="5">
        <f t="shared" si="601"/>
        <v>2.3808766320777719E-4</v>
      </c>
      <c r="BA414" s="5">
        <f t="shared" si="602"/>
        <v>8.4595817298322782E-5</v>
      </c>
      <c r="BB414" s="5">
        <f t="shared" si="603"/>
        <v>2.2543541970901576E-5</v>
      </c>
      <c r="BC414" s="5">
        <f t="shared" si="604"/>
        <v>4.806018082918877E-6</v>
      </c>
      <c r="BD414" s="5">
        <f t="shared" si="605"/>
        <v>2.1272268576211771E-4</v>
      </c>
      <c r="BE414" s="5">
        <f t="shared" si="606"/>
        <v>2.5387980509777847E-4</v>
      </c>
      <c r="BF414" s="5">
        <f t="shared" si="607"/>
        <v>1.514999568700545E-4</v>
      </c>
      <c r="BG414" s="5">
        <f t="shared" si="608"/>
        <v>6.0270612236601826E-5</v>
      </c>
      <c r="BH414" s="5">
        <f t="shared" si="609"/>
        <v>1.7982909571835143E-5</v>
      </c>
      <c r="BI414" s="5">
        <f t="shared" si="610"/>
        <v>4.2924407059188337E-6</v>
      </c>
      <c r="BJ414" s="8">
        <f t="shared" si="611"/>
        <v>0.38849608871949665</v>
      </c>
      <c r="BK414" s="8">
        <f t="shared" si="612"/>
        <v>0.2864034666836634</v>
      </c>
      <c r="BL414" s="8">
        <f t="shared" si="613"/>
        <v>0.30410395223967995</v>
      </c>
      <c r="BM414" s="8">
        <f t="shared" si="614"/>
        <v>0.39280630918910175</v>
      </c>
      <c r="BN414" s="8">
        <f t="shared" si="615"/>
        <v>0.60682767890790235</v>
      </c>
    </row>
    <row r="415" spans="1:66" x14ac:dyDescent="0.25">
      <c r="A415" t="s">
        <v>154</v>
      </c>
      <c r="B415" t="s">
        <v>168</v>
      </c>
      <c r="C415" t="s">
        <v>156</v>
      </c>
      <c r="D415" t="s">
        <v>497</v>
      </c>
      <c r="E415">
        <f>VLOOKUP(A415,home!$A$2:$E$405,3,FALSE)</f>
        <v>1.3314121037464</v>
      </c>
      <c r="F415">
        <f>VLOOKUP(B415,home!$B$2:$E$405,3,FALSE)</f>
        <v>0.8</v>
      </c>
      <c r="G415">
        <f>VLOOKUP(C415,away!$B$2:$E$405,4,FALSE)</f>
        <v>0.83</v>
      </c>
      <c r="H415">
        <f>VLOOKUP(A415,away!$A$2:$E$405,3,FALSE)</f>
        <v>1.01440922190202</v>
      </c>
      <c r="I415">
        <f>VLOOKUP(C415,away!$B$2:$E$405,3,FALSE)</f>
        <v>0.63</v>
      </c>
      <c r="J415">
        <f>VLOOKUP(B415,home!$B$2:$E$405,4,FALSE)</f>
        <v>0.87</v>
      </c>
      <c r="K415" s="3">
        <f t="shared" si="560"/>
        <v>0.88405763688760952</v>
      </c>
      <c r="L415" s="3">
        <f t="shared" si="561"/>
        <v>0.5559976945244971</v>
      </c>
      <c r="M415" s="5">
        <f t="shared" si="562"/>
        <v>0.23691464949734481</v>
      </c>
      <c r="N415" s="5">
        <f t="shared" si="563"/>
        <v>0.20944620517867893</v>
      </c>
      <c r="O415" s="5">
        <f t="shared" si="564"/>
        <v>0.13172399891960301</v>
      </c>
      <c r="P415" s="5">
        <f t="shared" si="565"/>
        <v>0.11645160720625027</v>
      </c>
      <c r="Q415" s="5">
        <f t="shared" si="566"/>
        <v>9.2581258602670136E-2</v>
      </c>
      <c r="R415" s="5">
        <f t="shared" si="567"/>
        <v>3.6619119856423313E-2</v>
      </c>
      <c r="S415" s="5">
        <f t="shared" si="568"/>
        <v>1.4309981305177567E-2</v>
      </c>
      <c r="T415" s="5">
        <f t="shared" si="569"/>
        <v>5.1474966339260859E-2</v>
      </c>
      <c r="U415" s="5">
        <f t="shared" si="570"/>
        <v>3.2373412565173731E-2</v>
      </c>
      <c r="V415" s="5">
        <f t="shared" si="571"/>
        <v>7.815380516030283E-4</v>
      </c>
      <c r="W415" s="5">
        <f t="shared" si="572"/>
        <v>2.7282389566785747E-2</v>
      </c>
      <c r="X415" s="5">
        <f t="shared" si="573"/>
        <v>1.5168945700252068E-2</v>
      </c>
      <c r="Y415" s="5">
        <f t="shared" si="574"/>
        <v>4.2169494188537167E-3</v>
      </c>
      <c r="Z415" s="5">
        <f t="shared" si="575"/>
        <v>6.7867154052291996E-3</v>
      </c>
      <c r="AA415" s="5">
        <f t="shared" si="576"/>
        <v>5.9998475833756611E-3</v>
      </c>
      <c r="AB415" s="5">
        <f t="shared" si="577"/>
        <v>2.6521055381224607E-3</v>
      </c>
      <c r="AC415" s="5">
        <f t="shared" si="578"/>
        <v>2.4009533178697011E-5</v>
      </c>
      <c r="AD415" s="5">
        <f t="shared" si="579"/>
        <v>6.0298012122649439E-3</v>
      </c>
      <c r="AE415" s="5">
        <f t="shared" si="580"/>
        <v>3.3525555724603267E-3</v>
      </c>
      <c r="AF415" s="5">
        <f t="shared" si="581"/>
        <v>9.3200658452659865E-4</v>
      </c>
      <c r="AG415" s="5">
        <f t="shared" si="582"/>
        <v>1.727311707594799E-4</v>
      </c>
      <c r="AH415" s="5">
        <f t="shared" si="583"/>
        <v>9.4334952967533052E-4</v>
      </c>
      <c r="AI415" s="5">
        <f t="shared" si="584"/>
        <v>8.3397535596381066E-4</v>
      </c>
      <c r="AJ415" s="5">
        <f t="shared" si="585"/>
        <v>3.6864114120793462E-4</v>
      </c>
      <c r="AK415" s="5">
        <f t="shared" si="586"/>
        <v>1.0863333871861277E-4</v>
      </c>
      <c r="AL415" s="5">
        <f t="shared" si="587"/>
        <v>4.7206008288016743E-7</v>
      </c>
      <c r="AM415" s="5">
        <f t="shared" si="588"/>
        <v>1.0661383621233982E-3</v>
      </c>
      <c r="AN415" s="5">
        <f t="shared" si="589"/>
        <v>5.9277047138473285E-4</v>
      </c>
      <c r="AO415" s="5">
        <f t="shared" si="590"/>
        <v>1.6478950773605544E-4</v>
      </c>
      <c r="AP415" s="5">
        <f t="shared" si="591"/>
        <v>3.0540862127691206E-5</v>
      </c>
      <c r="AQ415" s="5">
        <f t="shared" si="592"/>
        <v>4.2451622329467082E-6</v>
      </c>
      <c r="AR415" s="5">
        <f t="shared" si="593"/>
        <v>1.0490003272605054E-4</v>
      </c>
      <c r="AS415" s="5">
        <f t="shared" si="594"/>
        <v>9.2737675041225151E-5</v>
      </c>
      <c r="AT415" s="5">
        <f t="shared" si="595"/>
        <v>4.0992724923698269E-5</v>
      </c>
      <c r="AU415" s="5">
        <f t="shared" si="596"/>
        <v>1.2079977175209502E-5</v>
      </c>
      <c r="AV415" s="5">
        <f t="shared" si="597"/>
        <v>2.6698490187929926E-6</v>
      </c>
      <c r="AW415" s="5">
        <f t="shared" si="598"/>
        <v>6.4453773479117721E-9</v>
      </c>
      <c r="AX415" s="5">
        <f t="shared" si="599"/>
        <v>1.5708796016900627E-4</v>
      </c>
      <c r="AY415" s="5">
        <f t="shared" si="600"/>
        <v>8.7340543691523525E-5</v>
      </c>
      <c r="AZ415" s="5">
        <f t="shared" si="601"/>
        <v>2.4280570465501593E-5</v>
      </c>
      <c r="BA415" s="5">
        <f t="shared" si="602"/>
        <v>4.4999804001861611E-6</v>
      </c>
      <c r="BB415" s="5">
        <f t="shared" si="603"/>
        <v>6.2549468197723225E-7</v>
      </c>
      <c r="BC415" s="5">
        <f t="shared" si="604"/>
        <v>6.955472022333496E-8</v>
      </c>
      <c r="BD415" s="5">
        <f t="shared" si="605"/>
        <v>9.7206960585380614E-6</v>
      </c>
      <c r="BE415" s="5">
        <f t="shared" si="606"/>
        <v>8.5936555864138595E-6</v>
      </c>
      <c r="BF415" s="5">
        <f t="shared" si="607"/>
        <v>3.7986434249755197E-6</v>
      </c>
      <c r="BG415" s="5">
        <f t="shared" si="608"/>
        <v>1.1194065765541713E-6</v>
      </c>
      <c r="BH415" s="5">
        <f t="shared" si="609"/>
        <v>2.4740498319623236E-7</v>
      </c>
      <c r="BI415" s="5">
        <f t="shared" si="610"/>
        <v>4.3744052959735996E-8</v>
      </c>
      <c r="BJ415" s="8">
        <f t="shared" si="611"/>
        <v>0.41279019781624599</v>
      </c>
      <c r="BK415" s="8">
        <f t="shared" si="612"/>
        <v>0.36856959819732876</v>
      </c>
      <c r="BL415" s="8">
        <f t="shared" si="613"/>
        <v>0.21189998763783144</v>
      </c>
      <c r="BM415" s="8">
        <f t="shared" si="614"/>
        <v>0.17622232569735086</v>
      </c>
      <c r="BN415" s="8">
        <f t="shared" si="615"/>
        <v>0.82373683926097041</v>
      </c>
    </row>
    <row r="416" spans="1:66" x14ac:dyDescent="0.25">
      <c r="A416" t="s">
        <v>154</v>
      </c>
      <c r="B416" t="s">
        <v>171</v>
      </c>
      <c r="C416" t="s">
        <v>174</v>
      </c>
      <c r="D416" t="s">
        <v>497</v>
      </c>
      <c r="E416">
        <f>VLOOKUP(A416,home!$A$2:$E$405,3,FALSE)</f>
        <v>1.3314121037464</v>
      </c>
      <c r="F416">
        <f>VLOOKUP(B416,home!$B$2:$E$405,3,FALSE)</f>
        <v>0.92</v>
      </c>
      <c r="G416">
        <f>VLOOKUP(C416,away!$B$2:$E$405,4,FALSE)</f>
        <v>0.75</v>
      </c>
      <c r="H416">
        <f>VLOOKUP(A416,away!$A$2:$E$405,3,FALSE)</f>
        <v>1.01440922190202</v>
      </c>
      <c r="I416">
        <f>VLOOKUP(C416,away!$B$2:$E$405,3,FALSE)</f>
        <v>0.88</v>
      </c>
      <c r="J416">
        <f>VLOOKUP(B416,home!$B$2:$E$405,4,FALSE)</f>
        <v>1.04</v>
      </c>
      <c r="K416" s="3">
        <f t="shared" si="560"/>
        <v>0.91867435158501598</v>
      </c>
      <c r="L416" s="3">
        <f t="shared" si="561"/>
        <v>0.92838731988472867</v>
      </c>
      <c r="M416" s="5">
        <f t="shared" si="562"/>
        <v>0.15769986020585611</v>
      </c>
      <c r="N416" s="5">
        <f t="shared" si="563"/>
        <v>0.14487481681966249</v>
      </c>
      <c r="O416" s="5">
        <f t="shared" si="564"/>
        <v>0.14640655056271112</v>
      </c>
      <c r="P416" s="5">
        <f t="shared" si="565"/>
        <v>0.13449994290599748</v>
      </c>
      <c r="Q416" s="5">
        <f t="shared" si="566"/>
        <v>6.6546389201400699E-2</v>
      </c>
      <c r="R416" s="5">
        <f t="shared" si="567"/>
        <v>6.7960992545241697E-2</v>
      </c>
      <c r="S416" s="5">
        <f t="shared" si="568"/>
        <v>2.8678266769073538E-2</v>
      </c>
      <c r="T416" s="5">
        <f t="shared" si="569"/>
        <v>6.1780823918694446E-2</v>
      </c>
      <c r="U416" s="5">
        <f t="shared" si="570"/>
        <v>6.2434020759574008E-2</v>
      </c>
      <c r="V416" s="5">
        <f t="shared" si="571"/>
        <v>2.7176979231646921E-3</v>
      </c>
      <c r="W416" s="5">
        <f t="shared" si="572"/>
        <v>2.037815364997364E-2</v>
      </c>
      <c r="X416" s="5">
        <f t="shared" si="573"/>
        <v>1.8918819451298228E-2</v>
      </c>
      <c r="Y416" s="5">
        <f t="shared" si="574"/>
        <v>8.7819960428869165E-3</v>
      </c>
      <c r="Z416" s="5">
        <f t="shared" si="575"/>
        <v>2.1031374575260987E-2</v>
      </c>
      <c r="AA416" s="5">
        <f t="shared" si="576"/>
        <v>1.9320984400869472E-2</v>
      </c>
      <c r="AB416" s="5">
        <f t="shared" si="577"/>
        <v>8.8748464082264843E-3</v>
      </c>
      <c r="AC416" s="5">
        <f t="shared" si="578"/>
        <v>1.448678422353419E-4</v>
      </c>
      <c r="AD416" s="5">
        <f t="shared" si="579"/>
        <v>4.6802217727223393E-3</v>
      </c>
      <c r="AE416" s="5">
        <f t="shared" si="580"/>
        <v>4.3450585480438453E-3</v>
      </c>
      <c r="AF416" s="5">
        <f t="shared" si="581"/>
        <v>2.0169486300803284E-3</v>
      </c>
      <c r="AG416" s="5">
        <f t="shared" si="582"/>
        <v>6.2416984434181689E-4</v>
      </c>
      <c r="AH416" s="5">
        <f t="shared" si="583"/>
        <v>4.8813153688545925E-3</v>
      </c>
      <c r="AI416" s="5">
        <f t="shared" si="584"/>
        <v>4.4843392313644644E-3</v>
      </c>
      <c r="AJ416" s="5">
        <f t="shared" si="585"/>
        <v>2.0598237178304992E-3</v>
      </c>
      <c r="AK416" s="5">
        <f t="shared" si="586"/>
        <v>6.3076907278579041E-4</v>
      </c>
      <c r="AL416" s="5">
        <f t="shared" si="587"/>
        <v>4.9422279725889057E-6</v>
      </c>
      <c r="AM416" s="5">
        <f t="shared" si="588"/>
        <v>8.5991994046595392E-4</v>
      </c>
      <c r="AN416" s="5">
        <f t="shared" si="589"/>
        <v>7.9833876884462241E-4</v>
      </c>
      <c r="AO416" s="5">
        <f t="shared" si="590"/>
        <v>3.7058379498386646E-4</v>
      </c>
      <c r="AP416" s="5">
        <f t="shared" si="591"/>
        <v>1.1468176540592783E-4</v>
      </c>
      <c r="AQ416" s="5">
        <f t="shared" si="592"/>
        <v>2.6617274206214629E-5</v>
      </c>
      <c r="AR416" s="5">
        <f t="shared" si="593"/>
        <v>9.0635025856061042E-4</v>
      </c>
      <c r="AS416" s="5">
        <f t="shared" si="594"/>
        <v>8.3264073609208024E-4</v>
      </c>
      <c r="AT416" s="5">
        <f t="shared" si="595"/>
        <v>3.824628441663311E-4</v>
      </c>
      <c r="AU416" s="5">
        <f t="shared" si="596"/>
        <v>1.1711960178995511E-4</v>
      </c>
      <c r="AV416" s="5">
        <f t="shared" si="597"/>
        <v>2.6898693558070566E-5</v>
      </c>
      <c r="AW416" s="5">
        <f t="shared" si="598"/>
        <v>1.1708764345022874E-7</v>
      </c>
      <c r="AX416" s="5">
        <f t="shared" si="599"/>
        <v>1.3166439895376426E-4</v>
      </c>
      <c r="AY416" s="5">
        <f t="shared" si="600"/>
        <v>1.2223555846891887E-4</v>
      </c>
      <c r="AZ416" s="5">
        <f t="shared" si="601"/>
        <v>5.6740971260786318E-5</v>
      </c>
      <c r="BA416" s="5">
        <f t="shared" si="602"/>
        <v>1.7559199412152605E-5</v>
      </c>
      <c r="BB416" s="5">
        <f t="shared" si="603"/>
        <v>4.0754345203924649E-6</v>
      </c>
      <c r="BC416" s="5">
        <f t="shared" si="604"/>
        <v>7.5671634635057327E-7</v>
      </c>
      <c r="BD416" s="5">
        <f t="shared" si="605"/>
        <v>1.4024068123698593E-4</v>
      </c>
      <c r="BE416" s="5">
        <f t="shared" si="606"/>
        <v>1.2883551690122893E-4</v>
      </c>
      <c r="BF416" s="5">
        <f t="shared" si="607"/>
        <v>5.9178942475178428E-5</v>
      </c>
      <c r="BG416" s="5">
        <f t="shared" si="608"/>
        <v>1.812205886862384E-5</v>
      </c>
      <c r="BH416" s="5">
        <f t="shared" si="609"/>
        <v>4.1620676701296225E-6</v>
      </c>
      <c r="BI416" s="5">
        <f t="shared" si="610"/>
        <v>7.64716963621858E-7</v>
      </c>
      <c r="BJ416" s="8">
        <f t="shared" si="611"/>
        <v>0.33545057170197379</v>
      </c>
      <c r="BK416" s="8">
        <f t="shared" si="612"/>
        <v>0.3238678134327686</v>
      </c>
      <c r="BL416" s="8">
        <f t="shared" si="613"/>
        <v>0.31967041818574105</v>
      </c>
      <c r="BM416" s="8">
        <f t="shared" si="614"/>
        <v>0.28190950718404939</v>
      </c>
      <c r="BN416" s="8">
        <f t="shared" si="615"/>
        <v>0.71798855224086955</v>
      </c>
    </row>
    <row r="417" spans="1:66" x14ac:dyDescent="0.25">
      <c r="A417" t="s">
        <v>154</v>
      </c>
      <c r="B417" t="s">
        <v>158</v>
      </c>
      <c r="C417" t="s">
        <v>172</v>
      </c>
      <c r="D417" t="s">
        <v>497</v>
      </c>
      <c r="E417">
        <f>VLOOKUP(A417,home!$A$2:$E$405,3,FALSE)</f>
        <v>1.3314121037464</v>
      </c>
      <c r="F417">
        <f>VLOOKUP(B417,home!$B$2:$E$405,3,FALSE)</f>
        <v>0.92</v>
      </c>
      <c r="G417">
        <f>VLOOKUP(C417,away!$B$2:$E$405,4,FALSE)</f>
        <v>1.19</v>
      </c>
      <c r="H417">
        <f>VLOOKUP(A417,away!$A$2:$E$405,3,FALSE)</f>
        <v>1.01440922190202</v>
      </c>
      <c r="I417">
        <f>VLOOKUP(C417,away!$B$2:$E$405,3,FALSE)</f>
        <v>0.62</v>
      </c>
      <c r="J417">
        <f>VLOOKUP(B417,home!$B$2:$E$405,4,FALSE)</f>
        <v>1.04</v>
      </c>
      <c r="K417" s="3">
        <f t="shared" si="560"/>
        <v>1.4576299711815588</v>
      </c>
      <c r="L417" s="3">
        <f t="shared" si="561"/>
        <v>0.65409106628242253</v>
      </c>
      <c r="M417" s="5">
        <f t="shared" si="562"/>
        <v>0.12102949079973904</v>
      </c>
      <c r="N417" s="5">
        <f t="shared" si="563"/>
        <v>0.17641621318654233</v>
      </c>
      <c r="O417" s="5">
        <f t="shared" si="564"/>
        <v>7.9164308688819962E-2</v>
      </c>
      <c r="P417" s="5">
        <f t="shared" si="565"/>
        <v>0.11539226899269264</v>
      </c>
      <c r="Q417" s="5">
        <f t="shared" si="566"/>
        <v>0.12857477987152977</v>
      </c>
      <c r="R417" s="5">
        <f t="shared" si="567"/>
        <v>2.5890333540890539E-2</v>
      </c>
      <c r="S417" s="5">
        <f t="shared" si="568"/>
        <v>2.7504403379904681E-2</v>
      </c>
      <c r="T417" s="5">
        <f t="shared" si="569"/>
        <v>8.4099614863196656E-2</v>
      </c>
      <c r="U417" s="5">
        <f t="shared" si="570"/>
        <v>3.7738526133089215E-2</v>
      </c>
      <c r="V417" s="5">
        <f t="shared" si="571"/>
        <v>2.9137026322406316E-3</v>
      </c>
      <c r="W417" s="5">
        <f t="shared" si="572"/>
        <v>6.2471484226271072E-2</v>
      </c>
      <c r="X417" s="5">
        <f t="shared" si="573"/>
        <v>4.0862039729807183E-2</v>
      </c>
      <c r="Y417" s="5">
        <f t="shared" si="574"/>
        <v>1.3363747568672143E-2</v>
      </c>
      <c r="Z417" s="5">
        <f t="shared" si="575"/>
        <v>5.6448786240562206E-3</v>
      </c>
      <c r="AA417" s="5">
        <f t="shared" si="576"/>
        <v>8.2281442661064647E-3</v>
      </c>
      <c r="AB417" s="5">
        <f t="shared" si="577"/>
        <v>5.9967948447412402E-3</v>
      </c>
      <c r="AC417" s="5">
        <f t="shared" si="578"/>
        <v>1.7362439708008351E-4</v>
      </c>
      <c r="AD417" s="5">
        <f t="shared" si="579"/>
        <v>2.2765076938102161E-2</v>
      </c>
      <c r="AE417" s="5">
        <f t="shared" si="580"/>
        <v>1.489043344844463E-2</v>
      </c>
      <c r="AF417" s="5">
        <f t="shared" si="581"/>
        <v>4.8698497458502981E-3</v>
      </c>
      <c r="AG417" s="5">
        <f t="shared" si="582"/>
        <v>1.0617750709661354E-3</v>
      </c>
      <c r="AH417" s="5">
        <f t="shared" si="583"/>
        <v>9.2306616956094661E-4</v>
      </c>
      <c r="AI417" s="5">
        <f t="shared" si="584"/>
        <v>1.3454889141357943E-3</v>
      </c>
      <c r="AJ417" s="5">
        <f t="shared" si="585"/>
        <v>9.8061248356843276E-4</v>
      </c>
      <c r="AK417" s="5">
        <f t="shared" si="586"/>
        <v>4.7645671538804383E-4</v>
      </c>
      <c r="AL417" s="5">
        <f t="shared" si="587"/>
        <v>6.6214979503498945E-6</v>
      </c>
      <c r="AM417" s="5">
        <f t="shared" si="588"/>
        <v>6.6366116882463641E-3</v>
      </c>
      <c r="AN417" s="5">
        <f t="shared" si="589"/>
        <v>4.3409484156674526E-3</v>
      </c>
      <c r="AO417" s="5">
        <f t="shared" si="590"/>
        <v>1.4196877889404581E-3</v>
      </c>
      <c r="AP417" s="5">
        <f t="shared" si="591"/>
        <v>3.0953503321873305E-4</v>
      </c>
      <c r="AQ417" s="5">
        <f t="shared" si="592"/>
        <v>5.0616024982451523E-5</v>
      </c>
      <c r="AR417" s="5">
        <f t="shared" si="593"/>
        <v>1.2075386701947026E-4</v>
      </c>
      <c r="AS417" s="5">
        <f t="shared" si="594"/>
        <v>1.7601445570365219E-4</v>
      </c>
      <c r="AT417" s="5">
        <f t="shared" si="595"/>
        <v>1.282819729974262E-4</v>
      </c>
      <c r="AU417" s="5">
        <f t="shared" si="596"/>
        <v>6.232921620111729E-5</v>
      </c>
      <c r="AV417" s="5">
        <f t="shared" si="597"/>
        <v>2.2713233403750921E-5</v>
      </c>
      <c r="AW417" s="5">
        <f t="shared" si="598"/>
        <v>1.7536352035003971E-7</v>
      </c>
      <c r="AX417" s="5">
        <f t="shared" si="599"/>
        <v>1.6122873506469605E-3</v>
      </c>
      <c r="AY417" s="5">
        <f t="shared" si="600"/>
        <v>1.0545827523383326E-3</v>
      </c>
      <c r="AZ417" s="5">
        <f t="shared" si="601"/>
        <v>3.4489657848001581E-4</v>
      </c>
      <c r="BA417" s="5">
        <f t="shared" si="602"/>
        <v>7.5197923591717596E-5</v>
      </c>
      <c r="BB417" s="5">
        <f t="shared" si="603"/>
        <v>1.2296572506082671E-5</v>
      </c>
      <c r="BC417" s="5">
        <f t="shared" si="604"/>
        <v>1.6086156444245477E-6</v>
      </c>
      <c r="BD417" s="5">
        <f t="shared" si="605"/>
        <v>1.3164004272748523E-5</v>
      </c>
      <c r="BE417" s="5">
        <f t="shared" si="606"/>
        <v>1.9188247168720343E-5</v>
      </c>
      <c r="BF417" s="5">
        <f t="shared" si="607"/>
        <v>1.3984682083783235E-5</v>
      </c>
      <c r="BG417" s="5">
        <f t="shared" si="608"/>
        <v>6.79483058092274E-6</v>
      </c>
      <c r="BH417" s="5">
        <f t="shared" si="609"/>
        <v>2.4760871759634954E-6</v>
      </c>
      <c r="BI417" s="5">
        <f t="shared" si="610"/>
        <v>7.2184377578853939E-7</v>
      </c>
      <c r="BJ417" s="8">
        <f t="shared" si="611"/>
        <v>0.56523328339364542</v>
      </c>
      <c r="BK417" s="8">
        <f t="shared" si="612"/>
        <v>0.26807469445194571</v>
      </c>
      <c r="BL417" s="8">
        <f t="shared" si="613"/>
        <v>0.16131015419668393</v>
      </c>
      <c r="BM417" s="8">
        <f t="shared" si="614"/>
        <v>0.35274120819729915</v>
      </c>
      <c r="BN417" s="8">
        <f t="shared" si="615"/>
        <v>0.64646739508021422</v>
      </c>
    </row>
    <row r="418" spans="1:66" x14ac:dyDescent="0.25">
      <c r="A418" t="s">
        <v>154</v>
      </c>
      <c r="B418" t="s">
        <v>155</v>
      </c>
      <c r="C418" t="s">
        <v>164</v>
      </c>
      <c r="D418" t="s">
        <v>497</v>
      </c>
      <c r="E418">
        <f>VLOOKUP(A418,home!$A$2:$E$405,3,FALSE)</f>
        <v>1.3314121037464</v>
      </c>
      <c r="F418">
        <f>VLOOKUP(B418,home!$B$2:$E$405,3,FALSE)</f>
        <v>1.72</v>
      </c>
      <c r="G418">
        <f>VLOOKUP(C418,away!$B$2:$E$405,4,FALSE)</f>
        <v>1.04</v>
      </c>
      <c r="H418">
        <f>VLOOKUP(A418,away!$A$2:$E$405,3,FALSE)</f>
        <v>1.01440922190202</v>
      </c>
      <c r="I418">
        <f>VLOOKUP(C418,away!$B$2:$E$405,3,FALSE)</f>
        <v>0.46</v>
      </c>
      <c r="J418">
        <f>VLOOKUP(B418,home!$B$2:$E$405,4,FALSE)</f>
        <v>0.93</v>
      </c>
      <c r="K418" s="3">
        <f t="shared" si="560"/>
        <v>2.3816299711815603</v>
      </c>
      <c r="L418" s="3">
        <f t="shared" si="561"/>
        <v>0.43396426512968417</v>
      </c>
      <c r="M418" s="5">
        <f t="shared" si="562"/>
        <v>5.9869131755608304E-2</v>
      </c>
      <c r="N418" s="5">
        <f t="shared" si="563"/>
        <v>0.14258611853777445</v>
      </c>
      <c r="O418" s="5">
        <f t="shared" si="564"/>
        <v>2.5981063766274796E-2</v>
      </c>
      <c r="P418" s="5">
        <f t="shared" si="565"/>
        <v>6.1877280148939319E-2</v>
      </c>
      <c r="Q418" s="5">
        <f t="shared" si="566"/>
        <v>0.1697936866920052</v>
      </c>
      <c r="R418" s="5">
        <f t="shared" si="567"/>
        <v>5.6374266223094523E-3</v>
      </c>
      <c r="S418" s="5">
        <f t="shared" si="568"/>
        <v>1.5988196614658834E-2</v>
      </c>
      <c r="T418" s="5">
        <f t="shared" si="569"/>
        <v>7.3684392468955862E-2</v>
      </c>
      <c r="U418" s="5">
        <f t="shared" si="570"/>
        <v>1.3426264204029021E-2</v>
      </c>
      <c r="V418" s="5">
        <f t="shared" si="571"/>
        <v>1.8360530562264315E-3</v>
      </c>
      <c r="W418" s="5">
        <f t="shared" si="572"/>
        <v>0.13479524438103041</v>
      </c>
      <c r="X418" s="5">
        <f t="shared" si="573"/>
        <v>5.849631917079004E-2</v>
      </c>
      <c r="Y418" s="5">
        <f t="shared" si="574"/>
        <v>1.2692656080871677E-2</v>
      </c>
      <c r="Z418" s="5">
        <f t="shared" si="575"/>
        <v>8.1548056712434645E-4</v>
      </c>
      <c r="AA418" s="5">
        <f t="shared" si="576"/>
        <v>1.9421729595794795E-3</v>
      </c>
      <c r="AB418" s="5">
        <f t="shared" si="577"/>
        <v>2.3127686648764414E-3</v>
      </c>
      <c r="AC418" s="5">
        <f t="shared" si="578"/>
        <v>1.1860240619511385E-4</v>
      </c>
      <c r="AD418" s="5">
        <f t="shared" si="579"/>
        <v>8.0258098497651212E-2</v>
      </c>
      <c r="AE418" s="5">
        <f t="shared" si="580"/>
        <v>3.4829146735239014E-2</v>
      </c>
      <c r="AF418" s="5">
        <f t="shared" si="581"/>
        <v>7.5573025340259677E-3</v>
      </c>
      <c r="AG418" s="5">
        <f t="shared" si="582"/>
        <v>1.0931997468470931E-3</v>
      </c>
      <c r="AH418" s="5">
        <f t="shared" si="583"/>
        <v>8.8472356259913757E-5</v>
      </c>
      <c r="AI418" s="5">
        <f t="shared" si="584"/>
        <v>2.1070841528966313E-4</v>
      </c>
      <c r="AJ418" s="5">
        <f t="shared" si="585"/>
        <v>2.509147385170164E-4</v>
      </c>
      <c r="AK418" s="5">
        <f t="shared" si="586"/>
        <v>1.9919535382110351E-4</v>
      </c>
      <c r="AL418" s="5">
        <f t="shared" si="587"/>
        <v>4.9032241485853115E-6</v>
      </c>
      <c r="AM418" s="5">
        <f t="shared" si="588"/>
        <v>3.8229018562409574E-2</v>
      </c>
      <c r="AN418" s="5">
        <f t="shared" si="589"/>
        <v>1.6590027947065124E-2</v>
      </c>
      <c r="AO418" s="5">
        <f t="shared" si="590"/>
        <v>3.5997396432645196E-3</v>
      </c>
      <c r="AP418" s="5">
        <f t="shared" si="591"/>
        <v>5.2071945631582627E-4</v>
      </c>
      <c r="AQ418" s="5">
        <f t="shared" si="592"/>
        <v>5.6493409049706544E-5</v>
      </c>
      <c r="AR418" s="5">
        <f t="shared" si="593"/>
        <v>7.6787682137250194E-6</v>
      </c>
      <c r="AS418" s="5">
        <f t="shared" si="594"/>
        <v>1.8287984519563801E-5</v>
      </c>
      <c r="AT418" s="5">
        <f t="shared" si="595"/>
        <v>2.1777606022148786E-5</v>
      </c>
      <c r="AU418" s="5">
        <f t="shared" si="596"/>
        <v>1.7288733067644528E-5</v>
      </c>
      <c r="AV418" s="5">
        <f t="shared" si="597"/>
        <v>1.0293841209414981E-5</v>
      </c>
      <c r="AW418" s="5">
        <f t="shared" si="598"/>
        <v>1.4076915458869289E-7</v>
      </c>
      <c r="AX418" s="5">
        <f t="shared" si="599"/>
        <v>1.5174562729515144E-2</v>
      </c>
      <c r="AY418" s="5">
        <f t="shared" si="600"/>
        <v>6.5852179635783326E-3</v>
      </c>
      <c r="AZ418" s="5">
        <f t="shared" si="601"/>
        <v>1.4288746371415332E-3</v>
      </c>
      <c r="BA418" s="5">
        <f t="shared" si="602"/>
        <v>2.0669351062318987E-4</v>
      </c>
      <c r="BB418" s="5">
        <f t="shared" si="603"/>
        <v>2.2424399361166787E-5</v>
      </c>
      <c r="BC418" s="5">
        <f t="shared" si="604"/>
        <v>1.9462775979486615E-6</v>
      </c>
      <c r="BD418" s="5">
        <f t="shared" si="605"/>
        <v>5.5538516749505909E-7</v>
      </c>
      <c r="BE418" s="5">
        <f t="shared" si="606"/>
        <v>1.3227219604559236E-6</v>
      </c>
      <c r="BF418" s="5">
        <f t="shared" si="607"/>
        <v>1.5751171322809296E-6</v>
      </c>
      <c r="BG418" s="5">
        <f t="shared" si="608"/>
        <v>1.2504487234539374E-6</v>
      </c>
      <c r="BH418" s="5">
        <f t="shared" si="609"/>
        <v>7.4452653930090491E-7</v>
      </c>
      <c r="BI418" s="5">
        <f t="shared" si="610"/>
        <v>3.5463734406782421E-7</v>
      </c>
      <c r="BJ418" s="8">
        <f t="shared" si="611"/>
        <v>0.79820188338111286</v>
      </c>
      <c r="BK418" s="8">
        <f t="shared" si="612"/>
        <v>0.14627938516935493</v>
      </c>
      <c r="BL418" s="8">
        <f t="shared" si="613"/>
        <v>5.0130116850856436E-2</v>
      </c>
      <c r="BM418" s="8">
        <f t="shared" si="614"/>
        <v>0.52309708125111354</v>
      </c>
      <c r="BN418" s="8">
        <f t="shared" si="615"/>
        <v>0.46574470752291147</v>
      </c>
    </row>
    <row r="419" spans="1:66" x14ac:dyDescent="0.25">
      <c r="A419" t="s">
        <v>154</v>
      </c>
      <c r="B419" t="s">
        <v>173</v>
      </c>
      <c r="C419" t="s">
        <v>169</v>
      </c>
      <c r="D419" t="s">
        <v>497</v>
      </c>
      <c r="E419">
        <f>VLOOKUP(A419,home!$A$2:$E$405,3,FALSE)</f>
        <v>1.3314121037464</v>
      </c>
      <c r="F419">
        <f>VLOOKUP(B419,home!$B$2:$E$405,3,FALSE)</f>
        <v>0.88</v>
      </c>
      <c r="G419">
        <f>VLOOKUP(C419,away!$B$2:$E$405,4,FALSE)</f>
        <v>0.88</v>
      </c>
      <c r="H419">
        <f>VLOOKUP(A419,away!$A$2:$E$405,3,FALSE)</f>
        <v>1.01440922190202</v>
      </c>
      <c r="I419">
        <f>VLOOKUP(C419,away!$B$2:$E$405,3,FALSE)</f>
        <v>0.75</v>
      </c>
      <c r="J419">
        <f>VLOOKUP(B419,home!$B$2:$E$405,4,FALSE)</f>
        <v>0.99</v>
      </c>
      <c r="K419" s="3">
        <f t="shared" si="560"/>
        <v>1.0310455331412121</v>
      </c>
      <c r="L419" s="3">
        <f t="shared" si="561"/>
        <v>0.75319884726224984</v>
      </c>
      <c r="M419" s="5">
        <f t="shared" si="562"/>
        <v>0.16792389966257359</v>
      </c>
      <c r="N419" s="5">
        <f t="shared" si="563"/>
        <v>0.17313718665474959</v>
      </c>
      <c r="O419" s="5">
        <f t="shared" si="564"/>
        <v>0.12648008765363214</v>
      </c>
      <c r="P419" s="5">
        <f t="shared" si="565"/>
        <v>0.13040672940658637</v>
      </c>
      <c r="Q419" s="5">
        <f t="shared" si="566"/>
        <v>8.925616146050791E-2</v>
      </c>
      <c r="R419" s="5">
        <f t="shared" si="567"/>
        <v>4.7632328111172018E-2</v>
      </c>
      <c r="S419" s="5">
        <f t="shared" si="568"/>
        <v>2.5317889693924352E-2</v>
      </c>
      <c r="T419" s="5">
        <f t="shared" si="569"/>
        <v>6.7227637923107805E-2</v>
      </c>
      <c r="U419" s="5">
        <f t="shared" si="570"/>
        <v>4.9111099132140491E-2</v>
      </c>
      <c r="V419" s="5">
        <f t="shared" si="571"/>
        <v>2.1846027986458147E-3</v>
      </c>
      <c r="W419" s="5">
        <f t="shared" si="572"/>
        <v>3.0675722193062492E-2</v>
      </c>
      <c r="X419" s="5">
        <f t="shared" si="573"/>
        <v>2.3104918594751684E-2</v>
      </c>
      <c r="Y419" s="5">
        <f t="shared" si="574"/>
        <v>8.7012990258275441E-3</v>
      </c>
      <c r="Z419" s="5">
        <f t="shared" si="575"/>
        <v>1.195887154191734E-2</v>
      </c>
      <c r="AA419" s="5">
        <f t="shared" si="576"/>
        <v>1.2330141084703431E-2</v>
      </c>
      <c r="AB419" s="5">
        <f t="shared" si="577"/>
        <v>6.3564684441922061E-3</v>
      </c>
      <c r="AC419" s="5">
        <f t="shared" si="578"/>
        <v>1.0603274258322071E-4</v>
      </c>
      <c r="AD419" s="5">
        <f t="shared" si="579"/>
        <v>7.9070165857594559E-3</v>
      </c>
      <c r="AE419" s="5">
        <f t="shared" si="580"/>
        <v>5.9555557776775131E-3</v>
      </c>
      <c r="AF419" s="5">
        <f t="shared" si="581"/>
        <v>2.2428588732763674E-3</v>
      </c>
      <c r="AG419" s="5">
        <f t="shared" si="582"/>
        <v>5.6310623930788944E-4</v>
      </c>
      <c r="AH419" s="5">
        <f t="shared" si="583"/>
        <v>2.2518520649823658E-3</v>
      </c>
      <c r="AI419" s="5">
        <f t="shared" si="584"/>
        <v>2.3217620128948824E-3</v>
      </c>
      <c r="AJ419" s="5">
        <f t="shared" si="585"/>
        <v>1.1969211762061088E-3</v>
      </c>
      <c r="AK419" s="5">
        <f t="shared" si="586"/>
        <v>4.1136007741647806E-4</v>
      </c>
      <c r="AL419" s="5">
        <f t="shared" si="587"/>
        <v>3.2937260742688938E-6</v>
      </c>
      <c r="AM419" s="5">
        <f t="shared" si="588"/>
        <v>1.6304988262441538E-3</v>
      </c>
      <c r="AN419" s="5">
        <f t="shared" si="589"/>
        <v>1.228089836389548E-3</v>
      </c>
      <c r="AO419" s="5">
        <f t="shared" si="590"/>
        <v>4.6249792455154624E-4</v>
      </c>
      <c r="AP419" s="5">
        <f t="shared" si="591"/>
        <v>1.161176345444692E-4</v>
      </c>
      <c r="AQ419" s="5">
        <f t="shared" si="592"/>
        <v>2.1864917121428347E-5</v>
      </c>
      <c r="AR419" s="5">
        <f t="shared" si="593"/>
        <v>3.3921847590996711E-4</v>
      </c>
      <c r="AS419" s="5">
        <f t="shared" si="594"/>
        <v>3.4974969434594142E-4</v>
      </c>
      <c r="AT419" s="5">
        <f t="shared" si="595"/>
        <v>1.8030393003644357E-4</v>
      </c>
      <c r="AU419" s="5">
        <f t="shared" si="596"/>
        <v>6.1967187223960251E-5</v>
      </c>
      <c r="AV419" s="5">
        <f t="shared" si="597"/>
        <v>1.5972747897147349E-5</v>
      </c>
      <c r="AW419" s="5">
        <f t="shared" si="598"/>
        <v>7.1051372041754745E-8</v>
      </c>
      <c r="AX419" s="5">
        <f t="shared" si="599"/>
        <v>2.8018642193183721E-4</v>
      </c>
      <c r="AY419" s="5">
        <f t="shared" si="600"/>
        <v>2.1103609001759416E-4</v>
      </c>
      <c r="AZ419" s="5">
        <f t="shared" si="601"/>
        <v>7.9476069865992152E-5</v>
      </c>
      <c r="BA419" s="5">
        <f t="shared" si="602"/>
        <v>1.9953761402666438E-5</v>
      </c>
      <c r="BB419" s="5">
        <f t="shared" si="603"/>
        <v>3.7572875217585832E-6</v>
      </c>
      <c r="BC419" s="5">
        <f t="shared" si="604"/>
        <v>5.6599692604428027E-7</v>
      </c>
      <c r="BD419" s="5">
        <f t="shared" si="605"/>
        <v>4.2583160837574056E-5</v>
      </c>
      <c r="BE419" s="5">
        <f t="shared" si="606"/>
        <v>4.390517776861452E-5</v>
      </c>
      <c r="BF419" s="5">
        <f t="shared" si="607"/>
        <v>2.2634118710050423E-5</v>
      </c>
      <c r="BG419" s="5">
        <f t="shared" si="608"/>
        <v>7.7789356641951411E-6</v>
      </c>
      <c r="BH419" s="5">
        <f t="shared" si="609"/>
        <v>2.0051092172903167E-6</v>
      </c>
      <c r="BI419" s="5">
        <f t="shared" si="610"/>
        <v>4.134717803894908E-7</v>
      </c>
      <c r="BJ419" s="8">
        <f t="shared" si="611"/>
        <v>0.41282550809454527</v>
      </c>
      <c r="BK419" s="8">
        <f t="shared" si="612"/>
        <v>0.32615348412040518</v>
      </c>
      <c r="BL419" s="8">
        <f t="shared" si="613"/>
        <v>0.24915855176673177</v>
      </c>
      <c r="BM419" s="8">
        <f t="shared" si="614"/>
        <v>0.26504905753573227</v>
      </c>
      <c r="BN419" s="8">
        <f t="shared" si="615"/>
        <v>0.73483639294922154</v>
      </c>
    </row>
    <row r="420" spans="1:66" x14ac:dyDescent="0.25">
      <c r="A420" t="s">
        <v>175</v>
      </c>
      <c r="B420" t="s">
        <v>278</v>
      </c>
      <c r="C420" t="s">
        <v>285</v>
      </c>
      <c r="D420" t="s">
        <v>497</v>
      </c>
      <c r="E420">
        <f>VLOOKUP(A420,home!$A$2:$E$405,3,FALSE)</f>
        <v>1.1818181818181801</v>
      </c>
      <c r="F420">
        <f>VLOOKUP(B420,home!$B$2:$E$405,3,FALSE)</f>
        <v>0.85</v>
      </c>
      <c r="G420">
        <f>VLOOKUP(C420,away!$B$2:$E$405,4,FALSE)</f>
        <v>1.1299999999999999</v>
      </c>
      <c r="H420">
        <f>VLOOKUP(A420,away!$A$2:$E$405,3,FALSE)</f>
        <v>1.0363636363636399</v>
      </c>
      <c r="I420">
        <f>VLOOKUP(C420,away!$B$2:$E$405,3,FALSE)</f>
        <v>0.51</v>
      </c>
      <c r="J420">
        <f>VLOOKUP(B420,home!$B$2:$E$405,4,FALSE)</f>
        <v>1.67</v>
      </c>
      <c r="K420" s="3">
        <f t="shared" si="560"/>
        <v>1.1351363636363618</v>
      </c>
      <c r="L420" s="3">
        <f t="shared" si="561"/>
        <v>0.88267090909091217</v>
      </c>
      <c r="M420" s="5">
        <f t="shared" si="562"/>
        <v>0.13294666147674539</v>
      </c>
      <c r="N420" s="5">
        <f t="shared" si="563"/>
        <v>0.15091258986630715</v>
      </c>
      <c r="O420" s="5">
        <f t="shared" si="564"/>
        <v>0.11734815054628062</v>
      </c>
      <c r="P420" s="5">
        <f t="shared" si="565"/>
        <v>0.13320615289055732</v>
      </c>
      <c r="Q420" s="5">
        <f t="shared" si="566"/>
        <v>8.5653184243892788E-2</v>
      </c>
      <c r="R420" s="5">
        <f t="shared" si="567"/>
        <v>5.1789899361411366E-2</v>
      </c>
      <c r="S420" s="5">
        <f t="shared" si="568"/>
        <v>3.3366537697913978E-2</v>
      </c>
      <c r="T420" s="5">
        <f t="shared" si="569"/>
        <v>7.5603574003088245E-2</v>
      </c>
      <c r="U420" s="5">
        <f t="shared" si="570"/>
        <v>5.8788598034205629E-2</v>
      </c>
      <c r="V420" s="5">
        <f t="shared" si="571"/>
        <v>3.7146293380173989E-3</v>
      </c>
      <c r="W420" s="5">
        <f t="shared" si="572"/>
        <v>3.240934803216259E-2</v>
      </c>
      <c r="X420" s="5">
        <f t="shared" si="573"/>
        <v>2.8606788690592723E-2</v>
      </c>
      <c r="Y420" s="5">
        <f t="shared" si="574"/>
        <v>1.262519008984855E-2</v>
      </c>
      <c r="Z420" s="5">
        <f t="shared" si="575"/>
        <v>1.5237812517021275E-2</v>
      </c>
      <c r="AA420" s="5">
        <f t="shared" si="576"/>
        <v>1.7296995090344165E-2</v>
      </c>
      <c r="AB420" s="5">
        <f t="shared" si="577"/>
        <v>9.817224054344641E-3</v>
      </c>
      <c r="AC420" s="5">
        <f t="shared" si="578"/>
        <v>2.3261748265969339E-4</v>
      </c>
      <c r="AD420" s="5">
        <f t="shared" si="579"/>
        <v>9.1972573682635814E-3</v>
      </c>
      <c r="AE420" s="5">
        <f t="shared" si="580"/>
        <v>8.1181515223883068E-3</v>
      </c>
      <c r="AF420" s="5">
        <f t="shared" si="581"/>
        <v>3.5828280922021293E-3</v>
      </c>
      <c r="AG420" s="5">
        <f t="shared" si="582"/>
        <v>1.0541527097535041E-3</v>
      </c>
      <c r="AH420" s="5">
        <f t="shared" si="583"/>
        <v>3.3624934567390114E-3</v>
      </c>
      <c r="AI420" s="5">
        <f t="shared" si="584"/>
        <v>3.8168885952337816E-3</v>
      </c>
      <c r="AJ420" s="5">
        <f t="shared" si="585"/>
        <v>2.1663445201993881E-3</v>
      </c>
      <c r="AK420" s="5">
        <f t="shared" si="586"/>
        <v>8.196988136808974E-4</v>
      </c>
      <c r="AL420" s="5">
        <f t="shared" si="587"/>
        <v>9.3228606468177221E-6</v>
      </c>
      <c r="AM420" s="5">
        <f t="shared" si="588"/>
        <v>2.0880282568876904E-3</v>
      </c>
      <c r="AN420" s="5">
        <f t="shared" si="589"/>
        <v>1.8430417997145703E-3</v>
      </c>
      <c r="AO420" s="5">
        <f t="shared" si="590"/>
        <v>8.1339969042330536E-4</v>
      </c>
      <c r="AP420" s="5">
        <f t="shared" si="591"/>
        <v>2.3932141473340183E-4</v>
      </c>
      <c r="AQ420" s="5">
        <f t="shared" si="592"/>
        <v>5.2810512676913737E-5</v>
      </c>
      <c r="AR420" s="5">
        <f t="shared" si="593"/>
        <v>5.9359503125441359E-4</v>
      </c>
      <c r="AS420" s="5">
        <f t="shared" si="594"/>
        <v>6.738113052507476E-4</v>
      </c>
      <c r="AT420" s="5">
        <f t="shared" si="595"/>
        <v>3.8243385740970211E-4</v>
      </c>
      <c r="AU420" s="5">
        <f t="shared" si="596"/>
        <v>1.4470485941049205E-4</v>
      </c>
      <c r="AV420" s="5">
        <f t="shared" si="597"/>
        <v>4.1064936977934231E-5</v>
      </c>
      <c r="AW420" s="5">
        <f t="shared" si="598"/>
        <v>2.5947381764966586E-7</v>
      </c>
      <c r="AX420" s="5">
        <f t="shared" si="599"/>
        <v>3.9503280044891041E-4</v>
      </c>
      <c r="AY420" s="5">
        <f t="shared" si="600"/>
        <v>3.4868396109296869E-4</v>
      </c>
      <c r="AZ420" s="5">
        <f t="shared" si="601"/>
        <v>1.5388659446167544E-4</v>
      </c>
      <c r="BA420" s="5">
        <f t="shared" si="602"/>
        <v>4.5277073410130534E-5</v>
      </c>
      <c r="BB420" s="5">
        <f t="shared" si="603"/>
        <v>9.9911888869739683E-6</v>
      </c>
      <c r="BC420" s="5">
        <f t="shared" si="604"/>
        <v>1.763786355552867E-6</v>
      </c>
      <c r="BD420" s="5">
        <f t="shared" si="605"/>
        <v>8.7324844311530229E-5</v>
      </c>
      <c r="BE420" s="5">
        <f t="shared" si="606"/>
        <v>9.9125606226901859E-5</v>
      </c>
      <c r="BF420" s="5">
        <f t="shared" si="607"/>
        <v>5.6260540097827641E-5</v>
      </c>
      <c r="BG420" s="5">
        <f t="shared" si="608"/>
        <v>2.1287794967621931E-5</v>
      </c>
      <c r="BH420" s="5">
        <f t="shared" si="609"/>
        <v>6.0411375423457001E-6</v>
      </c>
      <c r="BI420" s="5">
        <f t="shared" si="610"/>
        <v>1.3715029804090806E-6</v>
      </c>
      <c r="BJ420" s="8">
        <f t="shared" si="611"/>
        <v>0.4137543016975917</v>
      </c>
      <c r="BK420" s="8">
        <f t="shared" si="612"/>
        <v>0.30382460570763353</v>
      </c>
      <c r="BL420" s="8">
        <f t="shared" si="613"/>
        <v>0.26731331388886925</v>
      </c>
      <c r="BM420" s="8">
        <f t="shared" si="614"/>
        <v>0.32792497093864581</v>
      </c>
      <c r="BN420" s="8">
        <f t="shared" si="615"/>
        <v>0.6718566383851946</v>
      </c>
    </row>
    <row r="421" spans="1:66" x14ac:dyDescent="0.25">
      <c r="A421" t="s">
        <v>175</v>
      </c>
      <c r="B421" t="s">
        <v>177</v>
      </c>
      <c r="C421" t="s">
        <v>179</v>
      </c>
      <c r="D421" t="s">
        <v>497</v>
      </c>
      <c r="E421">
        <f>VLOOKUP(A421,home!$A$2:$E$405,3,FALSE)</f>
        <v>1.1818181818181801</v>
      </c>
      <c r="F421">
        <f>VLOOKUP(B421,home!$B$2:$E$405,3,FALSE)</f>
        <v>0.68</v>
      </c>
      <c r="G421">
        <f>VLOOKUP(C421,away!$B$2:$E$405,4,FALSE)</f>
        <v>0.9</v>
      </c>
      <c r="H421">
        <f>VLOOKUP(A421,away!$A$2:$E$405,3,FALSE)</f>
        <v>1.0363636363636399</v>
      </c>
      <c r="I421">
        <f>VLOOKUP(C421,away!$B$2:$E$405,3,FALSE)</f>
        <v>0.68</v>
      </c>
      <c r="J421">
        <f>VLOOKUP(B421,home!$B$2:$E$405,4,FALSE)</f>
        <v>1.1599999999999999</v>
      </c>
      <c r="K421" s="3">
        <f t="shared" si="560"/>
        <v>0.72327272727272629</v>
      </c>
      <c r="L421" s="3">
        <f t="shared" si="561"/>
        <v>0.81748363636363919</v>
      </c>
      <c r="M421" s="5">
        <f t="shared" si="562"/>
        <v>0.214219012664285</v>
      </c>
      <c r="N421" s="5">
        <f t="shared" si="563"/>
        <v>0.1549387695233681</v>
      </c>
      <c r="O421" s="5">
        <f t="shared" si="564"/>
        <v>0.17512053745102818</v>
      </c>
      <c r="P421" s="5">
        <f t="shared" si="565"/>
        <v>0.12665990872367075</v>
      </c>
      <c r="Q421" s="5">
        <f t="shared" si="566"/>
        <v>5.6031493196723396E-2</v>
      </c>
      <c r="R421" s="5">
        <f t="shared" si="567"/>
        <v>7.1579086878710688E-2</v>
      </c>
      <c r="S421" s="5">
        <f t="shared" si="568"/>
        <v>1.8722349009037419E-2</v>
      </c>
      <c r="T421" s="5">
        <f t="shared" si="569"/>
        <v>4.5804828809341953E-2</v>
      </c>
      <c r="U421" s="5">
        <f t="shared" si="570"/>
        <v>5.1771201382456493E-2</v>
      </c>
      <c r="V421" s="5">
        <f t="shared" si="571"/>
        <v>1.229982648279321E-3</v>
      </c>
      <c r="W421" s="5">
        <f t="shared" si="572"/>
        <v>1.3508683632519117E-2</v>
      </c>
      <c r="X421" s="5">
        <f t="shared" si="573"/>
        <v>1.1043127818397702E-2</v>
      </c>
      <c r="Y421" s="5">
        <f t="shared" si="574"/>
        <v>4.5137881429061074E-3</v>
      </c>
      <c r="Z421" s="5">
        <f t="shared" si="575"/>
        <v>1.9504910743065755E-2</v>
      </c>
      <c r="AA421" s="5">
        <f t="shared" si="576"/>
        <v>1.4107369988348266E-2</v>
      </c>
      <c r="AB421" s="5">
        <f t="shared" si="577"/>
        <v>5.1017379830590294E-3</v>
      </c>
      <c r="AC421" s="5">
        <f t="shared" si="578"/>
        <v>4.5452749508894047E-5</v>
      </c>
      <c r="AD421" s="5">
        <f t="shared" si="579"/>
        <v>2.4426156131891349E-3</v>
      </c>
      <c r="AE421" s="5">
        <f t="shared" si="580"/>
        <v>1.996798293708454E-3</v>
      </c>
      <c r="AF421" s="5">
        <f t="shared" si="581"/>
        <v>8.1617496511274853E-4</v>
      </c>
      <c r="AG421" s="5">
        <f t="shared" si="582"/>
        <v>2.224032261297787E-4</v>
      </c>
      <c r="AH421" s="5">
        <f t="shared" si="583"/>
        <v>3.9862363402974011E-3</v>
      </c>
      <c r="AI421" s="5">
        <f t="shared" si="584"/>
        <v>2.8831360294005524E-3</v>
      </c>
      <c r="AJ421" s="5">
        <f t="shared" si="585"/>
        <v>1.0426468295413982E-3</v>
      </c>
      <c r="AK421" s="5">
        <f t="shared" si="586"/>
        <v>2.5137267199488956E-4</v>
      </c>
      <c r="AL421" s="5">
        <f t="shared" si="587"/>
        <v>1.0749822870407093E-6</v>
      </c>
      <c r="AM421" s="5">
        <f t="shared" si="588"/>
        <v>3.5333545124604978E-4</v>
      </c>
      <c r="AN421" s="5">
        <f t="shared" si="589"/>
        <v>2.888459495408081E-4</v>
      </c>
      <c r="AO421" s="5">
        <f t="shared" si="590"/>
        <v>1.1806341858976403E-4</v>
      </c>
      <c r="AP421" s="5">
        <f t="shared" si="591"/>
        <v>3.2171637583427597E-5</v>
      </c>
      <c r="AQ421" s="5">
        <f t="shared" si="592"/>
        <v>6.5749468198683765E-6</v>
      </c>
      <c r="AR421" s="5">
        <f t="shared" si="593"/>
        <v>6.5173659577424101E-4</v>
      </c>
      <c r="AS421" s="5">
        <f t="shared" si="594"/>
        <v>4.7138330508907761E-4</v>
      </c>
      <c r="AT421" s="5">
        <f t="shared" si="595"/>
        <v>1.7046934433130435E-4</v>
      </c>
      <c r="AU421" s="5">
        <f t="shared" si="596"/>
        <v>4.1098609196965333E-5</v>
      </c>
      <c r="AV421" s="5">
        <f t="shared" si="597"/>
        <v>7.4313757902512657E-6</v>
      </c>
      <c r="AW421" s="5">
        <f t="shared" si="598"/>
        <v>1.7655497710643184E-8</v>
      </c>
      <c r="AX421" s="5">
        <f t="shared" si="599"/>
        <v>4.2592982577478286E-5</v>
      </c>
      <c r="AY421" s="5">
        <f t="shared" si="600"/>
        <v>3.4819066281010079E-5</v>
      </c>
      <c r="AZ421" s="5">
        <f t="shared" si="601"/>
        <v>1.4232008459093347E-5</v>
      </c>
      <c r="BA421" s="5">
        <f t="shared" si="602"/>
        <v>3.878144675965901E-6</v>
      </c>
      <c r="BB421" s="5">
        <f t="shared" si="603"/>
        <v>7.9257995301322278E-7</v>
      </c>
      <c r="BC421" s="5">
        <f t="shared" si="604"/>
        <v>1.2958422841963435E-7</v>
      </c>
      <c r="BD421" s="5">
        <f t="shared" si="605"/>
        <v>8.8797333710797586E-5</v>
      </c>
      <c r="BE421" s="5">
        <f t="shared" si="606"/>
        <v>6.4224689727554964E-5</v>
      </c>
      <c r="BF421" s="5">
        <f t="shared" si="607"/>
        <v>2.3225983248746662E-5</v>
      </c>
      <c r="BG421" s="5">
        <f t="shared" si="608"/>
        <v>5.5995734159705527E-6</v>
      </c>
      <c r="BH421" s="5">
        <f t="shared" si="609"/>
        <v>1.0125046840332192E-6</v>
      </c>
      <c r="BI421" s="5">
        <f t="shared" si="610"/>
        <v>1.4646340483942338E-7</v>
      </c>
      <c r="BJ421" s="8">
        <f t="shared" si="611"/>
        <v>0.29221411899135136</v>
      </c>
      <c r="BK421" s="8">
        <f t="shared" si="612"/>
        <v>0.36091259984334939</v>
      </c>
      <c r="BL421" s="8">
        <f t="shared" si="613"/>
        <v>0.32736845133321057</v>
      </c>
      <c r="BM421" s="8">
        <f t="shared" si="614"/>
        <v>0.2014164710624079</v>
      </c>
      <c r="BN421" s="8">
        <f t="shared" si="615"/>
        <v>0.7985488084377862</v>
      </c>
    </row>
    <row r="422" spans="1:66" x14ac:dyDescent="0.25">
      <c r="A422" t="s">
        <v>175</v>
      </c>
      <c r="B422" t="s">
        <v>280</v>
      </c>
      <c r="C422" t="s">
        <v>277</v>
      </c>
      <c r="D422" t="s">
        <v>497</v>
      </c>
      <c r="E422">
        <f>VLOOKUP(A422,home!$A$2:$E$405,3,FALSE)</f>
        <v>1.1818181818181801</v>
      </c>
      <c r="F422">
        <f>VLOOKUP(B422,home!$B$2:$E$405,3,FALSE)</f>
        <v>0.74</v>
      </c>
      <c r="G422">
        <f>VLOOKUP(C422,away!$B$2:$E$405,4,FALSE)</f>
        <v>0.9</v>
      </c>
      <c r="H422">
        <f>VLOOKUP(A422,away!$A$2:$E$405,3,FALSE)</f>
        <v>1.0363636363636399</v>
      </c>
      <c r="I422">
        <f>VLOOKUP(C422,away!$B$2:$E$405,3,FALSE)</f>
        <v>0.9</v>
      </c>
      <c r="J422">
        <f>VLOOKUP(B422,home!$B$2:$E$405,4,FALSE)</f>
        <v>0.9</v>
      </c>
      <c r="K422" s="3">
        <f t="shared" si="560"/>
        <v>0.78709090909090795</v>
      </c>
      <c r="L422" s="3">
        <f t="shared" si="561"/>
        <v>0.83945454545454834</v>
      </c>
      <c r="M422" s="5">
        <f t="shared" si="562"/>
        <v>0.19660759219445451</v>
      </c>
      <c r="N422" s="5">
        <f t="shared" si="563"/>
        <v>0.15474804847450771</v>
      </c>
      <c r="O422" s="5">
        <f t="shared" si="564"/>
        <v>0.16504313693850903</v>
      </c>
      <c r="P422" s="5">
        <f t="shared" si="565"/>
        <v>0.12990395269214627</v>
      </c>
      <c r="Q422" s="5">
        <f t="shared" si="566"/>
        <v>6.0900391076922064E-2</v>
      </c>
      <c r="R422" s="5">
        <f t="shared" si="567"/>
        <v>6.927310574955442E-2</v>
      </c>
      <c r="S422" s="5">
        <f t="shared" si="568"/>
        <v>2.1457763579588951E-2</v>
      </c>
      <c r="T422" s="5">
        <f t="shared" si="569"/>
        <v>5.112311010948184E-2</v>
      </c>
      <c r="U422" s="5">
        <f t="shared" si="570"/>
        <v>5.4524231779967396E-2</v>
      </c>
      <c r="V422" s="5">
        <f t="shared" si="571"/>
        <v>1.5753027381483944E-3</v>
      </c>
      <c r="W422" s="5">
        <f t="shared" si="572"/>
        <v>1.597804805890881E-2</v>
      </c>
      <c r="X422" s="5">
        <f t="shared" si="573"/>
        <v>1.3412845070542223E-2</v>
      </c>
      <c r="Y422" s="5">
        <f t="shared" si="574"/>
        <v>5.62973688097215E-3</v>
      </c>
      <c r="Z422" s="5">
        <f t="shared" si="575"/>
        <v>1.9383874499739027E-2</v>
      </c>
      <c r="AA422" s="5">
        <f t="shared" si="576"/>
        <v>1.5256871401703658E-2</v>
      </c>
      <c r="AB422" s="5">
        <f t="shared" si="577"/>
        <v>6.0042723907250024E-3</v>
      </c>
      <c r="AC422" s="5">
        <f t="shared" si="578"/>
        <v>6.5052819835233135E-5</v>
      </c>
      <c r="AD422" s="5">
        <f t="shared" si="579"/>
        <v>3.144044093046187E-3</v>
      </c>
      <c r="AE422" s="5">
        <f t="shared" si="580"/>
        <v>2.6392821050171445E-3</v>
      </c>
      <c r="AF422" s="5">
        <f t="shared" si="581"/>
        <v>1.1077786798967453E-3</v>
      </c>
      <c r="AG422" s="5">
        <f t="shared" si="582"/>
        <v>3.09976616065654E-4</v>
      </c>
      <c r="AH422" s="5">
        <f t="shared" si="583"/>
        <v>4.0679703893316075E-3</v>
      </c>
      <c r="AI422" s="5">
        <f t="shared" si="584"/>
        <v>3.2018625118939094E-3</v>
      </c>
      <c r="AJ422" s="5">
        <f t="shared" si="585"/>
        <v>1.2600784376353375E-3</v>
      </c>
      <c r="AK422" s="5">
        <f t="shared" si="586"/>
        <v>3.3059876100141638E-4</v>
      </c>
      <c r="AL422" s="5">
        <f t="shared" si="587"/>
        <v>1.7192862871762903E-6</v>
      </c>
      <c r="AM422" s="5">
        <f t="shared" si="588"/>
        <v>4.949297046835246E-4</v>
      </c>
      <c r="AN422" s="5">
        <f t="shared" si="589"/>
        <v>4.1547099027706204E-4</v>
      </c>
      <c r="AO422" s="5">
        <f t="shared" si="590"/>
        <v>1.7438450564629106E-4</v>
      </c>
      <c r="AP422" s="5">
        <f t="shared" si="591"/>
        <v>4.87959553072078E-5</v>
      </c>
      <c r="AQ422" s="5">
        <f t="shared" si="592"/>
        <v>1.0240496620608142E-5</v>
      </c>
      <c r="AR422" s="5">
        <f t="shared" si="593"/>
        <v>6.8297524681978569E-4</v>
      </c>
      <c r="AS422" s="5">
        <f t="shared" si="594"/>
        <v>5.3756360790597232E-4</v>
      </c>
      <c r="AT422" s="5">
        <f t="shared" si="595"/>
        <v>2.1155571442045003E-4</v>
      </c>
      <c r="AU422" s="5">
        <f t="shared" si="596"/>
        <v>5.5504526528856196E-5</v>
      </c>
      <c r="AV422" s="5">
        <f t="shared" si="597"/>
        <v>1.0921777061064458E-5</v>
      </c>
      <c r="AW422" s="5">
        <f t="shared" si="598"/>
        <v>3.1554970603111609E-8</v>
      </c>
      <c r="AX422" s="5">
        <f t="shared" si="599"/>
        <v>6.4925778532574989E-5</v>
      </c>
      <c r="AY422" s="5">
        <f t="shared" si="600"/>
        <v>5.4502239906345408E-5</v>
      </c>
      <c r="AZ422" s="5">
        <f t="shared" si="601"/>
        <v>2.2876076513417963E-5</v>
      </c>
      <c r="BA422" s="5">
        <f t="shared" si="602"/>
        <v>6.4011421371182486E-6</v>
      </c>
      <c r="BB422" s="5">
        <f t="shared" si="603"/>
        <v>1.3433669657761385E-6</v>
      </c>
      <c r="BC422" s="5">
        <f t="shared" si="604"/>
        <v>2.2553910112685297E-7</v>
      </c>
      <c r="BD422" s="5">
        <f t="shared" si="605"/>
        <v>9.5554445895968464E-5</v>
      </c>
      <c r="BE422" s="5">
        <f t="shared" si="606"/>
        <v>7.5210035687935795E-5</v>
      </c>
      <c r="BF422" s="5">
        <f t="shared" si="607"/>
        <v>2.9598567681188502E-5</v>
      </c>
      <c r="BG422" s="5">
        <f t="shared" si="608"/>
        <v>7.7655878479918124E-6</v>
      </c>
      <c r="BH422" s="5">
        <f t="shared" si="609"/>
        <v>1.5280558997252953E-6</v>
      </c>
      <c r="BI422" s="5">
        <f t="shared" si="610"/>
        <v>2.4054378145130166E-7</v>
      </c>
      <c r="BJ422" s="8">
        <f t="shared" si="611"/>
        <v>0.31028735696105147</v>
      </c>
      <c r="BK422" s="8">
        <f t="shared" si="612"/>
        <v>0.34966588555036682</v>
      </c>
      <c r="BL422" s="8">
        <f t="shared" si="613"/>
        <v>0.32067054646985216</v>
      </c>
      <c r="BM422" s="8">
        <f t="shared" si="614"/>
        <v>0.22347696566997993</v>
      </c>
      <c r="BN422" s="8">
        <f t="shared" si="615"/>
        <v>0.77647622712609388</v>
      </c>
    </row>
    <row r="423" spans="1:66" x14ac:dyDescent="0.25">
      <c r="A423" t="s">
        <v>24</v>
      </c>
      <c r="B423" t="s">
        <v>288</v>
      </c>
      <c r="C423" t="s">
        <v>185</v>
      </c>
      <c r="D423" t="s">
        <v>497</v>
      </c>
      <c r="E423">
        <f>VLOOKUP(A423,home!$A$2:$E$405,3,FALSE)</f>
        <v>1.62917933130699</v>
      </c>
      <c r="F423">
        <f>VLOOKUP(B423,home!$B$2:$E$405,3,FALSE)</f>
        <v>0.81</v>
      </c>
      <c r="G423">
        <f>VLOOKUP(C423,away!$B$2:$E$405,4,FALSE)</f>
        <v>1.05</v>
      </c>
      <c r="H423">
        <f>VLOOKUP(A423,away!$A$2:$E$405,3,FALSE)</f>
        <v>1.4103343465045599</v>
      </c>
      <c r="I423">
        <f>VLOOKUP(C423,away!$B$2:$E$405,3,FALSE)</f>
        <v>0.94</v>
      </c>
      <c r="J423">
        <f>VLOOKUP(B423,home!$B$2:$E$405,4,FALSE)</f>
        <v>1.42</v>
      </c>
      <c r="K423" s="3">
        <f t="shared" si="560"/>
        <v>1.385617021276595</v>
      </c>
      <c r="L423" s="3">
        <f t="shared" si="561"/>
        <v>1.8825142857142865</v>
      </c>
      <c r="M423" s="5">
        <f t="shared" si="562"/>
        <v>3.8077515820585155E-2</v>
      </c>
      <c r="N423" s="5">
        <f t="shared" si="563"/>
        <v>5.2760854048931619E-2</v>
      </c>
      <c r="O423" s="5">
        <f t="shared" si="564"/>
        <v>7.1681467496763296E-2</v>
      </c>
      <c r="P423" s="5">
        <f t="shared" si="565"/>
        <v>9.9323061473600205E-2</v>
      </c>
      <c r="Q423" s="5">
        <f t="shared" si="566"/>
        <v>3.6553168713644911E-2</v>
      </c>
      <c r="R423" s="5">
        <f t="shared" si="567"/>
        <v>6.7470693291810616E-2</v>
      </c>
      <c r="S423" s="5">
        <f t="shared" si="568"/>
        <v>6.4769656895233951E-2</v>
      </c>
      <c r="T423" s="5">
        <f t="shared" si="569"/>
        <v>6.8811862291561041E-2</v>
      </c>
      <c r="U423" s="5">
        <f t="shared" si="570"/>
        <v>9.3488541062465361E-2</v>
      </c>
      <c r="V423" s="5">
        <f t="shared" si="571"/>
        <v>1.8772001373143662E-2</v>
      </c>
      <c r="W423" s="5">
        <f t="shared" si="572"/>
        <v>1.6882897583740491E-2</v>
      </c>
      <c r="X423" s="5">
        <f t="shared" si="573"/>
        <v>3.1782295885642679E-2</v>
      </c>
      <c r="Y423" s="5">
        <f t="shared" si="574"/>
        <v>2.9915313018760378E-2</v>
      </c>
      <c r="Z423" s="5">
        <f t="shared" si="575"/>
        <v>4.2338181329626849E-2</v>
      </c>
      <c r="AA423" s="5">
        <f t="shared" si="576"/>
        <v>5.8664504700225897E-2</v>
      </c>
      <c r="AB423" s="5">
        <f t="shared" si="577"/>
        <v>4.0643268128696917E-2</v>
      </c>
      <c r="AC423" s="5">
        <f t="shared" si="578"/>
        <v>3.0603569557170426E-3</v>
      </c>
      <c r="AD423" s="5">
        <f t="shared" si="579"/>
        <v>5.8483075651250818E-3</v>
      </c>
      <c r="AE423" s="5">
        <f t="shared" si="580"/>
        <v>1.1009522538598901E-2</v>
      </c>
      <c r="AF423" s="5">
        <f t="shared" si="581"/>
        <v>1.0362791728902926E-2</v>
      </c>
      <c r="AG423" s="5">
        <f t="shared" si="582"/>
        <v>6.5027011565138683E-3</v>
      </c>
      <c r="AH423" s="5">
        <f t="shared" si="583"/>
        <v>1.9925557796046107E-2</v>
      </c>
      <c r="AI423" s="5">
        <f t="shared" si="584"/>
        <v>2.7609192040632041E-2</v>
      </c>
      <c r="AJ423" s="5">
        <f t="shared" si="585"/>
        <v>1.9127883217597026E-2</v>
      </c>
      <c r="AK423" s="5">
        <f t="shared" si="586"/>
        <v>8.8346401890977855E-3</v>
      </c>
      <c r="AL423" s="5">
        <f t="shared" si="587"/>
        <v>3.1931076961645407E-4</v>
      </c>
      <c r="AM423" s="5">
        <f t="shared" si="588"/>
        <v>1.6207029015795986E-3</v>
      </c>
      <c r="AN423" s="5">
        <f t="shared" si="589"/>
        <v>3.0509963651221893E-3</v>
      </c>
      <c r="AO423" s="5">
        <f t="shared" si="590"/>
        <v>2.8717721215024421E-3</v>
      </c>
      <c r="AP423" s="5">
        <f t="shared" si="591"/>
        <v>1.8020506813481235E-3</v>
      </c>
      <c r="AQ423" s="5">
        <f t="shared" si="592"/>
        <v>8.4809653780475158E-4</v>
      </c>
      <c r="AR423" s="5">
        <f t="shared" si="593"/>
        <v>7.5020294403764908E-3</v>
      </c>
      <c r="AS423" s="5">
        <f t="shared" si="594"/>
        <v>1.0394939686703793E-2</v>
      </c>
      <c r="AT423" s="5">
        <f t="shared" si="595"/>
        <v>7.201702682520187E-3</v>
      </c>
      <c r="AU423" s="5">
        <f t="shared" si="596"/>
        <v>3.3262672730244281E-3</v>
      </c>
      <c r="AV423" s="5">
        <f t="shared" si="597"/>
        <v>1.1522331377044827E-3</v>
      </c>
      <c r="AW423" s="5">
        <f t="shared" si="598"/>
        <v>2.3136228031110321E-5</v>
      </c>
      <c r="AX423" s="5">
        <f t="shared" si="599"/>
        <v>3.7427892114350991E-4</v>
      </c>
      <c r="AY423" s="5">
        <f t="shared" si="600"/>
        <v>7.0458541589438824E-4</v>
      </c>
      <c r="AZ423" s="5">
        <f t="shared" si="601"/>
        <v>6.6319605546356409E-4</v>
      </c>
      <c r="BA423" s="5">
        <f t="shared" si="602"/>
        <v>4.1615868287984118E-4</v>
      </c>
      <c r="BB423" s="5">
        <f t="shared" si="603"/>
        <v>1.9585616641133564E-4</v>
      </c>
      <c r="BC423" s="5">
        <f t="shared" si="604"/>
        <v>7.3740406242914751E-5</v>
      </c>
      <c r="BD423" s="5">
        <f t="shared" si="605"/>
        <v>2.3537795988929824E-3</v>
      </c>
      <c r="BE423" s="5">
        <f t="shared" si="606"/>
        <v>3.2614370765597124E-3</v>
      </c>
      <c r="BF423" s="5">
        <f t="shared" si="607"/>
        <v>2.2595513635518577E-3</v>
      </c>
      <c r="BG423" s="5">
        <f t="shared" si="608"/>
        <v>1.0436242765953978E-3</v>
      </c>
      <c r="BH423" s="5">
        <f t="shared" si="609"/>
        <v>3.6151589036701414E-4</v>
      </c>
      <c r="BI423" s="5">
        <f t="shared" si="610"/>
        <v>1.0018451423089967E-4</v>
      </c>
      <c r="BJ423" s="8">
        <f t="shared" si="611"/>
        <v>0.28305114878681459</v>
      </c>
      <c r="BK423" s="8">
        <f t="shared" si="612"/>
        <v>0.22502648870379086</v>
      </c>
      <c r="BL423" s="8">
        <f t="shared" si="613"/>
        <v>0.44640301286386225</v>
      </c>
      <c r="BM423" s="8">
        <f t="shared" si="614"/>
        <v>0.6302706216508952</v>
      </c>
      <c r="BN423" s="8">
        <f t="shared" si="615"/>
        <v>0.36586676084533576</v>
      </c>
    </row>
    <row r="424" spans="1:66" x14ac:dyDescent="0.25">
      <c r="A424" t="s">
        <v>24</v>
      </c>
      <c r="B424" t="s">
        <v>184</v>
      </c>
      <c r="C424" t="s">
        <v>181</v>
      </c>
      <c r="D424" t="s">
        <v>497</v>
      </c>
      <c r="E424">
        <f>VLOOKUP(A424,home!$A$2:$E$405,3,FALSE)</f>
        <v>1.62917933130699</v>
      </c>
      <c r="F424">
        <f>VLOOKUP(B424,home!$B$2:$E$405,3,FALSE)</f>
        <v>0.96</v>
      </c>
      <c r="G424">
        <f>VLOOKUP(C424,away!$B$2:$E$405,4,FALSE)</f>
        <v>0.79</v>
      </c>
      <c r="H424">
        <f>VLOOKUP(A424,away!$A$2:$E$405,3,FALSE)</f>
        <v>1.4103343465045599</v>
      </c>
      <c r="I424">
        <f>VLOOKUP(C424,away!$B$2:$E$405,3,FALSE)</f>
        <v>0.76</v>
      </c>
      <c r="J424">
        <f>VLOOKUP(B424,home!$B$2:$E$405,4,FALSE)</f>
        <v>1.06</v>
      </c>
      <c r="K424" s="3">
        <f t="shared" si="560"/>
        <v>1.2355696048632212</v>
      </c>
      <c r="L424" s="3">
        <f t="shared" si="561"/>
        <v>1.1361653495440736</v>
      </c>
      <c r="M424" s="5">
        <f t="shared" si="562"/>
        <v>9.3318682090291094E-2</v>
      </c>
      <c r="N424" s="5">
        <f t="shared" si="563"/>
        <v>0.11530172715665751</v>
      </c>
      <c r="O424" s="5">
        <f t="shared" si="564"/>
        <v>0.10602545305610785</v>
      </c>
      <c r="P424" s="5">
        <f t="shared" si="565"/>
        <v>0.13100182713797917</v>
      </c>
      <c r="Q424" s="5">
        <f t="shared" si="566"/>
        <v>7.1231654731499158E-2</v>
      </c>
      <c r="R424" s="5">
        <f t="shared" si="567"/>
        <v>6.0231222966030777E-2</v>
      </c>
      <c r="S424" s="5">
        <f t="shared" si="568"/>
        <v>4.59754636721195E-2</v>
      </c>
      <c r="T424" s="5">
        <f t="shared" si="569"/>
        <v>8.0930937896616498E-2</v>
      </c>
      <c r="U424" s="5">
        <f t="shared" si="570"/>
        <v>7.4419868360567215E-2</v>
      </c>
      <c r="V424" s="5">
        <f t="shared" si="571"/>
        <v>7.171208748409476E-3</v>
      </c>
      <c r="W424" s="5">
        <f t="shared" si="572"/>
        <v>2.933722249678394E-2</v>
      </c>
      <c r="X424" s="5">
        <f t="shared" si="573"/>
        <v>3.3331935652710781E-2</v>
      </c>
      <c r="Y424" s="5">
        <f t="shared" si="574"/>
        <v>1.8935295160921361E-2</v>
      </c>
      <c r="Z424" s="5">
        <f t="shared" si="575"/>
        <v>2.2810876164889138E-2</v>
      </c>
      <c r="AA424" s="5">
        <f t="shared" si="576"/>
        <v>2.8184425249635939E-2</v>
      </c>
      <c r="AB424" s="5">
        <f t="shared" si="577"/>
        <v>1.7411909584494841E-2</v>
      </c>
      <c r="AC424" s="5">
        <f t="shared" si="578"/>
        <v>6.2918902449815659E-4</v>
      </c>
      <c r="AD424" s="5">
        <f t="shared" si="579"/>
        <v>9.0620451020339329E-3</v>
      </c>
      <c r="AE424" s="5">
        <f t="shared" si="580"/>
        <v>1.0295981640936543E-2</v>
      </c>
      <c r="AF424" s="5">
        <f t="shared" si="581"/>
        <v>5.8489687899870163E-3</v>
      </c>
      <c r="AG424" s="5">
        <f t="shared" si="582"/>
        <v>2.2151318899159924E-3</v>
      </c>
      <c r="AH424" s="5">
        <f t="shared" si="583"/>
        <v>6.4792317728219568E-3</v>
      </c>
      <c r="AI424" s="5">
        <f t="shared" si="584"/>
        <v>8.0055418413628541E-3</v>
      </c>
      <c r="AJ424" s="5">
        <f t="shared" si="585"/>
        <v>4.9457020848243443E-3</v>
      </c>
      <c r="AK424" s="5">
        <f t="shared" si="586"/>
        <v>2.0369197235725416E-3</v>
      </c>
      <c r="AL424" s="5">
        <f t="shared" si="587"/>
        <v>3.5330508309009551E-5</v>
      </c>
      <c r="AM424" s="5">
        <f t="shared" si="588"/>
        <v>2.2393574971945511E-3</v>
      </c>
      <c r="AN424" s="5">
        <f t="shared" si="589"/>
        <v>2.5442803935541887E-3</v>
      </c>
      <c r="AO424" s="5">
        <f t="shared" si="590"/>
        <v>1.4453616113403141E-3</v>
      </c>
      <c r="AP424" s="5">
        <f t="shared" si="591"/>
        <v>5.4738992678868466E-4</v>
      </c>
      <c r="AQ424" s="5">
        <f t="shared" si="592"/>
        <v>1.5548136687669261E-4</v>
      </c>
      <c r="AR424" s="5">
        <f t="shared" si="593"/>
        <v>1.472295726389065E-3</v>
      </c>
      <c r="AS424" s="5">
        <f t="shared" si="594"/>
        <v>1.8191238488963462E-3</v>
      </c>
      <c r="AT424" s="5">
        <f t="shared" si="595"/>
        <v>1.1238270675890606E-3</v>
      </c>
      <c r="AU424" s="5">
        <f t="shared" si="596"/>
        <v>4.628555219452028E-4</v>
      </c>
      <c r="AV424" s="5">
        <f t="shared" si="597"/>
        <v>1.4297255358964854E-4</v>
      </c>
      <c r="AW424" s="5">
        <f t="shared" si="598"/>
        <v>1.3777047039602082E-6</v>
      </c>
      <c r="AX424" s="5">
        <f t="shared" si="599"/>
        <v>4.6114700965936046E-4</v>
      </c>
      <c r="AY424" s="5">
        <f t="shared" si="600"/>
        <v>5.2393925342083148E-4</v>
      </c>
      <c r="AZ424" s="5">
        <f t="shared" si="601"/>
        <v>2.9764081250137006E-4</v>
      </c>
      <c r="BA424" s="5">
        <f t="shared" si="602"/>
        <v>1.1272305925806709E-4</v>
      </c>
      <c r="BB424" s="5">
        <f t="shared" si="603"/>
        <v>3.2018008505904759E-5</v>
      </c>
      <c r="BC424" s="5">
        <f t="shared" si="604"/>
        <v>7.2755503651632797E-6</v>
      </c>
      <c r="BD424" s="5">
        <f t="shared" si="605"/>
        <v>2.7879523143417963E-4</v>
      </c>
      <c r="BE424" s="5">
        <f t="shared" si="606"/>
        <v>3.4447091394087961E-4</v>
      </c>
      <c r="BF424" s="5">
        <f t="shared" si="607"/>
        <v>2.1280889551240269E-4</v>
      </c>
      <c r="BG424" s="5">
        <f t="shared" si="608"/>
        <v>8.764673431321266E-5</v>
      </c>
      <c r="BH424" s="5">
        <f t="shared" si="609"/>
        <v>2.707341022073197E-5</v>
      </c>
      <c r="BI424" s="5">
        <f t="shared" si="610"/>
        <v>6.6902165537459389E-6</v>
      </c>
      <c r="BJ424" s="8">
        <f t="shared" si="611"/>
        <v>0.38485751500752791</v>
      </c>
      <c r="BK424" s="8">
        <f t="shared" si="612"/>
        <v>0.27865564043502722</v>
      </c>
      <c r="BL424" s="8">
        <f t="shared" si="613"/>
        <v>0.31371883475980283</v>
      </c>
      <c r="BM424" s="8">
        <f t="shared" si="614"/>
        <v>0.42240973767996476</v>
      </c>
      <c r="BN424" s="8">
        <f t="shared" si="615"/>
        <v>0.57711056713856557</v>
      </c>
    </row>
    <row r="425" spans="1:66" x14ac:dyDescent="0.25">
      <c r="A425" t="s">
        <v>24</v>
      </c>
      <c r="B425" t="s">
        <v>290</v>
      </c>
      <c r="C425" t="s">
        <v>287</v>
      </c>
      <c r="D425" t="s">
        <v>497</v>
      </c>
      <c r="E425">
        <f>VLOOKUP(A425,home!$A$2:$E$405,3,FALSE)</f>
        <v>1.62917933130699</v>
      </c>
      <c r="F425">
        <f>VLOOKUP(B425,home!$B$2:$E$405,3,FALSE)</f>
        <v>1.04</v>
      </c>
      <c r="G425">
        <f>VLOOKUP(C425,away!$B$2:$E$405,4,FALSE)</f>
        <v>1.19</v>
      </c>
      <c r="H425">
        <f>VLOOKUP(A425,away!$A$2:$E$405,3,FALSE)</f>
        <v>1.4103343465045599</v>
      </c>
      <c r="I425">
        <f>VLOOKUP(C425,away!$B$2:$E$405,3,FALSE)</f>
        <v>0.73</v>
      </c>
      <c r="J425">
        <f>VLOOKUP(B425,home!$B$2:$E$405,4,FALSE)</f>
        <v>1.02</v>
      </c>
      <c r="K425" s="3">
        <f t="shared" si="560"/>
        <v>2.0162723404255307</v>
      </c>
      <c r="L425" s="3">
        <f t="shared" si="561"/>
        <v>1.0501349544072953</v>
      </c>
      <c r="M425" s="5">
        <f t="shared" si="562"/>
        <v>4.6588232330691398E-2</v>
      </c>
      <c r="N425" s="5">
        <f t="shared" si="563"/>
        <v>9.3934564237691517E-2</v>
      </c>
      <c r="O425" s="5">
        <f t="shared" si="564"/>
        <v>4.8923931234507084E-2</v>
      </c>
      <c r="P425" s="5">
        <f t="shared" si="565"/>
        <v>9.8643969333017334E-2</v>
      </c>
      <c r="Q425" s="5">
        <f t="shared" si="566"/>
        <v>9.469883184119135E-2</v>
      </c>
      <c r="R425" s="5">
        <f t="shared" si="567"/>
        <v>2.5688365148187377E-2</v>
      </c>
      <c r="S425" s="5">
        <f t="shared" si="568"/>
        <v>5.2216150940775877E-2</v>
      </c>
      <c r="T425" s="5">
        <f t="shared" si="569"/>
        <v>9.9446553457973597E-2</v>
      </c>
      <c r="U425" s="5">
        <f t="shared" si="570"/>
        <v>5.1794740119041394E-2</v>
      </c>
      <c r="V425" s="5">
        <f t="shared" si="571"/>
        <v>1.2284476463996229E-2</v>
      </c>
      <c r="W425" s="5">
        <f t="shared" si="572"/>
        <v>6.3646211770667552E-2</v>
      </c>
      <c r="X425" s="5">
        <f t="shared" si="573"/>
        <v>6.6837111695987023E-2</v>
      </c>
      <c r="Y425" s="5">
        <f t="shared" si="574"/>
        <v>3.5093993621790318E-2</v>
      </c>
      <c r="Z425" s="5">
        <f t="shared" si="575"/>
        <v>8.992083387896567E-3</v>
      </c>
      <c r="AA425" s="5">
        <f t="shared" si="576"/>
        <v>1.8130489017815749E-2</v>
      </c>
      <c r="AB425" s="5">
        <f t="shared" si="577"/>
        <v>1.8278001762505377E-2</v>
      </c>
      <c r="AC425" s="5">
        <f t="shared" si="578"/>
        <v>1.6256647051248959E-3</v>
      </c>
      <c r="AD425" s="5">
        <f t="shared" si="579"/>
        <v>3.2082024091515698E-2</v>
      </c>
      <c r="AE425" s="5">
        <f t="shared" si="580"/>
        <v>3.3690454906637586E-2</v>
      </c>
      <c r="AF425" s="5">
        <f t="shared" si="581"/>
        <v>1.7689762163671453E-2</v>
      </c>
      <c r="AG425" s="5">
        <f t="shared" si="582"/>
        <v>6.1922125277410062E-3</v>
      </c>
      <c r="AH425" s="5">
        <f t="shared" si="583"/>
        <v>2.36072526964384E-3</v>
      </c>
      <c r="AI425" s="5">
        <f t="shared" si="584"/>
        <v>4.7598650645264773E-3</v>
      </c>
      <c r="AJ425" s="5">
        <f t="shared" si="585"/>
        <v>4.7985921368812615E-3</v>
      </c>
      <c r="AK425" s="5">
        <f t="shared" si="586"/>
        <v>3.2250895328590429E-3</v>
      </c>
      <c r="AL425" s="5">
        <f t="shared" si="587"/>
        <v>1.3768457079876422E-4</v>
      </c>
      <c r="AM425" s="5">
        <f t="shared" si="588"/>
        <v>1.2937219560117721E-2</v>
      </c>
      <c r="AN425" s="5">
        <f t="shared" si="589"/>
        <v>1.358582647292139E-2</v>
      </c>
      <c r="AO425" s="5">
        <f t="shared" si="590"/>
        <v>7.1334756318633648E-3</v>
      </c>
      <c r="AP425" s="5">
        <f t="shared" si="591"/>
        <v>2.497037369144129E-3</v>
      </c>
      <c r="AQ425" s="5">
        <f t="shared" si="592"/>
        <v>6.5555655594987062E-4</v>
      </c>
      <c r="AR425" s="5">
        <f t="shared" si="593"/>
        <v>4.958160246811169E-4</v>
      </c>
      <c r="AS425" s="5">
        <f t="shared" si="594"/>
        <v>9.9970013650427822E-4</v>
      </c>
      <c r="AT425" s="5">
        <f t="shared" si="595"/>
        <v>1.0078338669766021E-3</v>
      </c>
      <c r="AU425" s="5">
        <f t="shared" si="596"/>
        <v>6.7735584990967555E-4</v>
      </c>
      <c r="AV425" s="5">
        <f t="shared" si="597"/>
        <v>3.4143346619957648E-4</v>
      </c>
      <c r="AW425" s="5">
        <f t="shared" si="598"/>
        <v>8.0979871120298842E-6</v>
      </c>
      <c r="AX425" s="5">
        <f t="shared" si="599"/>
        <v>4.3474929935129174E-3</v>
      </c>
      <c r="AY425" s="5">
        <f t="shared" si="600"/>
        <v>4.5654543565287233E-3</v>
      </c>
      <c r="AZ425" s="5">
        <f t="shared" si="601"/>
        <v>2.3971716012709393E-3</v>
      </c>
      <c r="BA425" s="5">
        <f t="shared" si="602"/>
        <v>8.3911789673570697E-4</v>
      </c>
      <c r="BB425" s="5">
        <f t="shared" si="603"/>
        <v>2.2029675855772426E-4</v>
      </c>
      <c r="BC425" s="5">
        <f t="shared" si="604"/>
        <v>4.6268265300818164E-5</v>
      </c>
      <c r="BD425" s="5">
        <f t="shared" si="605"/>
        <v>8.6778956412151829E-5</v>
      </c>
      <c r="BE425" s="5">
        <f t="shared" si="606"/>
        <v>1.7497000954481447E-4</v>
      </c>
      <c r="BF425" s="5">
        <f t="shared" si="607"/>
        <v>1.7639359532460033E-4</v>
      </c>
      <c r="BG425" s="5">
        <f t="shared" si="608"/>
        <v>1.1855250909373528E-4</v>
      </c>
      <c r="BH425" s="5">
        <f t="shared" si="609"/>
        <v>5.9758536243436157E-5</v>
      </c>
      <c r="BI425" s="5">
        <f t="shared" si="610"/>
        <v>2.4097896746391377E-5</v>
      </c>
      <c r="BJ425" s="8">
        <f t="shared" si="611"/>
        <v>0.59253663777677057</v>
      </c>
      <c r="BK425" s="8">
        <f t="shared" si="612"/>
        <v>0.21606163270093323</v>
      </c>
      <c r="BL425" s="8">
        <f t="shared" si="613"/>
        <v>0.18212249013360401</v>
      </c>
      <c r="BM425" s="8">
        <f t="shared" si="614"/>
        <v>0.58667759350450144</v>
      </c>
      <c r="BN425" s="8">
        <f t="shared" si="615"/>
        <v>0.40847789412528601</v>
      </c>
    </row>
    <row r="426" spans="1:66" x14ac:dyDescent="0.25">
      <c r="A426" t="s">
        <v>24</v>
      </c>
      <c r="B426" t="s">
        <v>326</v>
      </c>
      <c r="C426" t="s">
        <v>291</v>
      </c>
      <c r="D426" t="s">
        <v>497</v>
      </c>
      <c r="E426">
        <f>VLOOKUP(A426,home!$A$2:$E$405,3,FALSE)</f>
        <v>1.62917933130699</v>
      </c>
      <c r="F426">
        <f>VLOOKUP(B426,home!$B$2:$E$405,3,FALSE)</f>
        <v>0.79</v>
      </c>
      <c r="G426">
        <f>VLOOKUP(C426,away!$B$2:$E$405,4,FALSE)</f>
        <v>1.5</v>
      </c>
      <c r="H426">
        <f>VLOOKUP(A426,away!$A$2:$E$405,3,FALSE)</f>
        <v>1.4103343465045599</v>
      </c>
      <c r="I426">
        <f>VLOOKUP(C426,away!$B$2:$E$405,3,FALSE)</f>
        <v>0.88</v>
      </c>
      <c r="J426">
        <f>VLOOKUP(B426,home!$B$2:$E$405,4,FALSE)</f>
        <v>1.29</v>
      </c>
      <c r="K426" s="3">
        <f t="shared" si="560"/>
        <v>1.9305775075987834</v>
      </c>
      <c r="L426" s="3">
        <f t="shared" si="561"/>
        <v>1.6010115501519764</v>
      </c>
      <c r="M426" s="5">
        <f t="shared" si="562"/>
        <v>2.9258385642744782E-2</v>
      </c>
      <c r="N426" s="5">
        <f t="shared" si="563"/>
        <v>5.6485581230534258E-2</v>
      </c>
      <c r="O426" s="5">
        <f t="shared" si="564"/>
        <v>4.6843013352835167E-2</v>
      </c>
      <c r="P426" s="5">
        <f t="shared" si="565"/>
        <v>9.0434067967133047E-2</v>
      </c>
      <c r="Q426" s="5">
        <f t="shared" si="566"/>
        <v>5.4524896313656743E-2</v>
      </c>
      <c r="R426" s="5">
        <f t="shared" si="567"/>
        <v>3.7498102710906187E-2</v>
      </c>
      <c r="S426" s="5">
        <f t="shared" si="568"/>
        <v>6.9880142644780749E-2</v>
      </c>
      <c r="T426" s="5">
        <f t="shared" si="569"/>
        <v>8.7294988769003379E-2</v>
      </c>
      <c r="U426" s="5">
        <f t="shared" si="570"/>
        <v>7.2392993671304445E-2</v>
      </c>
      <c r="V426" s="5">
        <f t="shared" si="571"/>
        <v>2.3998990871103246E-2</v>
      </c>
      <c r="W426" s="5">
        <f t="shared" si="572"/>
        <v>3.5088179475767173E-2</v>
      </c>
      <c r="X426" s="5">
        <f t="shared" si="573"/>
        <v>5.6176580614508767E-2</v>
      </c>
      <c r="Y426" s="5">
        <f t="shared" si="574"/>
        <v>4.496967720593608E-2</v>
      </c>
      <c r="Z426" s="5">
        <f t="shared" si="575"/>
        <v>2.0011631849648649E-2</v>
      </c>
      <c r="AA426" s="5">
        <f t="shared" si="576"/>
        <v>3.8634006339279124E-2</v>
      </c>
      <c r="AB426" s="5">
        <f t="shared" si="577"/>
        <v>3.7292971833520552E-2</v>
      </c>
      <c r="AC426" s="5">
        <f t="shared" si="578"/>
        <v>4.6361203888698925E-3</v>
      </c>
      <c r="AD426" s="5">
        <f t="shared" si="579"/>
        <v>1.6935112519626341E-2</v>
      </c>
      <c r="AE426" s="5">
        <f t="shared" si="580"/>
        <v>2.7113310747045115E-2</v>
      </c>
      <c r="AF426" s="5">
        <f t="shared" si="581"/>
        <v>2.1704361834439474E-2</v>
      </c>
      <c r="AG426" s="5">
        <f t="shared" si="582"/>
        <v>1.1582977995205114E-2</v>
      </c>
      <c r="AH426" s="5">
        <f t="shared" si="583"/>
        <v>8.0097134321691615E-3</v>
      </c>
      <c r="AI426" s="5">
        <f t="shared" si="584"/>
        <v>1.5463372594457639E-2</v>
      </c>
      <c r="AJ426" s="5">
        <f t="shared" si="585"/>
        <v>1.4926619661239685E-2</v>
      </c>
      <c r="AK426" s="5">
        <f t="shared" si="586"/>
        <v>9.6056653941570345E-3</v>
      </c>
      <c r="AL426" s="5">
        <f t="shared" si="587"/>
        <v>5.7318709442171227E-4</v>
      </c>
      <c r="AM426" s="5">
        <f t="shared" si="588"/>
        <v>6.5389094638090344E-3</v>
      </c>
      <c r="AN426" s="5">
        <f t="shared" si="589"/>
        <v>1.0468869576956334E-2</v>
      </c>
      <c r="AO426" s="5">
        <f t="shared" si="590"/>
        <v>8.3803905548708625E-3</v>
      </c>
      <c r="AP426" s="5">
        <f t="shared" si="591"/>
        <v>4.4723673577109282E-3</v>
      </c>
      <c r="AQ426" s="5">
        <f t="shared" si="592"/>
        <v>1.790077949054468E-3</v>
      </c>
      <c r="AR426" s="5">
        <f t="shared" si="593"/>
        <v>2.5647287436620487E-3</v>
      </c>
      <c r="AS426" s="5">
        <f t="shared" si="594"/>
        <v>4.951407625606038E-3</v>
      </c>
      <c r="AT426" s="5">
        <f t="shared" si="595"/>
        <v>4.7795380964740586E-3</v>
      </c>
      <c r="AU426" s="5">
        <f t="shared" si="596"/>
        <v>3.0757562485881069E-3</v>
      </c>
      <c r="AV426" s="5">
        <f t="shared" si="597"/>
        <v>1.4844964580951526E-3</v>
      </c>
      <c r="AW426" s="5">
        <f t="shared" si="598"/>
        <v>4.9212520631167785E-5</v>
      </c>
      <c r="AX426" s="5">
        <f t="shared" si="599"/>
        <v>2.1039785891757571E-3</v>
      </c>
      <c r="AY426" s="5">
        <f t="shared" si="600"/>
        <v>3.3684940225428475E-3</v>
      </c>
      <c r="AZ426" s="5">
        <f t="shared" si="601"/>
        <v>2.6964989183544956E-3</v>
      </c>
      <c r="BA426" s="5">
        <f t="shared" si="602"/>
        <v>1.439041971085953E-3</v>
      </c>
      <c r="BB426" s="5">
        <f t="shared" si="603"/>
        <v>5.7598070421551936E-4</v>
      </c>
      <c r="BC426" s="5">
        <f t="shared" si="604"/>
        <v>1.8443035202274295E-4</v>
      </c>
      <c r="BD426" s="5">
        <f t="shared" si="605"/>
        <v>6.8436005693495205E-4</v>
      </c>
      <c r="BE426" s="5">
        <f t="shared" si="606"/>
        <v>1.3212101330176414E-3</v>
      </c>
      <c r="BF426" s="5">
        <f t="shared" si="607"/>
        <v>1.2753492828077278E-3</v>
      </c>
      <c r="BG426" s="5">
        <f t="shared" si="608"/>
        <v>8.2072021324027964E-4</v>
      </c>
      <c r="BH426" s="5">
        <f t="shared" si="609"/>
        <v>3.9611599592834023E-4</v>
      </c>
      <c r="BI426" s="5">
        <f t="shared" si="610"/>
        <v>1.5294652642786898E-4</v>
      </c>
      <c r="BJ426" s="8">
        <f t="shared" si="611"/>
        <v>0.45389470616552136</v>
      </c>
      <c r="BK426" s="8">
        <f t="shared" si="612"/>
        <v>0.22214938863159631</v>
      </c>
      <c r="BL426" s="8">
        <f t="shared" si="613"/>
        <v>0.30217308837065116</v>
      </c>
      <c r="BM426" s="8">
        <f t="shared" si="614"/>
        <v>0.67986548629769583</v>
      </c>
      <c r="BN426" s="8">
        <f t="shared" si="615"/>
        <v>0.31504404721781021</v>
      </c>
    </row>
    <row r="427" spans="1:66" x14ac:dyDescent="0.25">
      <c r="A427" t="s">
        <v>27</v>
      </c>
      <c r="B427" t="s">
        <v>298</v>
      </c>
      <c r="C427" t="s">
        <v>191</v>
      </c>
      <c r="D427" t="s">
        <v>497</v>
      </c>
      <c r="E427">
        <f>VLOOKUP(A427,home!$A$2:$E$405,3,FALSE)</f>
        <v>1.27352941176471</v>
      </c>
      <c r="F427">
        <f>VLOOKUP(B427,home!$B$2:$E$405,3,FALSE)</f>
        <v>1.48</v>
      </c>
      <c r="G427">
        <f>VLOOKUP(C427,away!$B$2:$E$405,4,FALSE)</f>
        <v>1.2</v>
      </c>
      <c r="H427">
        <f>VLOOKUP(A427,away!$A$2:$E$405,3,FALSE)</f>
        <v>1.0794117647058801</v>
      </c>
      <c r="I427">
        <f>VLOOKUP(C427,away!$B$2:$E$405,3,FALSE)</f>
        <v>0.92</v>
      </c>
      <c r="J427">
        <f>VLOOKUP(B427,home!$B$2:$E$405,4,FALSE)</f>
        <v>0.76</v>
      </c>
      <c r="K427" s="3">
        <f t="shared" si="560"/>
        <v>2.2617882352941248</v>
      </c>
      <c r="L427" s="3">
        <f t="shared" si="561"/>
        <v>0.7547247058823513</v>
      </c>
      <c r="M427" s="5">
        <f t="shared" si="562"/>
        <v>4.8971688127414044E-2</v>
      </c>
      <c r="N427" s="5">
        <f t="shared" si="563"/>
        <v>0.11076358806907804</v>
      </c>
      <c r="O427" s="5">
        <f t="shared" si="564"/>
        <v>3.6960142918524806E-2</v>
      </c>
      <c r="P427" s="5">
        <f t="shared" si="565"/>
        <v>8.3596016427908856E-2</v>
      </c>
      <c r="Q427" s="5">
        <f t="shared" si="566"/>
        <v>0.12526189019680273</v>
      </c>
      <c r="R427" s="5">
        <f t="shared" si="567"/>
        <v>1.3947366496776649E-2</v>
      </c>
      <c r="S427" s="5">
        <f t="shared" si="568"/>
        <v>3.5675173910858116E-2</v>
      </c>
      <c r="T427" s="5">
        <f t="shared" si="569"/>
        <v>9.4538243237049333E-2</v>
      </c>
      <c r="U427" s="5">
        <f t="shared" si="570"/>
        <v>3.1545989455744855E-2</v>
      </c>
      <c r="V427" s="5">
        <f t="shared" si="571"/>
        <v>6.766500169924204E-3</v>
      </c>
      <c r="W427" s="5">
        <f t="shared" si="572"/>
        <v>9.4438623192610954E-2</v>
      </c>
      <c r="X427" s="5">
        <f t="shared" si="573"/>
        <v>7.1275162112977505E-2</v>
      </c>
      <c r="Y427" s="5">
        <f t="shared" si="574"/>
        <v>2.6896562881216925E-2</v>
      </c>
      <c r="Z427" s="5">
        <f t="shared" si="575"/>
        <v>3.5088073590377055E-3</v>
      </c>
      <c r="AA427" s="5">
        <f t="shared" si="576"/>
        <v>7.9361792045849304E-3</v>
      </c>
      <c r="AB427" s="5">
        <f t="shared" si="577"/>
        <v>8.9749783790580417E-3</v>
      </c>
      <c r="AC427" s="5">
        <f t="shared" si="578"/>
        <v>7.2191260015981443E-4</v>
      </c>
      <c r="AD427" s="5">
        <f t="shared" si="579"/>
        <v>5.3400041723605594E-2</v>
      </c>
      <c r="AE427" s="5">
        <f t="shared" si="580"/>
        <v>4.0302330783953524E-2</v>
      </c>
      <c r="AF427" s="5">
        <f t="shared" si="581"/>
        <v>1.5208582373646275E-2</v>
      </c>
      <c r="AG427" s="5">
        <f t="shared" si="582"/>
        <v>3.8260976196125662E-3</v>
      </c>
      <c r="AH427" s="5">
        <f t="shared" si="583"/>
        <v>6.6204590051189042E-4</v>
      </c>
      <c r="AI427" s="5">
        <f t="shared" si="584"/>
        <v>1.4974076290024984E-3</v>
      </c>
      <c r="AJ427" s="5">
        <f t="shared" si="585"/>
        <v>1.6934094793587605E-3</v>
      </c>
      <c r="AK427" s="5">
        <f t="shared" si="586"/>
        <v>1.2767112126497312E-3</v>
      </c>
      <c r="AL427" s="5">
        <f t="shared" si="587"/>
        <v>4.929298530649693E-5</v>
      </c>
      <c r="AM427" s="5">
        <f t="shared" si="588"/>
        <v>2.4155917226933308E-2</v>
      </c>
      <c r="AN427" s="5">
        <f t="shared" si="589"/>
        <v>1.8231067524415664E-2</v>
      </c>
      <c r="AO427" s="5">
        <f t="shared" si="590"/>
        <v>6.8797185376429483E-3</v>
      </c>
      <c r="AP427" s="5">
        <f t="shared" si="591"/>
        <v>1.7307645166253114E-3</v>
      </c>
      <c r="AQ427" s="5">
        <f t="shared" si="592"/>
        <v>3.2656268519041197E-4</v>
      </c>
      <c r="AR427" s="5">
        <f t="shared" si="593"/>
        <v>9.993247950889062E-5</v>
      </c>
      <c r="AS427" s="5">
        <f t="shared" si="594"/>
        <v>2.2602610647698E-4</v>
      </c>
      <c r="AT427" s="5">
        <f t="shared" si="595"/>
        <v>2.5561159424948533E-4</v>
      </c>
      <c r="AU427" s="5">
        <f t="shared" si="596"/>
        <v>1.9271309889275375E-4</v>
      </c>
      <c r="AV427" s="5">
        <f t="shared" si="597"/>
        <v>1.0896905496567594E-4</v>
      </c>
      <c r="AW427" s="5">
        <f t="shared" si="598"/>
        <v>2.3373466537675772E-6</v>
      </c>
      <c r="AX427" s="5">
        <f t="shared" si="599"/>
        <v>9.1059282327693985E-3</v>
      </c>
      <c r="AY427" s="5">
        <f t="shared" si="600"/>
        <v>6.8724690072626844E-3</v>
      </c>
      <c r="AZ427" s="5">
        <f t="shared" si="601"/>
        <v>2.5934110750959515E-3</v>
      </c>
      <c r="BA427" s="5">
        <f t="shared" si="602"/>
        <v>6.5243713696127486E-4</v>
      </c>
      <c r="BB427" s="5">
        <f t="shared" si="603"/>
        <v>1.2310260657495537E-4</v>
      </c>
      <c r="BC427" s="5">
        <f t="shared" si="604"/>
        <v>1.8581715708126808E-5</v>
      </c>
      <c r="BD427" s="5">
        <f t="shared" si="605"/>
        <v>1.2570251867573589E-5</v>
      </c>
      <c r="BE427" s="5">
        <f t="shared" si="606"/>
        <v>2.8431247788761941E-5</v>
      </c>
      <c r="BF427" s="5">
        <f t="shared" si="607"/>
        <v>3.2152730881676937E-5</v>
      </c>
      <c r="BG427" s="5">
        <f t="shared" si="608"/>
        <v>2.4240889480251662E-5</v>
      </c>
      <c r="BH427" s="5">
        <f t="shared" si="609"/>
        <v>1.3706939659874583E-5</v>
      </c>
      <c r="BI427" s="5">
        <f t="shared" si="610"/>
        <v>6.2004389729181569E-6</v>
      </c>
      <c r="BJ427" s="8">
        <f t="shared" si="611"/>
        <v>0.7066010824557335</v>
      </c>
      <c r="BK427" s="8">
        <f t="shared" si="612"/>
        <v>0.18265305322883421</v>
      </c>
      <c r="BL427" s="8">
        <f t="shared" si="613"/>
        <v>0.10549478550895698</v>
      </c>
      <c r="BM427" s="8">
        <f t="shared" si="614"/>
        <v>0.57188690465544834</v>
      </c>
      <c r="BN427" s="8">
        <f t="shared" si="615"/>
        <v>0.4195006922365051</v>
      </c>
    </row>
    <row r="428" spans="1:66" x14ac:dyDescent="0.25">
      <c r="A428" t="s">
        <v>27</v>
      </c>
      <c r="B428" t="s">
        <v>188</v>
      </c>
      <c r="C428" t="s">
        <v>297</v>
      </c>
      <c r="D428" t="s">
        <v>497</v>
      </c>
      <c r="E428">
        <f>VLOOKUP(A428,home!$A$2:$E$405,3,FALSE)</f>
        <v>1.27352941176471</v>
      </c>
      <c r="F428">
        <f>VLOOKUP(B428,home!$B$2:$E$405,3,FALSE)</f>
        <v>1.2</v>
      </c>
      <c r="G428">
        <f>VLOOKUP(C428,away!$B$2:$E$405,4,FALSE)</f>
        <v>0.92</v>
      </c>
      <c r="H428">
        <f>VLOOKUP(A428,away!$A$2:$E$405,3,FALSE)</f>
        <v>1.0794117647058801</v>
      </c>
      <c r="I428">
        <f>VLOOKUP(C428,away!$B$2:$E$405,3,FALSE)</f>
        <v>0.83</v>
      </c>
      <c r="J428">
        <f>VLOOKUP(B428,home!$B$2:$E$405,4,FALSE)</f>
        <v>0.76</v>
      </c>
      <c r="K428" s="3">
        <f t="shared" si="560"/>
        <v>1.4059764705882398</v>
      </c>
      <c r="L428" s="3">
        <f t="shared" si="561"/>
        <v>0.68089294117646915</v>
      </c>
      <c r="M428" s="5">
        <f t="shared" si="562"/>
        <v>0.12407495604568509</v>
      </c>
      <c r="N428" s="5">
        <f t="shared" si="563"/>
        <v>0.17444646878950332</v>
      </c>
      <c r="O428" s="5">
        <f t="shared" si="564"/>
        <v>8.4481761748287656E-2</v>
      </c>
      <c r="P428" s="5">
        <f t="shared" si="565"/>
        <v>0.11877936921193404</v>
      </c>
      <c r="Q428" s="5">
        <f t="shared" si="566"/>
        <v>0.12263381524762373</v>
      </c>
      <c r="R428" s="5">
        <f t="shared" si="567"/>
        <v>2.8761517616280652E-2</v>
      </c>
      <c r="S428" s="5">
        <f t="shared" si="568"/>
        <v>2.8427450228533838E-2</v>
      </c>
      <c r="T428" s="5">
        <f t="shared" si="569"/>
        <v>8.3500499151646257E-2</v>
      </c>
      <c r="U428" s="5">
        <f t="shared" si="570"/>
        <v>4.0438017026899753E-2</v>
      </c>
      <c r="V428" s="5">
        <f t="shared" si="571"/>
        <v>3.0237945710509051E-3</v>
      </c>
      <c r="W428" s="5">
        <f t="shared" si="572"/>
        <v>5.7473419578874765E-2</v>
      </c>
      <c r="X428" s="5">
        <f t="shared" si="573"/>
        <v>3.913324569652931E-2</v>
      </c>
      <c r="Y428" s="5">
        <f t="shared" si="574"/>
        <v>1.332277538004562E-2</v>
      </c>
      <c r="Z428" s="5">
        <f t="shared" si="575"/>
        <v>6.5278381074827226E-3</v>
      </c>
      <c r="AA428" s="5">
        <f t="shared" si="576"/>
        <v>9.1779867829299717E-3</v>
      </c>
      <c r="AB428" s="5">
        <f t="shared" si="577"/>
        <v>6.4520167320846998E-3</v>
      </c>
      <c r="AC428" s="5">
        <f t="shared" si="578"/>
        <v>1.8092108553903642E-4</v>
      </c>
      <c r="AD428" s="5">
        <f t="shared" si="579"/>
        <v>2.0201568903035851E-2</v>
      </c>
      <c r="AE428" s="5">
        <f t="shared" si="580"/>
        <v>1.3755105666767176E-2</v>
      </c>
      <c r="AF428" s="5">
        <f t="shared" si="581"/>
        <v>4.6828771768191099E-3</v>
      </c>
      <c r="AG428" s="5">
        <f t="shared" si="582"/>
        <v>1.0628460046975083E-3</v>
      </c>
      <c r="AH428" s="5">
        <f t="shared" si="583"/>
        <v>1.1111897221319366E-3</v>
      </c>
      <c r="AI428" s="5">
        <f t="shared" si="584"/>
        <v>1.5623066036769869E-3</v>
      </c>
      <c r="AJ428" s="5">
        <f t="shared" si="585"/>
        <v>1.0982831623072354E-3</v>
      </c>
      <c r="AK428" s="5">
        <f t="shared" si="586"/>
        <v>5.1472009474907261E-4</v>
      </c>
      <c r="AL428" s="5">
        <f t="shared" si="587"/>
        <v>6.9279709950660638E-6</v>
      </c>
      <c r="AM428" s="5">
        <f t="shared" si="588"/>
        <v>5.6805861093270878E-3</v>
      </c>
      <c r="AN428" s="5">
        <f t="shared" si="589"/>
        <v>3.8678709835859161E-3</v>
      </c>
      <c r="AO428" s="5">
        <f t="shared" si="590"/>
        <v>1.3168030250524684E-3</v>
      </c>
      <c r="AP428" s="5">
        <f t="shared" si="591"/>
        <v>2.988672948926824E-4</v>
      </c>
      <c r="AQ428" s="5">
        <f t="shared" si="592"/>
        <v>5.0874157860233404E-5</v>
      </c>
      <c r="AR428" s="5">
        <f t="shared" si="593"/>
        <v>1.5132024762149561E-4</v>
      </c>
      <c r="AS428" s="5">
        <f t="shared" si="594"/>
        <v>2.1275270767940886E-4</v>
      </c>
      <c r="AT428" s="5">
        <f t="shared" si="595"/>
        <v>1.4956265052559344E-4</v>
      </c>
      <c r="AU428" s="5">
        <f t="shared" si="596"/>
        <v>7.0093855839265405E-5</v>
      </c>
      <c r="AV428" s="5">
        <f t="shared" si="597"/>
        <v>2.463757801070282E-5</v>
      </c>
      <c r="AW428" s="5">
        <f t="shared" si="598"/>
        <v>1.8423003923028371E-7</v>
      </c>
      <c r="AX428" s="5">
        <f t="shared" si="599"/>
        <v>1.3311284014773813E-3</v>
      </c>
      <c r="AY428" s="5">
        <f t="shared" si="600"/>
        <v>9.0635593236546594E-4</v>
      </c>
      <c r="AZ428" s="5">
        <f t="shared" si="601"/>
        <v>3.0856567827053149E-4</v>
      </c>
      <c r="BA428" s="5">
        <f t="shared" si="602"/>
        <v>7.0033397407911455E-5</v>
      </c>
      <c r="BB428" s="5">
        <f t="shared" si="603"/>
        <v>1.1921311485413332E-5</v>
      </c>
      <c r="BC428" s="5">
        <f t="shared" si="604"/>
        <v>1.6234273679967817E-6</v>
      </c>
      <c r="BD428" s="5">
        <f t="shared" si="605"/>
        <v>1.7172148077091951E-5</v>
      </c>
      <c r="BE428" s="5">
        <f t="shared" si="606"/>
        <v>2.4143636145848366E-5</v>
      </c>
      <c r="BF428" s="5">
        <f t="shared" si="607"/>
        <v>1.6972692167753275E-5</v>
      </c>
      <c r="BG428" s="5">
        <f t="shared" si="608"/>
        <v>7.9544019434661379E-6</v>
      </c>
      <c r="BH428" s="5">
        <f t="shared" si="609"/>
        <v>2.7959254925286891E-6</v>
      </c>
      <c r="BI428" s="5">
        <f t="shared" si="610"/>
        <v>7.8620109120263328E-7</v>
      </c>
      <c r="BJ428" s="8">
        <f t="shared" si="611"/>
        <v>0.54405725131463578</v>
      </c>
      <c r="BK428" s="8">
        <f t="shared" si="612"/>
        <v>0.27539977504610341</v>
      </c>
      <c r="BL428" s="8">
        <f t="shared" si="613"/>
        <v>0.17427599153394224</v>
      </c>
      <c r="BM428" s="8">
        <f t="shared" si="614"/>
        <v>0.3461767956405235</v>
      </c>
      <c r="BN428" s="8">
        <f t="shared" si="615"/>
        <v>0.65317788865931448</v>
      </c>
    </row>
    <row r="429" spans="1:66" x14ac:dyDescent="0.25">
      <c r="A429" t="s">
        <v>27</v>
      </c>
      <c r="B429" t="s">
        <v>190</v>
      </c>
      <c r="C429" t="s">
        <v>189</v>
      </c>
      <c r="D429" t="s">
        <v>497</v>
      </c>
      <c r="E429">
        <f>VLOOKUP(A429,home!$A$2:$E$405,3,FALSE)</f>
        <v>1.27352941176471</v>
      </c>
      <c r="F429">
        <f>VLOOKUP(B429,home!$B$2:$E$405,3,FALSE)</f>
        <v>0.97</v>
      </c>
      <c r="G429">
        <f>VLOOKUP(C429,away!$B$2:$E$405,4,FALSE)</f>
        <v>0.97</v>
      </c>
      <c r="H429">
        <f>VLOOKUP(A429,away!$A$2:$E$405,3,FALSE)</f>
        <v>1.0794117647058801</v>
      </c>
      <c r="I429">
        <f>VLOOKUP(C429,away!$B$2:$E$405,3,FALSE)</f>
        <v>0.65</v>
      </c>
      <c r="J429">
        <f>VLOOKUP(B429,home!$B$2:$E$405,4,FALSE)</f>
        <v>0.82</v>
      </c>
      <c r="K429" s="3">
        <f t="shared" si="560"/>
        <v>1.1982638235294154</v>
      </c>
      <c r="L429" s="3">
        <f t="shared" si="561"/>
        <v>0.57532647058823416</v>
      </c>
      <c r="M429" s="5">
        <f t="shared" si="562"/>
        <v>0.16972253979909666</v>
      </c>
      <c r="N429" s="5">
        <f t="shared" si="563"/>
        <v>0.20337237947878894</v>
      </c>
      <c r="O429" s="5">
        <f t="shared" si="564"/>
        <v>9.7645869801885388E-2</v>
      </c>
      <c r="P429" s="5">
        <f t="shared" si="565"/>
        <v>0.11700551330066267</v>
      </c>
      <c r="Q429" s="5">
        <f t="shared" si="566"/>
        <v>0.12184688251726446</v>
      </c>
      <c r="R429" s="5">
        <f t="shared" si="567"/>
        <v>2.8089126820318472E-2</v>
      </c>
      <c r="S429" s="5">
        <f t="shared" si="568"/>
        <v>2.0165692428001855E-2</v>
      </c>
      <c r="T429" s="5">
        <f t="shared" si="569"/>
        <v>7.010173687083697E-2</v>
      </c>
      <c r="U429" s="5">
        <f t="shared" si="570"/>
        <v>3.3658184503317465E-2</v>
      </c>
      <c r="V429" s="5">
        <f t="shared" si="571"/>
        <v>1.544676123483408E-3</v>
      </c>
      <c r="W429" s="5">
        <f t="shared" si="572"/>
        <v>4.8668237110092258E-2</v>
      </c>
      <c r="X429" s="5">
        <f t="shared" si="573"/>
        <v>2.80001250863007E-2</v>
      </c>
      <c r="Y429" s="5">
        <f t="shared" si="574"/>
        <v>8.0546065709652271E-3</v>
      </c>
      <c r="Z429" s="5">
        <f t="shared" si="575"/>
        <v>5.3868060651463797E-3</v>
      </c>
      <c r="AA429" s="5">
        <f t="shared" si="576"/>
        <v>6.454814832233746E-3</v>
      </c>
      <c r="AB429" s="5">
        <f t="shared" si="577"/>
        <v>3.8672855505233958E-3</v>
      </c>
      <c r="AC429" s="5">
        <f t="shared" si="578"/>
        <v>6.6555546675398013E-5</v>
      </c>
      <c r="AD429" s="5">
        <f t="shared" si="579"/>
        <v>1.4579346970993841E-2</v>
      </c>
      <c r="AE429" s="5">
        <f t="shared" si="580"/>
        <v>8.3878842363031489E-3</v>
      </c>
      <c r="AF429" s="5">
        <f t="shared" si="581"/>
        <v>2.4128859166874877E-3</v>
      </c>
      <c r="AG429" s="5">
        <f t="shared" si="582"/>
        <v>4.6273237945995617E-4</v>
      </c>
      <c r="AH429" s="5">
        <f t="shared" si="583"/>
        <v>7.7479303030098987E-4</v>
      </c>
      <c r="AI429" s="5">
        <f t="shared" si="584"/>
        <v>9.284064589324064E-4</v>
      </c>
      <c r="AJ429" s="5">
        <f t="shared" si="585"/>
        <v>5.5623793663487535E-4</v>
      </c>
      <c r="AK429" s="5">
        <f t="shared" si="586"/>
        <v>2.2217326558140611E-4</v>
      </c>
      <c r="AL429" s="5">
        <f t="shared" si="587"/>
        <v>1.8353168438273863E-6</v>
      </c>
      <c r="AM429" s="5">
        <f t="shared" si="588"/>
        <v>3.4939808092050119E-3</v>
      </c>
      <c r="AN429" s="5">
        <f t="shared" si="589"/>
        <v>2.0101796472629416E-3</v>
      </c>
      <c r="AO429" s="5">
        <f t="shared" si="590"/>
        <v>5.7825478085404478E-4</v>
      </c>
      <c r="AP429" s="5">
        <f t="shared" si="591"/>
        <v>1.1089509405651015E-4</v>
      </c>
      <c r="AQ429" s="5">
        <f t="shared" si="592"/>
        <v>1.5950220767270562E-5</v>
      </c>
      <c r="AR429" s="5">
        <f t="shared" si="593"/>
        <v>8.9151787911886289E-5</v>
      </c>
      <c r="AS429" s="5">
        <f t="shared" si="594"/>
        <v>1.0682736225778039E-4</v>
      </c>
      <c r="AT429" s="5">
        <f t="shared" si="595"/>
        <v>6.4003681778284954E-5</v>
      </c>
      <c r="AU429" s="5">
        <f t="shared" si="596"/>
        <v>2.5564432149202566E-5</v>
      </c>
      <c r="AV429" s="5">
        <f t="shared" si="597"/>
        <v>7.658233553365448E-6</v>
      </c>
      <c r="AW429" s="5">
        <f t="shared" si="598"/>
        <v>3.5145955411757709E-8</v>
      </c>
      <c r="AX429" s="5">
        <f t="shared" si="599"/>
        <v>6.9778513396273416E-4</v>
      </c>
      <c r="AY429" s="5">
        <f t="shared" si="600"/>
        <v>4.0145425835171798E-4</v>
      </c>
      <c r="AZ429" s="5">
        <f t="shared" si="601"/>
        <v>1.154836307800555E-4</v>
      </c>
      <c r="BA429" s="5">
        <f t="shared" si="602"/>
        <v>2.2146929902468034E-5</v>
      </c>
      <c r="BB429" s="5">
        <f t="shared" si="603"/>
        <v>3.1854287537879897E-6</v>
      </c>
      <c r="BC429" s="5">
        <f t="shared" si="604"/>
        <v>3.665322964454244E-7</v>
      </c>
      <c r="BD429" s="5">
        <f t="shared" si="605"/>
        <v>8.5485639143293848E-6</v>
      </c>
      <c r="BE429" s="5">
        <f t="shared" si="606"/>
        <v>1.0243434881669914E-5</v>
      </c>
      <c r="BF429" s="5">
        <f t="shared" si="607"/>
        <v>6.1371687236921898E-6</v>
      </c>
      <c r="BG429" s="5">
        <f t="shared" si="608"/>
        <v>2.4513157534988482E-6</v>
      </c>
      <c r="BH429" s="5">
        <f t="shared" si="609"/>
        <v>7.343307468663553E-7</v>
      </c>
      <c r="BI429" s="5">
        <f t="shared" si="610"/>
        <v>1.7598439369505781E-7</v>
      </c>
      <c r="BJ429" s="8">
        <f t="shared" si="611"/>
        <v>0.51333649960388583</v>
      </c>
      <c r="BK429" s="8">
        <f t="shared" si="612"/>
        <v>0.30890826677311556</v>
      </c>
      <c r="BL429" s="8">
        <f t="shared" si="613"/>
        <v>0.17251838849579243</v>
      </c>
      <c r="BM429" s="8">
        <f t="shared" si="614"/>
        <v>0.26206623010752739</v>
      </c>
      <c r="BN429" s="8">
        <f t="shared" si="615"/>
        <v>0.73768231171801668</v>
      </c>
    </row>
    <row r="430" spans="1:66" x14ac:dyDescent="0.25">
      <c r="A430" t="s">
        <v>27</v>
      </c>
      <c r="B430" t="s">
        <v>194</v>
      </c>
      <c r="C430" t="s">
        <v>329</v>
      </c>
      <c r="D430" t="s">
        <v>497</v>
      </c>
      <c r="E430">
        <f>VLOOKUP(A430,home!$A$2:$E$405,3,FALSE)</f>
        <v>1.27352941176471</v>
      </c>
      <c r="F430">
        <f>VLOOKUP(B430,home!$B$2:$E$405,3,FALSE)</f>
        <v>0.83</v>
      </c>
      <c r="G430">
        <f>VLOOKUP(C430,away!$B$2:$E$405,4,FALSE)</f>
        <v>1.43</v>
      </c>
      <c r="H430">
        <f>VLOOKUP(A430,away!$A$2:$E$405,3,FALSE)</f>
        <v>1.0794117647058801</v>
      </c>
      <c r="I430">
        <f>VLOOKUP(C430,away!$B$2:$E$405,3,FALSE)</f>
        <v>0.51</v>
      </c>
      <c r="J430">
        <f>VLOOKUP(B430,home!$B$2:$E$405,4,FALSE)</f>
        <v>0.87</v>
      </c>
      <c r="K430" s="3">
        <f t="shared" si="560"/>
        <v>1.5115520588235341</v>
      </c>
      <c r="L430" s="3">
        <f t="shared" si="561"/>
        <v>0.478934999999999</v>
      </c>
      <c r="M430" s="5">
        <f t="shared" si="562"/>
        <v>0.1366288629436668</v>
      </c>
      <c r="N430" s="5">
        <f t="shared" si="563"/>
        <v>0.20652163907721799</v>
      </c>
      <c r="O430" s="5">
        <f t="shared" si="564"/>
        <v>6.5436344473924921E-2</v>
      </c>
      <c r="P430" s="5">
        <f t="shared" si="565"/>
        <v>9.8910441211447195E-2</v>
      </c>
      <c r="Q430" s="5">
        <f t="shared" si="566"/>
        <v>0.15608410436938985</v>
      </c>
      <c r="R430" s="5">
        <f t="shared" si="567"/>
        <v>1.5669877820309583E-2</v>
      </c>
      <c r="S430" s="5">
        <f t="shared" si="568"/>
        <v>1.7901187146446645E-2</v>
      </c>
      <c r="T430" s="5">
        <f t="shared" si="569"/>
        <v>7.475414052615359E-2</v>
      </c>
      <c r="U430" s="5">
        <f t="shared" si="570"/>
        <v>2.3685836080802179E-2</v>
      </c>
      <c r="V430" s="5">
        <f t="shared" si="571"/>
        <v>1.4399221370912472E-3</v>
      </c>
      <c r="W430" s="5">
        <f t="shared" si="572"/>
        <v>7.8643083103059563E-2</v>
      </c>
      <c r="X430" s="5">
        <f t="shared" si="573"/>
        <v>3.7664925005963759E-2</v>
      </c>
      <c r="Y430" s="5">
        <f t="shared" si="574"/>
        <v>9.0195254288656049E-3</v>
      </c>
      <c r="Z430" s="5">
        <f t="shared" si="575"/>
        <v>2.5016176446233189E-3</v>
      </c>
      <c r="AA430" s="5">
        <f t="shared" si="576"/>
        <v>3.7813253011196577E-3</v>
      </c>
      <c r="AB430" s="5">
        <f t="shared" si="577"/>
        <v>2.8578350219944696E-3</v>
      </c>
      <c r="AC430" s="5">
        <f t="shared" si="578"/>
        <v>6.515064369513353E-5</v>
      </c>
      <c r="AD430" s="5">
        <f t="shared" si="579"/>
        <v>2.9718278544164978E-2</v>
      </c>
      <c r="AE430" s="5">
        <f t="shared" si="580"/>
        <v>1.4233123734549625E-2</v>
      </c>
      <c r="AF430" s="5">
        <f t="shared" si="581"/>
        <v>3.4083705579032544E-3</v>
      </c>
      <c r="AG430" s="5">
        <f t="shared" si="582"/>
        <v>5.4412931771646422E-4</v>
      </c>
      <c r="AH430" s="5">
        <f t="shared" si="583"/>
        <v>2.9952806165691657E-4</v>
      </c>
      <c r="AI430" s="5">
        <f t="shared" si="584"/>
        <v>4.5275225827293467E-4</v>
      </c>
      <c r="AJ430" s="5">
        <f t="shared" si="585"/>
        <v>3.4217930406472947E-4</v>
      </c>
      <c r="AK430" s="5">
        <f t="shared" si="586"/>
        <v>1.7240727718194869E-4</v>
      </c>
      <c r="AL430" s="5">
        <f t="shared" si="587"/>
        <v>1.8865937326148712E-6</v>
      </c>
      <c r="AM430" s="5">
        <f t="shared" si="588"/>
        <v>8.984145023624766E-3</v>
      </c>
      <c r="AN430" s="5">
        <f t="shared" si="589"/>
        <v>4.3028214968897187E-3</v>
      </c>
      <c r="AO430" s="5">
        <f t="shared" si="590"/>
        <v>1.0303859068064366E-3</v>
      </c>
      <c r="AP430" s="5">
        <f t="shared" si="591"/>
        <v>1.6449595809211328E-4</v>
      </c>
      <c r="AQ430" s="5">
        <f t="shared" si="592"/>
        <v>1.9695717922211517E-5</v>
      </c>
      <c r="AR430" s="5">
        <f t="shared" si="593"/>
        <v>2.8690894441931014E-5</v>
      </c>
      <c r="AS430" s="5">
        <f t="shared" si="594"/>
        <v>4.336778056318951E-5</v>
      </c>
      <c r="AT430" s="5">
        <f t="shared" si="595"/>
        <v>3.2776328998448181E-5</v>
      </c>
      <c r="AU430" s="5">
        <f t="shared" si="596"/>
        <v>1.6514375859427286E-5</v>
      </c>
      <c r="AV430" s="5">
        <f t="shared" si="597"/>
        <v>6.2405847076257428E-6</v>
      </c>
      <c r="AW430" s="5">
        <f t="shared" si="598"/>
        <v>3.7938099538680443E-8</v>
      </c>
      <c r="AX430" s="5">
        <f t="shared" si="599"/>
        <v>2.2633338178715385E-3</v>
      </c>
      <c r="AY430" s="5">
        <f t="shared" si="600"/>
        <v>1.0839897820623032E-3</v>
      </c>
      <c r="AZ430" s="5">
        <f t="shared" si="601"/>
        <v>2.5958032313600399E-4</v>
      </c>
      <c r="BA430" s="5">
        <f t="shared" si="602"/>
        <v>4.1440700687047293E-5</v>
      </c>
      <c r="BB430" s="5">
        <f t="shared" si="603"/>
        <v>4.9618504958877358E-6</v>
      </c>
      <c r="BC430" s="5">
        <f t="shared" si="604"/>
        <v>4.7528077344959763E-7</v>
      </c>
      <c r="BD430" s="5">
        <f t="shared" si="605"/>
        <v>2.2901789215910344E-6</v>
      </c>
      <c r="BE430" s="5">
        <f t="shared" si="606"/>
        <v>3.4617246640051889E-6</v>
      </c>
      <c r="BF430" s="5">
        <f t="shared" si="607"/>
        <v>2.6162885214786253E-6</v>
      </c>
      <c r="BG430" s="5">
        <f t="shared" si="608"/>
        <v>1.3182187670391324E-6</v>
      </c>
      <c r="BH430" s="5">
        <f t="shared" si="609"/>
        <v>4.9813907282445508E-7</v>
      </c>
      <c r="BI430" s="5">
        <f t="shared" si="610"/>
        <v>1.5059262822165029E-7</v>
      </c>
      <c r="BJ430" s="8">
        <f t="shared" si="611"/>
        <v>0.62874664552334625</v>
      </c>
      <c r="BK430" s="8">
        <f t="shared" si="612"/>
        <v>0.25603144045814197</v>
      </c>
      <c r="BL430" s="8">
        <f t="shared" si="613"/>
        <v>0.11283601070647312</v>
      </c>
      <c r="BM430" s="8">
        <f t="shared" si="614"/>
        <v>0.31978049259266533</v>
      </c>
      <c r="BN430" s="8">
        <f t="shared" si="615"/>
        <v>0.67925126989595641</v>
      </c>
    </row>
    <row r="431" spans="1:66" x14ac:dyDescent="0.25">
      <c r="A431" t="s">
        <v>27</v>
      </c>
      <c r="B431" t="s">
        <v>299</v>
      </c>
      <c r="C431" t="s">
        <v>193</v>
      </c>
      <c r="D431" t="s">
        <v>497</v>
      </c>
      <c r="E431">
        <f>VLOOKUP(A431,home!$A$2:$E$405,3,FALSE)</f>
        <v>1.27352941176471</v>
      </c>
      <c r="F431">
        <f>VLOOKUP(B431,home!$B$2:$E$405,3,FALSE)</f>
        <v>1.06</v>
      </c>
      <c r="G431">
        <f>VLOOKUP(C431,away!$B$2:$E$405,4,FALSE)</f>
        <v>0.79</v>
      </c>
      <c r="H431">
        <f>VLOOKUP(A431,away!$A$2:$E$405,3,FALSE)</f>
        <v>1.0794117647058801</v>
      </c>
      <c r="I431">
        <f>VLOOKUP(C431,away!$B$2:$E$405,3,FALSE)</f>
        <v>1.02</v>
      </c>
      <c r="J431">
        <f>VLOOKUP(B431,home!$B$2:$E$405,4,FALSE)</f>
        <v>0.54</v>
      </c>
      <c r="K431" s="3">
        <f t="shared" si="560"/>
        <v>1.0664535294117683</v>
      </c>
      <c r="L431" s="3">
        <f t="shared" si="561"/>
        <v>0.59453999999999885</v>
      </c>
      <c r="M431" s="5">
        <f t="shared" si="562"/>
        <v>0.18995016524455477</v>
      </c>
      <c r="N431" s="5">
        <f t="shared" si="563"/>
        <v>0.202573024137404</v>
      </c>
      <c r="O431" s="5">
        <f t="shared" si="564"/>
        <v>0.11293297124449737</v>
      </c>
      <c r="P431" s="5">
        <f t="shared" si="565"/>
        <v>0.12043776577065195</v>
      </c>
      <c r="Q431" s="5">
        <f t="shared" si="566"/>
        <v>0.1080173582774749</v>
      </c>
      <c r="R431" s="5">
        <f t="shared" si="567"/>
        <v>3.3571584361851661E-2</v>
      </c>
      <c r="S431" s="5">
        <f t="shared" si="568"/>
        <v>1.9090869709367412E-2</v>
      </c>
      <c r="T431" s="5">
        <f t="shared" si="569"/>
        <v>6.4220640190289807E-2</v>
      </c>
      <c r="U431" s="5">
        <f t="shared" si="570"/>
        <v>3.5802534630641626E-2</v>
      </c>
      <c r="V431" s="5">
        <f t="shared" si="571"/>
        <v>1.3449502466751401E-3</v>
      </c>
      <c r="W431" s="5">
        <f t="shared" si="572"/>
        <v>3.8398497657582874E-2</v>
      </c>
      <c r="X431" s="5">
        <f t="shared" si="573"/>
        <v>2.282944279733928E-2</v>
      </c>
      <c r="Y431" s="5">
        <f t="shared" si="574"/>
        <v>6.7865084603650327E-3</v>
      </c>
      <c r="Z431" s="5">
        <f t="shared" si="575"/>
        <v>6.6532165888317516E-3</v>
      </c>
      <c r="AA431" s="5">
        <f t="shared" si="576"/>
        <v>7.0953463131005461E-3</v>
      </c>
      <c r="AB431" s="5">
        <f t="shared" si="577"/>
        <v>3.783428559002427E-3</v>
      </c>
      <c r="AC431" s="5">
        <f t="shared" si="578"/>
        <v>5.3297796086967501E-5</v>
      </c>
      <c r="AD431" s="5">
        <f t="shared" si="579"/>
        <v>1.023755333775969E-2</v>
      </c>
      <c r="AE431" s="5">
        <f t="shared" si="580"/>
        <v>6.0866349614316353E-3</v>
      </c>
      <c r="AF431" s="5">
        <f t="shared" si="581"/>
        <v>1.8093739749847782E-3</v>
      </c>
      <c r="AG431" s="5">
        <f t="shared" si="582"/>
        <v>3.5858173436248279E-4</v>
      </c>
      <c r="AH431" s="5">
        <f t="shared" si="583"/>
        <v>9.8890084768100506E-4</v>
      </c>
      <c r="AI431" s="5">
        <f t="shared" si="584"/>
        <v>1.0546167992476973E-3</v>
      </c>
      <c r="AJ431" s="5">
        <f t="shared" si="585"/>
        <v>5.6234990386732448E-4</v>
      </c>
      <c r="AK431" s="5">
        <f t="shared" si="586"/>
        <v>1.9990667991455897E-4</v>
      </c>
      <c r="AL431" s="5">
        <f t="shared" si="587"/>
        <v>1.3517371723156594E-6</v>
      </c>
      <c r="AM431" s="5">
        <f t="shared" si="588"/>
        <v>2.1835749779190112E-3</v>
      </c>
      <c r="AN431" s="5">
        <f t="shared" si="589"/>
        <v>1.2982226673719664E-3</v>
      </c>
      <c r="AO431" s="5">
        <f t="shared" si="590"/>
        <v>3.8592265232966362E-4</v>
      </c>
      <c r="AP431" s="5">
        <f t="shared" si="591"/>
        <v>7.6482151238692608E-5</v>
      </c>
      <c r="AQ431" s="5">
        <f t="shared" si="592"/>
        <v>1.1367924549363049E-5</v>
      </c>
      <c r="AR431" s="5">
        <f t="shared" si="593"/>
        <v>1.1758822199605277E-4</v>
      </c>
      <c r="AS431" s="5">
        <f t="shared" si="594"/>
        <v>1.2540237436494499E-4</v>
      </c>
      <c r="AT431" s="5">
        <f t="shared" si="595"/>
        <v>6.6867902369055707E-5</v>
      </c>
      <c r="AU431" s="5">
        <f t="shared" si="596"/>
        <v>2.3770503495280341E-5</v>
      </c>
      <c r="AV431" s="5">
        <f t="shared" si="597"/>
        <v>6.3375343371091218E-6</v>
      </c>
      <c r="AW431" s="5">
        <f t="shared" si="598"/>
        <v>2.3807443964350198E-8</v>
      </c>
      <c r="AX431" s="5">
        <f t="shared" si="599"/>
        <v>3.8811354032282542E-4</v>
      </c>
      <c r="AY431" s="5">
        <f t="shared" si="600"/>
        <v>2.3074902426353219E-4</v>
      </c>
      <c r="AZ431" s="5">
        <f t="shared" si="601"/>
        <v>6.8594762442820075E-5</v>
      </c>
      <c r="BA431" s="5">
        <f t="shared" si="602"/>
        <v>1.359411002091806E-5</v>
      </c>
      <c r="BB431" s="5">
        <f t="shared" si="603"/>
        <v>2.0205605429591509E-6</v>
      </c>
      <c r="BC431" s="5">
        <f t="shared" si="604"/>
        <v>2.4026081304218636E-7</v>
      </c>
      <c r="BD431" s="5">
        <f t="shared" si="605"/>
        <v>1.1651816917588845E-5</v>
      </c>
      <c r="BE431" s="5">
        <f t="shared" si="606"/>
        <v>1.2426121275822373E-5</v>
      </c>
      <c r="BF431" s="5">
        <f t="shared" si="607"/>
        <v>6.6259404457497169E-6</v>
      </c>
      <c r="BG431" s="5">
        <f t="shared" si="608"/>
        <v>2.3554191913473239E-6</v>
      </c>
      <c r="BH431" s="5">
        <f t="shared" si="609"/>
        <v>6.279862774641416E-7</v>
      </c>
      <c r="BI431" s="5">
        <f t="shared" si="610"/>
        <v>1.3394363640475843E-7</v>
      </c>
      <c r="BJ431" s="8">
        <f t="shared" si="611"/>
        <v>0.46597649816080916</v>
      </c>
      <c r="BK431" s="8">
        <f t="shared" si="612"/>
        <v>0.33110914952877207</v>
      </c>
      <c r="BL431" s="8">
        <f t="shared" si="613"/>
        <v>0.19636542710411109</v>
      </c>
      <c r="BM431" s="8">
        <f t="shared" si="614"/>
        <v>0.23239069712927002</v>
      </c>
      <c r="BN431" s="8">
        <f t="shared" si="615"/>
        <v>0.7674828690364347</v>
      </c>
    </row>
    <row r="432" spans="1:66" x14ac:dyDescent="0.25">
      <c r="A432" t="s">
        <v>27</v>
      </c>
      <c r="B432" t="s">
        <v>30</v>
      </c>
      <c r="C432" t="s">
        <v>195</v>
      </c>
      <c r="D432" t="s">
        <v>497</v>
      </c>
      <c r="E432">
        <f>VLOOKUP(A432,home!$A$2:$E$405,3,FALSE)</f>
        <v>1.27352941176471</v>
      </c>
      <c r="F432">
        <f>VLOOKUP(B432,home!$B$2:$E$405,3,FALSE)</f>
        <v>0.92</v>
      </c>
      <c r="G432">
        <f>VLOOKUP(C432,away!$B$2:$E$405,4,FALSE)</f>
        <v>0.74</v>
      </c>
      <c r="H432">
        <f>VLOOKUP(A432,away!$A$2:$E$405,3,FALSE)</f>
        <v>1.0794117647058801</v>
      </c>
      <c r="I432">
        <f>VLOOKUP(C432,away!$B$2:$E$405,3,FALSE)</f>
        <v>1.43</v>
      </c>
      <c r="J432">
        <f>VLOOKUP(B432,home!$B$2:$E$405,4,FALSE)</f>
        <v>1.0900000000000001</v>
      </c>
      <c r="K432" s="3">
        <f t="shared" si="560"/>
        <v>0.86701882352941462</v>
      </c>
      <c r="L432" s="3">
        <f t="shared" si="561"/>
        <v>1.6824791176470553</v>
      </c>
      <c r="M432" s="5">
        <f t="shared" si="562"/>
        <v>7.8120877432923952E-2</v>
      </c>
      <c r="N432" s="5">
        <f t="shared" si="563"/>
        <v>6.7732271244979325E-2</v>
      </c>
      <c r="O432" s="5">
        <f t="shared" si="564"/>
        <v>0.13143674493315965</v>
      </c>
      <c r="P432" s="5">
        <f t="shared" si="565"/>
        <v>0.11395813196048384</v>
      </c>
      <c r="Q432" s="5">
        <f t="shared" si="566"/>
        <v>2.9362577064898591E-2</v>
      </c>
      <c r="R432" s="5">
        <f t="shared" si="567"/>
        <v>0.11056978932077177</v>
      </c>
      <c r="S432" s="5">
        <f t="shared" si="568"/>
        <v>4.1558851700921634E-2</v>
      </c>
      <c r="T432" s="5">
        <f t="shared" si="569"/>
        <v>4.9401922751994246E-2</v>
      </c>
      <c r="U432" s="5">
        <f t="shared" si="570"/>
        <v>9.5866088654790779E-2</v>
      </c>
      <c r="V432" s="5">
        <f t="shared" si="571"/>
        <v>6.7359559553877768E-3</v>
      </c>
      <c r="W432" s="5">
        <f t="shared" si="572"/>
        <v>8.4859690075333831E-3</v>
      </c>
      <c r="X432" s="5">
        <f t="shared" si="573"/>
        <v>1.4277465648175024E-2</v>
      </c>
      <c r="Y432" s="5">
        <f t="shared" si="574"/>
        <v>1.2010768902988829E-2</v>
      </c>
      <c r="Z432" s="5">
        <f t="shared" si="575"/>
        <v>6.2010453858277616E-2</v>
      </c>
      <c r="AA432" s="5">
        <f t="shared" si="576"/>
        <v>5.3764230750728913E-2</v>
      </c>
      <c r="AB432" s="5">
        <f t="shared" si="577"/>
        <v>2.330730004673048E-2</v>
      </c>
      <c r="AC432" s="5">
        <f t="shared" si="578"/>
        <v>6.1412597284187691E-4</v>
      </c>
      <c r="AD432" s="5">
        <f t="shared" si="579"/>
        <v>1.8393737163546666E-3</v>
      </c>
      <c r="AE432" s="5">
        <f t="shared" si="580"/>
        <v>3.0947078673155843E-3</v>
      </c>
      <c r="AF432" s="5">
        <f t="shared" si="581"/>
        <v>2.6033906809882624E-3</v>
      </c>
      <c r="AG432" s="5">
        <f t="shared" si="582"/>
        <v>1.4600501519465659E-3</v>
      </c>
      <c r="AH432" s="5">
        <f t="shared" si="583"/>
        <v>2.6082823423092098E-2</v>
      </c>
      <c r="AI432" s="5">
        <f t="shared" si="584"/>
        <v>2.2614298878614769E-2</v>
      </c>
      <c r="AJ432" s="5">
        <f t="shared" si="585"/>
        <v>9.8035114043395696E-3</v>
      </c>
      <c r="AK432" s="5">
        <f t="shared" si="586"/>
        <v>2.8332763080825643E-3</v>
      </c>
      <c r="AL432" s="5">
        <f t="shared" si="587"/>
        <v>3.5834031031494841E-5</v>
      </c>
      <c r="AM432" s="5">
        <f t="shared" si="588"/>
        <v>3.1895432711695015E-4</v>
      </c>
      <c r="AN432" s="5">
        <f t="shared" si="589"/>
        <v>5.3663399485743657E-4</v>
      </c>
      <c r="AO432" s="5">
        <f t="shared" si="590"/>
        <v>4.5143774508357715E-4</v>
      </c>
      <c r="AP432" s="5">
        <f t="shared" si="591"/>
        <v>2.5317819300693103E-4</v>
      </c>
      <c r="AQ432" s="5">
        <f t="shared" si="592"/>
        <v>1.0649175569444431E-4</v>
      </c>
      <c r="AR432" s="5">
        <f t="shared" si="593"/>
        <v>8.7767611477255758E-3</v>
      </c>
      <c r="AS432" s="5">
        <f t="shared" si="594"/>
        <v>7.6096171246997036E-3</v>
      </c>
      <c r="AT432" s="5">
        <f t="shared" si="595"/>
        <v>3.2988406434832124E-3</v>
      </c>
      <c r="AU432" s="5">
        <f t="shared" si="596"/>
        <v>9.5338564457461065E-4</v>
      </c>
      <c r="AV432" s="5">
        <f t="shared" si="597"/>
        <v>2.0665082498222786E-4</v>
      </c>
      <c r="AW432" s="5">
        <f t="shared" si="598"/>
        <v>1.4520159054755315E-6</v>
      </c>
      <c r="AX432" s="5">
        <f t="shared" si="599"/>
        <v>4.6089900909425679E-5</v>
      </c>
      <c r="AY432" s="5">
        <f t="shared" si="600"/>
        <v>7.7545295814530725E-5</v>
      </c>
      <c r="AZ432" s="5">
        <f t="shared" si="601"/>
        <v>6.5234170439855784E-5</v>
      </c>
      <c r="BA432" s="5">
        <f t="shared" si="602"/>
        <v>3.6585043174028713E-5</v>
      </c>
      <c r="BB432" s="5">
        <f t="shared" si="603"/>
        <v>1.5388392789629817E-5</v>
      </c>
      <c r="BC432" s="5">
        <f t="shared" si="604"/>
        <v>5.1781299045405303E-6</v>
      </c>
      <c r="BD432" s="5">
        <f t="shared" si="605"/>
        <v>2.4611195586040492E-3</v>
      </c>
      <c r="BE432" s="5">
        <f t="shared" si="606"/>
        <v>2.1338369842661149E-3</v>
      </c>
      <c r="BF432" s="5">
        <f t="shared" si="607"/>
        <v>9.2503841585098059E-4</v>
      </c>
      <c r="BG432" s="5">
        <f t="shared" si="608"/>
        <v>2.673419063435435E-4</v>
      </c>
      <c r="BH432" s="5">
        <f t="shared" si="609"/>
        <v>5.7947616279522503E-5</v>
      </c>
      <c r="BI432" s="5">
        <f t="shared" si="610"/>
        <v>1.0048334818601115E-5</v>
      </c>
      <c r="BJ432" s="8">
        <f t="shared" si="611"/>
        <v>0.1921812139859658</v>
      </c>
      <c r="BK432" s="8">
        <f t="shared" si="612"/>
        <v>0.24110132234940509</v>
      </c>
      <c r="BL432" s="8">
        <f t="shared" si="613"/>
        <v>0.5029786519219388</v>
      </c>
      <c r="BM432" s="8">
        <f t="shared" si="614"/>
        <v>0.46701515687846096</v>
      </c>
      <c r="BN432" s="8">
        <f t="shared" si="615"/>
        <v>0.53118039195721711</v>
      </c>
    </row>
    <row r="433" spans="1:66" x14ac:dyDescent="0.25">
      <c r="A433" t="s">
        <v>27</v>
      </c>
      <c r="B433" t="s">
        <v>186</v>
      </c>
      <c r="C433" t="s">
        <v>28</v>
      </c>
      <c r="D433" t="s">
        <v>497</v>
      </c>
      <c r="E433">
        <f>VLOOKUP(A433,home!$A$2:$E$405,3,FALSE)</f>
        <v>1.27352941176471</v>
      </c>
      <c r="F433">
        <f>VLOOKUP(B433,home!$B$2:$E$405,3,FALSE)</f>
        <v>1.06</v>
      </c>
      <c r="G433">
        <f>VLOOKUP(C433,away!$B$2:$E$405,4,FALSE)</f>
        <v>0.88</v>
      </c>
      <c r="H433">
        <f>VLOOKUP(A433,away!$A$2:$E$405,3,FALSE)</f>
        <v>1.0794117647058801</v>
      </c>
      <c r="I433">
        <f>VLOOKUP(C433,away!$B$2:$E$405,3,FALSE)</f>
        <v>0.79</v>
      </c>
      <c r="J433">
        <f>VLOOKUP(B433,home!$B$2:$E$405,4,FALSE)</f>
        <v>0.71</v>
      </c>
      <c r="K433" s="3">
        <f t="shared" si="560"/>
        <v>1.1879482352941215</v>
      </c>
      <c r="L433" s="3">
        <f t="shared" si="561"/>
        <v>0.60544205882352808</v>
      </c>
      <c r="M433" s="5">
        <f t="shared" si="562"/>
        <v>0.1663950840304538</v>
      </c>
      <c r="N433" s="5">
        <f t="shared" si="563"/>
        <v>0.19766874643559462</v>
      </c>
      <c r="O433" s="5">
        <f t="shared" si="564"/>
        <v>0.1007425822535119</v>
      </c>
      <c r="P433" s="5">
        <f t="shared" si="565"/>
        <v>0.11967697280703235</v>
      </c>
      <c r="Q433" s="5">
        <f t="shared" si="566"/>
        <v>0.11741011925048295</v>
      </c>
      <c r="R433" s="5">
        <f t="shared" si="567"/>
        <v>3.0496898205382435E-2</v>
      </c>
      <c r="S433" s="5">
        <f t="shared" si="568"/>
        <v>2.1518931739644771E-2</v>
      </c>
      <c r="T433" s="5">
        <f t="shared" si="569"/>
        <v>7.1085024325728344E-2</v>
      </c>
      <c r="U433" s="5">
        <f t="shared" si="570"/>
        <v>3.6228736405028522E-2</v>
      </c>
      <c r="V433" s="5">
        <f t="shared" si="571"/>
        <v>1.719682621399851E-3</v>
      </c>
      <c r="W433" s="5">
        <f t="shared" si="572"/>
        <v>4.649238132309453E-2</v>
      </c>
      <c r="X433" s="5">
        <f t="shared" si="573"/>
        <v>2.8148443067862895E-2</v>
      </c>
      <c r="Y433" s="5">
        <f t="shared" si="574"/>
        <v>8.5211256618418895E-3</v>
      </c>
      <c r="Z433" s="5">
        <f t="shared" si="575"/>
        <v>6.1547016123994344E-3</v>
      </c>
      <c r="AA433" s="5">
        <f t="shared" si="576"/>
        <v>7.3114669192117926E-3</v>
      </c>
      <c r="AB433" s="5">
        <f t="shared" si="577"/>
        <v>4.3428221120444992E-3</v>
      </c>
      <c r="AC433" s="5">
        <f t="shared" si="578"/>
        <v>7.7303369386324942E-5</v>
      </c>
      <c r="AD433" s="5">
        <f t="shared" si="579"/>
        <v>1.3807635586847878E-2</v>
      </c>
      <c r="AE433" s="5">
        <f t="shared" si="580"/>
        <v>8.3597233171861917E-3</v>
      </c>
      <c r="AF433" s="5">
        <f t="shared" si="581"/>
        <v>2.5306640481761308E-3</v>
      </c>
      <c r="AG433" s="5">
        <f t="shared" si="582"/>
        <v>5.1072348383948034E-4</v>
      </c>
      <c r="AH433" s="5">
        <f t="shared" si="583"/>
        <v>9.3157880391390015E-4</v>
      </c>
      <c r="AI433" s="5">
        <f t="shared" si="584"/>
        <v>1.106667396146926E-3</v>
      </c>
      <c r="AJ433" s="5">
        <f t="shared" si="585"/>
        <v>6.573317901551409E-4</v>
      </c>
      <c r="AK433" s="5">
        <f t="shared" si="586"/>
        <v>2.602920467058418E-4</v>
      </c>
      <c r="AL433" s="5">
        <f t="shared" si="587"/>
        <v>2.2239679230537798E-6</v>
      </c>
      <c r="AM433" s="5">
        <f t="shared" si="588"/>
        <v>3.2805512657960484E-3</v>
      </c>
      <c r="AN433" s="5">
        <f t="shared" si="589"/>
        <v>1.9861837124396904E-3</v>
      </c>
      <c r="AO433" s="5">
        <f t="shared" si="590"/>
        <v>6.0125957803062221E-4</v>
      </c>
      <c r="AP433" s="5">
        <f t="shared" si="591"/>
        <v>1.2134261227007525E-4</v>
      </c>
      <c r="AQ433" s="5">
        <f t="shared" si="592"/>
        <v>1.8366480248954862E-5</v>
      </c>
      <c r="AR433" s="5">
        <f t="shared" si="593"/>
        <v>1.1280339779959833E-4</v>
      </c>
      <c r="AS433" s="5">
        <f t="shared" si="594"/>
        <v>1.3400459735121362E-4</v>
      </c>
      <c r="AT433" s="5">
        <f t="shared" si="595"/>
        <v>7.9595262472336792E-5</v>
      </c>
      <c r="AU433" s="5">
        <f t="shared" si="596"/>
        <v>3.1518350530594966E-5</v>
      </c>
      <c r="AV433" s="5">
        <f t="shared" si="597"/>
        <v>9.360542223050456E-6</v>
      </c>
      <c r="AW433" s="5">
        <f t="shared" si="598"/>
        <v>4.4432026576629602E-8</v>
      </c>
      <c r="AX433" s="5">
        <f t="shared" si="599"/>
        <v>6.495208478323846E-4</v>
      </c>
      <c r="AY433" s="5">
        <f t="shared" si="600"/>
        <v>3.9324723936044243E-4</v>
      </c>
      <c r="AZ433" s="5">
        <f t="shared" si="601"/>
        <v>1.190442091125275E-4</v>
      </c>
      <c r="BA433" s="5">
        <f t="shared" si="602"/>
        <v>2.4024790352035756E-5</v>
      </c>
      <c r="BB433" s="5">
        <f t="shared" si="603"/>
        <v>3.6364046333850394E-6</v>
      </c>
      <c r="BC433" s="5">
        <f t="shared" si="604"/>
        <v>4.4032646159041119E-7</v>
      </c>
      <c r="BD433" s="5">
        <f t="shared" si="605"/>
        <v>1.1382653567679704E-5</v>
      </c>
      <c r="BE433" s="5">
        <f t="shared" si="606"/>
        <v>1.352200321868944E-5</v>
      </c>
      <c r="BF433" s="5">
        <f t="shared" si="607"/>
        <v>8.0317199306417789E-6</v>
      </c>
      <c r="BG433" s="5">
        <f t="shared" si="608"/>
        <v>3.1804225059941747E-6</v>
      </c>
      <c r="BH433" s="5">
        <f t="shared" si="609"/>
        <v>9.4454432587137178E-7</v>
      </c>
      <c r="BI433" s="5">
        <f t="shared" si="610"/>
        <v>2.2441395301519426E-7</v>
      </c>
      <c r="BJ433" s="8">
        <f t="shared" si="611"/>
        <v>0.50173220396719276</v>
      </c>
      <c r="BK433" s="8">
        <f t="shared" si="612"/>
        <v>0.30978344577520062</v>
      </c>
      <c r="BL433" s="8">
        <f t="shared" si="613"/>
        <v>0.18248294383997959</v>
      </c>
      <c r="BM433" s="8">
        <f t="shared" si="614"/>
        <v>0.26736968940498052</v>
      </c>
      <c r="BN433" s="8">
        <f t="shared" si="615"/>
        <v>0.73239040298245806</v>
      </c>
    </row>
    <row r="434" spans="1:66" x14ac:dyDescent="0.25">
      <c r="A434" t="s">
        <v>27</v>
      </c>
      <c r="B434" t="s">
        <v>192</v>
      </c>
      <c r="C434" t="s">
        <v>31</v>
      </c>
      <c r="D434" t="s">
        <v>497</v>
      </c>
      <c r="E434">
        <f>VLOOKUP(A434,home!$A$2:$E$405,3,FALSE)</f>
        <v>1.27352941176471</v>
      </c>
      <c r="F434">
        <f>VLOOKUP(B434,home!$B$2:$E$405,3,FALSE)</f>
        <v>1.1100000000000001</v>
      </c>
      <c r="G434">
        <f>VLOOKUP(C434,away!$B$2:$E$405,4,FALSE)</f>
        <v>0.97</v>
      </c>
      <c r="H434">
        <f>VLOOKUP(A434,away!$A$2:$E$405,3,FALSE)</f>
        <v>1.0794117647058801</v>
      </c>
      <c r="I434">
        <f>VLOOKUP(C434,away!$B$2:$E$405,3,FALSE)</f>
        <v>0.79</v>
      </c>
      <c r="J434">
        <f>VLOOKUP(B434,home!$B$2:$E$405,4,FALSE)</f>
        <v>0.93</v>
      </c>
      <c r="K434" s="3">
        <f t="shared" si="560"/>
        <v>1.3712091176470633</v>
      </c>
      <c r="L434" s="3">
        <f t="shared" si="561"/>
        <v>0.79304382352941016</v>
      </c>
      <c r="M434" s="5">
        <f t="shared" si="562"/>
        <v>0.1148356915771846</v>
      </c>
      <c r="N434" s="5">
        <f t="shared" si="563"/>
        <v>0.1574637473219416</v>
      </c>
      <c r="O434" s="5">
        <f t="shared" si="564"/>
        <v>9.1069735926014556E-2</v>
      </c>
      <c r="P434" s="5">
        <f t="shared" si="565"/>
        <v>0.12487565224346149</v>
      </c>
      <c r="Q434" s="5">
        <f t="shared" si="566"/>
        <v>0.10795786301335987</v>
      </c>
      <c r="R434" s="5">
        <f t="shared" si="567"/>
        <v>3.6111145793290139E-2</v>
      </c>
      <c r="S434" s="5">
        <f t="shared" si="568"/>
        <v>3.3948348960716565E-2</v>
      </c>
      <c r="T434" s="5">
        <f t="shared" si="569"/>
        <v>8.5615316464179192E-2</v>
      </c>
      <c r="U434" s="5">
        <f t="shared" si="570"/>
        <v>4.9515932360441835E-2</v>
      </c>
      <c r="V434" s="5">
        <f t="shared" si="571"/>
        <v>4.101824055293567E-3</v>
      </c>
      <c r="W434" s="5">
        <f t="shared" si="572"/>
        <v>4.9344268695203884E-2</v>
      </c>
      <c r="X434" s="5">
        <f t="shared" si="573"/>
        <v>3.913216751530707E-2</v>
      </c>
      <c r="Y434" s="5">
        <f t="shared" si="574"/>
        <v>1.551676187466625E-2</v>
      </c>
      <c r="Z434" s="5">
        <f t="shared" si="575"/>
        <v>9.5459070439795953E-3</v>
      </c>
      <c r="AA434" s="5">
        <f t="shared" si="576"/>
        <v>1.3089434774916149E-2</v>
      </c>
      <c r="AB434" s="5">
        <f t="shared" si="577"/>
        <v>8.9741761541057823E-3</v>
      </c>
      <c r="AC434" s="5">
        <f t="shared" si="578"/>
        <v>2.7877763179382864E-4</v>
      </c>
      <c r="AD434" s="5">
        <f t="shared" si="579"/>
        <v>1.6915327784622545E-2</v>
      </c>
      <c r="AE434" s="5">
        <f t="shared" si="580"/>
        <v>1.3414596222570329E-2</v>
      </c>
      <c r="AF434" s="5">
        <f t="shared" si="581"/>
        <v>5.3191813397251786E-3</v>
      </c>
      <c r="AG434" s="5">
        <f t="shared" si="582"/>
        <v>1.4061146359006487E-3</v>
      </c>
      <c r="AH434" s="5">
        <f t="shared" si="583"/>
        <v>1.8925806553034765E-3</v>
      </c>
      <c r="AI434" s="5">
        <f t="shared" si="584"/>
        <v>2.5951238504345808E-3</v>
      </c>
      <c r="AJ434" s="5">
        <f t="shared" si="585"/>
        <v>1.7792287425696261E-3</v>
      </c>
      <c r="AK434" s="5">
        <f t="shared" si="586"/>
        <v>8.1323155806372997E-4</v>
      </c>
      <c r="AL434" s="5">
        <f t="shared" si="587"/>
        <v>1.212603437938747E-5</v>
      </c>
      <c r="AM434" s="5">
        <f t="shared" si="588"/>
        <v>4.6388903372526265E-3</v>
      </c>
      <c r="AN434" s="5">
        <f t="shared" si="589"/>
        <v>3.6788433299884578E-3</v>
      </c>
      <c r="AO434" s="5">
        <f t="shared" si="590"/>
        <v>1.4587419902898572E-3</v>
      </c>
      <c r="AP434" s="5">
        <f t="shared" si="591"/>
        <v>3.8561544184078999E-4</v>
      </c>
      <c r="AQ434" s="5">
        <f t="shared" si="592"/>
        <v>7.6452486102350734E-5</v>
      </c>
      <c r="AR434" s="5">
        <f t="shared" si="593"/>
        <v>3.0017987984393331E-4</v>
      </c>
      <c r="AS434" s="5">
        <f t="shared" si="594"/>
        <v>4.1160938817620126E-4</v>
      </c>
      <c r="AT434" s="5">
        <f t="shared" si="595"/>
        <v>2.8220127298816836E-4</v>
      </c>
      <c r="AU434" s="5">
        <f t="shared" si="596"/>
        <v>1.2898565284432808E-4</v>
      </c>
      <c r="AV434" s="5">
        <f t="shared" si="597"/>
        <v>4.4216575806450411E-5</v>
      </c>
      <c r="AW434" s="5">
        <f t="shared" si="598"/>
        <v>3.6628334687383289E-7</v>
      </c>
      <c r="AX434" s="5">
        <f t="shared" si="599"/>
        <v>1.0601481210342763E-3</v>
      </c>
      <c r="AY434" s="5">
        <f t="shared" si="600"/>
        <v>8.4074391941254233E-4</v>
      </c>
      <c r="AZ434" s="5">
        <f t="shared" si="601"/>
        <v>3.3337338623001242E-4</v>
      </c>
      <c r="BA434" s="5">
        <f t="shared" si="602"/>
        <v>8.8126568292931962E-5</v>
      </c>
      <c r="BB434" s="5">
        <f t="shared" si="603"/>
        <v>1.7472057668388106E-5</v>
      </c>
      <c r="BC434" s="5">
        <f t="shared" si="604"/>
        <v>2.7712214836529726E-6</v>
      </c>
      <c r="BD434" s="5">
        <f t="shared" si="605"/>
        <v>3.9675966609671945E-5</v>
      </c>
      <c r="BE434" s="5">
        <f t="shared" si="606"/>
        <v>5.4404047166642617E-5</v>
      </c>
      <c r="BF434" s="5">
        <f t="shared" si="607"/>
        <v>3.7299662755900626E-5</v>
      </c>
      <c r="BG434" s="5">
        <f t="shared" si="608"/>
        <v>1.7048545885350503E-5</v>
      </c>
      <c r="BH434" s="5">
        <f t="shared" si="609"/>
        <v>5.8442803901542383E-6</v>
      </c>
      <c r="BI434" s="5">
        <f t="shared" si="610"/>
        <v>1.6027461114130855E-6</v>
      </c>
      <c r="BJ434" s="8">
        <f t="shared" si="611"/>
        <v>0.50466652372707232</v>
      </c>
      <c r="BK434" s="8">
        <f t="shared" si="612"/>
        <v>0.27889316442224199</v>
      </c>
      <c r="BL434" s="8">
        <f t="shared" si="613"/>
        <v>0.2071636578337181</v>
      </c>
      <c r="BM434" s="8">
        <f t="shared" si="614"/>
        <v>0.36711503951569435</v>
      </c>
      <c r="BN434" s="8">
        <f t="shared" si="615"/>
        <v>0.63231383587525225</v>
      </c>
    </row>
    <row r="435" spans="1:66" x14ac:dyDescent="0.25">
      <c r="A435" t="s">
        <v>32</v>
      </c>
      <c r="B435" t="s">
        <v>209</v>
      </c>
      <c r="C435" t="s">
        <v>310</v>
      </c>
      <c r="D435" t="s">
        <v>497</v>
      </c>
      <c r="E435">
        <f>VLOOKUP(A435,home!$A$2:$E$405,3,FALSE)</f>
        <v>1.2328244274809199</v>
      </c>
      <c r="F435">
        <f>VLOOKUP(B435,home!$B$2:$E$405,3,FALSE)</f>
        <v>0.98</v>
      </c>
      <c r="G435">
        <f>VLOOKUP(C435,away!$B$2:$E$405,4,FALSE)</f>
        <v>1.03</v>
      </c>
      <c r="H435">
        <f>VLOOKUP(A435,away!$A$2:$E$405,3,FALSE)</f>
        <v>1.1412213740457999</v>
      </c>
      <c r="I435">
        <f>VLOOKUP(C435,away!$B$2:$E$405,3,FALSE)</f>
        <v>0.87</v>
      </c>
      <c r="J435">
        <f>VLOOKUP(B435,home!$B$2:$E$405,4,FALSE)</f>
        <v>1.38</v>
      </c>
      <c r="K435" s="3">
        <f t="shared" si="560"/>
        <v>1.2444129770992407</v>
      </c>
      <c r="L435" s="3">
        <f t="shared" si="561"/>
        <v>1.3701503816793872</v>
      </c>
      <c r="M435" s="5">
        <f t="shared" si="562"/>
        <v>7.3199743744541551E-2</v>
      </c>
      <c r="N435" s="5">
        <f t="shared" si="563"/>
        <v>9.1090711036046476E-2</v>
      </c>
      <c r="O435" s="5">
        <f t="shared" si="564"/>
        <v>0.10029465683041694</v>
      </c>
      <c r="P435" s="5">
        <f t="shared" si="565"/>
        <v>0.12480797249348585</v>
      </c>
      <c r="Q435" s="5">
        <f t="shared" si="566"/>
        <v>5.6677231453226631E-2</v>
      </c>
      <c r="R435" s="5">
        <f t="shared" si="567"/>
        <v>6.8709381168299485E-2</v>
      </c>
      <c r="S435" s="5">
        <f t="shared" si="568"/>
        <v>5.3200425305779474E-2</v>
      </c>
      <c r="T435" s="5">
        <f t="shared" si="569"/>
        <v>7.7656330308169444E-2</v>
      </c>
      <c r="U435" s="5">
        <f t="shared" si="570"/>
        <v>8.5502845574290054E-2</v>
      </c>
      <c r="V435" s="5">
        <f t="shared" si="571"/>
        <v>1.0078719585227146E-2</v>
      </c>
      <c r="W435" s="5">
        <f t="shared" si="572"/>
        <v>2.3509960775484163E-2</v>
      </c>
      <c r="X435" s="5">
        <f t="shared" si="573"/>
        <v>3.2212181729797049E-2</v>
      </c>
      <c r="Y435" s="5">
        <f t="shared" si="574"/>
        <v>2.206776654590361E-2</v>
      </c>
      <c r="Z435" s="5">
        <f t="shared" si="575"/>
        <v>3.1380728277566675E-2</v>
      </c>
      <c r="AA435" s="5">
        <f t="shared" si="576"/>
        <v>3.9050585499429073E-2</v>
      </c>
      <c r="AB435" s="5">
        <f t="shared" si="577"/>
        <v>2.4297527679406489E-2</v>
      </c>
      <c r="AC435" s="5">
        <f t="shared" si="578"/>
        <v>1.0740342899564345E-3</v>
      </c>
      <c r="AD435" s="5">
        <f t="shared" si="579"/>
        <v>7.3140250700266529E-3</v>
      </c>
      <c r="AE435" s="5">
        <f t="shared" si="580"/>
        <v>1.0021314241309625E-2</v>
      </c>
      <c r="AF435" s="5">
        <f t="shared" si="581"/>
        <v>6.8653537663297317E-3</v>
      </c>
      <c r="AG435" s="5">
        <f t="shared" si="582"/>
        <v>3.135522361100233E-3</v>
      </c>
      <c r="AH435" s="5">
        <f t="shared" si="583"/>
        <v>1.0749079206721281E-2</v>
      </c>
      <c r="AI435" s="5">
        <f t="shared" si="584"/>
        <v>1.3376293656711573E-2</v>
      </c>
      <c r="AJ435" s="5">
        <f t="shared" si="585"/>
        <v>8.3228167059510704E-3</v>
      </c>
      <c r="AK435" s="5">
        <f t="shared" si="586"/>
        <v>3.4523403716346227E-3</v>
      </c>
      <c r="AL435" s="5">
        <f t="shared" si="587"/>
        <v>7.3250552671744312E-5</v>
      </c>
      <c r="AM435" s="5">
        <f t="shared" si="588"/>
        <v>1.8203335423940693E-3</v>
      </c>
      <c r="AN435" s="5">
        <f t="shared" si="589"/>
        <v>2.494130697895025E-3</v>
      </c>
      <c r="AO435" s="5">
        <f t="shared" si="590"/>
        <v>1.7086670638395726E-3</v>
      </c>
      <c r="AP435" s="5">
        <f t="shared" si="591"/>
        <v>7.8037694322759601E-4</v>
      </c>
      <c r="AQ435" s="5">
        <f t="shared" si="592"/>
        <v>2.6730844165427111E-4</v>
      </c>
      <c r="AR435" s="5">
        <f t="shared" si="593"/>
        <v>2.9455709955582242E-3</v>
      </c>
      <c r="AS435" s="5">
        <f t="shared" si="594"/>
        <v>3.6655067718397837E-3</v>
      </c>
      <c r="AT435" s="5">
        <f t="shared" si="595"/>
        <v>2.2807020972612866E-3</v>
      </c>
      <c r="AU435" s="5">
        <f t="shared" si="596"/>
        <v>9.4604509557646673E-4</v>
      </c>
      <c r="AV435" s="5">
        <f t="shared" si="597"/>
        <v>2.9431769846411152E-4</v>
      </c>
      <c r="AW435" s="5">
        <f t="shared" si="598"/>
        <v>3.4692945385213834E-6</v>
      </c>
      <c r="AX435" s="5">
        <f t="shared" si="599"/>
        <v>3.7754111380070222E-4</v>
      </c>
      <c r="AY435" s="5">
        <f t="shared" si="600"/>
        <v>5.1728810117369309E-4</v>
      </c>
      <c r="AZ435" s="5">
        <f t="shared" si="601"/>
        <v>3.5438124463067061E-4</v>
      </c>
      <c r="BA435" s="5">
        <f t="shared" si="602"/>
        <v>1.6185186586357652E-4</v>
      </c>
      <c r="BB435" s="5">
        <f t="shared" si="603"/>
        <v>5.5440348947125092E-5</v>
      </c>
      <c r="BC435" s="5">
        <f t="shared" si="604"/>
        <v>1.5192323054068364E-5</v>
      </c>
      <c r="BD435" s="5">
        <f t="shared" si="605"/>
        <v>6.7264587063797148E-4</v>
      </c>
      <c r="BE435" s="5">
        <f t="shared" si="606"/>
        <v>8.370492504141088E-4</v>
      </c>
      <c r="BF435" s="5">
        <f t="shared" si="607"/>
        <v>5.2081747484325458E-4</v>
      </c>
      <c r="BG435" s="5">
        <f t="shared" si="608"/>
        <v>2.1603734146500114E-4</v>
      </c>
      <c r="BH435" s="5">
        <f t="shared" si="609"/>
        <v>6.7209917814266807E-5</v>
      </c>
      <c r="BI435" s="5">
        <f t="shared" si="610"/>
        <v>1.6727378783569402E-5</v>
      </c>
      <c r="BJ435" s="8">
        <f t="shared" si="611"/>
        <v>0.33910290897387402</v>
      </c>
      <c r="BK435" s="8">
        <f t="shared" si="612"/>
        <v>0.26295143407283594</v>
      </c>
      <c r="BL435" s="8">
        <f t="shared" si="613"/>
        <v>0.36621815658551859</v>
      </c>
      <c r="BM435" s="8">
        <f t="shared" si="614"/>
        <v>0.48435971237714315</v>
      </c>
      <c r="BN435" s="8">
        <f t="shared" si="615"/>
        <v>0.51477969672601687</v>
      </c>
    </row>
    <row r="436" spans="1:66" x14ac:dyDescent="0.25">
      <c r="A436" t="s">
        <v>32</v>
      </c>
      <c r="B436" t="s">
        <v>309</v>
      </c>
      <c r="C436" t="s">
        <v>211</v>
      </c>
      <c r="D436" t="s">
        <v>497</v>
      </c>
      <c r="E436">
        <f>VLOOKUP(A436,home!$A$2:$E$405,3,FALSE)</f>
        <v>1.2328244274809199</v>
      </c>
      <c r="F436">
        <f>VLOOKUP(B436,home!$B$2:$E$405,3,FALSE)</f>
        <v>1.03</v>
      </c>
      <c r="G436">
        <f>VLOOKUP(C436,away!$B$2:$E$405,4,FALSE)</f>
        <v>1.84</v>
      </c>
      <c r="H436">
        <f>VLOOKUP(A436,away!$A$2:$E$405,3,FALSE)</f>
        <v>1.1412213740457999</v>
      </c>
      <c r="I436">
        <f>VLOOKUP(C436,away!$B$2:$E$405,3,FALSE)</f>
        <v>0.92</v>
      </c>
      <c r="J436">
        <f>VLOOKUP(B436,home!$B$2:$E$405,4,FALSE)</f>
        <v>1.23</v>
      </c>
      <c r="K436" s="3">
        <f t="shared" si="560"/>
        <v>2.3364488549618398</v>
      </c>
      <c r="L436" s="3">
        <f t="shared" si="561"/>
        <v>1.2914061068702272</v>
      </c>
      <c r="M436" s="5">
        <f t="shared" si="562"/>
        <v>2.6573123683145107E-2</v>
      </c>
      <c r="N436" s="5">
        <f t="shared" si="563"/>
        <v>6.2086744402243724E-2</v>
      </c>
      <c r="O436" s="5">
        <f t="shared" si="564"/>
        <v>3.4316694203031455E-2</v>
      </c>
      <c r="P436" s="5">
        <f t="shared" si="565"/>
        <v>8.0179200876748444E-2</v>
      </c>
      <c r="Q436" s="5">
        <f t="shared" si="566"/>
        <v>7.2531251433465393E-2</v>
      </c>
      <c r="R436" s="5">
        <f t="shared" si="567"/>
        <v>2.2158394230696474E-2</v>
      </c>
      <c r="S436" s="5">
        <f t="shared" si="568"/>
        <v>6.0481262288629635E-2</v>
      </c>
      <c r="T436" s="5">
        <f t="shared" si="569"/>
        <v>9.366730104011714E-2</v>
      </c>
      <c r="U436" s="5">
        <f t="shared" si="570"/>
        <v>5.177195482810381E-2</v>
      </c>
      <c r="V436" s="5">
        <f t="shared" si="571"/>
        <v>2.0276708218182803E-2</v>
      </c>
      <c r="W436" s="5">
        <f t="shared" si="572"/>
        <v>5.6488519786889846E-2</v>
      </c>
      <c r="X436" s="5">
        <f t="shared" si="573"/>
        <v>7.294961942084921E-2</v>
      </c>
      <c r="Y436" s="5">
        <f t="shared" si="574"/>
        <v>4.7103792006971804E-2</v>
      </c>
      <c r="Z436" s="5">
        <f t="shared" si="575"/>
        <v>9.538495209319816E-3</v>
      </c>
      <c r="AA436" s="5">
        <f t="shared" si="576"/>
        <v>2.2286206209874274E-2</v>
      </c>
      <c r="AB436" s="5">
        <f t="shared" si="577"/>
        <v>2.6035290490252102E-2</v>
      </c>
      <c r="AC436" s="5">
        <f t="shared" si="578"/>
        <v>3.8238124559855889E-3</v>
      </c>
      <c r="AD436" s="5">
        <f t="shared" si="579"/>
        <v>3.2995634343642007E-2</v>
      </c>
      <c r="AE436" s="5">
        <f t="shared" si="580"/>
        <v>4.2610763691436293E-2</v>
      </c>
      <c r="AF436" s="5">
        <f t="shared" si="581"/>
        <v>2.7513900224762491E-2</v>
      </c>
      <c r="AG436" s="5">
        <f t="shared" si="582"/>
        <v>1.1843872924692135E-2</v>
      </c>
      <c r="AH436" s="5">
        <f t="shared" si="583"/>
        <v>3.0795177409170026E-3</v>
      </c>
      <c r="AI436" s="5">
        <f t="shared" si="584"/>
        <v>7.1951356996002008E-3</v>
      </c>
      <c r="AJ436" s="5">
        <f t="shared" si="585"/>
        <v>8.4055332833129753E-3</v>
      </c>
      <c r="AK436" s="5">
        <f t="shared" si="586"/>
        <v>6.5463662050467449E-3</v>
      </c>
      <c r="AL436" s="5">
        <f t="shared" si="587"/>
        <v>4.6150423364483336E-4</v>
      </c>
      <c r="AM436" s="5">
        <f t="shared" si="588"/>
        <v>1.541852241618839E-2</v>
      </c>
      <c r="AN436" s="5">
        <f t="shared" si="589"/>
        <v>1.9911574007181177E-2</v>
      </c>
      <c r="AO436" s="5">
        <f t="shared" si="590"/>
        <v>1.2856964135136128E-2</v>
      </c>
      <c r="AP436" s="5">
        <f t="shared" si="591"/>
        <v>5.5345206666420968E-3</v>
      </c>
      <c r="AQ436" s="5">
        <f t="shared" si="592"/>
        <v>1.7868284468752704E-3</v>
      </c>
      <c r="AR436" s="5">
        <f t="shared" si="593"/>
        <v>7.9538160336708444E-4</v>
      </c>
      <c r="AS436" s="5">
        <f t="shared" si="594"/>
        <v>1.8583684364447365E-3</v>
      </c>
      <c r="AT436" s="5">
        <f t="shared" si="595"/>
        <v>2.1709914027142649E-3</v>
      </c>
      <c r="AU436" s="5">
        <f t="shared" si="596"/>
        <v>1.6908034590012477E-3</v>
      </c>
      <c r="AV436" s="5">
        <f t="shared" si="597"/>
        <v>9.8761895143724605E-4</v>
      </c>
      <c r="AW436" s="5">
        <f t="shared" si="598"/>
        <v>3.8680519936963948E-5</v>
      </c>
      <c r="AX436" s="5">
        <f t="shared" si="599"/>
        <v>6.0040981740844641E-3</v>
      </c>
      <c r="AY436" s="5">
        <f t="shared" si="600"/>
        <v>7.7537290482610575E-3</v>
      </c>
      <c r="AZ436" s="5">
        <f t="shared" si="601"/>
        <v>5.0066065219707022E-3</v>
      </c>
      <c r="BA436" s="5">
        <f t="shared" si="602"/>
        <v>2.1551874123897584E-3</v>
      </c>
      <c r="BB436" s="5">
        <f t="shared" si="603"/>
        <v>6.958055464524939E-4</v>
      </c>
      <c r="BC436" s="5">
        <f t="shared" si="604"/>
        <v>1.7971350637658519E-4</v>
      </c>
      <c r="BD436" s="5">
        <f t="shared" si="605"/>
        <v>1.7119344331341434E-4</v>
      </c>
      <c r="BE436" s="5">
        <f t="shared" si="606"/>
        <v>3.9998472460660148E-4</v>
      </c>
      <c r="BF436" s="5">
        <f t="shared" si="607"/>
        <v>4.6727192590466057E-4</v>
      </c>
      <c r="BG436" s="5">
        <f t="shared" si="608"/>
        <v>3.6391898541191924E-4</v>
      </c>
      <c r="BH436" s="5">
        <f t="shared" si="609"/>
        <v>2.1256952419113835E-4</v>
      </c>
      <c r="BI436" s="5">
        <f t="shared" si="610"/>
        <v>9.9331564279233692E-5</v>
      </c>
      <c r="BJ436" s="8">
        <f t="shared" si="611"/>
        <v>0.59709494915662809</v>
      </c>
      <c r="BK436" s="8">
        <f t="shared" si="612"/>
        <v>0.19954934080459746</v>
      </c>
      <c r="BL436" s="8">
        <f t="shared" si="613"/>
        <v>0.19101252691150661</v>
      </c>
      <c r="BM436" s="8">
        <f t="shared" si="614"/>
        <v>0.69163485472439723</v>
      </c>
      <c r="BN436" s="8">
        <f t="shared" si="615"/>
        <v>0.29784540882933064</v>
      </c>
    </row>
    <row r="437" spans="1:66" x14ac:dyDescent="0.25">
      <c r="A437" t="s">
        <v>32</v>
      </c>
      <c r="B437" t="s">
        <v>331</v>
      </c>
      <c r="C437" t="s">
        <v>313</v>
      </c>
      <c r="D437" t="s">
        <v>497</v>
      </c>
      <c r="E437">
        <f>VLOOKUP(A437,home!$A$2:$E$405,3,FALSE)</f>
        <v>1.2328244274809199</v>
      </c>
      <c r="F437">
        <f>VLOOKUP(B437,home!$B$2:$E$405,3,FALSE)</f>
        <v>0.76</v>
      </c>
      <c r="G437">
        <f>VLOOKUP(C437,away!$B$2:$E$405,4,FALSE)</f>
        <v>1.08</v>
      </c>
      <c r="H437">
        <f>VLOOKUP(A437,away!$A$2:$E$405,3,FALSE)</f>
        <v>1.1412213740457999</v>
      </c>
      <c r="I437">
        <f>VLOOKUP(C437,away!$B$2:$E$405,3,FALSE)</f>
        <v>0.81</v>
      </c>
      <c r="J437">
        <f>VLOOKUP(B437,home!$B$2:$E$405,4,FALSE)</f>
        <v>0.93</v>
      </c>
      <c r="K437" s="3">
        <f t="shared" si="560"/>
        <v>1.011902290076339</v>
      </c>
      <c r="L437" s="3">
        <f t="shared" si="561"/>
        <v>0.85968206106870126</v>
      </c>
      <c r="M437" s="5">
        <f t="shared" si="562"/>
        <v>0.15387966915112369</v>
      </c>
      <c r="N437" s="5">
        <f t="shared" si="563"/>
        <v>0.15571118961021144</v>
      </c>
      <c r="O437" s="5">
        <f t="shared" si="564"/>
        <v>0.13228759113240784</v>
      </c>
      <c r="P437" s="5">
        <f t="shared" si="565"/>
        <v>0.13386211641556589</v>
      </c>
      <c r="Q437" s="5">
        <f t="shared" si="566"/>
        <v>7.8782254678541982E-2</v>
      </c>
      <c r="R437" s="5">
        <f t="shared" si="567"/>
        <v>5.686263449926101E-2</v>
      </c>
      <c r="S437" s="5">
        <f t="shared" si="568"/>
        <v>2.9112140528545681E-2</v>
      </c>
      <c r="T437" s="5">
        <f t="shared" si="569"/>
        <v>6.7727691077688307E-2</v>
      </c>
      <c r="U437" s="5">
        <f t="shared" si="570"/>
        <v>5.7539430069576056E-2</v>
      </c>
      <c r="V437" s="5">
        <f t="shared" si="571"/>
        <v>2.813896198558802E-3</v>
      </c>
      <c r="W437" s="5">
        <f t="shared" si="572"/>
        <v>2.6573314642198007E-2</v>
      </c>
      <c r="X437" s="5">
        <f t="shared" si="573"/>
        <v>2.284460190103188E-2</v>
      </c>
      <c r="Y437" s="5">
        <f t="shared" si="574"/>
        <v>9.8195472232865278E-3</v>
      </c>
      <c r="Z437" s="5">
        <f t="shared" si="575"/>
        <v>1.6294595608040318E-2</v>
      </c>
      <c r="AA437" s="5">
        <f t="shared" si="576"/>
        <v>1.6488538611643854E-2</v>
      </c>
      <c r="AB437" s="5">
        <f t="shared" si="577"/>
        <v>8.3423949905672753E-3</v>
      </c>
      <c r="AC437" s="5">
        <f t="shared" si="578"/>
        <v>1.5299052442677982E-4</v>
      </c>
      <c r="AD437" s="5">
        <f t="shared" si="579"/>
        <v>6.7223994853398182E-3</v>
      </c>
      <c r="AE437" s="5">
        <f t="shared" si="580"/>
        <v>5.7791262448841111E-3</v>
      </c>
      <c r="AF437" s="5">
        <f t="shared" si="581"/>
        <v>2.4841055806890983E-3</v>
      </c>
      <c r="AG437" s="5">
        <f t="shared" si="582"/>
        <v>7.1184700183968914E-4</v>
      </c>
      <c r="AH437" s="5">
        <f t="shared" si="583"/>
        <v>3.5020428841502759E-3</v>
      </c>
      <c r="AI437" s="5">
        <f t="shared" si="584"/>
        <v>3.5437252144172112E-3</v>
      </c>
      <c r="AJ437" s="5">
        <f t="shared" si="585"/>
        <v>1.7929518299350205E-3</v>
      </c>
      <c r="AK437" s="5">
        <f t="shared" si="586"/>
        <v>6.0476402090260347E-4</v>
      </c>
      <c r="AL437" s="5">
        <f t="shared" si="587"/>
        <v>5.3235454701123004E-6</v>
      </c>
      <c r="AM437" s="5">
        <f t="shared" si="588"/>
        <v>1.3604822868046734E-3</v>
      </c>
      <c r="AN437" s="5">
        <f t="shared" si="589"/>
        <v>1.1695822163677017E-3</v>
      </c>
      <c r="AO437" s="5">
        <f t="shared" si="590"/>
        <v>5.0273442517814271E-4</v>
      </c>
      <c r="AP437" s="5">
        <f t="shared" si="591"/>
        <v>1.4406392226911152E-4</v>
      </c>
      <c r="AQ437" s="5">
        <f t="shared" si="592"/>
        <v>3.0962292405487735E-5</v>
      </c>
      <c r="AR437" s="5">
        <f t="shared" si="593"/>
        <v>6.0212868891945789E-4</v>
      </c>
      <c r="AS437" s="5">
        <f t="shared" si="594"/>
        <v>6.0929539923826293E-4</v>
      </c>
      <c r="AT437" s="5">
        <f t="shared" si="595"/>
        <v>3.0827370491108775E-4</v>
      </c>
      <c r="AU437" s="5">
        <f t="shared" si="596"/>
        <v>1.039809559899491E-4</v>
      </c>
      <c r="AV437" s="5">
        <f t="shared" si="597"/>
        <v>2.6304641872639127E-5</v>
      </c>
      <c r="AW437" s="5">
        <f t="shared" si="598"/>
        <v>1.2863966792922257E-7</v>
      </c>
      <c r="AX437" s="5">
        <f t="shared" si="599"/>
        <v>2.294458569376572E-4</v>
      </c>
      <c r="AY437" s="5">
        <f t="shared" si="600"/>
        <v>1.972504871958395E-4</v>
      </c>
      <c r="AZ437" s="5">
        <f t="shared" si="601"/>
        <v>8.4786352689662371E-5</v>
      </c>
      <c r="BA437" s="5">
        <f t="shared" si="602"/>
        <v>2.4296435476915595E-5</v>
      </c>
      <c r="BB437" s="5">
        <f t="shared" si="603"/>
        <v>5.2218024318543765E-6</v>
      </c>
      <c r="BC437" s="5">
        <f t="shared" si="604"/>
        <v>8.9781797542202579E-7</v>
      </c>
      <c r="BD437" s="5">
        <f t="shared" si="605"/>
        <v>8.6273205386479029E-5</v>
      </c>
      <c r="BE437" s="5">
        <f t="shared" si="606"/>
        <v>8.7300054102804479E-5</v>
      </c>
      <c r="BF437" s="5">
        <f t="shared" si="607"/>
        <v>4.4169562335208065E-5</v>
      </c>
      <c r="BG437" s="5">
        <f t="shared" si="608"/>
        <v>1.4898427092888887E-5</v>
      </c>
      <c r="BH437" s="5">
        <f t="shared" si="609"/>
        <v>3.7689381234574092E-6</v>
      </c>
      <c r="BI437" s="5">
        <f t="shared" si="610"/>
        <v>7.627594236565147E-7</v>
      </c>
      <c r="BJ437" s="8">
        <f t="shared" si="611"/>
        <v>0.38090580134144336</v>
      </c>
      <c r="BK437" s="8">
        <f t="shared" si="612"/>
        <v>0.32002338685088683</v>
      </c>
      <c r="BL437" s="8">
        <f t="shared" si="613"/>
        <v>0.28285122959025705</v>
      </c>
      <c r="BM437" s="8">
        <f t="shared" si="614"/>
        <v>0.28849243605598779</v>
      </c>
      <c r="BN437" s="8">
        <f t="shared" si="615"/>
        <v>0.71138545548711185</v>
      </c>
    </row>
    <row r="438" spans="1:66" x14ac:dyDescent="0.25">
      <c r="A438" t="s">
        <v>32</v>
      </c>
      <c r="B438" t="s">
        <v>36</v>
      </c>
      <c r="C438" t="s">
        <v>312</v>
      </c>
      <c r="D438" t="s">
        <v>497</v>
      </c>
      <c r="E438">
        <f>VLOOKUP(A438,home!$A$2:$E$405,3,FALSE)</f>
        <v>1.2328244274809199</v>
      </c>
      <c r="F438">
        <f>VLOOKUP(B438,home!$B$2:$E$405,3,FALSE)</f>
        <v>1.41</v>
      </c>
      <c r="G438">
        <f>VLOOKUP(C438,away!$B$2:$E$405,4,FALSE)</f>
        <v>1.19</v>
      </c>
      <c r="H438">
        <f>VLOOKUP(A438,away!$A$2:$E$405,3,FALSE)</f>
        <v>1.1412213740457999</v>
      </c>
      <c r="I438">
        <f>VLOOKUP(C438,away!$B$2:$E$405,3,FALSE)</f>
        <v>0.92</v>
      </c>
      <c r="J438">
        <f>VLOOKUP(B438,home!$B$2:$E$405,4,FALSE)</f>
        <v>0.64</v>
      </c>
      <c r="K438" s="3">
        <f t="shared" si="560"/>
        <v>2.0685561068702354</v>
      </c>
      <c r="L438" s="3">
        <f t="shared" si="561"/>
        <v>0.671951145038167</v>
      </c>
      <c r="M438" s="5">
        <f t="shared" si="562"/>
        <v>6.4537601767196681E-2</v>
      </c>
      <c r="N438" s="5">
        <f t="shared" si="563"/>
        <v>0.13349965025829397</v>
      </c>
      <c r="O438" s="5">
        <f t="shared" si="564"/>
        <v>4.3366115405485031E-2</v>
      </c>
      <c r="P438" s="5">
        <f t="shared" si="565"/>
        <v>8.9705242853255457E-2</v>
      </c>
      <c r="Q438" s="5">
        <f t="shared" si="566"/>
        <v>0.13807575840341732</v>
      </c>
      <c r="R438" s="5">
        <f t="shared" si="567"/>
        <v>1.4569955451286479E-2</v>
      </c>
      <c r="S438" s="5">
        <f t="shared" si="568"/>
        <v>3.1171868705275101E-2</v>
      </c>
      <c r="T438" s="5">
        <f t="shared" si="569"/>
        <v>9.2780163961189571E-2</v>
      </c>
      <c r="U438" s="5">
        <f t="shared" si="570"/>
        <v>3.0138770325585918E-2</v>
      </c>
      <c r="V438" s="5">
        <f t="shared" si="571"/>
        <v>4.8142133437244182E-3</v>
      </c>
      <c r="W438" s="5">
        <f t="shared" si="572"/>
        <v>9.5205817752042704E-2</v>
      </c>
      <c r="X438" s="5">
        <f t="shared" si="573"/>
        <v>6.3973658252780133E-2</v>
      </c>
      <c r="Y438" s="5">
        <f t="shared" si="574"/>
        <v>2.1493586457617994E-2</v>
      </c>
      <c r="Z438" s="5">
        <f t="shared" si="575"/>
        <v>3.2634327495490115E-3</v>
      </c>
      <c r="AA438" s="5">
        <f t="shared" si="576"/>
        <v>6.7505937434399312E-3</v>
      </c>
      <c r="AB438" s="5">
        <f t="shared" si="577"/>
        <v>6.9819909564963374E-3</v>
      </c>
      <c r="AC438" s="5">
        <f t="shared" si="578"/>
        <v>4.1822534975812425E-4</v>
      </c>
      <c r="AD438" s="5">
        <f t="shared" si="579"/>
        <v>4.9234643930140654E-2</v>
      </c>
      <c r="AE438" s="5">
        <f t="shared" si="580"/>
        <v>3.3083275364404446E-2</v>
      </c>
      <c r="AF438" s="5">
        <f t="shared" si="581"/>
        <v>1.1115172381362273E-2</v>
      </c>
      <c r="AG438" s="5">
        <f t="shared" si="582"/>
        <v>2.4896176029843304E-3</v>
      </c>
      <c r="AH438" s="5">
        <f t="shared" si="583"/>
        <v>5.4821684320362782E-4</v>
      </c>
      <c r="AI438" s="5">
        <f t="shared" si="584"/>
        <v>1.1340172988979866E-3</v>
      </c>
      <c r="AJ438" s="5">
        <f t="shared" si="585"/>
        <v>1.1728892044659599E-3</v>
      </c>
      <c r="AK438" s="5">
        <f t="shared" si="586"/>
        <v>8.0872904219341109E-4</v>
      </c>
      <c r="AL438" s="5">
        <f t="shared" si="587"/>
        <v>2.3252804901411412E-5</v>
      </c>
      <c r="AM438" s="5">
        <f t="shared" si="588"/>
        <v>2.0368924674254787E-2</v>
      </c>
      <c r="AN438" s="5">
        <f t="shared" si="589"/>
        <v>1.3686922258061675E-2</v>
      </c>
      <c r="AO438" s="5">
        <f t="shared" si="590"/>
        <v>4.5984715416764578E-3</v>
      </c>
      <c r="AP438" s="5">
        <f t="shared" si="591"/>
        <v>1.0299827392849738E-3</v>
      </c>
      <c r="AQ438" s="5">
        <f t="shared" si="592"/>
        <v>1.7302452025802145E-4</v>
      </c>
      <c r="AR438" s="5">
        <f t="shared" si="593"/>
        <v>7.3674987103977414E-5</v>
      </c>
      <c r="AS438" s="5">
        <f t="shared" si="594"/>
        <v>1.5240084449751829E-4</v>
      </c>
      <c r="AT438" s="5">
        <f t="shared" si="595"/>
        <v>1.5762484878876132E-4</v>
      </c>
      <c r="AU438" s="5">
        <f t="shared" si="596"/>
        <v>1.0868528118549655E-4</v>
      </c>
      <c r="AV438" s="5">
        <f t="shared" si="597"/>
        <v>5.6205400530791898E-5</v>
      </c>
      <c r="AW438" s="5">
        <f t="shared" si="598"/>
        <v>8.9779638087956209E-7</v>
      </c>
      <c r="AX438" s="5">
        <f t="shared" si="599"/>
        <v>7.0223772542182678E-3</v>
      </c>
      <c r="AY438" s="5">
        <f t="shared" si="600"/>
        <v>4.718694436861944E-3</v>
      </c>
      <c r="AZ438" s="5">
        <f t="shared" si="601"/>
        <v>1.5853660649673056E-3</v>
      </c>
      <c r="BA438" s="5">
        <f t="shared" si="602"/>
        <v>3.5509618088647811E-4</v>
      </c>
      <c r="BB438" s="5">
        <f t="shared" si="603"/>
        <v>5.9651821336337235E-5</v>
      </c>
      <c r="BC438" s="5">
        <f t="shared" si="604"/>
        <v>8.0166219301127945E-6</v>
      </c>
      <c r="BD438" s="5">
        <f t="shared" si="605"/>
        <v>8.2509986575316334E-6</v>
      </c>
      <c r="BE438" s="5">
        <f t="shared" si="606"/>
        <v>1.7067653660815174E-5</v>
      </c>
      <c r="BF438" s="5">
        <f t="shared" si="607"/>
        <v>1.7652699605012681E-5</v>
      </c>
      <c r="BG438" s="5">
        <f t="shared" si="608"/>
        <v>1.2171866523564925E-5</v>
      </c>
      <c r="BH438" s="5">
        <f t="shared" si="609"/>
        <v>6.2945472073324023E-6</v>
      </c>
      <c r="BI438" s="5">
        <f t="shared" si="610"/>
        <v>2.6041248131420829E-6</v>
      </c>
      <c r="BJ438" s="8">
        <f t="shared" si="611"/>
        <v>0.69455787247796985</v>
      </c>
      <c r="BK438" s="8">
        <f t="shared" si="612"/>
        <v>0.19538909926097314</v>
      </c>
      <c r="BL438" s="8">
        <f t="shared" si="613"/>
        <v>0.10608391152362862</v>
      </c>
      <c r="BM438" s="8">
        <f t="shared" si="614"/>
        <v>0.51082219523270445</v>
      </c>
      <c r="BN438" s="8">
        <f t="shared" si="615"/>
        <v>0.48375432413893493</v>
      </c>
    </row>
    <row r="439" spans="1:66" x14ac:dyDescent="0.25">
      <c r="A439" t="s">
        <v>32</v>
      </c>
      <c r="B439" t="s">
        <v>34</v>
      </c>
      <c r="C439" t="s">
        <v>208</v>
      </c>
      <c r="D439" t="s">
        <v>497</v>
      </c>
      <c r="E439">
        <f>VLOOKUP(A439,home!$A$2:$E$405,3,FALSE)</f>
        <v>1.2328244274809199</v>
      </c>
      <c r="F439">
        <f>VLOOKUP(B439,home!$B$2:$E$405,3,FALSE)</f>
        <v>0.65</v>
      </c>
      <c r="G439">
        <f>VLOOKUP(C439,away!$B$2:$E$405,4,FALSE)</f>
        <v>0.92</v>
      </c>
      <c r="H439">
        <f>VLOOKUP(A439,away!$A$2:$E$405,3,FALSE)</f>
        <v>1.1412213740457999</v>
      </c>
      <c r="I439">
        <f>VLOOKUP(C439,away!$B$2:$E$405,3,FALSE)</f>
        <v>1.35</v>
      </c>
      <c r="J439">
        <f>VLOOKUP(B439,home!$B$2:$E$405,4,FALSE)</f>
        <v>0.76</v>
      </c>
      <c r="K439" s="3">
        <f t="shared" si="560"/>
        <v>0.73722900763359012</v>
      </c>
      <c r="L439" s="3">
        <f t="shared" si="561"/>
        <v>1.1708931297709908</v>
      </c>
      <c r="M439" s="5">
        <f t="shared" si="562"/>
        <v>0.14835872247103724</v>
      </c>
      <c r="N439" s="5">
        <f t="shared" si="563"/>
        <v>0.10937435374110997</v>
      </c>
      <c r="O439" s="5">
        <f t="shared" si="564"/>
        <v>0.17371220888293865</v>
      </c>
      <c r="P439" s="5">
        <f t="shared" si="565"/>
        <v>0.12806567936860774</v>
      </c>
      <c r="Q439" s="5">
        <f t="shared" si="566"/>
        <v>4.0316973134561875E-2</v>
      </c>
      <c r="R439" s="5">
        <f t="shared" si="567"/>
        <v>0.10169921596918809</v>
      </c>
      <c r="S439" s="5">
        <f t="shared" si="568"/>
        <v>2.7637098040098104E-2</v>
      </c>
      <c r="T439" s="5">
        <f t="shared" si="569"/>
        <v>4.7206866856420109E-2</v>
      </c>
      <c r="U439" s="5">
        <f t="shared" si="570"/>
        <v>7.4975612066078681E-2</v>
      </c>
      <c r="V439" s="5">
        <f t="shared" si="571"/>
        <v>2.6507550807566287E-3</v>
      </c>
      <c r="W439" s="5">
        <f t="shared" si="572"/>
        <v>9.9076140315943889E-3</v>
      </c>
      <c r="X439" s="5">
        <f t="shared" si="573"/>
        <v>1.1600757202016539E-2</v>
      </c>
      <c r="Y439" s="5">
        <f t="shared" si="574"/>
        <v>6.7916234539912553E-3</v>
      </c>
      <c r="Z439" s="5">
        <f t="shared" si="575"/>
        <v>3.9692971093806179E-2</v>
      </c>
      <c r="AA439" s="5">
        <f t="shared" si="576"/>
        <v>2.9262809689515504E-2</v>
      </c>
      <c r="AB439" s="5">
        <f t="shared" si="577"/>
        <v>1.0786696073986059E-2</v>
      </c>
      <c r="AC439" s="5">
        <f t="shared" si="578"/>
        <v>1.4301095033490463E-4</v>
      </c>
      <c r="AD439" s="5">
        <f t="shared" si="579"/>
        <v>1.8260451151322409E-3</v>
      </c>
      <c r="AE439" s="5">
        <f t="shared" si="580"/>
        <v>2.1381036799602189E-3</v>
      </c>
      <c r="AF439" s="5">
        <f t="shared" si="581"/>
        <v>1.2517454548017471E-3</v>
      </c>
      <c r="AG439" s="5">
        <f t="shared" si="582"/>
        <v>4.8855338441647659E-4</v>
      </c>
      <c r="AH439" s="5">
        <f t="shared" si="583"/>
        <v>1.1619056788484051E-2</v>
      </c>
      <c r="AI439" s="5">
        <f t="shared" si="584"/>
        <v>8.5659057058124245E-3</v>
      </c>
      <c r="AJ439" s="5">
        <f t="shared" si="585"/>
        <v>3.1575170814895004E-3</v>
      </c>
      <c r="AK439" s="5">
        <f t="shared" si="586"/>
        <v>7.7593772819087141E-4</v>
      </c>
      <c r="AL439" s="5">
        <f t="shared" si="587"/>
        <v>4.9379757945449345E-6</v>
      </c>
      <c r="AM439" s="5">
        <f t="shared" si="588"/>
        <v>2.6924268562462142E-4</v>
      </c>
      <c r="AN439" s="5">
        <f t="shared" si="589"/>
        <v>3.1525441083895991E-4</v>
      </c>
      <c r="AO439" s="5">
        <f t="shared" si="590"/>
        <v>1.8456461189066982E-4</v>
      </c>
      <c r="AP439" s="5">
        <f t="shared" si="591"/>
        <v>7.2035145353878196E-5</v>
      </c>
      <c r="AQ439" s="5">
        <f t="shared" si="592"/>
        <v>2.1086364199227679E-5</v>
      </c>
      <c r="AR439" s="5">
        <f t="shared" si="593"/>
        <v>2.7209347536109939E-3</v>
      </c>
      <c r="AS439" s="5">
        <f t="shared" si="594"/>
        <v>2.0059520282403797E-3</v>
      </c>
      <c r="AT439" s="5">
        <f t="shared" si="595"/>
        <v>7.3942301157012128E-4</v>
      </c>
      <c r="AU439" s="5">
        <f t="shared" si="596"/>
        <v>1.8170803101376037E-4</v>
      </c>
      <c r="AV439" s="5">
        <f t="shared" si="597"/>
        <v>3.3490107845832043E-5</v>
      </c>
      <c r="AW439" s="5">
        <f t="shared" si="598"/>
        <v>1.1840393306717776E-7</v>
      </c>
      <c r="AX439" s="5">
        <f t="shared" si="599"/>
        <v>3.3082252989273708E-5</v>
      </c>
      <c r="AY439" s="5">
        <f t="shared" si="600"/>
        <v>3.8735782742486408E-5</v>
      </c>
      <c r="AZ439" s="5">
        <f t="shared" si="601"/>
        <v>2.2677730944739529E-5</v>
      </c>
      <c r="BA439" s="5">
        <f t="shared" si="602"/>
        <v>8.8510664539968367E-6</v>
      </c>
      <c r="BB439" s="5">
        <f t="shared" si="603"/>
        <v>2.5909132255328465E-6</v>
      </c>
      <c r="BC439" s="5">
        <f t="shared" si="604"/>
        <v>6.0673649912184156E-7</v>
      </c>
      <c r="BD439" s="5">
        <f t="shared" si="605"/>
        <v>5.3098730159303897E-4</v>
      </c>
      <c r="BE439" s="5">
        <f t="shared" si="606"/>
        <v>3.9145924141947391E-4</v>
      </c>
      <c r="BF439" s="5">
        <f t="shared" si="607"/>
        <v>1.4429755404033836E-4</v>
      </c>
      <c r="BG439" s="5">
        <f t="shared" si="608"/>
        <v>3.5460114189704333E-5</v>
      </c>
      <c r="BH439" s="5">
        <f t="shared" si="609"/>
        <v>6.5355561986623775E-6</v>
      </c>
      <c r="BI439" s="5">
        <f t="shared" si="610"/>
        <v>9.6364032213468493E-7</v>
      </c>
      <c r="BJ439" s="8">
        <f t="shared" si="611"/>
        <v>0.23187136375476733</v>
      </c>
      <c r="BK439" s="8">
        <f t="shared" si="612"/>
        <v>0.30689893966937171</v>
      </c>
      <c r="BL439" s="8">
        <f t="shared" si="613"/>
        <v>0.42134617132572827</v>
      </c>
      <c r="BM439" s="8">
        <f t="shared" si="614"/>
        <v>0.29824367489742032</v>
      </c>
      <c r="BN439" s="8">
        <f t="shared" si="615"/>
        <v>0.70152715356744344</v>
      </c>
    </row>
    <row r="440" spans="1:66" x14ac:dyDescent="0.25">
      <c r="A440" t="s">
        <v>37</v>
      </c>
      <c r="B440" t="s">
        <v>224</v>
      </c>
      <c r="C440" t="s">
        <v>230</v>
      </c>
      <c r="D440" t="s">
        <v>497</v>
      </c>
      <c r="E440">
        <f>VLOOKUP(A440,home!$A$2:$E$405,3,FALSE)</f>
        <v>1.5846153846153801</v>
      </c>
      <c r="F440">
        <f>VLOOKUP(B440,home!$B$2:$E$405,3,FALSE)</f>
        <v>0.83</v>
      </c>
      <c r="G440">
        <f>VLOOKUP(C440,away!$B$2:$E$405,4,FALSE)</f>
        <v>0.81</v>
      </c>
      <c r="H440">
        <f>VLOOKUP(A440,away!$A$2:$E$405,3,FALSE)</f>
        <v>1.2538461538461501</v>
      </c>
      <c r="I440">
        <f>VLOOKUP(C440,away!$B$2:$E$405,3,FALSE)</f>
        <v>0.95</v>
      </c>
      <c r="J440">
        <f>VLOOKUP(B440,home!$B$2:$E$405,4,FALSE)</f>
        <v>1.78</v>
      </c>
      <c r="K440" s="3">
        <f t="shared" si="560"/>
        <v>1.0653369230769201</v>
      </c>
      <c r="L440" s="3">
        <f t="shared" si="561"/>
        <v>2.1202538461538394</v>
      </c>
      <c r="M440" s="5">
        <f t="shared" si="562"/>
        <v>4.1353808025781945E-2</v>
      </c>
      <c r="N440" s="5">
        <f t="shared" si="563"/>
        <v>4.4055738599700175E-2</v>
      </c>
      <c r="O440" s="5">
        <f t="shared" si="564"/>
        <v>8.7680570519771669E-2</v>
      </c>
      <c r="P440" s="5">
        <f t="shared" si="565"/>
        <v>9.3409349211162451E-2</v>
      </c>
      <c r="Q440" s="5">
        <f t="shared" si="566"/>
        <v>2.3467102501842838E-2</v>
      </c>
      <c r="R440" s="5">
        <f t="shared" si="567"/>
        <v>9.2952533438754426E-2</v>
      </c>
      <c r="S440" s="5">
        <f t="shared" si="568"/>
        <v>5.2747902409695395E-2</v>
      </c>
      <c r="T440" s="5">
        <f t="shared" si="569"/>
        <v>4.9756214337618655E-2</v>
      </c>
      <c r="U440" s="5">
        <f t="shared" si="570"/>
        <v>9.9025765965847168E-2</v>
      </c>
      <c r="V440" s="5">
        <f t="shared" si="571"/>
        <v>1.3238461708214628E-2</v>
      </c>
      <c r="W440" s="5">
        <f t="shared" si="572"/>
        <v>8.3334569242813177E-3</v>
      </c>
      <c r="X440" s="5">
        <f t="shared" si="573"/>
        <v>1.7669044095464805E-2</v>
      </c>
      <c r="Y440" s="5">
        <f t="shared" si="574"/>
        <v>1.8731429350635525E-2</v>
      </c>
      <c r="Z440" s="5">
        <f t="shared" si="575"/>
        <v>6.5694322177754144E-2</v>
      </c>
      <c r="AA440" s="5">
        <f t="shared" si="576"/>
        <v>6.9986587052472474E-2</v>
      </c>
      <c r="AB440" s="5">
        <f t="shared" si="577"/>
        <v>3.7279647653568011E-2</v>
      </c>
      <c r="AC440" s="5">
        <f t="shared" si="578"/>
        <v>1.8689271794967914E-3</v>
      </c>
      <c r="AD440" s="5">
        <f t="shared" si="579"/>
        <v>2.2194848395769777E-3</v>
      </c>
      <c r="AE440" s="5">
        <f t="shared" si="580"/>
        <v>4.7058712675932231E-3</v>
      </c>
      <c r="AF440" s="5">
        <f t="shared" si="581"/>
        <v>4.9888208273096884E-3</v>
      </c>
      <c r="AG440" s="5">
        <f t="shared" si="582"/>
        <v>3.5258555156252487E-3</v>
      </c>
      <c r="AH440" s="5">
        <f t="shared" si="583"/>
        <v>3.482215981696319E-2</v>
      </c>
      <c r="AI440" s="5">
        <f t="shared" si="584"/>
        <v>3.7097332594296331E-2</v>
      </c>
      <c r="AJ440" s="5">
        <f t="shared" si="585"/>
        <v>1.9760579080184391E-2</v>
      </c>
      <c r="AK440" s="5">
        <f t="shared" si="586"/>
        <v>7.0172248385006013E-3</v>
      </c>
      <c r="AL440" s="5">
        <f t="shared" si="587"/>
        <v>1.6886016538163561E-4</v>
      </c>
      <c r="AM440" s="5">
        <f t="shared" si="588"/>
        <v>4.7289982996216192E-4</v>
      </c>
      <c r="AN440" s="5">
        <f t="shared" si="589"/>
        <v>1.0026676833227704E-3</v>
      </c>
      <c r="AO440" s="5">
        <f t="shared" si="590"/>
        <v>1.0629550059896319E-3</v>
      </c>
      <c r="AP440" s="5">
        <f t="shared" si="591"/>
        <v>7.512448132459983E-4</v>
      </c>
      <c r="AQ440" s="5">
        <f t="shared" si="592"/>
        <v>3.9820742617198781E-4</v>
      </c>
      <c r="AR440" s="5">
        <f t="shared" si="593"/>
        <v>1.4766363656659976E-2</v>
      </c>
      <c r="AS440" s="5">
        <f t="shared" si="594"/>
        <v>1.5731152423020995E-2</v>
      </c>
      <c r="AT440" s="5">
        <f t="shared" si="595"/>
        <v>8.3794887593976099E-3</v>
      </c>
      <c r="AU440" s="5">
        <f t="shared" si="596"/>
        <v>2.9756595906314303E-3</v>
      </c>
      <c r="AV440" s="5">
        <f t="shared" si="597"/>
        <v>7.925200081019037E-4</v>
      </c>
      <c r="AW440" s="5">
        <f t="shared" si="598"/>
        <v>1.0594965540452842E-5</v>
      </c>
      <c r="AX440" s="5">
        <f t="shared" si="599"/>
        <v>8.3966274962581352E-5</v>
      </c>
      <c r="AY440" s="5">
        <f t="shared" si="600"/>
        <v>1.7802981743662391E-4</v>
      </c>
      <c r="AZ440" s="5">
        <f t="shared" si="601"/>
        <v>1.887342025750339E-4</v>
      </c>
      <c r="BA440" s="5">
        <f t="shared" si="602"/>
        <v>1.3338813963683117E-4</v>
      </c>
      <c r="BB440" s="5">
        <f t="shared" si="603"/>
        <v>7.0704179024074203E-5</v>
      </c>
      <c r="BC440" s="5">
        <f t="shared" si="604"/>
        <v>2.9982161502988583E-5</v>
      </c>
      <c r="BD440" s="5">
        <f t="shared" si="605"/>
        <v>5.2180732227899247E-3</v>
      </c>
      <c r="BE440" s="5">
        <f t="shared" si="606"/>
        <v>5.5590060715570867E-3</v>
      </c>
      <c r="BF440" s="5">
        <f t="shared" si="607"/>
        <v>2.961107211819271E-3</v>
      </c>
      <c r="BG440" s="5">
        <f t="shared" si="608"/>
        <v>1.0515256153134738E-3</v>
      </c>
      <c r="BH440" s="5">
        <f t="shared" si="609"/>
        <v>2.8005726588865523E-4</v>
      </c>
      <c r="BI440" s="5">
        <f t="shared" si="610"/>
        <v>5.967106918543099E-5</v>
      </c>
      <c r="BJ440" s="8">
        <f t="shared" si="611"/>
        <v>0.18182579779347915</v>
      </c>
      <c r="BK440" s="8">
        <f t="shared" si="612"/>
        <v>0.2029653385171695</v>
      </c>
      <c r="BL440" s="8">
        <f t="shared" si="613"/>
        <v>0.54339702585472416</v>
      </c>
      <c r="BM440" s="8">
        <f t="shared" si="614"/>
        <v>0.61079594719421715</v>
      </c>
      <c r="BN440" s="8">
        <f t="shared" si="615"/>
        <v>0.38291910229701354</v>
      </c>
    </row>
    <row r="441" spans="1:66" x14ac:dyDescent="0.25">
      <c r="A441" t="s">
        <v>37</v>
      </c>
      <c r="B441" t="s">
        <v>229</v>
      </c>
      <c r="C441" t="s">
        <v>227</v>
      </c>
      <c r="D441" t="s">
        <v>497</v>
      </c>
      <c r="E441">
        <f>VLOOKUP(A441,home!$A$2:$E$405,3,FALSE)</f>
        <v>1.5846153846153801</v>
      </c>
      <c r="F441">
        <f>VLOOKUP(B441,home!$B$2:$E$405,3,FALSE)</f>
        <v>0.78</v>
      </c>
      <c r="G441">
        <f>VLOOKUP(C441,away!$B$2:$E$405,4,FALSE)</f>
        <v>1.1200000000000001</v>
      </c>
      <c r="H441">
        <f>VLOOKUP(A441,away!$A$2:$E$405,3,FALSE)</f>
        <v>1.2538461538461501</v>
      </c>
      <c r="I441">
        <f>VLOOKUP(C441,away!$B$2:$E$405,3,FALSE)</f>
        <v>0.87</v>
      </c>
      <c r="J441">
        <f>VLOOKUP(B441,home!$B$2:$E$405,4,FALSE)</f>
        <v>0.67</v>
      </c>
      <c r="K441" s="3">
        <f t="shared" si="560"/>
        <v>1.3843199999999962</v>
      </c>
      <c r="L441" s="3">
        <f t="shared" si="561"/>
        <v>0.7308669230769208</v>
      </c>
      <c r="M441" s="5">
        <f t="shared" si="562"/>
        <v>0.12061074251484293</v>
      </c>
      <c r="N441" s="5">
        <f t="shared" si="563"/>
        <v>0.1669638630781469</v>
      </c>
      <c r="O441" s="5">
        <f t="shared" si="564"/>
        <v>8.8150402271846021E-2</v>
      </c>
      <c r="P441" s="5">
        <f t="shared" si="565"/>
        <v>0.12202836487296154</v>
      </c>
      <c r="Q441" s="5">
        <f t="shared" si="566"/>
        <v>0.11556570746816987</v>
      </c>
      <c r="R441" s="5">
        <f t="shared" si="567"/>
        <v>3.2213106638208443E-2</v>
      </c>
      <c r="S441" s="5">
        <f t="shared" si="568"/>
        <v>3.0865662384376925E-2</v>
      </c>
      <c r="T441" s="5">
        <f t="shared" si="569"/>
        <v>8.4463153030468849E-2</v>
      </c>
      <c r="U441" s="5">
        <f t="shared" si="570"/>
        <v>4.4593247781404589E-2</v>
      </c>
      <c r="V441" s="5">
        <f t="shared" si="571"/>
        <v>3.4698275653393083E-3</v>
      </c>
      <c r="W441" s="5">
        <f t="shared" si="572"/>
        <v>5.3326640054112161E-2</v>
      </c>
      <c r="X441" s="5">
        <f t="shared" si="573"/>
        <v>3.897467733437944E-2</v>
      </c>
      <c r="Y441" s="5">
        <f t="shared" si="574"/>
        <v>1.4242651250646851E-2</v>
      </c>
      <c r="Z441" s="5">
        <f t="shared" si="575"/>
        <v>7.8478313771387156E-3</v>
      </c>
      <c r="AA441" s="5">
        <f t="shared" si="576"/>
        <v>1.0863909932000636E-2</v>
      </c>
      <c r="AB441" s="5">
        <f t="shared" si="577"/>
        <v>7.5195638985335418E-3</v>
      </c>
      <c r="AC441" s="5">
        <f t="shared" si="578"/>
        <v>2.1941317962275269E-4</v>
      </c>
      <c r="AD441" s="5">
        <f t="shared" si="579"/>
        <v>1.8455283589927093E-2</v>
      </c>
      <c r="AE441" s="5">
        <f t="shared" si="580"/>
        <v>1.3488356331882004E-2</v>
      </c>
      <c r="AF441" s="5">
        <f t="shared" si="581"/>
        <v>4.9290967448238502E-3</v>
      </c>
      <c r="AG441" s="5">
        <f t="shared" si="582"/>
        <v>1.2008379238126249E-3</v>
      </c>
      <c r="AH441" s="5">
        <f t="shared" si="583"/>
        <v>1.4339300928589713E-3</v>
      </c>
      <c r="AI441" s="5">
        <f t="shared" si="584"/>
        <v>1.9850181061465259E-3</v>
      </c>
      <c r="AJ441" s="5">
        <f t="shared" si="585"/>
        <v>1.3739501323503758E-3</v>
      </c>
      <c r="AK441" s="5">
        <f t="shared" si="586"/>
        <v>6.3399554907175566E-4</v>
      </c>
      <c r="AL441" s="5">
        <f t="shared" si="587"/>
        <v>8.8796838433017273E-6</v>
      </c>
      <c r="AM441" s="5">
        <f t="shared" si="588"/>
        <v>5.1096036358415555E-3</v>
      </c>
      <c r="AN441" s="5">
        <f t="shared" si="589"/>
        <v>3.7344402874701652E-3</v>
      </c>
      <c r="AO441" s="5">
        <f t="shared" si="590"/>
        <v>1.3646894411589053E-3</v>
      </c>
      <c r="AP441" s="5">
        <f t="shared" si="591"/>
        <v>3.3246879093845735E-4</v>
      </c>
      <c r="AQ441" s="5">
        <f t="shared" si="592"/>
        <v>6.0747610563073569E-5</v>
      </c>
      <c r="AR441" s="5">
        <f t="shared" si="593"/>
        <v>2.0960241497504798E-4</v>
      </c>
      <c r="AS441" s="5">
        <f t="shared" si="594"/>
        <v>2.9015681509825763E-4</v>
      </c>
      <c r="AT441" s="5">
        <f t="shared" si="595"/>
        <v>2.0083494113840947E-4</v>
      </c>
      <c r="AU441" s="5">
        <f t="shared" si="596"/>
        <v>9.2673275238907429E-5</v>
      </c>
      <c r="AV441" s="5">
        <f t="shared" si="597"/>
        <v>3.2072367094681002E-5</v>
      </c>
      <c r="AW441" s="5">
        <f t="shared" si="598"/>
        <v>2.4955702705558853E-7</v>
      </c>
      <c r="AX441" s="5">
        <f t="shared" si="599"/>
        <v>1.1788877508613622E-3</v>
      </c>
      <c r="AY441" s="5">
        <f t="shared" si="600"/>
        <v>8.6161006312511544E-4</v>
      </c>
      <c r="AZ441" s="5">
        <f t="shared" si="601"/>
        <v>3.1486114786418226E-4</v>
      </c>
      <c r="BA441" s="5">
        <f t="shared" si="602"/>
        <v>7.6707199445320783E-5</v>
      </c>
      <c r="BB441" s="5">
        <f t="shared" si="603"/>
        <v>1.4015688709112316E-5</v>
      </c>
      <c r="BC441" s="5">
        <f t="shared" si="604"/>
        <v>2.0487206563265722E-6</v>
      </c>
      <c r="BD441" s="5">
        <f t="shared" si="605"/>
        <v>2.5531912017050863E-5</v>
      </c>
      <c r="BE441" s="5">
        <f t="shared" si="606"/>
        <v>3.5344336443443755E-5</v>
      </c>
      <c r="BF441" s="5">
        <f t="shared" si="607"/>
        <v>2.4463935912693969E-5</v>
      </c>
      <c r="BG441" s="5">
        <f t="shared" si="608"/>
        <v>1.1288638587553475E-5</v>
      </c>
      <c r="BH441" s="5">
        <f t="shared" si="609"/>
        <v>3.906772042380497E-6</v>
      </c>
      <c r="BI441" s="5">
        <f t="shared" si="610"/>
        <v>1.0816445347416298E-6</v>
      </c>
      <c r="BJ441" s="8">
        <f t="shared" si="611"/>
        <v>0.52466034714300325</v>
      </c>
      <c r="BK441" s="8">
        <f t="shared" si="612"/>
        <v>0.27806450026411189</v>
      </c>
      <c r="BL441" s="8">
        <f t="shared" si="613"/>
        <v>0.18969408145550395</v>
      </c>
      <c r="BM441" s="8">
        <f t="shared" si="614"/>
        <v>0.35387321288948403</v>
      </c>
      <c r="BN441" s="8">
        <f t="shared" si="615"/>
        <v>0.64553218684417568</v>
      </c>
    </row>
    <row r="442" spans="1:66" x14ac:dyDescent="0.25">
      <c r="A442" t="s">
        <v>37</v>
      </c>
      <c r="B442" t="s">
        <v>39</v>
      </c>
      <c r="C442" t="s">
        <v>228</v>
      </c>
      <c r="D442" t="s">
        <v>497</v>
      </c>
      <c r="E442">
        <f>VLOOKUP(A442,home!$A$2:$E$405,3,FALSE)</f>
        <v>1.5846153846153801</v>
      </c>
      <c r="F442">
        <f>VLOOKUP(B442,home!$B$2:$E$405,3,FALSE)</f>
        <v>1.08</v>
      </c>
      <c r="G442">
        <f>VLOOKUP(C442,away!$B$2:$E$405,4,FALSE)</f>
        <v>1.22</v>
      </c>
      <c r="H442">
        <f>VLOOKUP(A442,away!$A$2:$E$405,3,FALSE)</f>
        <v>1.2538461538461501</v>
      </c>
      <c r="I442">
        <f>VLOOKUP(C442,away!$B$2:$E$405,3,FALSE)</f>
        <v>0.95</v>
      </c>
      <c r="J442">
        <f>VLOOKUP(B442,home!$B$2:$E$405,4,FALSE)</f>
        <v>0.74</v>
      </c>
      <c r="K442" s="3">
        <f t="shared" si="560"/>
        <v>2.0878892307692247</v>
      </c>
      <c r="L442" s="3">
        <f t="shared" si="561"/>
        <v>0.88145384615384337</v>
      </c>
      <c r="M442" s="5">
        <f t="shared" si="562"/>
        <v>5.1337023732742244E-2</v>
      </c>
      <c r="N442" s="5">
        <f t="shared" si="563"/>
        <v>0.10718601899133665</v>
      </c>
      <c r="O442" s="5">
        <f t="shared" si="564"/>
        <v>4.5251217019316788E-2</v>
      </c>
      <c r="P442" s="5">
        <f t="shared" si="565"/>
        <v>9.4479528693832582E-2</v>
      </c>
      <c r="Q442" s="5">
        <f t="shared" si="566"/>
        <v>0.11189626737051872</v>
      </c>
      <c r="R442" s="5">
        <f t="shared" si="567"/>
        <v>1.9943429642409517E-2</v>
      </c>
      <c r="S442" s="5">
        <f t="shared" si="568"/>
        <v>4.3469511344672952E-2</v>
      </c>
      <c r="T442" s="5">
        <f t="shared" si="569"/>
        <v>9.8631395244002523E-2</v>
      </c>
      <c r="U442" s="5">
        <f t="shared" si="570"/>
        <v>4.1639671974990564E-2</v>
      </c>
      <c r="V442" s="5">
        <f t="shared" si="571"/>
        <v>8.8889257818568143E-3</v>
      </c>
      <c r="W442" s="5">
        <f t="shared" si="572"/>
        <v>7.7875670535393265E-2</v>
      </c>
      <c r="X442" s="5">
        <f t="shared" si="573"/>
        <v>6.8643809315231924E-2</v>
      </c>
      <c r="Y442" s="5">
        <f t="shared" si="574"/>
        <v>3.0253174867781098E-2</v>
      </c>
      <c r="Z442" s="5">
        <f t="shared" si="575"/>
        <v>5.85973758793348E-3</v>
      </c>
      <c r="AA442" s="5">
        <f t="shared" si="576"/>
        <v>1.2234483004979946E-2</v>
      </c>
      <c r="AB442" s="5">
        <f t="shared" si="577"/>
        <v>1.2772122655063368E-2</v>
      </c>
      <c r="AC442" s="5">
        <f t="shared" si="578"/>
        <v>1.0224364617877368E-3</v>
      </c>
      <c r="AD442" s="5">
        <f t="shared" si="579"/>
        <v>4.0648943462444957E-2</v>
      </c>
      <c r="AE442" s="5">
        <f t="shared" si="580"/>
        <v>3.5830167557062233E-2</v>
      </c>
      <c r="AF442" s="5">
        <f t="shared" si="581"/>
        <v>1.5791319500754578E-2</v>
      </c>
      <c r="AG442" s="5">
        <f t="shared" si="582"/>
        <v>4.6397731032614383E-3</v>
      </c>
      <c r="AH442" s="5">
        <f t="shared" si="583"/>
        <v>1.2912720585840523E-3</v>
      </c>
      <c r="AI442" s="5">
        <f t="shared" si="584"/>
        <v>2.6960330251108501E-3</v>
      </c>
      <c r="AJ442" s="5">
        <f t="shared" si="585"/>
        <v>2.8145091594635602E-3</v>
      </c>
      <c r="AK442" s="5">
        <f t="shared" si="586"/>
        <v>1.9587944546484363E-3</v>
      </c>
      <c r="AL442" s="5">
        <f t="shared" si="587"/>
        <v>7.5266782532611092E-5</v>
      </c>
      <c r="AM442" s="5">
        <f t="shared" si="588"/>
        <v>1.6974098259477172E-2</v>
      </c>
      <c r="AN442" s="5">
        <f t="shared" si="589"/>
        <v>1.496188419580941E-2</v>
      </c>
      <c r="AO442" s="5">
        <f t="shared" si="590"/>
        <v>6.5941051850523036E-3</v>
      </c>
      <c r="AP442" s="5">
        <f t="shared" si="591"/>
        <v>1.9374664591024515E-3</v>
      </c>
      <c r="AQ442" s="5">
        <f t="shared" si="592"/>
        <v>4.2694681554248087E-4</v>
      </c>
      <c r="AR442" s="5">
        <f t="shared" si="593"/>
        <v>2.2763934449398089E-4</v>
      </c>
      <c r="AS442" s="5">
        <f t="shared" si="594"/>
        <v>4.7528573586834834E-4</v>
      </c>
      <c r="AT442" s="5">
        <f t="shared" si="595"/>
        <v>4.9617198472887549E-4</v>
      </c>
      <c r="AU442" s="5">
        <f t="shared" si="596"/>
        <v>3.4531738117493709E-4</v>
      </c>
      <c r="AV442" s="5">
        <f t="shared" si="597"/>
        <v>1.8024611033814564E-4</v>
      </c>
      <c r="AW442" s="5">
        <f t="shared" si="598"/>
        <v>3.8477591711732344E-6</v>
      </c>
      <c r="AX442" s="5">
        <f t="shared" si="599"/>
        <v>5.906672826330177E-3</v>
      </c>
      <c r="AY442" s="5">
        <f t="shared" si="600"/>
        <v>5.2064594807411267E-3</v>
      </c>
      <c r="AZ442" s="5">
        <f t="shared" si="601"/>
        <v>2.2946268670717041E-3</v>
      </c>
      <c r="BA442" s="5">
        <f t="shared" si="602"/>
        <v>6.7420255915609918E-4</v>
      </c>
      <c r="BB442" s="5">
        <f t="shared" si="603"/>
        <v>1.4856960971372689E-4</v>
      </c>
      <c r="BC442" s="5">
        <f t="shared" si="604"/>
        <v>2.6191450780748006E-5</v>
      </c>
      <c r="BD442" s="5">
        <f t="shared" si="605"/>
        <v>3.344226262335985E-5</v>
      </c>
      <c r="BE442" s="5">
        <f t="shared" si="606"/>
        <v>6.9823739983869196E-5</v>
      </c>
      <c r="BF442" s="5">
        <f t="shared" si="607"/>
        <v>7.2892117382175519E-5</v>
      </c>
      <c r="BG442" s="5">
        <f t="shared" si="608"/>
        <v>5.0730222296736829E-5</v>
      </c>
      <c r="BH442" s="5">
        <f t="shared" si="609"/>
        <v>2.6479771201971406E-5</v>
      </c>
      <c r="BI442" s="5">
        <f t="shared" si="610"/>
        <v>1.1057365825165822E-5</v>
      </c>
      <c r="BJ442" s="8">
        <f t="shared" si="611"/>
        <v>0.64654776365656497</v>
      </c>
      <c r="BK442" s="8">
        <f t="shared" si="612"/>
        <v>0.20447915227816607</v>
      </c>
      <c r="BL442" s="8">
        <f t="shared" si="613"/>
        <v>0.14259061903048467</v>
      </c>
      <c r="BM442" s="8">
        <f t="shared" si="614"/>
        <v>0.56418117538142243</v>
      </c>
      <c r="BN442" s="8">
        <f t="shared" si="615"/>
        <v>0.43009348545015652</v>
      </c>
    </row>
    <row r="443" spans="1:66" x14ac:dyDescent="0.25">
      <c r="A443" t="s">
        <v>337</v>
      </c>
      <c r="B443" t="s">
        <v>368</v>
      </c>
      <c r="C443" t="s">
        <v>382</v>
      </c>
      <c r="D443" t="s">
        <v>497</v>
      </c>
      <c r="E443">
        <f>VLOOKUP(A443,home!$A$2:$E$405,3,FALSE)</f>
        <v>1.3762376237623799</v>
      </c>
      <c r="F443">
        <f>VLOOKUP(B443,home!$B$2:$E$405,3,FALSE)</f>
        <v>1.31</v>
      </c>
      <c r="G443">
        <f>VLOOKUP(C443,away!$B$2:$E$405,4,FALSE)</f>
        <v>1.0900000000000001</v>
      </c>
      <c r="H443">
        <f>VLOOKUP(A443,away!$A$2:$E$405,3,FALSE)</f>
        <v>1.0792079207920799</v>
      </c>
      <c r="I443">
        <f>VLOOKUP(C443,away!$B$2:$E$405,3,FALSE)</f>
        <v>1.0900000000000001</v>
      </c>
      <c r="J443">
        <f>VLOOKUP(B443,home!$B$2:$E$405,4,FALSE)</f>
        <v>0.74</v>
      </c>
      <c r="K443" s="3">
        <f t="shared" si="560"/>
        <v>1.9651297029703025</v>
      </c>
      <c r="L443" s="3">
        <f t="shared" si="561"/>
        <v>0.87048910891089171</v>
      </c>
      <c r="M443" s="5">
        <f t="shared" si="562"/>
        <v>5.86822013526095E-2</v>
      </c>
      <c r="N443" s="5">
        <f t="shared" si="563"/>
        <v>0.11531813691369698</v>
      </c>
      <c r="O443" s="5">
        <f t="shared" si="564"/>
        <v>5.1082217164362564E-2</v>
      </c>
      <c r="P443" s="5">
        <f t="shared" si="565"/>
        <v>0.10038318224326828</v>
      </c>
      <c r="Q443" s="5">
        <f t="shared" si="566"/>
        <v>0.11330754807015105</v>
      </c>
      <c r="R443" s="5">
        <f t="shared" si="567"/>
        <v>2.2233256850299313E-2</v>
      </c>
      <c r="S443" s="5">
        <f t="shared" si="568"/>
        <v>4.2929470286637086E-2</v>
      </c>
      <c r="T443" s="5">
        <f t="shared" si="569"/>
        <v>9.8632986552463803E-2</v>
      </c>
      <c r="U443" s="5">
        <f t="shared" si="570"/>
        <v>4.3691233430291125E-2</v>
      </c>
      <c r="V443" s="5">
        <f t="shared" si="571"/>
        <v>8.1595758169711596E-3</v>
      </c>
      <c r="W443" s="5">
        <f t="shared" si="572"/>
        <v>7.4221342761129724E-2</v>
      </c>
      <c r="X443" s="5">
        <f t="shared" si="573"/>
        <v>6.460887052230567E-2</v>
      </c>
      <c r="Y443" s="5">
        <f t="shared" si="574"/>
        <v>2.8120659064350517E-2</v>
      </c>
      <c r="Z443" s="5">
        <f t="shared" si="575"/>
        <v>6.4512693146013432E-3</v>
      </c>
      <c r="AA443" s="5">
        <f t="shared" si="576"/>
        <v>1.2677580951983963E-2</v>
      </c>
      <c r="AB443" s="5">
        <f t="shared" si="577"/>
        <v>1.245654544527711E-2</v>
      </c>
      <c r="AC443" s="5">
        <f t="shared" si="578"/>
        <v>8.7237289095234895E-4</v>
      </c>
      <c r="AD443" s="5">
        <f t="shared" si="579"/>
        <v>3.6463641313558975E-2</v>
      </c>
      <c r="AE443" s="5">
        <f t="shared" si="580"/>
        <v>3.1741202634686327E-2</v>
      </c>
      <c r="AF443" s="5">
        <f t="shared" si="581"/>
        <v>1.3815185598614074E-2</v>
      </c>
      <c r="AG443" s="5">
        <f t="shared" si="582"/>
        <v>4.0086562003920504E-3</v>
      </c>
      <c r="AH443" s="5">
        <f t="shared" si="583"/>
        <v>1.4039399192528751E-3</v>
      </c>
      <c r="AI443" s="5">
        <f t="shared" si="584"/>
        <v>2.7589240365095526E-3</v>
      </c>
      <c r="AJ443" s="5">
        <f t="shared" si="585"/>
        <v>2.7108217861918234E-3</v>
      </c>
      <c r="AK443" s="5">
        <f t="shared" si="586"/>
        <v>1.7757054705015208E-3</v>
      </c>
      <c r="AL443" s="5">
        <f t="shared" si="587"/>
        <v>5.9692080309228103E-5</v>
      </c>
      <c r="AM443" s="5">
        <f t="shared" si="588"/>
        <v>1.4331156924745963E-2</v>
      </c>
      <c r="AN443" s="5">
        <f t="shared" si="589"/>
        <v>1.2475116021084266E-2</v>
      </c>
      <c r="AO443" s="5">
        <f t="shared" si="590"/>
        <v>5.4297263143768155E-3</v>
      </c>
      <c r="AP443" s="5">
        <f t="shared" si="591"/>
        <v>1.5755058736772985E-3</v>
      </c>
      <c r="AQ443" s="5">
        <f t="shared" si="592"/>
        <v>3.4286517601530675E-4</v>
      </c>
      <c r="AR443" s="5">
        <f t="shared" si="593"/>
        <v>2.44422881854973E-4</v>
      </c>
      <c r="AS443" s="5">
        <f t="shared" si="594"/>
        <v>4.8032266521880836E-4</v>
      </c>
      <c r="AT443" s="5">
        <f t="shared" si="595"/>
        <v>4.7194816821567064E-4</v>
      </c>
      <c r="AU443" s="5">
        <f t="shared" si="596"/>
        <v>3.0914645454101301E-4</v>
      </c>
      <c r="AV443" s="5">
        <f t="shared" si="597"/>
        <v>1.5187822009662581E-4</v>
      </c>
      <c r="AW443" s="5">
        <f t="shared" si="598"/>
        <v>2.8364084841007685E-6</v>
      </c>
      <c r="AX443" s="5">
        <f t="shared" si="599"/>
        <v>4.6937636917911323E-3</v>
      </c>
      <c r="AY443" s="5">
        <f t="shared" si="600"/>
        <v>4.085870173505559E-3</v>
      </c>
      <c r="AZ443" s="5">
        <f t="shared" si="601"/>
        <v>1.7783527432302223E-3</v>
      </c>
      <c r="BA443" s="5">
        <f t="shared" si="602"/>
        <v>5.1601223159457213E-4</v>
      </c>
      <c r="BB443" s="5">
        <f t="shared" si="603"/>
        <v>1.1229575691696989E-4</v>
      </c>
      <c r="BC443" s="5">
        <f t="shared" si="604"/>
        <v>1.9550446674625453E-5</v>
      </c>
      <c r="BD443" s="5">
        <f t="shared" si="605"/>
        <v>3.5461242770561254E-5</v>
      </c>
      <c r="BE443" s="5">
        <f t="shared" si="606"/>
        <v>6.9685941472670814E-5</v>
      </c>
      <c r="BF443" s="5">
        <f t="shared" si="607"/>
        <v>6.8470956733697759E-5</v>
      </c>
      <c r="BG443" s="5">
        <f t="shared" si="608"/>
        <v>4.4851436956061301E-5</v>
      </c>
      <c r="BH443" s="5">
        <f t="shared" si="609"/>
        <v>2.2034722745814005E-5</v>
      </c>
      <c r="BI443" s="5">
        <f t="shared" si="610"/>
        <v>8.6602176329028898E-6</v>
      </c>
      <c r="BJ443" s="8">
        <f t="shared" si="611"/>
        <v>0.62559844498496198</v>
      </c>
      <c r="BK443" s="8">
        <f t="shared" si="612"/>
        <v>0.21517236484425317</v>
      </c>
      <c r="BL443" s="8">
        <f t="shared" si="613"/>
        <v>0.15269710796290867</v>
      </c>
      <c r="BM443" s="8">
        <f t="shared" si="614"/>
        <v>0.53482961074731616</v>
      </c>
      <c r="BN443" s="8">
        <f t="shared" si="615"/>
        <v>0.46100654259438767</v>
      </c>
    </row>
    <row r="444" spans="1:66" x14ac:dyDescent="0.25">
      <c r="A444" t="s">
        <v>337</v>
      </c>
      <c r="B444" t="s">
        <v>374</v>
      </c>
      <c r="C444" t="s">
        <v>408</v>
      </c>
      <c r="D444" t="s">
        <v>497</v>
      </c>
      <c r="E444">
        <f>VLOOKUP(A444,home!$A$2:$E$405,3,FALSE)</f>
        <v>1.3762376237623799</v>
      </c>
      <c r="F444">
        <f>VLOOKUP(B444,home!$B$2:$E$405,3,FALSE)</f>
        <v>1.19</v>
      </c>
      <c r="G444">
        <f>VLOOKUP(C444,away!$B$2:$E$405,4,FALSE)</f>
        <v>0.87</v>
      </c>
      <c r="H444">
        <f>VLOOKUP(A444,away!$A$2:$E$405,3,FALSE)</f>
        <v>1.0792079207920799</v>
      </c>
      <c r="I444">
        <f>VLOOKUP(C444,away!$B$2:$E$405,3,FALSE)</f>
        <v>0.87</v>
      </c>
      <c r="J444">
        <f>VLOOKUP(B444,home!$B$2:$E$405,4,FALSE)</f>
        <v>0.93</v>
      </c>
      <c r="K444" s="3">
        <f t="shared" si="560"/>
        <v>1.424818811881192</v>
      </c>
      <c r="L444" s="3">
        <f t="shared" si="561"/>
        <v>0.87318712871287185</v>
      </c>
      <c r="M444" s="5">
        <f t="shared" si="562"/>
        <v>0.10045896527397671</v>
      </c>
      <c r="N444" s="5">
        <f t="shared" si="563"/>
        <v>0.14313582354448143</v>
      </c>
      <c r="O444" s="5">
        <f t="shared" si="564"/>
        <v>8.7719475441049813E-2</v>
      </c>
      <c r="P444" s="5">
        <f t="shared" si="565"/>
        <v>0.12498435877675798</v>
      </c>
      <c r="Q444" s="5">
        <f t="shared" si="566"/>
        <v>0.10197130702014201</v>
      </c>
      <c r="R444" s="5">
        <f t="shared" si="567"/>
        <v>3.8297758446284781E-2</v>
      </c>
      <c r="S444" s="5">
        <f t="shared" si="568"/>
        <v>3.8874305285334046E-2</v>
      </c>
      <c r="T444" s="5">
        <f t="shared" si="569"/>
        <v>8.904003278801649E-2</v>
      </c>
      <c r="U444" s="5">
        <f t="shared" si="570"/>
        <v>5.4567366687148372E-2</v>
      </c>
      <c r="V444" s="5">
        <f t="shared" si="571"/>
        <v>5.3738692717066397E-3</v>
      </c>
      <c r="W444" s="5">
        <f t="shared" si="572"/>
        <v>4.8430212171470324E-2</v>
      </c>
      <c r="X444" s="5">
        <f t="shared" si="573"/>
        <v>4.2288637908961341E-2</v>
      </c>
      <c r="Y444" s="5">
        <f t="shared" si="574"/>
        <v>1.8462947156452133E-2</v>
      </c>
      <c r="Z444" s="5">
        <f t="shared" si="575"/>
        <v>1.1147036577950183E-2</v>
      </c>
      <c r="AA444" s="5">
        <f t="shared" si="576"/>
        <v>1.5882507412991166E-2</v>
      </c>
      <c r="AB444" s="5">
        <f t="shared" si="577"/>
        <v>1.1314847670936152E-2</v>
      </c>
      <c r="AC444" s="5">
        <f t="shared" si="578"/>
        <v>4.1786315639090899E-4</v>
      </c>
      <c r="AD444" s="5">
        <f t="shared" si="579"/>
        <v>1.7251069341327103E-2</v>
      </c>
      <c r="AE444" s="5">
        <f t="shared" si="580"/>
        <v>1.5063411705380062E-2</v>
      </c>
      <c r="AF444" s="5">
        <f t="shared" si="581"/>
        <v>6.5765886078203413E-3</v>
      </c>
      <c r="AG444" s="5">
        <f t="shared" si="582"/>
        <v>1.9141975077294757E-3</v>
      </c>
      <c r="AH444" s="5">
        <f t="shared" si="583"/>
        <v>2.4333622157894186E-3</v>
      </c>
      <c r="AI444" s="5">
        <f t="shared" si="584"/>
        <v>3.467100261177664E-3</v>
      </c>
      <c r="AJ444" s="5">
        <f t="shared" si="585"/>
        <v>2.4699948374020658E-3</v>
      </c>
      <c r="AK444" s="5">
        <f t="shared" si="586"/>
        <v>1.173098369859963E-3</v>
      </c>
      <c r="AL444" s="5">
        <f t="shared" si="587"/>
        <v>2.0795101170120797E-5</v>
      </c>
      <c r="AM444" s="5">
        <f t="shared" si="588"/>
        <v>4.9159296245179489E-3</v>
      </c>
      <c r="AN444" s="5">
        <f t="shared" si="589"/>
        <v>4.2925264737873736E-3</v>
      </c>
      <c r="AO444" s="5">
        <f t="shared" si="590"/>
        <v>1.8740894332851927E-3</v>
      </c>
      <c r="AP444" s="5">
        <f t="shared" si="591"/>
        <v>5.4547692373381018E-4</v>
      </c>
      <c r="AQ444" s="5">
        <f t="shared" si="592"/>
        <v>1.1907585720356396E-4</v>
      </c>
      <c r="AR444" s="5">
        <f t="shared" si="593"/>
        <v>4.2495611326471097E-4</v>
      </c>
      <c r="AS444" s="5">
        <f t="shared" si="594"/>
        <v>6.0548546440347478E-4</v>
      </c>
      <c r="AT444" s="5">
        <f t="shared" si="595"/>
        <v>4.3135354000134544E-4</v>
      </c>
      <c r="AU444" s="5">
        <f t="shared" si="596"/>
        <v>2.048668794551544E-4</v>
      </c>
      <c r="AV444" s="5">
        <f t="shared" si="597"/>
        <v>7.2974545944775129E-5</v>
      </c>
      <c r="AW444" s="5">
        <f t="shared" si="598"/>
        <v>7.1866335848259063E-7</v>
      </c>
      <c r="AX444" s="5">
        <f t="shared" si="599"/>
        <v>1.167384834482868E-3</v>
      </c>
      <c r="AY444" s="5">
        <f t="shared" si="600"/>
        <v>1.0193454117250465E-3</v>
      </c>
      <c r="AZ444" s="5">
        <f t="shared" si="601"/>
        <v>4.450396466154168E-4</v>
      </c>
      <c r="BA444" s="5">
        <f t="shared" si="602"/>
        <v>1.2953429706383566E-4</v>
      </c>
      <c r="BB444" s="5">
        <f t="shared" si="603"/>
        <v>2.8276920230752705E-5</v>
      </c>
      <c r="BC444" s="5">
        <f t="shared" si="604"/>
        <v>4.9382085570267764E-6</v>
      </c>
      <c r="BD444" s="5">
        <f t="shared" si="605"/>
        <v>6.1844368061765811E-5</v>
      </c>
      <c r="BE444" s="5">
        <f t="shared" si="606"/>
        <v>8.8117019023308289E-5</v>
      </c>
      <c r="BF444" s="5">
        <f t="shared" si="607"/>
        <v>6.2775393175651265E-5</v>
      </c>
      <c r="BG444" s="5">
        <f t="shared" si="608"/>
        <v>2.9814520373302042E-5</v>
      </c>
      <c r="BH444" s="5">
        <f t="shared" si="609"/>
        <v>1.0620072373773954E-5</v>
      </c>
      <c r="BI444" s="5">
        <f t="shared" si="610"/>
        <v>3.0263357803385759E-6</v>
      </c>
      <c r="BJ444" s="8">
        <f t="shared" si="611"/>
        <v>0.49867584538298354</v>
      </c>
      <c r="BK444" s="8">
        <f t="shared" si="612"/>
        <v>0.27114950227706147</v>
      </c>
      <c r="BL444" s="8">
        <f t="shared" si="613"/>
        <v>0.21932134559449692</v>
      </c>
      <c r="BM444" s="8">
        <f t="shared" si="614"/>
        <v>0.40270741458143305</v>
      </c>
      <c r="BN444" s="8">
        <f t="shared" si="615"/>
        <v>0.59656768850269271</v>
      </c>
    </row>
    <row r="445" spans="1:66" x14ac:dyDescent="0.25">
      <c r="A445" t="s">
        <v>344</v>
      </c>
      <c r="B445" t="s">
        <v>350</v>
      </c>
      <c r="C445" t="s">
        <v>358</v>
      </c>
      <c r="D445" t="s">
        <v>497</v>
      </c>
      <c r="E445">
        <f>VLOOKUP(A445,home!$A$2:$E$405,3,FALSE)</f>
        <v>1.2843137254902</v>
      </c>
      <c r="F445">
        <f>VLOOKUP(B445,home!$B$2:$E$405,3,FALSE)</f>
        <v>1.0900000000000001</v>
      </c>
      <c r="G445">
        <f>VLOOKUP(C445,away!$B$2:$E$405,4,FALSE)</f>
        <v>1.4</v>
      </c>
      <c r="H445">
        <f>VLOOKUP(A445,away!$A$2:$E$405,3,FALSE)</f>
        <v>1.3823529411764699</v>
      </c>
      <c r="I445">
        <f>VLOOKUP(C445,away!$B$2:$E$405,3,FALSE)</f>
        <v>0.47</v>
      </c>
      <c r="J445">
        <f>VLOOKUP(B445,home!$B$2:$E$405,4,FALSE)</f>
        <v>1.23</v>
      </c>
      <c r="K445" s="3">
        <f t="shared" si="560"/>
        <v>1.959862745098045</v>
      </c>
      <c r="L445" s="3">
        <f t="shared" si="561"/>
        <v>0.79913823529411721</v>
      </c>
      <c r="M445" s="5">
        <f t="shared" si="562"/>
        <v>6.3355029671630828E-2</v>
      </c>
      <c r="N445" s="5">
        <f t="shared" si="563"/>
        <v>0.12416716236801048</v>
      </c>
      <c r="O445" s="5">
        <f t="shared" si="564"/>
        <v>5.0629426608793493E-2</v>
      </c>
      <c r="P445" s="5">
        <f t="shared" si="565"/>
        <v>9.9226727016250016E-2</v>
      </c>
      <c r="Q445" s="5">
        <f t="shared" si="566"/>
        <v>0.12167529784480187</v>
      </c>
      <c r="R445" s="5">
        <f t="shared" si="567"/>
        <v>2.0229955317052125E-2</v>
      </c>
      <c r="S445" s="5">
        <f t="shared" si="568"/>
        <v>3.8852256108903013E-2</v>
      </c>
      <c r="T445" s="5">
        <f t="shared" si="569"/>
        <v>9.7235382798581058E-2</v>
      </c>
      <c r="U445" s="5">
        <f t="shared" si="570"/>
        <v>3.964793576088857E-2</v>
      </c>
      <c r="V445" s="5">
        <f t="shared" si="571"/>
        <v>6.7611613664647985E-3</v>
      </c>
      <c r="W445" s="5">
        <f t="shared" si="572"/>
        <v>7.948896108157856E-2</v>
      </c>
      <c r="X445" s="5">
        <f t="shared" si="573"/>
        <v>6.3522668084095443E-2</v>
      </c>
      <c r="Y445" s="5">
        <f t="shared" si="574"/>
        <v>2.5381696436948986E-2</v>
      </c>
      <c r="Z445" s="5">
        <f t="shared" si="575"/>
        <v>5.3888435973826268E-3</v>
      </c>
      <c r="AA445" s="5">
        <f t="shared" si="576"/>
        <v>1.0561393805670338E-2</v>
      </c>
      <c r="AB445" s="5">
        <f t="shared" si="577"/>
        <v>1.034944112802128E-2</v>
      </c>
      <c r="AC445" s="5">
        <f t="shared" si="578"/>
        <v>6.618337138150584E-4</v>
      </c>
      <c r="AD445" s="5">
        <f t="shared" si="579"/>
        <v>3.8946863367583545E-2</v>
      </c>
      <c r="AE445" s="5">
        <f t="shared" si="580"/>
        <v>3.1123927661811813E-2</v>
      </c>
      <c r="AF445" s="5">
        <f t="shared" si="581"/>
        <v>1.2436160313541026E-2</v>
      </c>
      <c r="AG445" s="5">
        <f t="shared" si="582"/>
        <v>3.312737068932637E-3</v>
      </c>
      <c r="AH445" s="5">
        <f t="shared" si="583"/>
        <v>1.0766077406720886E-3</v>
      </c>
      <c r="AI445" s="5">
        <f t="shared" si="584"/>
        <v>2.1100034020274036E-3</v>
      </c>
      <c r="AJ445" s="5">
        <f t="shared" si="585"/>
        <v>2.0676585298318208E-3</v>
      </c>
      <c r="AK445" s="5">
        <f t="shared" si="586"/>
        <v>1.3507756407338603E-3</v>
      </c>
      <c r="AL445" s="5">
        <f t="shared" si="587"/>
        <v>4.1462591741336856E-5</v>
      </c>
      <c r="AM445" s="5">
        <f t="shared" si="588"/>
        <v>1.526610131051016E-2</v>
      </c>
      <c r="AN445" s="5">
        <f t="shared" si="589"/>
        <v>1.2199725261102299E-2</v>
      </c>
      <c r="AO445" s="5">
        <f t="shared" si="590"/>
        <v>4.8746334581151775E-3</v>
      </c>
      <c r="AP445" s="5">
        <f t="shared" si="591"/>
        <v>1.2985019931412744E-3</v>
      </c>
      <c r="AQ445" s="5">
        <f t="shared" si="592"/>
        <v>2.5942064783120291E-4</v>
      </c>
      <c r="AR445" s="5">
        <f t="shared" si="593"/>
        <v>1.7207168199693596E-4</v>
      </c>
      <c r="AS445" s="5">
        <f t="shared" si="594"/>
        <v>3.3723687903215277E-4</v>
      </c>
      <c r="AT445" s="5">
        <f t="shared" si="595"/>
        <v>3.3046899774412619E-4</v>
      </c>
      <c r="AU445" s="5">
        <f t="shared" si="596"/>
        <v>2.1589129236286762E-4</v>
      </c>
      <c r="AV445" s="5">
        <f t="shared" si="597"/>
        <v>1.0577932522326357E-4</v>
      </c>
      <c r="AW445" s="5">
        <f t="shared" si="598"/>
        <v>1.8038545345297853E-6</v>
      </c>
      <c r="AX445" s="5">
        <f t="shared" si="599"/>
        <v>4.9865772035602189E-3</v>
      </c>
      <c r="AY445" s="5">
        <f t="shared" si="600"/>
        <v>3.9849645066109864E-3</v>
      </c>
      <c r="AZ445" s="5">
        <f t="shared" si="601"/>
        <v>1.5922687517613981E-3</v>
      </c>
      <c r="BA445" s="5">
        <f t="shared" si="602"/>
        <v>4.2414761346552349E-4</v>
      </c>
      <c r="BB445" s="5">
        <f t="shared" si="603"/>
        <v>8.473814383226244E-5</v>
      </c>
      <c r="BC445" s="5">
        <f t="shared" si="604"/>
        <v>1.3543498144842666E-5</v>
      </c>
      <c r="BD445" s="5">
        <f t="shared" si="605"/>
        <v>2.291817671585364E-5</v>
      </c>
      <c r="BE445" s="5">
        <f t="shared" si="606"/>
        <v>4.4916480730975008E-5</v>
      </c>
      <c r="BF445" s="5">
        <f t="shared" si="607"/>
        <v>4.4015068612776069E-5</v>
      </c>
      <c r="BG445" s="5">
        <f t="shared" si="608"/>
        <v>2.8754497732371374E-5</v>
      </c>
      <c r="BH445" s="5">
        <f t="shared" si="609"/>
        <v>1.4088717214920215E-5</v>
      </c>
      <c r="BI445" s="5">
        <f t="shared" si="610"/>
        <v>5.5223903991487249E-6</v>
      </c>
      <c r="BJ445" s="8">
        <f t="shared" si="611"/>
        <v>0.64227547941396101</v>
      </c>
      <c r="BK445" s="8">
        <f t="shared" si="612"/>
        <v>0.21288343497541604</v>
      </c>
      <c r="BL445" s="8">
        <f t="shared" si="613"/>
        <v>0.13934486144145636</v>
      </c>
      <c r="BM445" s="8">
        <f t="shared" si="614"/>
        <v>0.51662585994960064</v>
      </c>
      <c r="BN445" s="8">
        <f t="shared" si="615"/>
        <v>0.47928359882653881</v>
      </c>
    </row>
    <row r="446" spans="1:66" x14ac:dyDescent="0.25">
      <c r="A446" t="s">
        <v>344</v>
      </c>
      <c r="B446" t="s">
        <v>370</v>
      </c>
      <c r="C446" t="s">
        <v>422</v>
      </c>
      <c r="D446" t="s">
        <v>497</v>
      </c>
      <c r="E446">
        <f>VLOOKUP(A446,home!$A$2:$E$405,3,FALSE)</f>
        <v>1.2843137254902</v>
      </c>
      <c r="F446">
        <f>VLOOKUP(B446,home!$B$2:$E$405,3,FALSE)</f>
        <v>0.55000000000000004</v>
      </c>
      <c r="G446">
        <f>VLOOKUP(C446,away!$B$2:$E$405,4,FALSE)</f>
        <v>0.92</v>
      </c>
      <c r="H446">
        <f>VLOOKUP(A446,away!$A$2:$E$405,3,FALSE)</f>
        <v>1.3823529411764699</v>
      </c>
      <c r="I446">
        <f>VLOOKUP(C446,away!$B$2:$E$405,3,FALSE)</f>
        <v>1.63</v>
      </c>
      <c r="J446">
        <f>VLOOKUP(B446,home!$B$2:$E$405,4,FALSE)</f>
        <v>1.37</v>
      </c>
      <c r="K446" s="3">
        <f t="shared" si="560"/>
        <v>0.64986274509804121</v>
      </c>
      <c r="L446" s="3">
        <f t="shared" si="561"/>
        <v>3.086932352941175</v>
      </c>
      <c r="M446" s="5">
        <f t="shared" si="562"/>
        <v>2.3830354827344649E-2</v>
      </c>
      <c r="N446" s="5">
        <f t="shared" si="563"/>
        <v>1.5486459804758552E-2</v>
      </c>
      <c r="O446" s="5">
        <f t="shared" si="564"/>
        <v>7.3562693298598089E-2</v>
      </c>
      <c r="P446" s="5">
        <f t="shared" si="565"/>
        <v>4.780565380383224E-2</v>
      </c>
      <c r="Q446" s="5">
        <f t="shared" si="566"/>
        <v>5.0320366402854333E-3</v>
      </c>
      <c r="R446" s="5">
        <f t="shared" si="567"/>
        <v>0.11354152895646573</v>
      </c>
      <c r="S446" s="5">
        <f t="shared" si="568"/>
        <v>2.3975519376126238E-2</v>
      </c>
      <c r="T446" s="5">
        <f t="shared" si="569"/>
        <v>1.5533556706082518E-2</v>
      </c>
      <c r="U446" s="5">
        <f t="shared" si="570"/>
        <v>7.3786409690277555E-2</v>
      </c>
      <c r="V446" s="5">
        <f t="shared" si="571"/>
        <v>5.3440962044993285E-3</v>
      </c>
      <c r="W446" s="5">
        <f t="shared" si="572"/>
        <v>1.0900443814966054E-3</v>
      </c>
      <c r="X446" s="5">
        <f t="shared" si="573"/>
        <v>3.3648932673836238E-3</v>
      </c>
      <c r="Y446" s="5">
        <f t="shared" si="574"/>
        <v>5.1935989456402248E-3</v>
      </c>
      <c r="Z446" s="5">
        <f t="shared" si="575"/>
        <v>0.11683167304604045</v>
      </c>
      <c r="AA446" s="5">
        <f t="shared" si="576"/>
        <v>7.5924551760096687E-2</v>
      </c>
      <c r="AB446" s="5">
        <f t="shared" si="577"/>
        <v>2.4670268813577371E-2</v>
      </c>
      <c r="AC446" s="5">
        <f t="shared" si="578"/>
        <v>6.7004356129413123E-4</v>
      </c>
      <c r="AD446" s="5">
        <f t="shared" si="579"/>
        <v>1.7709480850952011E-4</v>
      </c>
      <c r="AE446" s="5">
        <f t="shared" si="580"/>
        <v>5.4667969392595966E-4</v>
      </c>
      <c r="AF446" s="5">
        <f t="shared" si="581"/>
        <v>8.4378161693801222E-4</v>
      </c>
      <c r="AG446" s="5">
        <f t="shared" si="582"/>
        <v>8.6823225738098917E-4</v>
      </c>
      <c r="AH446" s="5">
        <f t="shared" si="583"/>
        <v>9.0162867843516931E-2</v>
      </c>
      <c r="AI446" s="5">
        <f t="shared" si="584"/>
        <v>5.8593488802699822E-2</v>
      </c>
      <c r="AJ446" s="5">
        <f t="shared" si="585"/>
        <v>1.9038862739096923E-2</v>
      </c>
      <c r="AK446" s="5">
        <f t="shared" si="586"/>
        <v>4.1242158677247788E-3</v>
      </c>
      <c r="AL446" s="5">
        <f t="shared" si="587"/>
        <v>5.3766502021125483E-5</v>
      </c>
      <c r="AM446" s="5">
        <f t="shared" si="588"/>
        <v>2.301746368012174E-5</v>
      </c>
      <c r="AN446" s="5">
        <f t="shared" si="589"/>
        <v>7.1053353316816233E-5</v>
      </c>
      <c r="AO446" s="5">
        <f t="shared" si="590"/>
        <v>1.096684475693201E-4</v>
      </c>
      <c r="AP446" s="5">
        <f t="shared" si="591"/>
        <v>1.1284635963285575E-4</v>
      </c>
      <c r="AQ446" s="5">
        <f t="shared" si="592"/>
        <v>8.7087269615574361E-5</v>
      </c>
      <c r="AR446" s="5">
        <f t="shared" si="593"/>
        <v>5.5665334756022374E-2</v>
      </c>
      <c r="AS446" s="5">
        <f t="shared" si="594"/>
        <v>3.61748272513501E-2</v>
      </c>
      <c r="AT446" s="5">
        <f t="shared" si="595"/>
        <v>1.1754336270504902E-2</v>
      </c>
      <c r="AU446" s="5">
        <f t="shared" si="596"/>
        <v>2.5462350785185957E-3</v>
      </c>
      <c r="AV446" s="5">
        <f t="shared" si="597"/>
        <v>4.1367582944775528E-4</v>
      </c>
      <c r="AW446" s="5">
        <f t="shared" si="598"/>
        <v>2.9961119389390164E-6</v>
      </c>
      <c r="AX446" s="5">
        <f t="shared" si="599"/>
        <v>2.4930320220597285E-6</v>
      </c>
      <c r="AY446" s="5">
        <f t="shared" si="600"/>
        <v>7.695821205814533E-6</v>
      </c>
      <c r="AZ446" s="5">
        <f t="shared" si="601"/>
        <v>1.1878239731339825E-5</v>
      </c>
      <c r="BA446" s="5">
        <f t="shared" si="602"/>
        <v>1.2222440840888067E-5</v>
      </c>
      <c r="BB446" s="5">
        <f t="shared" si="603"/>
        <v>9.4324620159117283E-6</v>
      </c>
      <c r="BC446" s="5">
        <f t="shared" si="604"/>
        <v>5.8234744329613288E-6</v>
      </c>
      <c r="BD446" s="5">
        <f t="shared" si="605"/>
        <v>2.8639187132611064E-2</v>
      </c>
      <c r="BE446" s="5">
        <f t="shared" si="606"/>
        <v>1.8611540767375128E-2</v>
      </c>
      <c r="BF446" s="5">
        <f t="shared" si="607"/>
        <v>6.0474734867952519E-3</v>
      </c>
      <c r="BG446" s="5">
        <f t="shared" si="608"/>
        <v>1.3100092403454616E-3</v>
      </c>
      <c r="BH446" s="5">
        <f t="shared" si="609"/>
        <v>2.1283155025867534E-4</v>
      </c>
      <c r="BI446" s="5">
        <f t="shared" si="610"/>
        <v>2.7662259098914901E-5</v>
      </c>
      <c r="BJ446" s="8">
        <f t="shared" si="611"/>
        <v>4.8589596486465089E-2</v>
      </c>
      <c r="BK446" s="8">
        <f t="shared" si="612"/>
        <v>0.10168713009632353</v>
      </c>
      <c r="BL446" s="8">
        <f t="shared" si="613"/>
        <v>0.69480800139438204</v>
      </c>
      <c r="BM446" s="8">
        <f t="shared" si="614"/>
        <v>0.68265297398265967</v>
      </c>
      <c r="BN446" s="8">
        <f t="shared" si="615"/>
        <v>0.27925872733128465</v>
      </c>
    </row>
    <row r="447" spans="1:66" x14ac:dyDescent="0.25">
      <c r="A447" t="s">
        <v>344</v>
      </c>
      <c r="B447" t="s">
        <v>376</v>
      </c>
      <c r="C447" t="s">
        <v>411</v>
      </c>
      <c r="D447" t="s">
        <v>497</v>
      </c>
      <c r="E447">
        <f>VLOOKUP(A447,home!$A$2:$E$405,3,FALSE)</f>
        <v>1.2843137254902</v>
      </c>
      <c r="F447">
        <f>VLOOKUP(B447,home!$B$2:$E$405,3,FALSE)</f>
        <v>1.25</v>
      </c>
      <c r="G447">
        <f>VLOOKUP(C447,away!$B$2:$E$405,4,FALSE)</f>
        <v>0.39</v>
      </c>
      <c r="H447">
        <f>VLOOKUP(A447,away!$A$2:$E$405,3,FALSE)</f>
        <v>1.3823529411764699</v>
      </c>
      <c r="I447">
        <f>VLOOKUP(C447,away!$B$2:$E$405,3,FALSE)</f>
        <v>1.56</v>
      </c>
      <c r="J447">
        <f>VLOOKUP(B447,home!$B$2:$E$405,4,FALSE)</f>
        <v>1.01</v>
      </c>
      <c r="K447" s="3">
        <f t="shared" si="560"/>
        <v>0.62610294117647258</v>
      </c>
      <c r="L447" s="3">
        <f t="shared" si="561"/>
        <v>2.1780352941176462</v>
      </c>
      <c r="M447" s="5">
        <f t="shared" si="562"/>
        <v>6.0558936246225124E-2</v>
      </c>
      <c r="N447" s="5">
        <f t="shared" si="563"/>
        <v>3.7916128098280037E-2</v>
      </c>
      <c r="O447" s="5">
        <f t="shared" si="564"/>
        <v>0.13189950051849872</v>
      </c>
      <c r="P447" s="5">
        <f t="shared" si="565"/>
        <v>8.2582665214339698E-2</v>
      </c>
      <c r="Q447" s="5">
        <f t="shared" si="566"/>
        <v>1.186969966017851E-2</v>
      </c>
      <c r="R447" s="5">
        <f t="shared" si="567"/>
        <v>0.14364088370288952</v>
      </c>
      <c r="S447" s="5">
        <f t="shared" si="568"/>
        <v>2.8153964619585047E-2</v>
      </c>
      <c r="T447" s="5">
        <f t="shared" si="569"/>
        <v>2.5852624790445027E-2</v>
      </c>
      <c r="U447" s="5">
        <f t="shared" si="570"/>
        <v>8.9933979759566768E-2</v>
      </c>
      <c r="V447" s="5">
        <f t="shared" si="571"/>
        <v>4.2658708996807793E-3</v>
      </c>
      <c r="W447" s="5">
        <f t="shared" si="572"/>
        <v>2.4772179560397147E-3</v>
      </c>
      <c r="X447" s="5">
        <f t="shared" si="573"/>
        <v>5.3954681394764743E-3</v>
      </c>
      <c r="Y447" s="5">
        <f t="shared" si="574"/>
        <v>5.8757600180335172E-3</v>
      </c>
      <c r="Z447" s="5">
        <f t="shared" si="575"/>
        <v>0.10428497146104719</v>
      </c>
      <c r="AA447" s="5">
        <f t="shared" si="576"/>
        <v>6.5293127352266139E-2</v>
      </c>
      <c r="AB447" s="5">
        <f t="shared" si="577"/>
        <v>2.0440109536931907E-2</v>
      </c>
      <c r="AC447" s="5">
        <f t="shared" si="578"/>
        <v>3.635786580319631E-4</v>
      </c>
      <c r="AD447" s="5">
        <f t="shared" si="579"/>
        <v>3.8774836205290869E-4</v>
      </c>
      <c r="AE447" s="5">
        <f t="shared" si="580"/>
        <v>8.4452961778754259E-4</v>
      </c>
      <c r="AF447" s="5">
        <f t="shared" si="581"/>
        <v>9.1970765723447699E-4</v>
      </c>
      <c r="AG447" s="5">
        <f t="shared" si="582"/>
        <v>6.6771857924231512E-4</v>
      </c>
      <c r="AH447" s="5">
        <f t="shared" si="583"/>
        <v>5.6784087122053059E-2</v>
      </c>
      <c r="AI447" s="5">
        <f t="shared" si="584"/>
        <v>3.5552683959138472E-2</v>
      </c>
      <c r="AJ447" s="5">
        <f t="shared" si="585"/>
        <v>1.1129819996767097E-2</v>
      </c>
      <c r="AK447" s="5">
        <f t="shared" si="586"/>
        <v>2.3228043449135334E-3</v>
      </c>
      <c r="AL447" s="5">
        <f t="shared" si="587"/>
        <v>1.9832114932305558E-5</v>
      </c>
      <c r="AM447" s="5">
        <f t="shared" si="588"/>
        <v>4.8554077983537186E-5</v>
      </c>
      <c r="AN447" s="5">
        <f t="shared" si="589"/>
        <v>1.0575249552148454E-4</v>
      </c>
      <c r="AO447" s="5">
        <f t="shared" si="590"/>
        <v>1.1516633384340584E-4</v>
      </c>
      <c r="AP447" s="5">
        <f t="shared" si="591"/>
        <v>8.3612113268357813E-5</v>
      </c>
      <c r="AQ447" s="5">
        <f t="shared" si="592"/>
        <v>4.5527533428561413E-5</v>
      </c>
      <c r="AR447" s="5">
        <f t="shared" si="593"/>
        <v>2.4735549179216589E-2</v>
      </c>
      <c r="AS447" s="5">
        <f t="shared" si="594"/>
        <v>1.5487000092722785E-2</v>
      </c>
      <c r="AT447" s="5">
        <f t="shared" si="595"/>
        <v>4.848228154027019E-3</v>
      </c>
      <c r="AU447" s="5">
        <f t="shared" si="596"/>
        <v>1.0118299689102993E-3</v>
      </c>
      <c r="AV447" s="5">
        <f t="shared" si="597"/>
        <v>1.5837742987630926E-4</v>
      </c>
      <c r="AW447" s="5">
        <f t="shared" si="598"/>
        <v>7.5123737555238264E-7</v>
      </c>
      <c r="AX447" s="5">
        <f t="shared" si="599"/>
        <v>5.0666418386007397E-6</v>
      </c>
      <c r="AY447" s="5">
        <f t="shared" si="600"/>
        <v>1.1035324747125533E-5</v>
      </c>
      <c r="AZ447" s="5">
        <f t="shared" si="601"/>
        <v>1.2017663390644654E-5</v>
      </c>
      <c r="BA447" s="5">
        <f t="shared" si="602"/>
        <v>8.7249650058831973E-6</v>
      </c>
      <c r="BB447" s="5">
        <f t="shared" si="603"/>
        <v>4.7508204306887455E-6</v>
      </c>
      <c r="BC447" s="5">
        <f t="shared" si="604"/>
        <v>2.0694909148110579E-6</v>
      </c>
      <c r="BD447" s="5">
        <f t="shared" si="605"/>
        <v>8.9791498552860786E-3</v>
      </c>
      <c r="BE447" s="5">
        <f t="shared" si="606"/>
        <v>5.6218721336589112E-3</v>
      </c>
      <c r="BF447" s="5">
        <f t="shared" si="607"/>
        <v>1.7599353389009475E-3</v>
      </c>
      <c r="BG447" s="5">
        <f t="shared" si="608"/>
        <v>3.6730023065543186E-4</v>
      </c>
      <c r="BH447" s="5">
        <f t="shared" si="609"/>
        <v>5.7491938677040653E-5</v>
      </c>
      <c r="BI447" s="5">
        <f t="shared" si="610"/>
        <v>7.1991743799265108E-6</v>
      </c>
      <c r="BJ447" s="8">
        <f t="shared" si="611"/>
        <v>9.2648880339143647E-2</v>
      </c>
      <c r="BK447" s="8">
        <f t="shared" si="612"/>
        <v>0.17595588307754206</v>
      </c>
      <c r="BL447" s="8">
        <f t="shared" si="613"/>
        <v>0.62003092978933638</v>
      </c>
      <c r="BM447" s="8">
        <f t="shared" si="614"/>
        <v>0.52444256713928628</v>
      </c>
      <c r="BN447" s="8">
        <f t="shared" si="615"/>
        <v>0.46846781344041166</v>
      </c>
    </row>
    <row r="448" spans="1:66" x14ac:dyDescent="0.25">
      <c r="A448" t="s">
        <v>344</v>
      </c>
      <c r="B448" t="s">
        <v>379</v>
      </c>
      <c r="C448" t="s">
        <v>345</v>
      </c>
      <c r="D448" t="s">
        <v>497</v>
      </c>
      <c r="E448">
        <f>VLOOKUP(A448,home!$A$2:$E$405,3,FALSE)</f>
        <v>1.2843137254902</v>
      </c>
      <c r="F448">
        <f>VLOOKUP(B448,home!$B$2:$E$405,3,FALSE)</f>
        <v>1.56</v>
      </c>
      <c r="G448">
        <f>VLOOKUP(C448,away!$B$2:$E$405,4,FALSE)</f>
        <v>1.56</v>
      </c>
      <c r="H448">
        <f>VLOOKUP(A448,away!$A$2:$E$405,3,FALSE)</f>
        <v>1.3823529411764699</v>
      </c>
      <c r="I448">
        <f>VLOOKUP(C448,away!$B$2:$E$405,3,FALSE)</f>
        <v>1.32</v>
      </c>
      <c r="J448">
        <f>VLOOKUP(B448,home!$B$2:$E$405,4,FALSE)</f>
        <v>0.94</v>
      </c>
      <c r="K448" s="3">
        <f t="shared" si="560"/>
        <v>3.1255058823529507</v>
      </c>
      <c r="L448" s="3">
        <f t="shared" si="561"/>
        <v>1.7152235294117637</v>
      </c>
      <c r="M448" s="5">
        <f t="shared" si="562"/>
        <v>7.9012886562731827E-3</v>
      </c>
      <c r="N448" s="5">
        <f t="shared" si="563"/>
        <v>2.4695524173350469E-2</v>
      </c>
      <c r="O448" s="5">
        <f t="shared" si="564"/>
        <v>1.355247621591402E-2</v>
      </c>
      <c r="P448" s="5">
        <f t="shared" si="565"/>
        <v>4.235834413328772E-2</v>
      </c>
      <c r="Q448" s="5">
        <f t="shared" si="566"/>
        <v>3.8593003035798212E-2</v>
      </c>
      <c r="R448" s="5">
        <f t="shared" si="567"/>
        <v>1.1622763043664518E-2</v>
      </c>
      <c r="S448" s="5">
        <f t="shared" si="568"/>
        <v>5.6770148382362724E-2</v>
      </c>
      <c r="T448" s="5">
        <f t="shared" si="569"/>
        <v>6.6195626877660715E-2</v>
      </c>
      <c r="U448" s="5">
        <f t="shared" si="570"/>
        <v>3.6327014262167931E-2</v>
      </c>
      <c r="V448" s="5">
        <f t="shared" si="571"/>
        <v>3.3815714348608715E-2</v>
      </c>
      <c r="W448" s="5">
        <f t="shared" si="572"/>
        <v>4.0207552668684185E-2</v>
      </c>
      <c r="X448" s="5">
        <f t="shared" si="573"/>
        <v>6.8964940397389873E-2</v>
      </c>
      <c r="Y448" s="5">
        <f t="shared" si="574"/>
        <v>5.9145144237041501E-2</v>
      </c>
      <c r="Z448" s="5">
        <f t="shared" si="575"/>
        <v>6.6452122164236214E-3</v>
      </c>
      <c r="AA448" s="5">
        <f t="shared" si="576"/>
        <v>2.0769649871915714E-2</v>
      </c>
      <c r="AB448" s="5">
        <f t="shared" si="577"/>
        <v>3.2457831424541901E-2</v>
      </c>
      <c r="AC448" s="5">
        <f t="shared" si="578"/>
        <v>1.1330253581120719E-2</v>
      </c>
      <c r="AD448" s="5">
        <f t="shared" si="579"/>
        <v>3.1417235595247131E-2</v>
      </c>
      <c r="AE448" s="5">
        <f t="shared" si="580"/>
        <v>5.3887581722040674E-2</v>
      </c>
      <c r="AF448" s="5">
        <f t="shared" si="581"/>
        <v>4.6214624056371736E-2</v>
      </c>
      <c r="AG448" s="5">
        <f t="shared" si="582"/>
        <v>2.6422803528135905E-2</v>
      </c>
      <c r="AH448" s="5">
        <f t="shared" si="583"/>
        <v>2.8495060878860738E-3</v>
      </c>
      <c r="AI448" s="5">
        <f t="shared" si="584"/>
        <v>8.9061480394884655E-3</v>
      </c>
      <c r="AJ448" s="5">
        <f t="shared" si="585"/>
        <v>1.3918109043263705E-2</v>
      </c>
      <c r="AK448" s="5">
        <f t="shared" si="586"/>
        <v>1.4500377228650167E-2</v>
      </c>
      <c r="AL448" s="5">
        <f t="shared" si="587"/>
        <v>2.4296329431047355E-3</v>
      </c>
      <c r="AM448" s="5">
        <f t="shared" si="588"/>
        <v>1.9638950932042678E-2</v>
      </c>
      <c r="AN448" s="5">
        <f t="shared" si="589"/>
        <v>3.3685190731602685E-2</v>
      </c>
      <c r="AO448" s="5">
        <f t="shared" si="590"/>
        <v>2.8888815867784003E-2</v>
      </c>
      <c r="AP448" s="5">
        <f t="shared" si="591"/>
        <v>1.6516925571089011E-2</v>
      </c>
      <c r="AQ448" s="5">
        <f t="shared" si="592"/>
        <v>7.0825548432686776E-3</v>
      </c>
      <c r="AR448" s="5">
        <f t="shared" si="593"/>
        <v>9.7750797782885138E-4</v>
      </c>
      <c r="AS448" s="5">
        <f t="shared" si="594"/>
        <v>3.0552069347510123E-3</v>
      </c>
      <c r="AT448" s="5">
        <f t="shared" si="595"/>
        <v>4.77453362318491E-3</v>
      </c>
      <c r="AU448" s="5">
        <f t="shared" si="596"/>
        <v>4.9742776415854601E-3</v>
      </c>
      <c r="AV448" s="5">
        <f t="shared" si="597"/>
        <v>3.8867835073080293E-3</v>
      </c>
      <c r="AW448" s="5">
        <f t="shared" si="598"/>
        <v>3.6180887278394248E-4</v>
      </c>
      <c r="AX448" s="5">
        <f t="shared" si="599"/>
        <v>1.0230276110223396E-2</v>
      </c>
      <c r="AY448" s="5">
        <f t="shared" si="600"/>
        <v>1.7547210296634221E-2</v>
      </c>
      <c r="AZ448" s="5">
        <f t="shared" si="601"/>
        <v>1.50486939881617E-2</v>
      </c>
      <c r="BA448" s="5">
        <f t="shared" si="602"/>
        <v>8.6039580051374322E-3</v>
      </c>
      <c r="BB448" s="5">
        <f t="shared" si="603"/>
        <v>3.6894278041206064E-3</v>
      </c>
      <c r="BC448" s="5">
        <f t="shared" si="604"/>
        <v>1.2656386759387274E-3</v>
      </c>
      <c r="BD448" s="5">
        <f t="shared" si="605"/>
        <v>2.7944078062662632E-4</v>
      </c>
      <c r="BE448" s="5">
        <f t="shared" si="606"/>
        <v>8.7339380361782092E-4</v>
      </c>
      <c r="BF448" s="5">
        <f t="shared" si="607"/>
        <v>1.3648987354090592E-3</v>
      </c>
      <c r="BG448" s="5">
        <f t="shared" si="608"/>
        <v>1.4219996754457056E-3</v>
      </c>
      <c r="BH448" s="5">
        <f t="shared" si="609"/>
        <v>1.111117087577385E-3</v>
      </c>
      <c r="BI448" s="5">
        <f t="shared" si="610"/>
        <v>6.9456059864119899E-4</v>
      </c>
      <c r="BJ448" s="8">
        <f t="shared" si="611"/>
        <v>0.61794167911772357</v>
      </c>
      <c r="BK448" s="8">
        <f t="shared" si="612"/>
        <v>0.17215259234139205</v>
      </c>
      <c r="BL448" s="8">
        <f t="shared" si="613"/>
        <v>0.17831759558346857</v>
      </c>
      <c r="BM448" s="8">
        <f t="shared" si="614"/>
        <v>0.819148278576869</v>
      </c>
      <c r="BN448" s="8">
        <f t="shared" si="615"/>
        <v>0.13872339925828811</v>
      </c>
    </row>
    <row r="449" spans="1:66" x14ac:dyDescent="0.25">
      <c r="A449" t="s">
        <v>342</v>
      </c>
      <c r="B449" t="s">
        <v>398</v>
      </c>
      <c r="C449" t="s">
        <v>346</v>
      </c>
      <c r="D449" t="s">
        <v>497</v>
      </c>
      <c r="E449">
        <f>VLOOKUP(A449,home!$A$2:$E$405,3,FALSE)</f>
        <v>1.1717171717171699</v>
      </c>
      <c r="F449">
        <f>VLOOKUP(B449,home!$B$2:$E$405,3,FALSE)</f>
        <v>0.66</v>
      </c>
      <c r="G449">
        <f>VLOOKUP(C449,away!$B$2:$E$405,4,FALSE)</f>
        <v>0.76</v>
      </c>
      <c r="H449">
        <f>VLOOKUP(A449,away!$A$2:$E$405,3,FALSE)</f>
        <v>0.85606060606060597</v>
      </c>
      <c r="I449">
        <f>VLOOKUP(C449,away!$B$2:$E$405,3,FALSE)</f>
        <v>0.52</v>
      </c>
      <c r="J449">
        <f>VLOOKUP(B449,home!$B$2:$E$405,4,FALSE)</f>
        <v>0.78</v>
      </c>
      <c r="K449" s="3">
        <f t="shared" si="560"/>
        <v>0.58773333333333244</v>
      </c>
      <c r="L449" s="3">
        <f t="shared" si="561"/>
        <v>0.34721818181818181</v>
      </c>
      <c r="M449" s="5">
        <f t="shared" si="562"/>
        <v>0.3926049004591754</v>
      </c>
      <c r="N449" s="5">
        <f t="shared" si="563"/>
        <v>0.2307469868298723</v>
      </c>
      <c r="O449" s="5">
        <f t="shared" si="564"/>
        <v>0.13631955971034312</v>
      </c>
      <c r="P449" s="5">
        <f t="shared" si="565"/>
        <v>8.0119549227092204E-2</v>
      </c>
      <c r="Q449" s="5">
        <f t="shared" si="566"/>
        <v>6.7808847863071703E-2</v>
      </c>
      <c r="R449" s="5">
        <f t="shared" si="567"/>
        <v>2.3666314834440209E-2</v>
      </c>
      <c r="S449" s="5">
        <f t="shared" si="568"/>
        <v>4.0875331413622656E-3</v>
      </c>
      <c r="T449" s="5">
        <f t="shared" si="569"/>
        <v>2.3544464866201455E-2</v>
      </c>
      <c r="U449" s="5">
        <f t="shared" si="570"/>
        <v>1.3909482105361635E-2</v>
      </c>
      <c r="V449" s="5">
        <f t="shared" si="571"/>
        <v>9.268331494298267E-5</v>
      </c>
      <c r="W449" s="5">
        <f t="shared" si="572"/>
        <v>1.3284506728018652E-2</v>
      </c>
      <c r="X449" s="5">
        <f t="shared" si="573"/>
        <v>4.6126222724540396E-3</v>
      </c>
      <c r="Y449" s="5">
        <f t="shared" si="574"/>
        <v>8.0079315942777085E-4</v>
      </c>
      <c r="Z449" s="5">
        <f t="shared" si="575"/>
        <v>2.7391249357169977E-3</v>
      </c>
      <c r="AA449" s="5">
        <f t="shared" si="576"/>
        <v>1.6098750288854008E-3</v>
      </c>
      <c r="AB449" s="5">
        <f t="shared" si="577"/>
        <v>4.7308860848845568E-4</v>
      </c>
      <c r="AC449" s="5">
        <f t="shared" si="578"/>
        <v>1.1821275991173835E-6</v>
      </c>
      <c r="AD449" s="5">
        <f t="shared" si="579"/>
        <v>1.9519368552368707E-3</v>
      </c>
      <c r="AE449" s="5">
        <f t="shared" si="580"/>
        <v>6.7774796589924581E-4</v>
      </c>
      <c r="AF449" s="5">
        <f t="shared" si="581"/>
        <v>1.1766320822525361E-4</v>
      </c>
      <c r="AG449" s="5">
        <f t="shared" si="582"/>
        <v>1.3618268408955564E-5</v>
      </c>
      <c r="AH449" s="5">
        <f t="shared" si="583"/>
        <v>2.37768494988125E-4</v>
      </c>
      <c r="AI449" s="5">
        <f t="shared" si="584"/>
        <v>1.3974447012102042E-4</v>
      </c>
      <c r="AJ449" s="5">
        <f t="shared" si="585"/>
        <v>4.1066241619563803E-5</v>
      </c>
      <c r="AK449" s="5">
        <f t="shared" si="586"/>
        <v>8.0453330248460896E-6</v>
      </c>
      <c r="AL449" s="5">
        <f t="shared" si="587"/>
        <v>9.6495515220944753E-9</v>
      </c>
      <c r="AM449" s="5">
        <f t="shared" si="588"/>
        <v>2.2944367087690982E-4</v>
      </c>
      <c r="AN449" s="5">
        <f t="shared" si="589"/>
        <v>7.9667014231569924E-5</v>
      </c>
      <c r="AO449" s="5">
        <f t="shared" si="590"/>
        <v>1.3830917916184463E-5</v>
      </c>
      <c r="AP449" s="5">
        <f t="shared" si="591"/>
        <v>1.6007820572446951E-6</v>
      </c>
      <c r="AQ449" s="5">
        <f t="shared" si="592"/>
        <v>1.389551588509179E-7</v>
      </c>
      <c r="AR449" s="5">
        <f t="shared" si="593"/>
        <v>1.6511508904684457E-5</v>
      </c>
      <c r="AS449" s="5">
        <f t="shared" si="594"/>
        <v>9.7043641669131951E-6</v>
      </c>
      <c r="AT449" s="5">
        <f t="shared" si="595"/>
        <v>2.8517891498502198E-6</v>
      </c>
      <c r="AU449" s="5">
        <f t="shared" si="596"/>
        <v>5.5869718100176679E-7</v>
      </c>
      <c r="AV449" s="5">
        <f t="shared" si="597"/>
        <v>8.209123912852613E-8</v>
      </c>
      <c r="AW449" s="5">
        <f t="shared" si="598"/>
        <v>5.4700010486199653E-11</v>
      </c>
      <c r="AX449" s="5">
        <f t="shared" si="599"/>
        <v>2.2475282249453692E-5</v>
      </c>
      <c r="AY449" s="5">
        <f t="shared" si="600"/>
        <v>7.8038266385057659E-6</v>
      </c>
      <c r="AZ449" s="5">
        <f t="shared" si="601"/>
        <v>1.3548152483231329E-6</v>
      </c>
      <c r="BA449" s="5">
        <f t="shared" si="602"/>
        <v>1.5680549574076891E-7</v>
      </c>
      <c r="BB449" s="5">
        <f t="shared" si="603"/>
        <v>1.3611429782552106E-8</v>
      </c>
      <c r="BC449" s="5">
        <f t="shared" si="604"/>
        <v>9.4522718020871887E-10</v>
      </c>
      <c r="BD449" s="5">
        <f t="shared" si="605"/>
        <v>9.555160168265416E-7</v>
      </c>
      <c r="BE449" s="5">
        <f t="shared" si="606"/>
        <v>5.6158861362285174E-7</v>
      </c>
      <c r="BF449" s="5">
        <f t="shared" si="607"/>
        <v>1.6503217392330176E-7</v>
      </c>
      <c r="BG449" s="5">
        <f t="shared" si="608"/>
        <v>3.2331636562396146E-8</v>
      </c>
      <c r="BH449" s="5">
        <f t="shared" si="609"/>
        <v>4.7505951322347328E-9</v>
      </c>
      <c r="BI449" s="5">
        <f t="shared" si="610"/>
        <v>5.5841662247708484E-10</v>
      </c>
      <c r="BJ449" s="8">
        <f t="shared" si="611"/>
        <v>0.34391567464334594</v>
      </c>
      <c r="BK449" s="8">
        <f t="shared" si="612"/>
        <v>0.47691366174636207</v>
      </c>
      <c r="BL449" s="8">
        <f t="shared" si="613"/>
        <v>0.17643637305536669</v>
      </c>
      <c r="BM449" s="8">
        <f t="shared" si="614"/>
        <v>6.8730871684858169E-2</v>
      </c>
      <c r="BN449" s="8">
        <f t="shared" si="615"/>
        <v>0.931266158923995</v>
      </c>
    </row>
    <row r="450" spans="1:66" x14ac:dyDescent="0.25">
      <c r="A450" t="s">
        <v>342</v>
      </c>
      <c r="B450" t="s">
        <v>364</v>
      </c>
      <c r="C450" t="s">
        <v>400</v>
      </c>
      <c r="D450" t="s">
        <v>497</v>
      </c>
      <c r="E450">
        <f>VLOOKUP(A450,home!$A$2:$E$405,3,FALSE)</f>
        <v>1.1717171717171699</v>
      </c>
      <c r="F450">
        <f>VLOOKUP(B450,home!$B$2:$E$405,3,FALSE)</f>
        <v>1</v>
      </c>
      <c r="G450">
        <f>VLOOKUP(C450,away!$B$2:$E$405,4,FALSE)</f>
        <v>0.62</v>
      </c>
      <c r="H450">
        <f>VLOOKUP(A450,away!$A$2:$E$405,3,FALSE)</f>
        <v>0.85606060606060597</v>
      </c>
      <c r="I450">
        <f>VLOOKUP(C450,away!$B$2:$E$405,3,FALSE)</f>
        <v>0.81</v>
      </c>
      <c r="J450">
        <f>VLOOKUP(B450,home!$B$2:$E$405,4,FALSE)</f>
        <v>1.04</v>
      </c>
      <c r="K450" s="3">
        <f t="shared" si="560"/>
        <v>0.72646464646464537</v>
      </c>
      <c r="L450" s="3">
        <f t="shared" si="561"/>
        <v>0.72114545454545453</v>
      </c>
      <c r="M450" s="5">
        <f t="shared" si="562"/>
        <v>0.23513155781019129</v>
      </c>
      <c r="N450" s="5">
        <f t="shared" si="563"/>
        <v>0.17081476401726195</v>
      </c>
      <c r="O450" s="5">
        <f t="shared" si="564"/>
        <v>0.16956405413501122</v>
      </c>
      <c r="P450" s="5">
        <f t="shared" si="565"/>
        <v>0.12318229064030292</v>
      </c>
      <c r="Q450" s="5">
        <f t="shared" si="566"/>
        <v>6.2045443576370998E-2</v>
      </c>
      <c r="R450" s="5">
        <f t="shared" si="567"/>
        <v>6.114017344688135E-2</v>
      </c>
      <c r="S450" s="5">
        <f t="shared" si="568"/>
        <v>1.6133390248323328E-2</v>
      </c>
      <c r="T450" s="5">
        <f t="shared" si="569"/>
        <v>4.4743789610356417E-2</v>
      </c>
      <c r="U450" s="5">
        <f t="shared" si="570"/>
        <v>4.4416174487875756E-2</v>
      </c>
      <c r="V450" s="5">
        <f t="shared" si="571"/>
        <v>9.3911869077833445E-4</v>
      </c>
      <c r="W450" s="5">
        <f t="shared" si="572"/>
        <v>1.5024607077483489E-2</v>
      </c>
      <c r="X450" s="5">
        <f t="shared" si="573"/>
        <v>1.0834927100258684E-2</v>
      </c>
      <c r="Y450" s="5">
        <f t="shared" si="574"/>
        <v>3.9067792143414552E-3</v>
      </c>
      <c r="Z450" s="5">
        <f t="shared" si="575"/>
        <v>1.4696986057113065E-2</v>
      </c>
      <c r="AA450" s="5">
        <f t="shared" si="576"/>
        <v>1.0676840780076465E-2</v>
      </c>
      <c r="AB450" s="5">
        <f t="shared" si="577"/>
        <v>3.8781736813287781E-3</v>
      </c>
      <c r="AC450" s="5">
        <f t="shared" si="578"/>
        <v>3.0749485679040015E-5</v>
      </c>
      <c r="AD450" s="5">
        <f t="shared" si="579"/>
        <v>2.7287114672035627E-3</v>
      </c>
      <c r="AE450" s="5">
        <f t="shared" si="580"/>
        <v>1.9677978713399076E-3</v>
      </c>
      <c r="AF450" s="5">
        <f t="shared" si="581"/>
        <v>7.0953424519049752E-4</v>
      </c>
      <c r="AG450" s="5">
        <f t="shared" si="582"/>
        <v>1.7055913192115583E-4</v>
      </c>
      <c r="AH450" s="5">
        <f t="shared" si="583"/>
        <v>2.6496661726512515E-3</v>
      </c>
      <c r="AI450" s="5">
        <f t="shared" si="584"/>
        <v>1.9248887993644217E-3</v>
      </c>
      <c r="AJ450" s="5">
        <f t="shared" si="585"/>
        <v>6.9918183055701498E-4</v>
      </c>
      <c r="AK450" s="5">
        <f t="shared" si="586"/>
        <v>1.693102937833685E-4</v>
      </c>
      <c r="AL450" s="5">
        <f t="shared" si="587"/>
        <v>6.4436983571775875E-7</v>
      </c>
      <c r="AM450" s="5">
        <f t="shared" si="588"/>
        <v>3.9646248226521213E-4</v>
      </c>
      <c r="AN450" s="5">
        <f t="shared" si="589"/>
        <v>2.8590711698336561E-4</v>
      </c>
      <c r="AO450" s="5">
        <f t="shared" si="590"/>
        <v>1.030903089173748E-4</v>
      </c>
      <c r="AP450" s="5">
        <f t="shared" si="591"/>
        <v>2.4781035894483863E-5</v>
      </c>
      <c r="AQ450" s="5">
        <f t="shared" si="592"/>
        <v>4.4676828485586971E-6</v>
      </c>
      <c r="AR450" s="5">
        <f t="shared" si="593"/>
        <v>3.8215894329406049E-4</v>
      </c>
      <c r="AS450" s="5">
        <f t="shared" si="594"/>
        <v>2.7762496163342211E-4</v>
      </c>
      <c r="AT450" s="5">
        <f t="shared" si="595"/>
        <v>1.0084235980139234E-4</v>
      </c>
      <c r="AU450" s="5">
        <f t="shared" si="596"/>
        <v>2.4419469753926355E-5</v>
      </c>
      <c r="AV450" s="5">
        <f t="shared" si="597"/>
        <v>4.4349703654100519E-6</v>
      </c>
      <c r="AW450" s="5">
        <f t="shared" si="598"/>
        <v>9.3771325676449274E-9</v>
      </c>
      <c r="AX450" s="5">
        <f t="shared" si="599"/>
        <v>4.8002662835882148E-5</v>
      </c>
      <c r="AY450" s="5">
        <f t="shared" si="600"/>
        <v>3.4616902110174432E-5</v>
      </c>
      <c r="AZ450" s="5">
        <f t="shared" si="601"/>
        <v>1.248191080359862E-5</v>
      </c>
      <c r="BA450" s="5">
        <f t="shared" si="602"/>
        <v>3.0004244133523162E-6</v>
      </c>
      <c r="BB450" s="5">
        <f t="shared" si="603"/>
        <v>5.4093560684905859E-7</v>
      </c>
      <c r="BC450" s="5">
        <f t="shared" si="604"/>
        <v>7.8018650816197156E-8</v>
      </c>
      <c r="BD450" s="5">
        <f t="shared" si="605"/>
        <v>4.5932030811734281E-5</v>
      </c>
      <c r="BE450" s="5">
        <f t="shared" si="606"/>
        <v>3.3367996525049743E-5</v>
      </c>
      <c r="BF450" s="5">
        <f t="shared" si="607"/>
        <v>1.2120334899401885E-5</v>
      </c>
      <c r="BG450" s="5">
        <f t="shared" si="608"/>
        <v>2.9349982692423652E-6</v>
      </c>
      <c r="BH450" s="5">
        <f t="shared" si="609"/>
        <v>5.3304312000987519E-7</v>
      </c>
      <c r="BI450" s="5">
        <f t="shared" si="610"/>
        <v>7.7447396345677123E-8</v>
      </c>
      <c r="BJ450" s="8">
        <f t="shared" si="611"/>
        <v>0.31386034279305774</v>
      </c>
      <c r="BK450" s="8">
        <f t="shared" si="612"/>
        <v>0.37545236814722077</v>
      </c>
      <c r="BL450" s="8">
        <f t="shared" si="613"/>
        <v>0.29600291018339958</v>
      </c>
      <c r="BM450" s="8">
        <f t="shared" si="614"/>
        <v>0.17809971602979396</v>
      </c>
      <c r="BN450" s="8">
        <f t="shared" si="615"/>
        <v>0.82187828362601978</v>
      </c>
    </row>
    <row r="451" spans="1:66" x14ac:dyDescent="0.25">
      <c r="A451" t="s">
        <v>342</v>
      </c>
      <c r="B451" t="s">
        <v>392</v>
      </c>
      <c r="C451" t="s">
        <v>399</v>
      </c>
      <c r="D451" t="s">
        <v>497</v>
      </c>
      <c r="E451">
        <f>VLOOKUP(A451,home!$A$2:$E$405,3,FALSE)</f>
        <v>1.1717171717171699</v>
      </c>
      <c r="F451">
        <f>VLOOKUP(B451,home!$B$2:$E$405,3,FALSE)</f>
        <v>1.37</v>
      </c>
      <c r="G451">
        <f>VLOOKUP(C451,away!$B$2:$E$405,4,FALSE)</f>
        <v>0.95</v>
      </c>
      <c r="H451">
        <f>VLOOKUP(A451,away!$A$2:$E$405,3,FALSE)</f>
        <v>0.85606060606060597</v>
      </c>
      <c r="I451">
        <f>VLOOKUP(C451,away!$B$2:$E$405,3,FALSE)</f>
        <v>0.81</v>
      </c>
      <c r="J451">
        <f>VLOOKUP(B451,home!$B$2:$E$405,4,FALSE)</f>
        <v>1.23</v>
      </c>
      <c r="K451" s="3">
        <f t="shared" si="560"/>
        <v>1.5249898989898967</v>
      </c>
      <c r="L451" s="3">
        <f t="shared" si="561"/>
        <v>0.85289318181818174</v>
      </c>
      <c r="M451" s="5">
        <f t="shared" si="562"/>
        <v>9.2746707126128494E-2</v>
      </c>
      <c r="N451" s="5">
        <f t="shared" si="563"/>
        <v>0.14143779153192024</v>
      </c>
      <c r="O451" s="5">
        <f t="shared" si="564"/>
        <v>7.9103034143962761E-2</v>
      </c>
      <c r="P451" s="5">
        <f t="shared" si="565"/>
        <v>0.12063132804899612</v>
      </c>
      <c r="Q451" s="5">
        <f t="shared" si="566"/>
        <v>0.10784560171080856</v>
      </c>
      <c r="R451" s="5">
        <f t="shared" si="567"/>
        <v>3.3733219241258335E-2</v>
      </c>
      <c r="S451" s="5">
        <f t="shared" si="568"/>
        <v>3.9224889372824347E-2</v>
      </c>
      <c r="T451" s="5">
        <f t="shared" si="569"/>
        <v>9.1980778388227852E-2</v>
      </c>
      <c r="U451" s="5">
        <f t="shared" si="570"/>
        <v>5.1442818603330588E-2</v>
      </c>
      <c r="V451" s="5">
        <f t="shared" si="571"/>
        <v>5.6686654608232388E-3</v>
      </c>
      <c r="W451" s="5">
        <f t="shared" si="572"/>
        <v>5.4821151086490216E-2</v>
      </c>
      <c r="X451" s="5">
        <f t="shared" si="573"/>
        <v>4.6756585981091905E-2</v>
      </c>
      <c r="Y451" s="5">
        <f t="shared" si="574"/>
        <v>1.9939186694184437E-2</v>
      </c>
      <c r="Z451" s="5">
        <f t="shared" si="575"/>
        <v>9.5902775638823778E-3</v>
      </c>
      <c r="AA451" s="5">
        <f t="shared" si="576"/>
        <v>1.462507641343006E-2</v>
      </c>
      <c r="AB451" s="5">
        <f t="shared" si="577"/>
        <v>1.1151546901218114E-2</v>
      </c>
      <c r="AC451" s="5">
        <f t="shared" si="578"/>
        <v>4.6081059370835654E-4</v>
      </c>
      <c r="AD451" s="5">
        <f t="shared" si="579"/>
        <v>2.0900425414474132E-2</v>
      </c>
      <c r="AE451" s="5">
        <f t="shared" si="580"/>
        <v>1.782583033310443E-2</v>
      </c>
      <c r="AF451" s="5">
        <f t="shared" si="581"/>
        <v>7.6017645756762493E-3</v>
      </c>
      <c r="AG451" s="5">
        <f t="shared" si="582"/>
        <v>2.1611643921270853E-3</v>
      </c>
      <c r="AH451" s="5">
        <f t="shared" si="583"/>
        <v>2.0448705864947901E-3</v>
      </c>
      <c r="AI451" s="5">
        <f t="shared" si="584"/>
        <v>3.1184069891461007E-3</v>
      </c>
      <c r="AJ451" s="5">
        <f t="shared" si="585"/>
        <v>2.3777695796936504E-3</v>
      </c>
      <c r="AK451" s="5">
        <f t="shared" si="586"/>
        <v>1.2086915303860901E-3</v>
      </c>
      <c r="AL451" s="5">
        <f t="shared" si="587"/>
        <v>2.3974196225636232E-5</v>
      </c>
      <c r="AM451" s="5">
        <f t="shared" si="588"/>
        <v>6.3745875283329574E-3</v>
      </c>
      <c r="AN451" s="5">
        <f t="shared" si="589"/>
        <v>5.4368422398183942E-3</v>
      </c>
      <c r="AO451" s="5">
        <f t="shared" si="590"/>
        <v>2.3185228384811E-3</v>
      </c>
      <c r="AP451" s="5">
        <f t="shared" si="591"/>
        <v>6.5915077361008935E-4</v>
      </c>
      <c r="AQ451" s="5">
        <f t="shared" si="592"/>
        <v>1.4054630015055623E-4</v>
      </c>
      <c r="AR451" s="5">
        <f t="shared" si="593"/>
        <v>3.4881123618439076E-4</v>
      </c>
      <c r="AS451" s="5">
        <f t="shared" si="594"/>
        <v>5.3193361183537507E-4</v>
      </c>
      <c r="AT451" s="5">
        <f t="shared" si="595"/>
        <v>4.0559669249107982E-4</v>
      </c>
      <c r="AU451" s="5">
        <f t="shared" si="596"/>
        <v>2.061769530375361E-4</v>
      </c>
      <c r="AV451" s="5">
        <f t="shared" si="597"/>
        <v>7.8604442696689157E-5</v>
      </c>
      <c r="AW451" s="5">
        <f t="shared" si="598"/>
        <v>8.6617005342925064E-7</v>
      </c>
      <c r="AX451" s="5">
        <f t="shared" si="599"/>
        <v>1.6201969318224553E-3</v>
      </c>
      <c r="AY451" s="5">
        <f t="shared" si="600"/>
        <v>1.3818549163541096E-3</v>
      </c>
      <c r="AZ451" s="5">
        <f t="shared" si="601"/>
        <v>5.8928731821017693E-4</v>
      </c>
      <c r="BA451" s="5">
        <f t="shared" si="602"/>
        <v>1.6753304527779373E-4</v>
      </c>
      <c r="BB451" s="5">
        <f t="shared" si="603"/>
        <v>3.5721948011666746E-5</v>
      </c>
      <c r="BC451" s="5">
        <f t="shared" si="604"/>
        <v>6.0934011800828267E-6</v>
      </c>
      <c r="BD451" s="5">
        <f t="shared" si="605"/>
        <v>4.9583120847206363E-5</v>
      </c>
      <c r="BE451" s="5">
        <f t="shared" si="606"/>
        <v>7.561375845238508E-5</v>
      </c>
      <c r="BF451" s="5">
        <f t="shared" si="607"/>
        <v>5.7655108932274587E-5</v>
      </c>
      <c r="BG451" s="5">
        <f t="shared" si="608"/>
        <v>2.9307819582293653E-5</v>
      </c>
      <c r="BH451" s="5">
        <f t="shared" si="609"/>
        <v>1.1173532206104022E-5</v>
      </c>
      <c r="BI451" s="5">
        <f t="shared" si="610"/>
        <v>3.4079047500693869E-6</v>
      </c>
      <c r="BJ451" s="8">
        <f t="shared" si="611"/>
        <v>0.53000061734935477</v>
      </c>
      <c r="BK451" s="8">
        <f t="shared" si="612"/>
        <v>0.26013822971506029</v>
      </c>
      <c r="BL451" s="8">
        <f t="shared" si="613"/>
        <v>0.20060329816993588</v>
      </c>
      <c r="BM451" s="8">
        <f t="shared" si="614"/>
        <v>0.42345375224885778</v>
      </c>
      <c r="BN451" s="8">
        <f t="shared" si="615"/>
        <v>0.57549768180307459</v>
      </c>
    </row>
    <row r="452" spans="1:66" x14ac:dyDescent="0.25">
      <c r="A452" t="s">
        <v>342</v>
      </c>
      <c r="B452" t="s">
        <v>420</v>
      </c>
      <c r="C452" t="s">
        <v>406</v>
      </c>
      <c r="D452" t="s">
        <v>497</v>
      </c>
      <c r="E452">
        <f>VLOOKUP(A452,home!$A$2:$E$405,3,FALSE)</f>
        <v>1.1717171717171699</v>
      </c>
      <c r="F452">
        <f>VLOOKUP(B452,home!$B$2:$E$405,3,FALSE)</f>
        <v>0.95</v>
      </c>
      <c r="G452">
        <f>VLOOKUP(C452,away!$B$2:$E$405,4,FALSE)</f>
        <v>0.76</v>
      </c>
      <c r="H452">
        <f>VLOOKUP(A452,away!$A$2:$E$405,3,FALSE)</f>
        <v>0.85606060606060597</v>
      </c>
      <c r="I452">
        <f>VLOOKUP(C452,away!$B$2:$E$405,3,FALSE)</f>
        <v>0.66</v>
      </c>
      <c r="J452">
        <f>VLOOKUP(B452,home!$B$2:$E$405,4,FALSE)</f>
        <v>0.65</v>
      </c>
      <c r="K452" s="3">
        <f t="shared" si="560"/>
        <v>0.84597979797979672</v>
      </c>
      <c r="L452" s="3">
        <f t="shared" si="561"/>
        <v>0.36724999999999997</v>
      </c>
      <c r="M452" s="5">
        <f t="shared" si="562"/>
        <v>0.29723571612270377</v>
      </c>
      <c r="N452" s="5">
        <f t="shared" si="563"/>
        <v>0.25145541107786518</v>
      </c>
      <c r="O452" s="5">
        <f t="shared" si="564"/>
        <v>0.10915981674606294</v>
      </c>
      <c r="P452" s="5">
        <f t="shared" si="565"/>
        <v>9.2346999718345979E-2</v>
      </c>
      <c r="Q452" s="5">
        <f t="shared" si="566"/>
        <v>0.10636309893228954</v>
      </c>
      <c r="R452" s="5">
        <f t="shared" si="567"/>
        <v>2.0044471349995804E-2</v>
      </c>
      <c r="S452" s="5">
        <f t="shared" si="568"/>
        <v>7.1727318542194503E-3</v>
      </c>
      <c r="T452" s="5">
        <f t="shared" si="569"/>
        <v>3.9061848082883328E-2</v>
      </c>
      <c r="U452" s="5">
        <f t="shared" si="570"/>
        <v>1.6957217823281277E-2</v>
      </c>
      <c r="V452" s="5">
        <f t="shared" si="571"/>
        <v>2.4760754983052405E-4</v>
      </c>
      <c r="W452" s="5">
        <f t="shared" si="572"/>
        <v>2.9993677649081153E-2</v>
      </c>
      <c r="X452" s="5">
        <f t="shared" si="573"/>
        <v>1.1015178116625052E-2</v>
      </c>
      <c r="Y452" s="5">
        <f t="shared" si="574"/>
        <v>2.022662081665275E-3</v>
      </c>
      <c r="Z452" s="5">
        <f t="shared" si="575"/>
        <v>2.4537773677619865E-3</v>
      </c>
      <c r="AA452" s="5">
        <f t="shared" si="576"/>
        <v>2.0758460818666828E-3</v>
      </c>
      <c r="AB452" s="5">
        <f t="shared" si="577"/>
        <v>8.7806192448736434E-4</v>
      </c>
      <c r="AC452" s="5">
        <f t="shared" si="578"/>
        <v>4.8080137022085585E-6</v>
      </c>
      <c r="AD452" s="5">
        <f t="shared" si="579"/>
        <v>6.3435113395602025E-3</v>
      </c>
      <c r="AE452" s="5">
        <f t="shared" si="580"/>
        <v>2.3296545394534841E-3</v>
      </c>
      <c r="AF452" s="5">
        <f t="shared" si="581"/>
        <v>4.2778281480714594E-4</v>
      </c>
      <c r="AG452" s="5">
        <f t="shared" si="582"/>
        <v>5.2367746245974786E-5</v>
      </c>
      <c r="AH452" s="5">
        <f t="shared" si="583"/>
        <v>2.2528743457764732E-4</v>
      </c>
      <c r="AI452" s="5">
        <f t="shared" si="584"/>
        <v>1.9058861839138478E-4</v>
      </c>
      <c r="AJ452" s="5">
        <f t="shared" si="585"/>
        <v>8.0617060441996125E-5</v>
      </c>
      <c r="AK452" s="5">
        <f t="shared" si="586"/>
        <v>2.2733468168814985E-5</v>
      </c>
      <c r="AL452" s="5">
        <f t="shared" si="587"/>
        <v>5.9751317344429075E-8</v>
      </c>
      <c r="AM452" s="5">
        <f t="shared" si="588"/>
        <v>1.0732964883047385E-3</v>
      </c>
      <c r="AN452" s="5">
        <f t="shared" si="589"/>
        <v>3.9416813532991516E-4</v>
      </c>
      <c r="AO452" s="5">
        <f t="shared" si="590"/>
        <v>7.2379123849955661E-5</v>
      </c>
      <c r="AP452" s="5">
        <f t="shared" si="591"/>
        <v>8.860411077965406E-6</v>
      </c>
      <c r="AQ452" s="5">
        <f t="shared" si="592"/>
        <v>8.1349649209569863E-7</v>
      </c>
      <c r="AR452" s="5">
        <f t="shared" si="593"/>
        <v>1.6547362069728199E-5</v>
      </c>
      <c r="AS452" s="5">
        <f t="shared" si="594"/>
        <v>1.3998734020847216E-5</v>
      </c>
      <c r="AT452" s="5">
        <f t="shared" si="595"/>
        <v>5.921323089464616E-6</v>
      </c>
      <c r="AU452" s="5">
        <f t="shared" si="596"/>
        <v>1.669773236999461E-6</v>
      </c>
      <c r="AV452" s="5">
        <f t="shared" si="597"/>
        <v>3.5314860642721873E-7</v>
      </c>
      <c r="AW452" s="5">
        <f t="shared" si="598"/>
        <v>5.1566396135723662E-10</v>
      </c>
      <c r="AX452" s="5">
        <f t="shared" si="599"/>
        <v>1.5133119105807791E-4</v>
      </c>
      <c r="AY452" s="5">
        <f t="shared" si="600"/>
        <v>5.5576379916079103E-5</v>
      </c>
      <c r="AZ452" s="5">
        <f t="shared" si="601"/>
        <v>1.0205212762090023E-5</v>
      </c>
      <c r="BA452" s="5">
        <f t="shared" si="602"/>
        <v>1.2492881289591869E-6</v>
      </c>
      <c r="BB452" s="5">
        <f t="shared" si="603"/>
        <v>1.1470026634006533E-7</v>
      </c>
      <c r="BC452" s="5">
        <f t="shared" si="604"/>
        <v>8.4247345626778001E-9</v>
      </c>
      <c r="BD452" s="5">
        <f t="shared" si="605"/>
        <v>1.0128364533512794E-6</v>
      </c>
      <c r="BE452" s="5">
        <f t="shared" si="606"/>
        <v>8.5683917819268933E-7</v>
      </c>
      <c r="BF452" s="5">
        <f t="shared" si="607"/>
        <v>3.6243431743431311E-7</v>
      </c>
      <c r="BG452" s="5">
        <f t="shared" si="608"/>
        <v>1.0220403688134193E-7</v>
      </c>
      <c r="BH452" s="5">
        <f t="shared" si="609"/>
        <v>2.1615637618399329E-8</v>
      </c>
      <c r="BI452" s="5">
        <f t="shared" si="610"/>
        <v>3.6572785491235938E-9</v>
      </c>
      <c r="BJ452" s="8">
        <f t="shared" si="611"/>
        <v>0.45083319523239718</v>
      </c>
      <c r="BK452" s="8">
        <f t="shared" si="612"/>
        <v>0.39706349939003538</v>
      </c>
      <c r="BL452" s="8">
        <f t="shared" si="613"/>
        <v>0.14967549043519937</v>
      </c>
      <c r="BM452" s="8">
        <f t="shared" si="614"/>
        <v>0.12336487261387852</v>
      </c>
      <c r="BN452" s="8">
        <f t="shared" si="615"/>
        <v>0.87660551394726327</v>
      </c>
    </row>
    <row r="453" spans="1:66" x14ac:dyDescent="0.25">
      <c r="A453" t="s">
        <v>40</v>
      </c>
      <c r="B453" t="s">
        <v>316</v>
      </c>
      <c r="C453" t="s">
        <v>335</v>
      </c>
      <c r="D453" t="s">
        <v>497</v>
      </c>
      <c r="E453">
        <f>VLOOKUP(A453,home!$A$2:$E$405,3,FALSE)</f>
        <v>1.4842105263157901</v>
      </c>
      <c r="F453">
        <f>VLOOKUP(B453,home!$B$2:$E$405,3,FALSE)</f>
        <v>0.6</v>
      </c>
      <c r="G453">
        <f>VLOOKUP(C453,away!$B$2:$E$405,4,FALSE)</f>
        <v>1.24</v>
      </c>
      <c r="H453">
        <f>VLOOKUP(A453,away!$A$2:$E$405,3,FALSE)</f>
        <v>1.1789473684210501</v>
      </c>
      <c r="I453">
        <f>VLOOKUP(C453,away!$B$2:$E$405,3,FALSE)</f>
        <v>0.82</v>
      </c>
      <c r="J453">
        <f>VLOOKUP(B453,home!$B$2:$E$405,4,FALSE)</f>
        <v>1.04</v>
      </c>
      <c r="K453" s="3">
        <f t="shared" si="560"/>
        <v>1.1042526315789478</v>
      </c>
      <c r="L453" s="3">
        <f t="shared" si="561"/>
        <v>1.0054063157894715</v>
      </c>
      <c r="M453" s="5">
        <f t="shared" si="562"/>
        <v>0.12127932201269498</v>
      </c>
      <c r="N453" s="5">
        <f t="shared" si="563"/>
        <v>0.13392301048862906</v>
      </c>
      <c r="O453" s="5">
        <f t="shared" si="564"/>
        <v>0.12193499632622859</v>
      </c>
      <c r="P453" s="5">
        <f t="shared" si="565"/>
        <v>0.13464704057480725</v>
      </c>
      <c r="Q453" s="5">
        <f t="shared" si="566"/>
        <v>7.3942418380521846E-2</v>
      </c>
      <c r="R453" s="5">
        <f t="shared" si="567"/>
        <v>6.129710771107811E-2</v>
      </c>
      <c r="S453" s="5">
        <f t="shared" si="568"/>
        <v>3.7372045858023617E-2</v>
      </c>
      <c r="T453" s="5">
        <f t="shared" si="569"/>
        <v>7.4342174444524164E-2</v>
      </c>
      <c r="U453" s="5">
        <f t="shared" si="570"/>
        <v>6.7687492498136229E-2</v>
      </c>
      <c r="V453" s="5">
        <f t="shared" si="571"/>
        <v>4.610143199919323E-3</v>
      </c>
      <c r="W453" s="5">
        <f t="shared" si="572"/>
        <v>2.721703669400094E-2</v>
      </c>
      <c r="X453" s="5">
        <f t="shared" si="573"/>
        <v>2.7364180589222336E-2</v>
      </c>
      <c r="Y453" s="5">
        <f t="shared" si="574"/>
        <v>1.3756059995403899E-2</v>
      </c>
      <c r="Z453" s="5">
        <f t="shared" si="575"/>
        <v>2.0542833077448485E-2</v>
      </c>
      <c r="AA453" s="5">
        <f t="shared" si="576"/>
        <v>2.2684477485859545E-2</v>
      </c>
      <c r="AB453" s="5">
        <f t="shared" si="577"/>
        <v>1.2524696979876902E-2</v>
      </c>
      <c r="AC453" s="5">
        <f t="shared" si="578"/>
        <v>3.198928144724417E-4</v>
      </c>
      <c r="AD453" s="5">
        <f t="shared" si="579"/>
        <v>7.5136210982828296E-3</v>
      </c>
      <c r="AE453" s="5">
        <f t="shared" si="580"/>
        <v>7.5542421066625808E-3</v>
      </c>
      <c r="AF453" s="5">
        <f t="shared" si="581"/>
        <v>3.7975413625206604E-3</v>
      </c>
      <c r="AG453" s="5">
        <f t="shared" si="582"/>
        <v>1.2726906901166758E-3</v>
      </c>
      <c r="AH453" s="5">
        <f t="shared" si="583"/>
        <v>5.1634735300688924E-3</v>
      </c>
      <c r="AI453" s="5">
        <f t="shared" si="584"/>
        <v>5.7017792336668139E-3</v>
      </c>
      <c r="AJ453" s="5">
        <f t="shared" si="585"/>
        <v>3.1481023617293889E-3</v>
      </c>
      <c r="AK453" s="5">
        <f t="shared" si="586"/>
        <v>1.1587667724731927E-3</v>
      </c>
      <c r="AL453" s="5">
        <f t="shared" si="587"/>
        <v>1.4206088904537751E-5</v>
      </c>
      <c r="AM453" s="5">
        <f t="shared" si="588"/>
        <v>1.6593871740931843E-3</v>
      </c>
      <c r="AN453" s="5">
        <f t="shared" si="589"/>
        <v>1.6683583451733305E-3</v>
      </c>
      <c r="AO453" s="5">
        <f t="shared" si="590"/>
        <v>8.3868900861866881E-4</v>
      </c>
      <c r="AP453" s="5">
        <f t="shared" si="591"/>
        <v>2.8107440874947337E-4</v>
      </c>
      <c r="AQ453" s="5">
        <f t="shared" si="592"/>
        <v>7.0648496440877995E-5</v>
      </c>
      <c r="AR453" s="5">
        <f t="shared" si="593"/>
        <v>1.0382777797086047E-3</v>
      </c>
      <c r="AS453" s="5">
        <f t="shared" si="594"/>
        <v>1.1465209705531739E-3</v>
      </c>
      <c r="AT453" s="5">
        <f t="shared" si="595"/>
        <v>6.3302439944689596E-4</v>
      </c>
      <c r="AU453" s="5">
        <f t="shared" si="596"/>
        <v>2.3300628631430596E-4</v>
      </c>
      <c r="AV453" s="5">
        <f t="shared" si="597"/>
        <v>6.4324451209252527E-5</v>
      </c>
      <c r="AW453" s="5">
        <f t="shared" si="598"/>
        <v>4.3810890370779009E-7</v>
      </c>
      <c r="AX453" s="5">
        <f t="shared" si="599"/>
        <v>3.0539710896679165E-4</v>
      </c>
      <c r="AY453" s="5">
        <f t="shared" si="600"/>
        <v>3.0704818217905768E-4</v>
      </c>
      <c r="AZ453" s="5">
        <f t="shared" si="601"/>
        <v>1.5435409080725044E-4</v>
      </c>
      <c r="BA453" s="5">
        <f t="shared" si="602"/>
        <v>5.1729525921850393E-5</v>
      </c>
      <c r="BB453" s="5">
        <f t="shared" si="603"/>
        <v>1.3002298018655891E-5</v>
      </c>
      <c r="BC453" s="5">
        <f t="shared" si="604"/>
        <v>2.6145185095467138E-6</v>
      </c>
      <c r="BD453" s="5">
        <f t="shared" si="605"/>
        <v>1.7398183954381671E-4</v>
      </c>
      <c r="BE453" s="5">
        <f t="shared" si="606"/>
        <v>1.9211990416320585E-4</v>
      </c>
      <c r="BF453" s="5">
        <f t="shared" si="607"/>
        <v>1.0607445487545768E-4</v>
      </c>
      <c r="BG453" s="5">
        <f t="shared" si="608"/>
        <v>3.904433197984217E-5</v>
      </c>
      <c r="BH453" s="5">
        <f t="shared" si="609"/>
        <v>1.0778701584245693E-5</v>
      </c>
      <c r="BI453" s="5">
        <f t="shared" si="610"/>
        <v>2.3804819178814973E-6</v>
      </c>
      <c r="BJ453" s="8">
        <f t="shared" si="611"/>
        <v>0.37603527900736367</v>
      </c>
      <c r="BK453" s="8">
        <f t="shared" si="612"/>
        <v>0.29854969873100118</v>
      </c>
      <c r="BL453" s="8">
        <f t="shared" si="613"/>
        <v>0.30494042650041431</v>
      </c>
      <c r="BM453" s="8">
        <f t="shared" si="614"/>
        <v>0.35273773174899237</v>
      </c>
      <c r="BN453" s="8">
        <f t="shared" si="615"/>
        <v>0.64702389549395989</v>
      </c>
    </row>
    <row r="454" spans="1:66" s="10" customFormat="1" x14ac:dyDescent="0.25">
      <c r="A454" t="s">
        <v>40</v>
      </c>
      <c r="B454" t="s">
        <v>239</v>
      </c>
      <c r="C454" t="s">
        <v>317</v>
      </c>
      <c r="D454" t="s">
        <v>497</v>
      </c>
      <c r="E454">
        <f>VLOOKUP(A454,home!$A$2:$E$405,3,FALSE)</f>
        <v>1.4842105263157901</v>
      </c>
      <c r="F454">
        <f>VLOOKUP(B454,home!$B$2:$E$405,3,FALSE)</f>
        <v>0.97</v>
      </c>
      <c r="G454">
        <f>VLOOKUP(C454,away!$B$2:$E$405,4,FALSE)</f>
        <v>0.82</v>
      </c>
      <c r="H454">
        <f>VLOOKUP(A454,away!$A$2:$E$405,3,FALSE)</f>
        <v>1.1789473684210501</v>
      </c>
      <c r="I454">
        <f>VLOOKUP(C454,away!$B$2:$E$405,3,FALSE)</f>
        <v>0.97</v>
      </c>
      <c r="J454">
        <f>VLOOKUP(B454,home!$B$2:$E$405,4,FALSE)</f>
        <v>1.04</v>
      </c>
      <c r="K454" s="3">
        <f t="shared" si="560"/>
        <v>1.1805410526315794</v>
      </c>
      <c r="L454" s="3">
        <f t="shared" si="561"/>
        <v>1.1893221052631553</v>
      </c>
      <c r="M454" s="5">
        <f t="shared" si="562"/>
        <v>9.3493519252732929E-2</v>
      </c>
      <c r="N454" s="5">
        <f t="shared" si="563"/>
        <v>0.11037293763285215</v>
      </c>
      <c r="O454" s="5">
        <f t="shared" si="564"/>
        <v>0.11119390914612166</v>
      </c>
      <c r="P454" s="5">
        <f t="shared" si="565"/>
        <v>0.13126897454958267</v>
      </c>
      <c r="Q454" s="5">
        <f t="shared" si="566"/>
        <v>6.5149891987563491E-2</v>
      </c>
      <c r="R454" s="5">
        <f t="shared" si="567"/>
        <v>6.6122687059052734E-2</v>
      </c>
      <c r="S454" s="5">
        <f t="shared" si="568"/>
        <v>4.6076839916354133E-2</v>
      </c>
      <c r="T454" s="5">
        <f t="shared" si="569"/>
        <v>7.7484206696316185E-2</v>
      </c>
      <c r="U454" s="5">
        <f t="shared" si="570"/>
        <v>7.8060546583522628E-2</v>
      </c>
      <c r="V454" s="5">
        <f t="shared" si="571"/>
        <v>7.188210090387605E-3</v>
      </c>
      <c r="W454" s="5">
        <f t="shared" si="572"/>
        <v>2.5637374021943968E-2</v>
      </c>
      <c r="X454" s="5">
        <f t="shared" si="573"/>
        <v>3.0491095645197329E-2</v>
      </c>
      <c r="Y454" s="5">
        <f t="shared" si="574"/>
        <v>1.8131867032263164E-2</v>
      </c>
      <c r="Z454" s="5">
        <f t="shared" si="575"/>
        <v>2.6213724459576454E-2</v>
      </c>
      <c r="AA454" s="5">
        <f t="shared" si="576"/>
        <v>3.0946377866902564E-2</v>
      </c>
      <c r="AB454" s="5">
        <f t="shared" si="577"/>
        <v>1.8266734751063888E-2</v>
      </c>
      <c r="AC454" s="5">
        <f t="shared" si="578"/>
        <v>6.3078500985548353E-4</v>
      </c>
      <c r="AD454" s="5">
        <f t="shared" si="579"/>
        <v>7.5664931286438071E-3</v>
      </c>
      <c r="AE454" s="5">
        <f t="shared" si="580"/>
        <v>8.9989975372178517E-3</v>
      </c>
      <c r="AF454" s="5">
        <f t="shared" si="581"/>
        <v>5.3513533481109442E-3</v>
      </c>
      <c r="AG454" s="5">
        <f t="shared" si="582"/>
        <v>2.12149427666078E-3</v>
      </c>
      <c r="AH454" s="5">
        <f t="shared" si="583"/>
        <v>7.7941404902629359E-3</v>
      </c>
      <c r="AI454" s="5">
        <f t="shared" si="584"/>
        <v>9.2013028187334193E-3</v>
      </c>
      <c r="AJ454" s="5">
        <f t="shared" si="585"/>
        <v>5.4312578576047365E-3</v>
      </c>
      <c r="AK454" s="5">
        <f t="shared" si="586"/>
        <v>2.1372742894434109E-3</v>
      </c>
      <c r="AL454" s="5">
        <f t="shared" si="587"/>
        <v>3.5425985487248528E-5</v>
      </c>
      <c r="AM454" s="5">
        <f t="shared" si="588"/>
        <v>1.7865111525637543E-3</v>
      </c>
      <c r="AN454" s="5">
        <f t="shared" si="589"/>
        <v>2.1247372050432305E-3</v>
      </c>
      <c r="AO454" s="5">
        <f t="shared" si="590"/>
        <v>1.2634984629164841E-3</v>
      </c>
      <c r="AP454" s="5">
        <f t="shared" si="591"/>
        <v>5.0090221730419765E-4</v>
      </c>
      <c r="AQ454" s="5">
        <f t="shared" si="592"/>
        <v>1.4893351990380273E-4</v>
      </c>
      <c r="AR454" s="5">
        <f t="shared" si="593"/>
        <v>1.8539487153192626E-3</v>
      </c>
      <c r="AS454" s="5">
        <f t="shared" si="594"/>
        <v>2.1886625679079664E-3</v>
      </c>
      <c r="AT454" s="5">
        <f t="shared" si="595"/>
        <v>1.2919030058867035E-3</v>
      </c>
      <c r="AU454" s="5">
        <f t="shared" si="596"/>
        <v>5.0838151148913015E-4</v>
      </c>
      <c r="AV454" s="5">
        <f t="shared" si="597"/>
        <v>1.5004131117795272E-4</v>
      </c>
      <c r="AW454" s="5">
        <f t="shared" si="598"/>
        <v>1.3816563093500138E-6</v>
      </c>
      <c r="AX454" s="5">
        <f t="shared" si="599"/>
        <v>3.5150829276427853E-4</v>
      </c>
      <c r="AY454" s="5">
        <f t="shared" si="600"/>
        <v>4.1805658276786926E-4</v>
      </c>
      <c r="AZ454" s="5">
        <f t="shared" si="601"/>
        <v>2.4860196756830145E-4</v>
      </c>
      <c r="BA454" s="5">
        <f t="shared" si="602"/>
        <v>9.8555938480298283E-5</v>
      </c>
      <c r="BB454" s="5">
        <f t="shared" si="603"/>
        <v>2.9303689059893597E-5</v>
      </c>
      <c r="BC454" s="5">
        <f t="shared" si="604"/>
        <v>6.9703050329379073E-6</v>
      </c>
      <c r="BD454" s="5">
        <f t="shared" si="605"/>
        <v>3.674903648589048E-4</v>
      </c>
      <c r="BE454" s="5">
        <f t="shared" si="606"/>
        <v>4.3383746216249459E-4</v>
      </c>
      <c r="BF454" s="5">
        <f t="shared" si="607"/>
        <v>2.5608146712616226E-4</v>
      </c>
      <c r="BG454" s="5">
        <f t="shared" si="608"/>
        <v>1.0077156158685294E-4</v>
      </c>
      <c r="BH454" s="5">
        <f t="shared" si="609"/>
        <v>2.9741241347767836E-5</v>
      </c>
      <c r="BI454" s="5">
        <f t="shared" si="610"/>
        <v>7.0221512734527391E-6</v>
      </c>
      <c r="BJ454" s="8">
        <f t="shared" si="611"/>
        <v>0.35828329064017472</v>
      </c>
      <c r="BK454" s="8">
        <f t="shared" si="612"/>
        <v>0.27911181138716795</v>
      </c>
      <c r="BL454" s="8">
        <f t="shared" si="613"/>
        <v>0.3363421122228446</v>
      </c>
      <c r="BM454" s="8">
        <f t="shared" si="614"/>
        <v>0.42193234415539949</v>
      </c>
      <c r="BN454" s="8">
        <f t="shared" si="615"/>
        <v>0.57760191962790564</v>
      </c>
    </row>
    <row r="455" spans="1:66" x14ac:dyDescent="0.25">
      <c r="A455" t="s">
        <v>40</v>
      </c>
      <c r="B455" t="s">
        <v>318</v>
      </c>
      <c r="C455" t="s">
        <v>339</v>
      </c>
      <c r="D455" t="s">
        <v>497</v>
      </c>
      <c r="E455">
        <f>VLOOKUP(A455,home!$A$2:$E$405,3,FALSE)</f>
        <v>1.4842105263157901</v>
      </c>
      <c r="F455">
        <f>VLOOKUP(B455,home!$B$2:$E$405,3,FALSE)</f>
        <v>0.9</v>
      </c>
      <c r="G455">
        <f>VLOOKUP(C455,away!$B$2:$E$405,4,FALSE)</f>
        <v>0.79</v>
      </c>
      <c r="H455">
        <f>VLOOKUP(A455,away!$A$2:$E$405,3,FALSE)</f>
        <v>1.1789473684210501</v>
      </c>
      <c r="I455">
        <f>VLOOKUP(C455,away!$B$2:$E$405,3,FALSE)</f>
        <v>0.56000000000000005</v>
      </c>
      <c r="J455">
        <f>VLOOKUP(B455,home!$B$2:$E$405,4,FALSE)</f>
        <v>0.94</v>
      </c>
      <c r="K455" s="3">
        <f t="shared" si="560"/>
        <v>1.0552736842105268</v>
      </c>
      <c r="L455" s="3">
        <f t="shared" si="561"/>
        <v>0.62059789473684079</v>
      </c>
      <c r="M455" s="5">
        <f t="shared" si="562"/>
        <v>0.18714499673970231</v>
      </c>
      <c r="N455" s="5">
        <f t="shared" si="563"/>
        <v>0.19748919019107267</v>
      </c>
      <c r="O455" s="5">
        <f t="shared" si="564"/>
        <v>0.11614179098719218</v>
      </c>
      <c r="P455" s="5">
        <f t="shared" si="565"/>
        <v>0.12256137566586324</v>
      </c>
      <c r="Q455" s="5">
        <f t="shared" si="566"/>
        <v>0.10420257266234335</v>
      </c>
      <c r="R455" s="5">
        <f t="shared" si="567"/>
        <v>3.6038675488808826E-2</v>
      </c>
      <c r="S455" s="5">
        <f t="shared" si="568"/>
        <v>2.0066380436023341E-2</v>
      </c>
      <c r="T455" s="5">
        <f t="shared" si="569"/>
        <v>6.4667897220412968E-2</v>
      </c>
      <c r="U455" s="5">
        <f t="shared" si="570"/>
        <v>3.8030665857142897E-2</v>
      </c>
      <c r="V455" s="5">
        <f t="shared" si="571"/>
        <v>1.4601650138892535E-3</v>
      </c>
      <c r="W455" s="5">
        <f t="shared" si="572"/>
        <v>3.6654077585868736E-2</v>
      </c>
      <c r="X455" s="5">
        <f t="shared" si="573"/>
        <v>2.2747443383310958E-2</v>
      </c>
      <c r="Y455" s="5">
        <f t="shared" si="574"/>
        <v>7.0585077371641295E-3</v>
      </c>
      <c r="Z455" s="5">
        <f t="shared" si="575"/>
        <v>7.4551753791529812E-3</v>
      </c>
      <c r="AA455" s="5">
        <f t="shared" si="576"/>
        <v>7.8672503887943779E-3</v>
      </c>
      <c r="AB455" s="5">
        <f t="shared" si="577"/>
        <v>4.1510511511948711E-3</v>
      </c>
      <c r="AC455" s="5">
        <f t="shared" si="578"/>
        <v>5.9766436426010982E-5</v>
      </c>
      <c r="AD455" s="5">
        <f t="shared" si="579"/>
        <v>9.6700208738445467E-3</v>
      </c>
      <c r="AE455" s="5">
        <f t="shared" si="580"/>
        <v>6.0011945963692314E-3</v>
      </c>
      <c r="AF455" s="5">
        <f t="shared" si="581"/>
        <v>1.8621643662064247E-3</v>
      </c>
      <c r="AG455" s="5">
        <f t="shared" si="582"/>
        <v>3.852184284405569E-4</v>
      </c>
      <c r="AH455" s="5">
        <f t="shared" si="583"/>
        <v>1.156666536299067E-3</v>
      </c>
      <c r="AI455" s="5">
        <f t="shared" si="584"/>
        <v>1.2205997571633454E-3</v>
      </c>
      <c r="AJ455" s="5">
        <f t="shared" si="585"/>
        <v>6.4403340134411898E-4</v>
      </c>
      <c r="AK455" s="5">
        <f t="shared" si="586"/>
        <v>2.2654383339701511E-4</v>
      </c>
      <c r="AL455" s="5">
        <f t="shared" si="587"/>
        <v>1.5656430670613338E-6</v>
      </c>
      <c r="AM455" s="5">
        <f t="shared" si="588"/>
        <v>2.0409037107869269E-3</v>
      </c>
      <c r="AN455" s="5">
        <f t="shared" si="589"/>
        <v>1.266580546274973E-3</v>
      </c>
      <c r="AO455" s="5">
        <f t="shared" si="590"/>
        <v>3.9301861026644298E-4</v>
      </c>
      <c r="AP455" s="5">
        <f t="shared" si="591"/>
        <v>8.1302174041251139E-5</v>
      </c>
      <c r="AQ455" s="5">
        <f t="shared" si="592"/>
        <v>1.2613989511882169E-5</v>
      </c>
      <c r="AR455" s="5">
        <f t="shared" si="593"/>
        <v>1.4356496346795103E-4</v>
      </c>
      <c r="AS455" s="5">
        <f t="shared" si="594"/>
        <v>1.5150032792237436E-4</v>
      </c>
      <c r="AT455" s="5">
        <f t="shared" si="595"/>
        <v>7.9937154602873476E-5</v>
      </c>
      <c r="AU455" s="5">
        <f t="shared" si="596"/>
        <v>2.8118525214360255E-5</v>
      </c>
      <c r="AV455" s="5">
        <f t="shared" si="597"/>
        <v>7.4181849243811347E-6</v>
      </c>
      <c r="AW455" s="5">
        <f t="shared" si="598"/>
        <v>2.8481684054205442E-8</v>
      </c>
      <c r="AX455" s="5">
        <f t="shared" si="599"/>
        <v>3.5895199633350917E-4</v>
      </c>
      <c r="AY455" s="5">
        <f t="shared" si="600"/>
        <v>2.2276485323616198E-4</v>
      </c>
      <c r="AZ455" s="5">
        <f t="shared" si="601"/>
        <v>6.912369946986172E-5</v>
      </c>
      <c r="BA455" s="5">
        <f t="shared" si="602"/>
        <v>1.4299340789139419E-5</v>
      </c>
      <c r="BB455" s="5">
        <f t="shared" si="603"/>
        <v>2.2185351974661393E-6</v>
      </c>
      <c r="BC455" s="5">
        <f t="shared" si="604"/>
        <v>2.7536365458941367E-7</v>
      </c>
      <c r="BD455" s="5">
        <f t="shared" si="605"/>
        <v>1.484935234769697E-5</v>
      </c>
      <c r="BE455" s="5">
        <f t="shared" si="606"/>
        <v>1.5670130760094417E-5</v>
      </c>
      <c r="BF455" s="5">
        <f t="shared" si="607"/>
        <v>8.2681383096327688E-6</v>
      </c>
      <c r="BG455" s="5">
        <f t="shared" si="608"/>
        <v>2.9083829251894569E-6</v>
      </c>
      <c r="BH455" s="5">
        <f t="shared" si="609"/>
        <v>7.6728499113991674E-7</v>
      </c>
      <c r="BI455" s="5">
        <f t="shared" si="610"/>
        <v>1.6193913188793231E-7</v>
      </c>
      <c r="BJ455" s="8">
        <f t="shared" si="611"/>
        <v>0.45520033986459574</v>
      </c>
      <c r="BK455" s="8">
        <f t="shared" si="612"/>
        <v>0.33151701478820733</v>
      </c>
      <c r="BL455" s="8">
        <f t="shared" si="613"/>
        <v>0.20593044178593425</v>
      </c>
      <c r="BM455" s="8">
        <f t="shared" si="614"/>
        <v>0.23630163371135579</v>
      </c>
      <c r="BN455" s="8">
        <f t="shared" si="615"/>
        <v>0.7635786017349826</v>
      </c>
    </row>
    <row r="456" spans="1:66" x14ac:dyDescent="0.25">
      <c r="A456" t="s">
        <v>40</v>
      </c>
      <c r="B456" t="s">
        <v>233</v>
      </c>
      <c r="C456" t="s">
        <v>321</v>
      </c>
      <c r="D456" t="s">
        <v>497</v>
      </c>
      <c r="E456">
        <f>VLOOKUP(A456,home!$A$2:$E$405,3,FALSE)</f>
        <v>1.4842105263157901</v>
      </c>
      <c r="F456">
        <f>VLOOKUP(B456,home!$B$2:$E$405,3,FALSE)</f>
        <v>1.27</v>
      </c>
      <c r="G456">
        <f>VLOOKUP(C456,away!$B$2:$E$405,4,FALSE)</f>
        <v>0.67</v>
      </c>
      <c r="H456">
        <f>VLOOKUP(A456,away!$A$2:$E$405,3,FALSE)</f>
        <v>1.1789473684210501</v>
      </c>
      <c r="I456">
        <f>VLOOKUP(C456,away!$B$2:$E$405,3,FALSE)</f>
        <v>1.0900000000000001</v>
      </c>
      <c r="J456">
        <f>VLOOKUP(B456,home!$B$2:$E$405,4,FALSE)</f>
        <v>1.1299999999999999</v>
      </c>
      <c r="K456" s="3">
        <f t="shared" si="560"/>
        <v>1.2629147368421059</v>
      </c>
      <c r="L456" s="3">
        <f t="shared" si="561"/>
        <v>1.4521094736842075</v>
      </c>
      <c r="M456" s="5">
        <f t="shared" si="562"/>
        <v>6.6203350169719219E-2</v>
      </c>
      <c r="N456" s="5">
        <f t="shared" si="563"/>
        <v>8.3609186557656742E-2</v>
      </c>
      <c r="O456" s="5">
        <f t="shared" si="564"/>
        <v>9.6134511971082276E-2</v>
      </c>
      <c r="P456" s="5">
        <f t="shared" si="565"/>
        <v>0.12140969188740365</v>
      </c>
      <c r="Q456" s="5">
        <f t="shared" si="566"/>
        <v>5.2795636919522805E-2</v>
      </c>
      <c r="R456" s="5">
        <f t="shared" si="567"/>
        <v>6.979891779060822E-2</v>
      </c>
      <c r="S456" s="5">
        <f t="shared" si="568"/>
        <v>5.5663018738500214E-2</v>
      </c>
      <c r="T456" s="5">
        <f t="shared" si="569"/>
        <v>7.6665044540030772E-2</v>
      </c>
      <c r="U456" s="5">
        <f t="shared" si="570"/>
        <v>8.8150081893389756E-2</v>
      </c>
      <c r="V456" s="5">
        <f t="shared" si="571"/>
        <v>1.1342208743950219E-2</v>
      </c>
      <c r="W456" s="5">
        <f t="shared" si="572"/>
        <v>2.2225462635543508E-2</v>
      </c>
      <c r="X456" s="5">
        <f t="shared" si="573"/>
        <v>3.2273804850087108E-2</v>
      </c>
      <c r="Y456" s="5">
        <f t="shared" si="574"/>
        <v>2.3432548887323407E-2</v>
      </c>
      <c r="Z456" s="5">
        <f t="shared" si="575"/>
        <v>3.3785223258882453E-2</v>
      </c>
      <c r="AA456" s="5">
        <f t="shared" si="576"/>
        <v>4.2667856341143333E-2</v>
      </c>
      <c r="AB456" s="5">
        <f t="shared" si="577"/>
        <v>2.6942932281345908E-2</v>
      </c>
      <c r="AC456" s="5">
        <f t="shared" si="578"/>
        <v>1.3000230213004607E-3</v>
      </c>
      <c r="AD456" s="5">
        <f t="shared" si="579"/>
        <v>7.0172160738903727E-3</v>
      </c>
      <c r="AE456" s="5">
        <f t="shared" si="580"/>
        <v>1.018976593978531E-2</v>
      </c>
      <c r="AF456" s="5">
        <f t="shared" si="581"/>
        <v>7.3983278278934557E-3</v>
      </c>
      <c r="AG456" s="5">
        <f t="shared" si="582"/>
        <v>3.5810606427685307E-3</v>
      </c>
      <c r="AH456" s="5">
        <f t="shared" si="583"/>
        <v>1.2264960691189816E-2</v>
      </c>
      <c r="AI456" s="5">
        <f t="shared" si="584"/>
        <v>1.548959960369276E-2</v>
      </c>
      <c r="AJ456" s="5">
        <f t="shared" si="585"/>
        <v>9.781021803643616E-3</v>
      </c>
      <c r="AK456" s="5">
        <f t="shared" si="586"/>
        <v>4.1175321923984931E-3</v>
      </c>
      <c r="AL456" s="5">
        <f t="shared" si="587"/>
        <v>9.5363992340564404E-5</v>
      </c>
      <c r="AM456" s="5">
        <f t="shared" si="588"/>
        <v>1.7724291182642895E-3</v>
      </c>
      <c r="AN456" s="5">
        <f t="shared" si="589"/>
        <v>2.5737611140653214E-3</v>
      </c>
      <c r="AO456" s="5">
        <f t="shared" si="590"/>
        <v>1.8686914483671371E-3</v>
      </c>
      <c r="AP456" s="5">
        <f t="shared" si="591"/>
        <v>9.0451485185552756E-4</v>
      </c>
      <c r="AQ456" s="5">
        <f t="shared" si="592"/>
        <v>3.2836364636686989E-4</v>
      </c>
      <c r="AR456" s="5">
        <f t="shared" si="593"/>
        <v>3.562013122808223E-3</v>
      </c>
      <c r="AS456" s="5">
        <f t="shared" si="594"/>
        <v>4.4985188656194745E-3</v>
      </c>
      <c r="AT456" s="5">
        <f t="shared" si="595"/>
        <v>2.840622884676534E-3</v>
      </c>
      <c r="AU456" s="5">
        <f t="shared" si="596"/>
        <v>1.1958215009563098E-3</v>
      </c>
      <c r="AV456" s="5">
        <f t="shared" si="597"/>
        <v>3.7755514904759259E-4</v>
      </c>
      <c r="AW456" s="5">
        <f t="shared" si="598"/>
        <v>4.8579754219969294E-6</v>
      </c>
      <c r="AX456" s="5">
        <f t="shared" si="599"/>
        <v>3.7307114224400547E-4</v>
      </c>
      <c r="AY456" s="5">
        <f t="shared" si="600"/>
        <v>5.4174014001070884E-4</v>
      </c>
      <c r="AZ456" s="5">
        <f t="shared" si="601"/>
        <v>3.9333299479227973E-4</v>
      </c>
      <c r="BA456" s="5">
        <f t="shared" si="602"/>
        <v>1.9038752268348347E-4</v>
      </c>
      <c r="BB456" s="5">
        <f t="shared" si="603"/>
        <v>6.9115881339988354E-5</v>
      </c>
      <c r="BC456" s="5">
        <f t="shared" si="604"/>
        <v>2.0072765215166097E-5</v>
      </c>
      <c r="BD456" s="5">
        <f t="shared" si="605"/>
        <v>8.6207216683621679E-4</v>
      </c>
      <c r="BE456" s="5">
        <f t="shared" si="606"/>
        <v>1.0887236437188647E-3</v>
      </c>
      <c r="BF456" s="5">
        <f t="shared" si="607"/>
        <v>6.8748256700049441E-4</v>
      </c>
      <c r="BG456" s="5">
        <f t="shared" si="608"/>
        <v>2.8941062172898832E-4</v>
      </c>
      <c r="BH456" s="5">
        <f t="shared" si="609"/>
        <v>9.1375234795043893E-5</v>
      </c>
      <c r="BI456" s="5">
        <f t="shared" si="610"/>
        <v>2.3079826121013679E-5</v>
      </c>
      <c r="BJ456" s="8">
        <f t="shared" si="611"/>
        <v>0.32822353549970684</v>
      </c>
      <c r="BK456" s="8">
        <f t="shared" si="612"/>
        <v>0.25655539669322497</v>
      </c>
      <c r="BL456" s="8">
        <f t="shared" si="613"/>
        <v>0.38086409015180289</v>
      </c>
      <c r="BM456" s="8">
        <f t="shared" si="614"/>
        <v>0.50894006814303572</v>
      </c>
      <c r="BN456" s="8">
        <f t="shared" si="615"/>
        <v>0.48995129529599291</v>
      </c>
    </row>
    <row r="457" spans="1:66" x14ac:dyDescent="0.25">
      <c r="A457" t="s">
        <v>10</v>
      </c>
      <c r="B457" t="s">
        <v>245</v>
      </c>
      <c r="C457" t="s">
        <v>45</v>
      </c>
      <c r="D457" t="s">
        <v>498</v>
      </c>
      <c r="E457">
        <f>VLOOKUP(A457,home!$A$2:$E$405,3,FALSE)</f>
        <v>1.5424836601307199</v>
      </c>
      <c r="F457">
        <f>VLOOKUP(B457,home!$B$2:$E$405,3,FALSE)</f>
        <v>1.3</v>
      </c>
      <c r="G457">
        <f>VLOOKUP(C457,away!$B$2:$E$405,4,FALSE)</f>
        <v>1.22</v>
      </c>
      <c r="H457">
        <f>VLOOKUP(A457,away!$A$2:$E$405,3,FALSE)</f>
        <v>1.44444444444444</v>
      </c>
      <c r="I457">
        <f>VLOOKUP(C457,away!$B$2:$E$405,3,FALSE)</f>
        <v>0.56999999999999995</v>
      </c>
      <c r="J457">
        <f>VLOOKUP(B457,home!$B$2:$E$405,4,FALSE)</f>
        <v>0.61</v>
      </c>
      <c r="K457" s="3">
        <f t="shared" si="560"/>
        <v>2.4463790849673219</v>
      </c>
      <c r="L457" s="3">
        <f t="shared" si="561"/>
        <v>0.50223333333333176</v>
      </c>
      <c r="M457" s="5">
        <f t="shared" si="562"/>
        <v>5.2412381976858352E-2</v>
      </c>
      <c r="N457" s="5">
        <f t="shared" si="563"/>
        <v>0.12822055506150448</v>
      </c>
      <c r="O457" s="5">
        <f t="shared" si="564"/>
        <v>2.6323245308177406E-2</v>
      </c>
      <c r="P457" s="5">
        <f t="shared" si="565"/>
        <v>6.4396636770389398E-2</v>
      </c>
      <c r="Q457" s="5">
        <f t="shared" si="566"/>
        <v>0.15683804208268279</v>
      </c>
      <c r="R457" s="5">
        <f t="shared" si="567"/>
        <v>6.6102056176384613E-3</v>
      </c>
      <c r="S457" s="5">
        <f t="shared" si="568"/>
        <v>1.978028221064472E-2</v>
      </c>
      <c r="T457" s="5">
        <f t="shared" si="569"/>
        <v>7.8769292668659119E-2</v>
      </c>
      <c r="U457" s="5">
        <f t="shared" si="570"/>
        <v>1.6171068770324232E-2</v>
      </c>
      <c r="V457" s="5">
        <f t="shared" si="571"/>
        <v>2.7003450556505205E-3</v>
      </c>
      <c r="W457" s="5">
        <f t="shared" si="572"/>
        <v>0.12789510195943327</v>
      </c>
      <c r="X457" s="5">
        <f t="shared" si="573"/>
        <v>6.4233183374092492E-2</v>
      </c>
      <c r="Y457" s="5">
        <f t="shared" si="574"/>
        <v>1.6130022898290807E-2</v>
      </c>
      <c r="Z457" s="5">
        <f t="shared" si="575"/>
        <v>1.1066218671217599E-3</v>
      </c>
      <c r="AA457" s="5">
        <f t="shared" si="576"/>
        <v>2.7072165906941608E-3</v>
      </c>
      <c r="AB457" s="5">
        <f t="shared" si="577"/>
        <v>3.3114390229753675E-3</v>
      </c>
      <c r="AC457" s="5">
        <f t="shared" si="578"/>
        <v>2.0736171151816585E-4</v>
      </c>
      <c r="AD457" s="5">
        <f t="shared" si="579"/>
        <v>7.8219975625830163E-2</v>
      </c>
      <c r="AE457" s="5">
        <f t="shared" si="580"/>
        <v>3.9284679091812637E-2</v>
      </c>
      <c r="AF457" s="5">
        <f t="shared" si="581"/>
        <v>9.8650376646056519E-3</v>
      </c>
      <c r="AG457" s="5">
        <f t="shared" si="582"/>
        <v>1.651516916584588E-3</v>
      </c>
      <c r="AH457" s="5">
        <f t="shared" si="583"/>
        <v>1.3894559726602919E-4</v>
      </c>
      <c r="AI457" s="5">
        <f t="shared" si="584"/>
        <v>3.3991360309990651E-4</v>
      </c>
      <c r="AJ457" s="5">
        <f t="shared" si="585"/>
        <v>4.1577876465974747E-4</v>
      </c>
      <c r="AK457" s="5">
        <f t="shared" si="586"/>
        <v>3.3905082461238546E-4</v>
      </c>
      <c r="AL457" s="5">
        <f t="shared" si="587"/>
        <v>1.0191024573252592E-5</v>
      </c>
      <c r="AM457" s="5">
        <f t="shared" si="588"/>
        <v>3.8271142479536953E-2</v>
      </c>
      <c r="AN457" s="5">
        <f t="shared" si="589"/>
        <v>1.9221043457972715E-2</v>
      </c>
      <c r="AO457" s="5">
        <f t="shared" si="590"/>
        <v>4.826724363021233E-3</v>
      </c>
      <c r="AP457" s="5">
        <f t="shared" si="591"/>
        <v>8.0804728864045214E-4</v>
      </c>
      <c r="AQ457" s="5">
        <f t="shared" si="592"/>
        <v>1.0145707081621376E-4</v>
      </c>
      <c r="AR457" s="5">
        <f t="shared" si="593"/>
        <v>1.3956622093381708E-5</v>
      </c>
      <c r="AS457" s="5">
        <f t="shared" si="594"/>
        <v>3.4143188386041848E-5</v>
      </c>
      <c r="AT457" s="5">
        <f t="shared" si="595"/>
        <v>4.1763590980855988E-5</v>
      </c>
      <c r="AU457" s="5">
        <f t="shared" si="596"/>
        <v>3.4056525162898656E-5</v>
      </c>
      <c r="AV457" s="5">
        <f t="shared" si="597"/>
        <v>2.0828792716294643E-5</v>
      </c>
      <c r="AW457" s="5">
        <f t="shared" si="598"/>
        <v>3.4781206007751108E-7</v>
      </c>
      <c r="AX457" s="5">
        <f t="shared" si="599"/>
        <v>1.5604287086623921E-2</v>
      </c>
      <c r="AY457" s="5">
        <f t="shared" si="600"/>
        <v>7.8369931178053943E-3</v>
      </c>
      <c r="AZ457" s="5">
        <f t="shared" si="601"/>
        <v>1.9679995884328916E-3</v>
      </c>
      <c r="BA457" s="5">
        <f t="shared" si="602"/>
        <v>3.2946499776575876E-4</v>
      </c>
      <c r="BB457" s="5">
        <f t="shared" si="603"/>
        <v>4.1367076011138924E-5</v>
      </c>
      <c r="BC457" s="5">
        <f t="shared" si="604"/>
        <v>4.1551848950655235E-6</v>
      </c>
      <c r="BD457" s="5">
        <f t="shared" si="605"/>
        <v>1.168246806005452E-6</v>
      </c>
      <c r="BE457" s="5">
        <f t="shared" si="606"/>
        <v>2.8579745522916144E-6</v>
      </c>
      <c r="BF457" s="5">
        <f t="shared" si="607"/>
        <v>3.4958445850475265E-6</v>
      </c>
      <c r="BG457" s="5">
        <f t="shared" si="608"/>
        <v>2.850720359052178E-6</v>
      </c>
      <c r="BH457" s="5">
        <f t="shared" si="609"/>
        <v>1.7434856658689454E-6</v>
      </c>
      <c r="BI457" s="5">
        <f t="shared" si="610"/>
        <v>8.5304537358442328E-7</v>
      </c>
      <c r="BJ457" s="8">
        <f t="shared" si="611"/>
        <v>0.79012008905501763</v>
      </c>
      <c r="BK457" s="8">
        <f t="shared" si="612"/>
        <v>0.1473441918674398</v>
      </c>
      <c r="BL457" s="8">
        <f t="shared" si="613"/>
        <v>5.6514582136129005E-2</v>
      </c>
      <c r="BM457" s="8">
        <f t="shared" si="614"/>
        <v>0.55244777280271173</v>
      </c>
      <c r="BN457" s="8">
        <f t="shared" si="615"/>
        <v>0.43480106681725095</v>
      </c>
    </row>
    <row r="458" spans="1:66" x14ac:dyDescent="0.25">
      <c r="A458" t="s">
        <v>10</v>
      </c>
      <c r="B458" t="s">
        <v>44</v>
      </c>
      <c r="C458" t="s">
        <v>50</v>
      </c>
      <c r="D458" t="s">
        <v>498</v>
      </c>
      <c r="E458">
        <f>VLOOKUP(A458,home!$A$2:$E$405,3,FALSE)</f>
        <v>1.5424836601307199</v>
      </c>
      <c r="F458">
        <f>VLOOKUP(B458,home!$B$2:$E$405,3,FALSE)</f>
        <v>0.92</v>
      </c>
      <c r="G458">
        <f>VLOOKUP(C458,away!$B$2:$E$405,4,FALSE)</f>
        <v>0.92</v>
      </c>
      <c r="H458">
        <f>VLOOKUP(A458,away!$A$2:$E$405,3,FALSE)</f>
        <v>1.44444444444444</v>
      </c>
      <c r="I458">
        <f>VLOOKUP(C458,away!$B$2:$E$405,3,FALSE)</f>
        <v>0.95</v>
      </c>
      <c r="J458">
        <f>VLOOKUP(B458,home!$B$2:$E$405,4,FALSE)</f>
        <v>1.43</v>
      </c>
      <c r="K458" s="3">
        <f t="shared" si="560"/>
        <v>1.3055581699346415</v>
      </c>
      <c r="L458" s="3">
        <f t="shared" si="561"/>
        <v>1.9622777777777716</v>
      </c>
      <c r="M458" s="5">
        <f t="shared" si="562"/>
        <v>3.8088764029233411E-2</v>
      </c>
      <c r="N458" s="5">
        <f t="shared" si="563"/>
        <v>4.9727097061078376E-2</v>
      </c>
      <c r="O458" s="5">
        <f t="shared" si="564"/>
        <v>7.4740735237586065E-2</v>
      </c>
      <c r="P458" s="5">
        <f t="shared" si="565"/>
        <v>9.7578377516352441E-2</v>
      </c>
      <c r="Q458" s="5">
        <f t="shared" si="566"/>
        <v>3.2460808917611897E-2</v>
      </c>
      <c r="R458" s="5">
        <f t="shared" si="567"/>
        <v>7.3331041925743592E-2</v>
      </c>
      <c r="S458" s="5">
        <f t="shared" si="568"/>
        <v>6.2495725454729548E-2</v>
      </c>
      <c r="T458" s="5">
        <f t="shared" si="569"/>
        <v>6.3697123987720344E-2</v>
      </c>
      <c r="U458" s="5">
        <f t="shared" si="570"/>
        <v>9.5737940895974274E-2</v>
      </c>
      <c r="V458" s="5">
        <f t="shared" si="571"/>
        <v>1.7789531745429275E-2</v>
      </c>
      <c r="W458" s="5">
        <f t="shared" si="572"/>
        <v>1.4126491428358487E-2</v>
      </c>
      <c r="X458" s="5">
        <f t="shared" si="573"/>
        <v>2.7720100207836031E-2</v>
      </c>
      <c r="Y458" s="5">
        <f t="shared" si="574"/>
        <v>2.7197268317804817E-2</v>
      </c>
      <c r="Z458" s="5">
        <f t="shared" si="575"/>
        <v>4.7965291330725572E-2</v>
      </c>
      <c r="AA458" s="5">
        <f t="shared" si="576"/>
        <v>6.2621477970124004E-2</v>
      </c>
      <c r="AB458" s="5">
        <f t="shared" si="577"/>
        <v>4.0877991088638793E-2</v>
      </c>
      <c r="AC458" s="5">
        <f t="shared" si="578"/>
        <v>2.8484017674515827E-3</v>
      </c>
      <c r="AD458" s="5">
        <f t="shared" si="579"/>
        <v>4.6107390742012788E-3</v>
      </c>
      <c r="AE458" s="5">
        <f t="shared" si="580"/>
        <v>9.0475508244368258E-3</v>
      </c>
      <c r="AF458" s="5">
        <f t="shared" si="581"/>
        <v>8.87690396305367E-3</v>
      </c>
      <c r="AG458" s="5">
        <f t="shared" si="582"/>
        <v>5.8063171273892156E-3</v>
      </c>
      <c r="AH458" s="5">
        <f t="shared" si="583"/>
        <v>2.3530306320729909E-2</v>
      </c>
      <c r="AI458" s="5">
        <f t="shared" si="584"/>
        <v>3.0720183658093671E-2</v>
      </c>
      <c r="AJ458" s="5">
        <f t="shared" si="585"/>
        <v>2.0053493378358433E-2</v>
      </c>
      <c r="AK458" s="5">
        <f t="shared" si="586"/>
        <v>8.7270007052820241E-3</v>
      </c>
      <c r="AL458" s="5">
        <f t="shared" si="587"/>
        <v>2.9188914900920714E-4</v>
      </c>
      <c r="AM458" s="5">
        <f t="shared" si="588"/>
        <v>1.203917613552073E-3</v>
      </c>
      <c r="AN458" s="5">
        <f t="shared" si="589"/>
        <v>2.3624207793484795E-3</v>
      </c>
      <c r="AO458" s="5">
        <f t="shared" si="590"/>
        <v>2.3178628985379831E-3</v>
      </c>
      <c r="AP458" s="5">
        <f t="shared" si="591"/>
        <v>1.5160969525788858E-3</v>
      </c>
      <c r="AQ458" s="5">
        <f t="shared" si="592"/>
        <v>7.4375083975053728E-4</v>
      </c>
      <c r="AR458" s="5">
        <f t="shared" si="593"/>
        <v>9.2345994394944265E-3</v>
      </c>
      <c r="AS458" s="5">
        <f t="shared" si="594"/>
        <v>1.2056306744305811E-2</v>
      </c>
      <c r="AT458" s="5">
        <f t="shared" si="595"/>
        <v>7.8701048846332878E-3</v>
      </c>
      <c r="AU458" s="5">
        <f t="shared" si="596"/>
        <v>3.424959910125171E-3</v>
      </c>
      <c r="AV458" s="5">
        <f t="shared" si="597"/>
        <v>1.1178710980906336E-3</v>
      </c>
      <c r="AW458" s="5">
        <f t="shared" si="598"/>
        <v>2.0771705763328545E-5</v>
      </c>
      <c r="AX458" s="5">
        <f t="shared" si="599"/>
        <v>2.6196407938352027E-4</v>
      </c>
      <c r="AY458" s="5">
        <f t="shared" si="600"/>
        <v>5.1404629155029388E-4</v>
      </c>
      <c r="AZ458" s="5">
        <f t="shared" si="601"/>
        <v>5.0435080732910763E-4</v>
      </c>
      <c r="BA458" s="5">
        <f t="shared" si="602"/>
        <v>3.2989212714206205E-4</v>
      </c>
      <c r="BB458" s="5">
        <f t="shared" si="603"/>
        <v>1.6183499753867701E-4</v>
      </c>
      <c r="BC458" s="5">
        <f t="shared" si="604"/>
        <v>6.3513043867373248E-5</v>
      </c>
      <c r="BD458" s="5">
        <f t="shared" si="605"/>
        <v>3.0201415444664958E-3</v>
      </c>
      <c r="BE458" s="5">
        <f t="shared" si="606"/>
        <v>3.94297046773726E-3</v>
      </c>
      <c r="BF458" s="5">
        <f t="shared" si="607"/>
        <v>2.5738886539826986E-3</v>
      </c>
      <c r="BG458" s="5">
        <f t="shared" si="608"/>
        <v>1.1201204535697294E-3</v>
      </c>
      <c r="BH458" s="5">
        <f t="shared" si="609"/>
        <v>3.6559560236721424E-4</v>
      </c>
      <c r="BI458" s="5">
        <f t="shared" si="610"/>
        <v>9.5461265112538611E-5</v>
      </c>
      <c r="BJ458" s="8">
        <f t="shared" si="611"/>
        <v>0.25325005134006989</v>
      </c>
      <c r="BK458" s="8">
        <f t="shared" si="612"/>
        <v>0.21960673595375574</v>
      </c>
      <c r="BL458" s="8">
        <f t="shared" si="613"/>
        <v>0.47516219124441605</v>
      </c>
      <c r="BM458" s="8">
        <f t="shared" si="614"/>
        <v>0.62956417059557468</v>
      </c>
      <c r="BN458" s="8">
        <f t="shared" si="615"/>
        <v>0.36592682468760573</v>
      </c>
    </row>
    <row r="459" spans="1:66" x14ac:dyDescent="0.25">
      <c r="A459" t="s">
        <v>10</v>
      </c>
      <c r="B459" t="s">
        <v>43</v>
      </c>
      <c r="C459" t="s">
        <v>242</v>
      </c>
      <c r="D459" t="s">
        <v>498</v>
      </c>
      <c r="E459">
        <f>VLOOKUP(A459,home!$A$2:$E$405,3,FALSE)</f>
        <v>1.5424836601307199</v>
      </c>
      <c r="F459">
        <f>VLOOKUP(B459,home!$B$2:$E$405,3,FALSE)</f>
        <v>1.26</v>
      </c>
      <c r="G459">
        <f>VLOOKUP(C459,away!$B$2:$E$405,4,FALSE)</f>
        <v>0.95</v>
      </c>
      <c r="H459">
        <f>VLOOKUP(A459,away!$A$2:$E$405,3,FALSE)</f>
        <v>1.44444444444444</v>
      </c>
      <c r="I459">
        <f>VLOOKUP(C459,away!$B$2:$E$405,3,FALSE)</f>
        <v>0.56999999999999995</v>
      </c>
      <c r="J459">
        <f>VLOOKUP(B459,home!$B$2:$E$405,4,FALSE)</f>
        <v>0.86</v>
      </c>
      <c r="K459" s="3">
        <f t="shared" si="560"/>
        <v>1.8463529411764716</v>
      </c>
      <c r="L459" s="3">
        <f t="shared" si="561"/>
        <v>0.7080666666666644</v>
      </c>
      <c r="M459" s="5">
        <f t="shared" si="562"/>
        <v>7.7737337117486011E-2</v>
      </c>
      <c r="N459" s="5">
        <f t="shared" si="563"/>
        <v>0.14353056102609721</v>
      </c>
      <c r="O459" s="5">
        <f t="shared" si="564"/>
        <v>5.5043217168321078E-2</v>
      </c>
      <c r="P459" s="5">
        <f t="shared" si="565"/>
        <v>0.10162920591054488</v>
      </c>
      <c r="Q459" s="5">
        <f t="shared" si="566"/>
        <v>0.13250403674962183</v>
      </c>
      <c r="R459" s="5">
        <f t="shared" si="567"/>
        <v>1.9487133651491208E-2</v>
      </c>
      <c r="S459" s="5">
        <f t="shared" si="568"/>
        <v>3.3216006223619005E-2</v>
      </c>
      <c r="T459" s="5">
        <f t="shared" si="569"/>
        <v>9.3821691621181924E-2</v>
      </c>
      <c r="U459" s="5">
        <f t="shared" si="570"/>
        <v>3.5980126532529792E-2</v>
      </c>
      <c r="V459" s="5">
        <f t="shared" si="571"/>
        <v>4.8249606533978025E-3</v>
      </c>
      <c r="W459" s="5">
        <f t="shared" si="572"/>
        <v>8.1549739323473161E-2</v>
      </c>
      <c r="X459" s="5">
        <f t="shared" si="573"/>
        <v>5.7742652090307038E-2</v>
      </c>
      <c r="Y459" s="5">
        <f t="shared" si="574"/>
        <v>2.0442823595038302E-2</v>
      </c>
      <c r="Z459" s="5">
        <f t="shared" si="575"/>
        <v>4.5993965891663888E-3</v>
      </c>
      <c r="AA459" s="5">
        <f t="shared" si="576"/>
        <v>8.4921094200443928E-3</v>
      </c>
      <c r="AB459" s="5">
        <f t="shared" si="577"/>
        <v>7.8397156022456949E-3</v>
      </c>
      <c r="AC459" s="5">
        <f t="shared" si="578"/>
        <v>3.9424179707023884E-4</v>
      </c>
      <c r="AD459" s="5">
        <f t="shared" si="579"/>
        <v>3.7642400263017316E-2</v>
      </c>
      <c r="AE459" s="5">
        <f t="shared" si="580"/>
        <v>2.6653328879567041E-2</v>
      </c>
      <c r="AF459" s="5">
        <f t="shared" si="581"/>
        <v>9.4361668676626875E-3</v>
      </c>
      <c r="AG459" s="5">
        <f t="shared" si="582"/>
        <v>2.2271450733654463E-3</v>
      </c>
      <c r="AH459" s="5">
        <f t="shared" si="583"/>
        <v>8.1416985289226767E-4</v>
      </c>
      <c r="AI459" s="5">
        <f t="shared" si="584"/>
        <v>1.5032449025048536E-3</v>
      </c>
      <c r="AJ459" s="5">
        <f t="shared" si="585"/>
        <v>1.3877603235241877E-3</v>
      </c>
      <c r="AK459" s="5">
        <f t="shared" si="586"/>
        <v>8.5409845166229835E-4</v>
      </c>
      <c r="AL459" s="5">
        <f t="shared" si="587"/>
        <v>2.0616338176051131E-5</v>
      </c>
      <c r="AM459" s="5">
        <f t="shared" si="588"/>
        <v>1.3900231287712807E-2</v>
      </c>
      <c r="AN459" s="5">
        <f t="shared" si="589"/>
        <v>9.8422904337864825E-3</v>
      </c>
      <c r="AO459" s="5">
        <f t="shared" si="590"/>
        <v>3.4844988899081965E-3</v>
      </c>
      <c r="AP459" s="5">
        <f t="shared" si="591"/>
        <v>8.2241917132699633E-4</v>
      </c>
      <c r="AQ459" s="5">
        <f t="shared" si="592"/>
        <v>1.4558190031106668E-4</v>
      </c>
      <c r="AR459" s="5">
        <f t="shared" si="593"/>
        <v>1.1529730676758335E-4</v>
      </c>
      <c r="AS459" s="5">
        <f t="shared" si="594"/>
        <v>2.1287952146005341E-4</v>
      </c>
      <c r="AT459" s="5">
        <f t="shared" si="595"/>
        <v>1.9652536528200478E-4</v>
      </c>
      <c r="AU459" s="5">
        <f t="shared" si="596"/>
        <v>1.2095172873473662E-4</v>
      </c>
      <c r="AV459" s="5">
        <f t="shared" si="597"/>
        <v>5.5829895022439934E-5</v>
      </c>
      <c r="AW459" s="5">
        <f t="shared" si="598"/>
        <v>7.4868287781883518E-7</v>
      </c>
      <c r="AX459" s="5">
        <f t="shared" si="599"/>
        <v>4.2774554868502922E-3</v>
      </c>
      <c r="AY459" s="5">
        <f t="shared" si="600"/>
        <v>3.0287236483891198E-3</v>
      </c>
      <c r="AZ459" s="5">
        <f t="shared" si="601"/>
        <v>1.0722691289846915E-3</v>
      </c>
      <c r="BA459" s="5">
        <f t="shared" si="602"/>
        <v>2.5307934264325266E-4</v>
      </c>
      <c r="BB459" s="5">
        <f t="shared" si="603"/>
        <v>4.4799261636899635E-5</v>
      </c>
      <c r="BC459" s="5">
        <f t="shared" si="604"/>
        <v>6.3441727712734627E-6</v>
      </c>
      <c r="BD459" s="5">
        <f t="shared" si="605"/>
        <v>1.3606363279761084E-5</v>
      </c>
      <c r="BE459" s="5">
        <f t="shared" si="606"/>
        <v>2.5122148860302419E-5</v>
      </c>
      <c r="BF459" s="5">
        <f t="shared" si="607"/>
        <v>2.3192176718446264E-5</v>
      </c>
      <c r="BG459" s="5">
        <f t="shared" si="608"/>
        <v>1.4273647898795912E-5</v>
      </c>
      <c r="BH459" s="5">
        <f t="shared" si="609"/>
        <v>6.5885479448148008E-6</v>
      </c>
      <c r="BI459" s="5">
        <f t="shared" si="610"/>
        <v>2.4329569751982016E-6</v>
      </c>
      <c r="BJ459" s="8">
        <f t="shared" si="611"/>
        <v>0.64242823821365314</v>
      </c>
      <c r="BK459" s="8">
        <f t="shared" si="612"/>
        <v>0.22085109168868311</v>
      </c>
      <c r="BL459" s="8">
        <f t="shared" si="613"/>
        <v>0.13218827556415988</v>
      </c>
      <c r="BM459" s="8">
        <f t="shared" si="614"/>
        <v>0.4671075354665889</v>
      </c>
      <c r="BN459" s="8">
        <f t="shared" si="615"/>
        <v>0.52993149162356223</v>
      </c>
    </row>
    <row r="460" spans="1:66" x14ac:dyDescent="0.25">
      <c r="A460" t="s">
        <v>10</v>
      </c>
      <c r="B460" t="s">
        <v>247</v>
      </c>
      <c r="C460" t="s">
        <v>47</v>
      </c>
      <c r="D460" t="s">
        <v>498</v>
      </c>
      <c r="E460">
        <f>VLOOKUP(A460,home!$A$2:$E$405,3,FALSE)</f>
        <v>1.5424836601307199</v>
      </c>
      <c r="F460">
        <f>VLOOKUP(B460,home!$B$2:$E$405,3,FALSE)</f>
        <v>0.92</v>
      </c>
      <c r="G460">
        <f>VLOOKUP(C460,away!$B$2:$E$405,4,FALSE)</f>
        <v>1.1399999999999999</v>
      </c>
      <c r="H460">
        <f>VLOOKUP(A460,away!$A$2:$E$405,3,FALSE)</f>
        <v>1.44444444444444</v>
      </c>
      <c r="I460">
        <f>VLOOKUP(C460,away!$B$2:$E$405,3,FALSE)</f>
        <v>0.88</v>
      </c>
      <c r="J460">
        <f>VLOOKUP(B460,home!$B$2:$E$405,4,FALSE)</f>
        <v>0.94</v>
      </c>
      <c r="K460" s="3">
        <f t="shared" si="560"/>
        <v>1.6177568627450989</v>
      </c>
      <c r="L460" s="3">
        <f t="shared" si="561"/>
        <v>1.1948444444444406</v>
      </c>
      <c r="M460" s="5">
        <f t="shared" si="562"/>
        <v>6.0048584233849261E-2</v>
      </c>
      <c r="N460" s="5">
        <f t="shared" si="563"/>
        <v>9.7144009242436796E-2</v>
      </c>
      <c r="O460" s="5">
        <f t="shared" si="564"/>
        <v>7.1748717268568823E-2</v>
      </c>
      <c r="P460" s="5">
        <f t="shared" si="565"/>
        <v>0.116071979754385</v>
      </c>
      <c r="Q460" s="5">
        <f t="shared" si="566"/>
        <v>7.8577693813262725E-2</v>
      </c>
      <c r="R460" s="5">
        <f t="shared" si="567"/>
        <v>4.2864278112182193E-2</v>
      </c>
      <c r="S460" s="5">
        <f t="shared" si="568"/>
        <v>5.6090849834340602E-2</v>
      </c>
      <c r="T460" s="5">
        <f t="shared" si="569"/>
        <v>9.3888120910033263E-2</v>
      </c>
      <c r="U460" s="5">
        <f t="shared" si="570"/>
        <v>6.9343980082597276E-2</v>
      </c>
      <c r="V460" s="5">
        <f t="shared" si="571"/>
        <v>1.2046867399947477E-2</v>
      </c>
      <c r="W460" s="5">
        <f t="shared" si="572"/>
        <v>4.2373201141696293E-2</v>
      </c>
      <c r="X460" s="5">
        <f t="shared" si="573"/>
        <v>5.0629383977482643E-2</v>
      </c>
      <c r="Y460" s="5">
        <f t="shared" si="574"/>
        <v>3.0247119085569766E-2</v>
      </c>
      <c r="Z460" s="5">
        <f t="shared" si="575"/>
        <v>1.7072048189154101E-2</v>
      </c>
      <c r="AA460" s="5">
        <f t="shared" si="576"/>
        <v>2.7618423119119089E-2</v>
      </c>
      <c r="AB460" s="5">
        <f t="shared" si="577"/>
        <v>2.2339946769576405E-2</v>
      </c>
      <c r="AC460" s="5">
        <f t="shared" si="578"/>
        <v>1.4553879233698949E-3</v>
      </c>
      <c r="AD460" s="5">
        <f t="shared" si="579"/>
        <v>1.7137384235864417E-2</v>
      </c>
      <c r="AE460" s="5">
        <f t="shared" si="580"/>
        <v>2.0476508346532335E-2</v>
      </c>
      <c r="AF460" s="5">
        <f t="shared" si="581"/>
        <v>1.2233121119737192E-2</v>
      </c>
      <c r="AG460" s="5">
        <f t="shared" si="582"/>
        <v>4.8722256027113114E-3</v>
      </c>
      <c r="AH460" s="5">
        <f t="shared" si="583"/>
        <v>5.0996104835246414E-3</v>
      </c>
      <c r="AI460" s="5">
        <f t="shared" si="584"/>
        <v>8.2499298570488395E-3</v>
      </c>
      <c r="AJ460" s="5">
        <f t="shared" si="585"/>
        <v>6.6731903217032281E-3</v>
      </c>
      <c r="AK460" s="5">
        <f t="shared" si="586"/>
        <v>3.5985331464465239E-3</v>
      </c>
      <c r="AL460" s="5">
        <f t="shared" si="587"/>
        <v>1.1252871969024128E-4</v>
      </c>
      <c r="AM460" s="5">
        <f t="shared" si="588"/>
        <v>5.5448241914138625E-3</v>
      </c>
      <c r="AN460" s="5">
        <f t="shared" si="589"/>
        <v>6.6252023805319915E-3</v>
      </c>
      <c r="AO460" s="5">
        <f t="shared" si="590"/>
        <v>3.9580431288493674E-3</v>
      </c>
      <c r="AP460" s="5">
        <f t="shared" si="591"/>
        <v>1.5764152811257187E-3</v>
      </c>
      <c r="AQ460" s="5">
        <f t="shared" si="592"/>
        <v>4.7089276019759681E-4</v>
      </c>
      <c r="AR460" s="5">
        <f t="shared" si="593"/>
        <v>1.2186482510140083E-3</v>
      </c>
      <c r="AS460" s="5">
        <f t="shared" si="594"/>
        <v>1.9714765713502239E-3</v>
      </c>
      <c r="AT460" s="5">
        <f t="shared" si="595"/>
        <v>1.5946848765215013E-3</v>
      </c>
      <c r="AU460" s="5">
        <f t="shared" si="596"/>
        <v>8.5993746763615979E-4</v>
      </c>
      <c r="AV460" s="5">
        <f t="shared" si="597"/>
        <v>3.4779243495000985E-4</v>
      </c>
      <c r="AW460" s="5">
        <f t="shared" si="598"/>
        <v>6.042066436851545E-6</v>
      </c>
      <c r="AX460" s="5">
        <f t="shared" si="599"/>
        <v>1.4950295647291382E-3</v>
      </c>
      <c r="AY460" s="5">
        <f t="shared" si="600"/>
        <v>1.786327769696801E-3</v>
      </c>
      <c r="AZ460" s="5">
        <f t="shared" si="601"/>
        <v>1.0671919057895257E-3</v>
      </c>
      <c r="BA460" s="5">
        <f t="shared" si="602"/>
        <v>4.2504277326289641E-4</v>
      </c>
      <c r="BB460" s="5">
        <f t="shared" si="603"/>
        <v>1.2696499907110753E-4</v>
      </c>
      <c r="BC460" s="5">
        <f t="shared" si="604"/>
        <v>3.034068475580126E-5</v>
      </c>
      <c r="BD460" s="5">
        <f t="shared" si="605"/>
        <v>2.4268251540933701E-4</v>
      </c>
      <c r="BE460" s="5">
        <f t="shared" si="606"/>
        <v>3.9260130477169818E-4</v>
      </c>
      <c r="BF460" s="5">
        <f t="shared" si="607"/>
        <v>3.1756672755854745E-4</v>
      </c>
      <c r="BG460" s="5">
        <f t="shared" si="608"/>
        <v>1.7124858429578109E-4</v>
      </c>
      <c r="BH460" s="5">
        <f t="shared" si="609"/>
        <v>6.9259643119970644E-5</v>
      </c>
      <c r="BI460" s="5">
        <f t="shared" si="610"/>
        <v>2.2409052593721758E-5</v>
      </c>
      <c r="BJ460" s="8">
        <f t="shared" si="611"/>
        <v>0.4706850429147505</v>
      </c>
      <c r="BK460" s="8">
        <f t="shared" si="612"/>
        <v>0.2476125256352793</v>
      </c>
      <c r="BL460" s="8">
        <f t="shared" si="613"/>
        <v>0.264744916589988</v>
      </c>
      <c r="BM460" s="8">
        <f t="shared" si="614"/>
        <v>0.53187898520122723</v>
      </c>
      <c r="BN460" s="8">
        <f t="shared" si="615"/>
        <v>0.46645526242468482</v>
      </c>
    </row>
    <row r="461" spans="1:66" x14ac:dyDescent="0.25">
      <c r="A461" t="s">
        <v>10</v>
      </c>
      <c r="B461" t="s">
        <v>246</v>
      </c>
      <c r="C461" t="s">
        <v>12</v>
      </c>
      <c r="D461" t="s">
        <v>498</v>
      </c>
      <c r="E461">
        <f>VLOOKUP(A461,home!$A$2:$E$405,3,FALSE)</f>
        <v>1.5424836601307199</v>
      </c>
      <c r="F461">
        <f>VLOOKUP(B461,home!$B$2:$E$405,3,FALSE)</f>
        <v>0.76</v>
      </c>
      <c r="G461">
        <f>VLOOKUP(C461,away!$B$2:$E$405,4,FALSE)</f>
        <v>0.88</v>
      </c>
      <c r="H461">
        <f>VLOOKUP(A461,away!$A$2:$E$405,3,FALSE)</f>
        <v>1.44444444444444</v>
      </c>
      <c r="I461">
        <f>VLOOKUP(C461,away!$B$2:$E$405,3,FALSE)</f>
        <v>0.99</v>
      </c>
      <c r="J461">
        <f>VLOOKUP(B461,home!$B$2:$E$405,4,FALSE)</f>
        <v>0.81</v>
      </c>
      <c r="K461" s="3">
        <f t="shared" si="560"/>
        <v>1.0316130718954255</v>
      </c>
      <c r="L461" s="3">
        <f t="shared" si="561"/>
        <v>1.1582999999999963</v>
      </c>
      <c r="M461" s="5">
        <f t="shared" si="562"/>
        <v>0.11192647775101817</v>
      </c>
      <c r="N461" s="5">
        <f t="shared" si="563"/>
        <v>0.11546481753916285</v>
      </c>
      <c r="O461" s="5">
        <f t="shared" si="564"/>
        <v>0.12964443917900395</v>
      </c>
      <c r="P461" s="5">
        <f t="shared" si="565"/>
        <v>0.13374289815561191</v>
      </c>
      <c r="Q461" s="5">
        <f t="shared" si="566"/>
        <v>5.9557507558710296E-2</v>
      </c>
      <c r="R461" s="5">
        <f t="shared" si="567"/>
        <v>7.5083576950519926E-2</v>
      </c>
      <c r="S461" s="5">
        <f t="shared" si="568"/>
        <v>3.9952929741192696E-2</v>
      </c>
      <c r="T461" s="5">
        <f t="shared" si="569"/>
        <v>6.898546100525392E-2</v>
      </c>
      <c r="U461" s="5">
        <f t="shared" si="570"/>
        <v>7.7457199466822418E-2</v>
      </c>
      <c r="V461" s="5">
        <f t="shared" si="571"/>
        <v>5.3044946416433937E-3</v>
      </c>
      <c r="W461" s="5">
        <f t="shared" si="572"/>
        <v>2.0480101109025386E-2</v>
      </c>
      <c r="X461" s="5">
        <f t="shared" si="573"/>
        <v>2.3722101114584029E-2</v>
      </c>
      <c r="Y461" s="5">
        <f t="shared" si="574"/>
        <v>1.3738654860511301E-2</v>
      </c>
      <c r="Z461" s="5">
        <f t="shared" si="575"/>
        <v>2.8989769060595635E-2</v>
      </c>
      <c r="AA461" s="5">
        <f t="shared" si="576"/>
        <v>2.9906224714140024E-2</v>
      </c>
      <c r="AB461" s="5">
        <f t="shared" si="577"/>
        <v>1.5425826173074442E-2</v>
      </c>
      <c r="AC461" s="5">
        <f t="shared" si="578"/>
        <v>3.961520661148073E-4</v>
      </c>
      <c r="AD461" s="5">
        <f t="shared" si="579"/>
        <v>5.2818850044526466E-3</v>
      </c>
      <c r="AE461" s="5">
        <f t="shared" si="580"/>
        <v>6.1180074006574811E-3</v>
      </c>
      <c r="AF461" s="5">
        <f t="shared" si="581"/>
        <v>3.54324398609077E-3</v>
      </c>
      <c r="AG461" s="5">
        <f t="shared" si="582"/>
        <v>1.3680465030296413E-3</v>
      </c>
      <c r="AH461" s="5">
        <f t="shared" si="583"/>
        <v>8.3947123757219591E-3</v>
      </c>
      <c r="AI461" s="5">
        <f t="shared" si="584"/>
        <v>8.6600950215970744E-3</v>
      </c>
      <c r="AJ461" s="5">
        <f t="shared" si="585"/>
        <v>4.4669336140680197E-3</v>
      </c>
      <c r="AK461" s="5">
        <f t="shared" si="586"/>
        <v>1.5360490358538815E-3</v>
      </c>
      <c r="AL461" s="5">
        <f t="shared" si="587"/>
        <v>1.8934760209425411E-5</v>
      </c>
      <c r="AM461" s="5">
        <f t="shared" si="588"/>
        <v>1.0897723229683558E-3</v>
      </c>
      <c r="AN461" s="5">
        <f t="shared" si="589"/>
        <v>1.2622832816942427E-3</v>
      </c>
      <c r="AO461" s="5">
        <f t="shared" si="590"/>
        <v>7.310513625932185E-4</v>
      </c>
      <c r="AP461" s="5">
        <f t="shared" si="591"/>
        <v>2.8225893109724062E-4</v>
      </c>
      <c r="AQ461" s="5">
        <f t="shared" si="592"/>
        <v>8.1735129972483232E-5</v>
      </c>
      <c r="AR461" s="5">
        <f t="shared" si="593"/>
        <v>1.9447190689597432E-3</v>
      </c>
      <c r="AS461" s="5">
        <f t="shared" si="594"/>
        <v>2.0061976127031724E-3</v>
      </c>
      <c r="AT461" s="5">
        <f t="shared" si="595"/>
        <v>1.0348098410349945E-3</v>
      </c>
      <c r="AU461" s="5">
        <f t="shared" si="596"/>
        <v>3.558411196459092E-4</v>
      </c>
      <c r="AV461" s="5">
        <f t="shared" si="597"/>
        <v>9.1772587636156005E-5</v>
      </c>
      <c r="AW461" s="5">
        <f t="shared" si="598"/>
        <v>6.2848541222337235E-7</v>
      </c>
      <c r="AX461" s="5">
        <f t="shared" si="599"/>
        <v>1.8737056229399982E-4</v>
      </c>
      <c r="AY461" s="5">
        <f t="shared" si="600"/>
        <v>2.170313223051393E-4</v>
      </c>
      <c r="AZ461" s="5">
        <f t="shared" si="601"/>
        <v>1.2569369031302106E-4</v>
      </c>
      <c r="BA461" s="5">
        <f t="shared" si="602"/>
        <v>4.8530333829857256E-5</v>
      </c>
      <c r="BB461" s="5">
        <f t="shared" si="603"/>
        <v>1.4053171418780877E-5</v>
      </c>
      <c r="BC461" s="5">
        <f t="shared" si="604"/>
        <v>3.2555576908747685E-6</v>
      </c>
      <c r="BD461" s="5">
        <f t="shared" si="605"/>
        <v>3.7542801626267737E-4</v>
      </c>
      <c r="BE461" s="5">
        <f t="shared" si="606"/>
        <v>3.8729644913234636E-4</v>
      </c>
      <c r="BF461" s="5">
        <f t="shared" si="607"/>
        <v>1.997700398118051E-4</v>
      </c>
      <c r="BG461" s="5">
        <f t="shared" si="608"/>
        <v>6.8695128147642582E-5</v>
      </c>
      <c r="BH461" s="5">
        <f t="shared" si="609"/>
        <v>1.7716698043159866E-5</v>
      </c>
      <c r="BI461" s="5">
        <f t="shared" si="610"/>
        <v>3.6553554584295657E-6</v>
      </c>
      <c r="BJ461" s="8">
        <f t="shared" si="611"/>
        <v>0.32230286174765554</v>
      </c>
      <c r="BK461" s="8">
        <f t="shared" si="612"/>
        <v>0.29155891843809556</v>
      </c>
      <c r="BL461" s="8">
        <f t="shared" si="613"/>
        <v>0.35706095844763774</v>
      </c>
      <c r="BM461" s="8">
        <f t="shared" si="614"/>
        <v>0.37427638772306449</v>
      </c>
      <c r="BN461" s="8">
        <f t="shared" si="615"/>
        <v>0.62541971713402711</v>
      </c>
    </row>
    <row r="462" spans="1:66" x14ac:dyDescent="0.25">
      <c r="A462" t="s">
        <v>10</v>
      </c>
      <c r="B462" t="s">
        <v>243</v>
      </c>
      <c r="C462" t="s">
        <v>244</v>
      </c>
      <c r="D462" t="s">
        <v>498</v>
      </c>
      <c r="E462">
        <f>VLOOKUP(A462,home!$A$2:$E$405,3,FALSE)</f>
        <v>1.5424836601307199</v>
      </c>
      <c r="F462">
        <f>VLOOKUP(B462,home!$B$2:$E$405,3,FALSE)</f>
        <v>0.99</v>
      </c>
      <c r="G462">
        <f>VLOOKUP(C462,away!$B$2:$E$405,4,FALSE)</f>
        <v>1.33</v>
      </c>
      <c r="H462">
        <f>VLOOKUP(A462,away!$A$2:$E$405,3,FALSE)</f>
        <v>1.44444444444444</v>
      </c>
      <c r="I462">
        <f>VLOOKUP(C462,away!$B$2:$E$405,3,FALSE)</f>
        <v>0.99</v>
      </c>
      <c r="J462">
        <f>VLOOKUP(B462,home!$B$2:$E$405,4,FALSE)</f>
        <v>0.81</v>
      </c>
      <c r="K462" s="3">
        <f t="shared" si="560"/>
        <v>2.0309882352941191</v>
      </c>
      <c r="L462" s="3">
        <f t="shared" si="561"/>
        <v>1.1582999999999963</v>
      </c>
      <c r="M462" s="5">
        <f t="shared" si="562"/>
        <v>4.1201186055172284E-2</v>
      </c>
      <c r="N462" s="5">
        <f t="shared" si="563"/>
        <v>8.3679124158219029E-2</v>
      </c>
      <c r="O462" s="5">
        <f t="shared" si="564"/>
        <v>4.7723333807705902E-2</v>
      </c>
      <c r="P462" s="5">
        <f t="shared" si="565"/>
        <v>9.6925529512464789E-2</v>
      </c>
      <c r="Q462" s="5">
        <f t="shared" si="566"/>
        <v>8.497565835252939E-2</v>
      </c>
      <c r="R462" s="5">
        <f t="shared" si="567"/>
        <v>2.7638968774732795E-2</v>
      </c>
      <c r="S462" s="5">
        <f t="shared" si="568"/>
        <v>5.7004173731136559E-2</v>
      </c>
      <c r="T462" s="5">
        <f t="shared" si="569"/>
        <v>9.8427305069734475E-2</v>
      </c>
      <c r="U462" s="5">
        <f t="shared" si="570"/>
        <v>5.6134420417143824E-2</v>
      </c>
      <c r="V462" s="5">
        <f t="shared" si="571"/>
        <v>1.4900217559304221E-2</v>
      </c>
      <c r="W462" s="5">
        <f t="shared" si="572"/>
        <v>5.7528187466786548E-2</v>
      </c>
      <c r="X462" s="5">
        <f t="shared" si="573"/>
        <v>6.6634899542778653E-2</v>
      </c>
      <c r="Y462" s="5">
        <f t="shared" si="574"/>
        <v>3.8591602070200147E-2</v>
      </c>
      <c r="Z462" s="5">
        <f t="shared" si="575"/>
        <v>1.0671405843924293E-2</v>
      </c>
      <c r="AA462" s="5">
        <f t="shared" si="576"/>
        <v>2.1673499723059153E-2</v>
      </c>
      <c r="AB462" s="5">
        <f t="shared" si="577"/>
        <v>2.2009311477591744E-2</v>
      </c>
      <c r="AC462" s="5">
        <f t="shared" si="578"/>
        <v>2.1907917208568834E-3</v>
      </c>
      <c r="AD462" s="5">
        <f t="shared" si="579"/>
        <v>2.9209767985709519E-2</v>
      </c>
      <c r="AE462" s="5">
        <f t="shared" si="580"/>
        <v>3.3833674257847231E-2</v>
      </c>
      <c r="AF462" s="5">
        <f t="shared" si="581"/>
        <v>1.9594772446432169E-2</v>
      </c>
      <c r="AG462" s="5">
        <f t="shared" si="582"/>
        <v>7.5655416415674323E-3</v>
      </c>
      <c r="AH462" s="5">
        <f t="shared" si="583"/>
        <v>3.0901723472543689E-3</v>
      </c>
      <c r="AI462" s="5">
        <f t="shared" si="584"/>
        <v>6.2761036823048367E-3</v>
      </c>
      <c r="AJ462" s="5">
        <f t="shared" si="585"/>
        <v>6.3733463711236121E-3</v>
      </c>
      <c r="AK462" s="5">
        <f t="shared" si="586"/>
        <v>4.3147304997355083E-3</v>
      </c>
      <c r="AL462" s="5">
        <f t="shared" si="587"/>
        <v>2.0615294648190866E-4</v>
      </c>
      <c r="AM462" s="5">
        <f t="shared" si="588"/>
        <v>1.1864939026929361E-2</v>
      </c>
      <c r="AN462" s="5">
        <f t="shared" si="589"/>
        <v>1.3743158874892237E-2</v>
      </c>
      <c r="AO462" s="5">
        <f t="shared" si="590"/>
        <v>7.9593504623938164E-3</v>
      </c>
      <c r="AP462" s="5">
        <f t="shared" si="591"/>
        <v>3.0731052135302413E-3</v>
      </c>
      <c r="AQ462" s="5">
        <f t="shared" si="592"/>
        <v>8.8989444220801718E-4</v>
      </c>
      <c r="AR462" s="5">
        <f t="shared" si="593"/>
        <v>7.1586932596494509E-4</v>
      </c>
      <c r="AS462" s="5">
        <f t="shared" si="594"/>
        <v>1.4539221790427343E-3</v>
      </c>
      <c r="AT462" s="5">
        <f t="shared" si="595"/>
        <v>1.4764494203344917E-3</v>
      </c>
      <c r="AU462" s="5">
        <f t="shared" si="596"/>
        <v>9.9955046756872493E-4</v>
      </c>
      <c r="AV462" s="5">
        <f t="shared" si="597"/>
        <v>5.0751881005370412E-4</v>
      </c>
      <c r="AW462" s="5">
        <f t="shared" si="598"/>
        <v>1.3471486173801941E-5</v>
      </c>
      <c r="AX462" s="5">
        <f t="shared" si="599"/>
        <v>4.0162585960292633E-3</v>
      </c>
      <c r="AY462" s="5">
        <f t="shared" si="600"/>
        <v>4.6520323317806806E-3</v>
      </c>
      <c r="AZ462" s="5">
        <f t="shared" si="601"/>
        <v>2.6942245249507737E-3</v>
      </c>
      <c r="BA462" s="5">
        <f t="shared" si="602"/>
        <v>1.0402400890834899E-3</v>
      </c>
      <c r="BB462" s="5">
        <f t="shared" si="603"/>
        <v>3.0122752379635074E-4</v>
      </c>
      <c r="BC462" s="5">
        <f t="shared" si="604"/>
        <v>6.9782368162662415E-5</v>
      </c>
      <c r="BD462" s="5">
        <f t="shared" si="605"/>
        <v>1.3819857337753224E-4</v>
      </c>
      <c r="BE462" s="5">
        <f t="shared" si="606"/>
        <v>2.8067967666419905E-4</v>
      </c>
      <c r="BF462" s="5">
        <f t="shared" si="607"/>
        <v>2.8502856059557283E-4</v>
      </c>
      <c r="BG462" s="5">
        <f t="shared" si="608"/>
        <v>1.929632177641418E-4</v>
      </c>
      <c r="BH462" s="5">
        <f t="shared" si="609"/>
        <v>9.7976506280867298E-5</v>
      </c>
      <c r="BI462" s="5">
        <f t="shared" si="610"/>
        <v>3.9797826318332354E-5</v>
      </c>
      <c r="BJ462" s="8">
        <f t="shared" si="611"/>
        <v>0.57034474644556155</v>
      </c>
      <c r="BK462" s="8">
        <f t="shared" si="612"/>
        <v>0.21708008385719732</v>
      </c>
      <c r="BL462" s="8">
        <f t="shared" si="613"/>
        <v>0.20142184166461699</v>
      </c>
      <c r="BM462" s="8">
        <f t="shared" si="614"/>
        <v>0.61273571630486912</v>
      </c>
      <c r="BN462" s="8">
        <f t="shared" si="615"/>
        <v>0.38214380066082421</v>
      </c>
    </row>
    <row r="463" spans="1:66" x14ac:dyDescent="0.25">
      <c r="A463" t="s">
        <v>10</v>
      </c>
      <c r="B463" t="s">
        <v>48</v>
      </c>
      <c r="C463" t="s">
        <v>240</v>
      </c>
      <c r="D463" t="s">
        <v>498</v>
      </c>
      <c r="E463">
        <f>VLOOKUP(A463,home!$A$2:$E$405,3,FALSE)</f>
        <v>1.5424836601307199</v>
      </c>
      <c r="F463">
        <f>VLOOKUP(B463,home!$B$2:$E$405,3,FALSE)</f>
        <v>0.88</v>
      </c>
      <c r="G463">
        <f>VLOOKUP(C463,away!$B$2:$E$405,4,FALSE)</f>
        <v>0.8</v>
      </c>
      <c r="H463">
        <f>VLOOKUP(A463,away!$A$2:$E$405,3,FALSE)</f>
        <v>1.44444444444444</v>
      </c>
      <c r="I463">
        <f>VLOOKUP(C463,away!$B$2:$E$405,3,FALSE)</f>
        <v>0.99</v>
      </c>
      <c r="J463">
        <f>VLOOKUP(B463,home!$B$2:$E$405,4,FALSE)</f>
        <v>1.55</v>
      </c>
      <c r="K463" s="3">
        <f t="shared" si="560"/>
        <v>1.0859084967320267</v>
      </c>
      <c r="L463" s="3">
        <f t="shared" si="561"/>
        <v>2.2164999999999933</v>
      </c>
      <c r="M463" s="5">
        <f t="shared" si="562"/>
        <v>3.6794441304235523E-2</v>
      </c>
      <c r="N463" s="5">
        <f t="shared" si="563"/>
        <v>3.9955396444777184E-2</v>
      </c>
      <c r="O463" s="5">
        <f t="shared" si="564"/>
        <v>8.1554879150837797E-2</v>
      </c>
      <c r="P463" s="5">
        <f t="shared" si="565"/>
        <v>8.856113621984836E-2</v>
      </c>
      <c r="Q463" s="5">
        <f t="shared" si="566"/>
        <v>2.1693952244840078E-2</v>
      </c>
      <c r="R463" s="5">
        <f t="shared" si="567"/>
        <v>9.0383194818915713E-2</v>
      </c>
      <c r="S463" s="5">
        <f t="shared" si="568"/>
        <v>5.3289807988249692E-2</v>
      </c>
      <c r="T463" s="5">
        <f t="shared" si="569"/>
        <v>4.8084645150687888E-2</v>
      </c>
      <c r="U463" s="5">
        <f t="shared" si="570"/>
        <v>9.8147879215646661E-2</v>
      </c>
      <c r="V463" s="5">
        <f t="shared" si="571"/>
        <v>1.4251566804025433E-2</v>
      </c>
      <c r="W463" s="5">
        <f t="shared" si="572"/>
        <v>7.8525490234568913E-3</v>
      </c>
      <c r="X463" s="5">
        <f t="shared" si="573"/>
        <v>1.7405174910492146E-2</v>
      </c>
      <c r="Y463" s="5">
        <f t="shared" si="574"/>
        <v>1.9289285094552862E-2</v>
      </c>
      <c r="Z463" s="5">
        <f t="shared" si="575"/>
        <v>6.6778117105375373E-2</v>
      </c>
      <c r="AA463" s="5">
        <f t="shared" si="576"/>
        <v>7.2514924760493399E-2</v>
      </c>
      <c r="AB463" s="5">
        <f t="shared" si="577"/>
        <v>3.9372286468651707E-2</v>
      </c>
      <c r="AC463" s="5">
        <f t="shared" si="578"/>
        <v>2.143895423362966E-3</v>
      </c>
      <c r="AD463" s="5">
        <f t="shared" si="579"/>
        <v>2.1317874263941531E-3</v>
      </c>
      <c r="AE463" s="5">
        <f t="shared" si="580"/>
        <v>4.7251068306026264E-3</v>
      </c>
      <c r="AF463" s="5">
        <f t="shared" si="581"/>
        <v>5.2365996450153456E-3</v>
      </c>
      <c r="AG463" s="5">
        <f t="shared" si="582"/>
        <v>3.8689743710588267E-3</v>
      </c>
      <c r="AH463" s="5">
        <f t="shared" si="583"/>
        <v>3.7003424141016018E-2</v>
      </c>
      <c r="AI463" s="5">
        <f t="shared" si="584"/>
        <v>4.0182332682908287E-2</v>
      </c>
      <c r="AJ463" s="5">
        <f t="shared" si="585"/>
        <v>2.1817168239441562E-2</v>
      </c>
      <c r="AK463" s="5">
        <f t="shared" si="586"/>
        <v>7.8971494552805693E-3</v>
      </c>
      <c r="AL463" s="5">
        <f t="shared" si="587"/>
        <v>2.0640706356663848E-4</v>
      </c>
      <c r="AM463" s="5">
        <f t="shared" si="588"/>
        <v>4.6298521590958238E-4</v>
      </c>
      <c r="AN463" s="5">
        <f t="shared" si="589"/>
        <v>1.0262067310635862E-3</v>
      </c>
      <c r="AO463" s="5">
        <f t="shared" si="590"/>
        <v>1.1372936097012161E-3</v>
      </c>
      <c r="AP463" s="5">
        <f t="shared" si="591"/>
        <v>8.402704286342461E-4</v>
      </c>
      <c r="AQ463" s="5">
        <f t="shared" si="592"/>
        <v>4.6561485126695026E-4</v>
      </c>
      <c r="AR463" s="5">
        <f t="shared" si="593"/>
        <v>1.6403617921712358E-2</v>
      </c>
      <c r="AS463" s="5">
        <f t="shared" si="594"/>
        <v>1.7812828078333197E-2</v>
      </c>
      <c r="AT463" s="5">
        <f t="shared" si="595"/>
        <v>9.6715506805444169E-3</v>
      </c>
      <c r="AU463" s="5">
        <f t="shared" si="596"/>
        <v>3.500806353525867E-3</v>
      </c>
      <c r="AV463" s="5">
        <f t="shared" si="597"/>
        <v>9.5038884117680023E-4</v>
      </c>
      <c r="AW463" s="5">
        <f t="shared" si="598"/>
        <v>1.3800125044038878E-5</v>
      </c>
      <c r="AX463" s="5">
        <f t="shared" si="599"/>
        <v>8.3793263302921217E-5</v>
      </c>
      <c r="AY463" s="5">
        <f t="shared" si="600"/>
        <v>1.8572776811092429E-4</v>
      </c>
      <c r="AZ463" s="5">
        <f t="shared" si="601"/>
        <v>2.0583279900893126E-4</v>
      </c>
      <c r="BA463" s="5">
        <f t="shared" si="602"/>
        <v>1.5207613300109827E-4</v>
      </c>
      <c r="BB463" s="5">
        <f t="shared" si="603"/>
        <v>8.4269187199233331E-5</v>
      </c>
      <c r="BC463" s="5">
        <f t="shared" si="604"/>
        <v>3.7356530685420033E-5</v>
      </c>
      <c r="BD463" s="5">
        <f t="shared" si="605"/>
        <v>6.0597698539125557E-3</v>
      </c>
      <c r="BE463" s="5">
        <f t="shared" si="606"/>
        <v>6.5803555726042361E-3</v>
      </c>
      <c r="BF463" s="5">
        <f t="shared" si="607"/>
        <v>3.5728320139044398E-3</v>
      </c>
      <c r="BG463" s="5">
        <f t="shared" si="608"/>
        <v>1.2932562137650103E-3</v>
      </c>
      <c r="BH463" s="5">
        <f t="shared" si="609"/>
        <v>3.5108947774472861E-4</v>
      </c>
      <c r="BI463" s="5">
        <f t="shared" si="610"/>
        <v>7.6250209399242151E-5</v>
      </c>
      <c r="BJ463" s="8">
        <f t="shared" si="611"/>
        <v>0.17492489765976213</v>
      </c>
      <c r="BK463" s="8">
        <f t="shared" si="612"/>
        <v>0.19543298257139954</v>
      </c>
      <c r="BL463" s="8">
        <f t="shared" si="613"/>
        <v>0.55514598414981464</v>
      </c>
      <c r="BM463" s="8">
        <f t="shared" si="614"/>
        <v>0.63316705365982984</v>
      </c>
      <c r="BN463" s="8">
        <f t="shared" si="615"/>
        <v>0.3589430001834546</v>
      </c>
    </row>
    <row r="464" spans="1:66" x14ac:dyDescent="0.25">
      <c r="A464" t="s">
        <v>13</v>
      </c>
      <c r="B464" t="s">
        <v>51</v>
      </c>
      <c r="C464" t="s">
        <v>57</v>
      </c>
      <c r="D464" t="s">
        <v>498</v>
      </c>
      <c r="E464">
        <f>VLOOKUP(A464,home!$A$2:$E$405,3,FALSE)</f>
        <v>1.64492753623188</v>
      </c>
      <c r="F464">
        <f>VLOOKUP(B464,home!$B$2:$E$405,3,FALSE)</f>
        <v>1.38</v>
      </c>
      <c r="G464">
        <f>VLOOKUP(C464,away!$B$2:$E$405,4,FALSE)</f>
        <v>1.03</v>
      </c>
      <c r="H464">
        <f>VLOOKUP(A464,away!$A$2:$E$405,3,FALSE)</f>
        <v>1.35144927536232</v>
      </c>
      <c r="I464">
        <f>VLOOKUP(C464,away!$B$2:$E$405,3,FALSE)</f>
        <v>0.76</v>
      </c>
      <c r="J464">
        <f>VLOOKUP(B464,home!$B$2:$E$405,4,FALSE)</f>
        <v>0.84</v>
      </c>
      <c r="K464" s="3">
        <f t="shared" si="560"/>
        <v>2.3380999999999941</v>
      </c>
      <c r="L464" s="3">
        <f t="shared" si="561"/>
        <v>0.86276521739130507</v>
      </c>
      <c r="M464" s="5">
        <f t="shared" si="562"/>
        <v>4.0726951063493166E-2</v>
      </c>
      <c r="N464" s="5">
        <f t="shared" si="563"/>
        <v>9.5223684281553131E-2</v>
      </c>
      <c r="O464" s="5">
        <f t="shared" si="564"/>
        <v>3.5137796787979729E-2</v>
      </c>
      <c r="P464" s="5">
        <f t="shared" si="565"/>
        <v>8.2155682669975194E-2</v>
      </c>
      <c r="Q464" s="5">
        <f t="shared" si="566"/>
        <v>0.11132124810934942</v>
      </c>
      <c r="R464" s="5">
        <f t="shared" si="567"/>
        <v>1.5157834442216413E-2</v>
      </c>
      <c r="S464" s="5">
        <f t="shared" si="568"/>
        <v>4.1431754763860962E-2</v>
      </c>
      <c r="T464" s="5">
        <f t="shared" si="569"/>
        <v>9.6044100825334267E-2</v>
      </c>
      <c r="U464" s="5">
        <f t="shared" si="570"/>
        <v>3.5440532709346106E-2</v>
      </c>
      <c r="V464" s="5">
        <f t="shared" si="571"/>
        <v>9.2863816437026604E-3</v>
      </c>
      <c r="W464" s="5">
        <f t="shared" si="572"/>
        <v>8.676007006815642E-2</v>
      </c>
      <c r="X464" s="5">
        <f t="shared" si="573"/>
        <v>7.4853570713237838E-2</v>
      </c>
      <c r="Y464" s="5">
        <f t="shared" si="574"/>
        <v>3.2290528604461029E-2</v>
      </c>
      <c r="Z464" s="5">
        <f t="shared" si="575"/>
        <v>4.3592174425734192E-3</v>
      </c>
      <c r="AA464" s="5">
        <f t="shared" si="576"/>
        <v>1.0192286302480884E-2</v>
      </c>
      <c r="AB464" s="5">
        <f t="shared" si="577"/>
        <v>1.1915292301915251E-2</v>
      </c>
      <c r="AC464" s="5">
        <f t="shared" si="578"/>
        <v>1.1707987640096641E-3</v>
      </c>
      <c r="AD464" s="5">
        <f t="shared" si="579"/>
        <v>5.0713429956588993E-2</v>
      </c>
      <c r="AE464" s="5">
        <f t="shared" si="580"/>
        <v>4.3753783421155226E-2</v>
      </c>
      <c r="AF464" s="5">
        <f t="shared" si="581"/>
        <v>1.887462123252253E-2</v>
      </c>
      <c r="AG464" s="5">
        <f t="shared" si="582"/>
        <v>5.4281222302852827E-3</v>
      </c>
      <c r="AH464" s="5">
        <f t="shared" si="583"/>
        <v>9.4024529612445605E-4</v>
      </c>
      <c r="AI464" s="5">
        <f t="shared" si="584"/>
        <v>2.1983875268685852E-3</v>
      </c>
      <c r="AJ464" s="5">
        <f t="shared" si="585"/>
        <v>2.5700249382857132E-3</v>
      </c>
      <c r="AK464" s="5">
        <f t="shared" si="586"/>
        <v>2.0029917694019371E-3</v>
      </c>
      <c r="AL464" s="5">
        <f t="shared" si="587"/>
        <v>9.4470879076040621E-5</v>
      </c>
      <c r="AM464" s="5">
        <f t="shared" si="588"/>
        <v>2.3714614116300086E-2</v>
      </c>
      <c r="AN464" s="5">
        <f t="shared" si="589"/>
        <v>2.046014420340056E-2</v>
      </c>
      <c r="AO464" s="5">
        <f t="shared" si="590"/>
        <v>8.8261503807521655E-3</v>
      </c>
      <c r="AP464" s="5">
        <f t="shared" si="591"/>
        <v>2.5382985173259976E-3</v>
      </c>
      <c r="AQ464" s="5">
        <f t="shared" si="592"/>
        <v>5.4748891802619787E-4</v>
      </c>
      <c r="AR464" s="5">
        <f t="shared" si="593"/>
        <v>1.6224218746239372E-4</v>
      </c>
      <c r="AS464" s="5">
        <f t="shared" si="594"/>
        <v>3.7933845850582175E-4</v>
      </c>
      <c r="AT464" s="5">
        <f t="shared" si="595"/>
        <v>4.4346562491622986E-4</v>
      </c>
      <c r="AU464" s="5">
        <f t="shared" si="596"/>
        <v>3.456223258722115E-4</v>
      </c>
      <c r="AV464" s="5">
        <f t="shared" si="597"/>
        <v>2.0202489003045388E-4</v>
      </c>
      <c r="AW464" s="5">
        <f t="shared" si="598"/>
        <v>5.2936005385018099E-6</v>
      </c>
      <c r="AX464" s="5">
        <f t="shared" si="599"/>
        <v>9.2411898775535215E-3</v>
      </c>
      <c r="AY464" s="5">
        <f t="shared" si="600"/>
        <v>7.9729771936617923E-3</v>
      </c>
      <c r="AZ464" s="5">
        <f t="shared" si="601"/>
        <v>3.4394037008727662E-3</v>
      </c>
      <c r="BA464" s="5">
        <f t="shared" si="602"/>
        <v>9.891326272266506E-4</v>
      </c>
      <c r="BB464" s="5">
        <f t="shared" si="603"/>
        <v>2.1334730653950845E-4</v>
      </c>
      <c r="BC464" s="5">
        <f t="shared" si="604"/>
        <v>3.6813727061281692E-5</v>
      </c>
      <c r="BD464" s="5">
        <f t="shared" si="605"/>
        <v>2.3329486022672157E-5</v>
      </c>
      <c r="BE464" s="5">
        <f t="shared" si="606"/>
        <v>5.4546671269609623E-5</v>
      </c>
      <c r="BF464" s="5">
        <f t="shared" si="607"/>
        <v>6.3767786047736979E-5</v>
      </c>
      <c r="BG464" s="5">
        <f t="shared" si="608"/>
        <v>4.9698486852737823E-5</v>
      </c>
      <c r="BH464" s="5">
        <f t="shared" si="609"/>
        <v>2.9050008027596496E-5</v>
      </c>
      <c r="BI464" s="5">
        <f t="shared" si="610"/>
        <v>1.3584364753864642E-5</v>
      </c>
      <c r="BJ464" s="8">
        <f t="shared" si="611"/>
        <v>0.69324272001136478</v>
      </c>
      <c r="BK464" s="8">
        <f t="shared" si="612"/>
        <v>0.18283901697777949</v>
      </c>
      <c r="BL464" s="8">
        <f t="shared" si="613"/>
        <v>0.11732206236438041</v>
      </c>
      <c r="BM464" s="8">
        <f t="shared" si="614"/>
        <v>0.61007213584840758</v>
      </c>
      <c r="BN464" s="8">
        <f t="shared" si="615"/>
        <v>0.37972319735456705</v>
      </c>
    </row>
    <row r="465" spans="1:66" x14ac:dyDescent="0.25">
      <c r="A465" t="s">
        <v>16</v>
      </c>
      <c r="B465" t="s">
        <v>63</v>
      </c>
      <c r="C465" t="s">
        <v>67</v>
      </c>
      <c r="D465" t="s">
        <v>498</v>
      </c>
      <c r="E465">
        <f>VLOOKUP(A465,home!$A$2:$E$405,3,FALSE)</f>
        <v>1.54909090909091</v>
      </c>
      <c r="F465">
        <f>VLOOKUP(B465,home!$B$2:$E$405,3,FALSE)</f>
        <v>1.38</v>
      </c>
      <c r="G465">
        <f>VLOOKUP(C465,away!$B$2:$E$405,4,FALSE)</f>
        <v>1.1599999999999999</v>
      </c>
      <c r="H465">
        <f>VLOOKUP(A465,away!$A$2:$E$405,3,FALSE)</f>
        <v>1.29454545454545</v>
      </c>
      <c r="I465">
        <f>VLOOKUP(C465,away!$B$2:$E$405,3,FALSE)</f>
        <v>0.9</v>
      </c>
      <c r="J465">
        <f>VLOOKUP(B465,home!$B$2:$E$405,4,FALSE)</f>
        <v>0.72</v>
      </c>
      <c r="K465" s="3">
        <f t="shared" si="560"/>
        <v>2.4797847272727283</v>
      </c>
      <c r="L465" s="3">
        <f t="shared" si="561"/>
        <v>0.83886545454545158</v>
      </c>
      <c r="M465" s="5">
        <f t="shared" si="562"/>
        <v>3.6201664453890905E-2</v>
      </c>
      <c r="N465" s="5">
        <f t="shared" si="563"/>
        <v>8.9772334614610663E-2</v>
      </c>
      <c r="O465" s="5">
        <f t="shared" si="564"/>
        <v>3.0368325707415111E-2</v>
      </c>
      <c r="P465" s="5">
        <f t="shared" si="565"/>
        <v>7.5306910282091744E-2</v>
      </c>
      <c r="Q465" s="5">
        <f t="shared" si="566"/>
        <v>0.11130803215446423</v>
      </c>
      <c r="R465" s="5">
        <f t="shared" si="567"/>
        <v>1.2737469674167546E-2</v>
      </c>
      <c r="S465" s="5">
        <f t="shared" si="568"/>
        <v>3.9163466803150623E-2</v>
      </c>
      <c r="T465" s="5">
        <f t="shared" si="569"/>
        <v>9.3372462987814375E-2</v>
      </c>
      <c r="U465" s="5">
        <f t="shared" si="570"/>
        <v>3.1586182762100214E-2</v>
      </c>
      <c r="V465" s="5">
        <f t="shared" si="571"/>
        <v>9.0520076152144965E-3</v>
      </c>
      <c r="W465" s="5">
        <f t="shared" si="572"/>
        <v>9.2006652719807389E-2</v>
      </c>
      <c r="X465" s="5">
        <f t="shared" si="573"/>
        <v>7.7181202555006725E-2</v>
      </c>
      <c r="Y465" s="5">
        <f t="shared" si="574"/>
        <v>3.2372322281835134E-2</v>
      </c>
      <c r="Z465" s="5">
        <f t="shared" si="575"/>
        <v>3.5616744293264888E-3</v>
      </c>
      <c r="AA465" s="5">
        <f t="shared" si="576"/>
        <v>8.8321858533616359E-3</v>
      </c>
      <c r="AB465" s="5">
        <f t="shared" si="577"/>
        <v>1.095095979380022E-2</v>
      </c>
      <c r="AC465" s="5">
        <f t="shared" si="578"/>
        <v>1.1768773888490777E-3</v>
      </c>
      <c r="AD465" s="5">
        <f t="shared" si="579"/>
        <v>5.7039173055516063E-2</v>
      </c>
      <c r="AE465" s="5">
        <f t="shared" si="580"/>
        <v>4.7848191832112155E-2</v>
      </c>
      <c r="AF465" s="5">
        <f t="shared" si="581"/>
        <v>2.006909759521136E-2</v>
      </c>
      <c r="AG465" s="5">
        <f t="shared" si="582"/>
        <v>5.6117575588413363E-3</v>
      </c>
      <c r="AH465" s="5">
        <f t="shared" si="583"/>
        <v>7.4694140977496905E-4</v>
      </c>
      <c r="AI465" s="5">
        <f t="shared" si="584"/>
        <v>1.8522539001275286E-3</v>
      </c>
      <c r="AJ465" s="5">
        <f t="shared" si="585"/>
        <v>2.2965954662837957E-3</v>
      </c>
      <c r="AK465" s="5">
        <f t="shared" si="586"/>
        <v>1.8983541206714488E-3</v>
      </c>
      <c r="AL465" s="5">
        <f t="shared" si="587"/>
        <v>9.7925884096253897E-5</v>
      </c>
      <c r="AM465" s="5">
        <f t="shared" si="588"/>
        <v>2.8288974039866951E-2</v>
      </c>
      <c r="AN465" s="5">
        <f t="shared" si="589"/>
        <v>2.3730643066577468E-2</v>
      </c>
      <c r="AO465" s="5">
        <f t="shared" si="590"/>
        <v>9.9534083413501864E-3</v>
      </c>
      <c r="AP465" s="5">
        <f t="shared" si="591"/>
        <v>2.7831901375144053E-3</v>
      </c>
      <c r="AQ465" s="5">
        <f t="shared" si="592"/>
        <v>5.836805149481097E-4</v>
      </c>
      <c r="AR465" s="5">
        <f t="shared" si="593"/>
        <v>1.2531666904594001E-4</v>
      </c>
      <c r="AS465" s="5">
        <f t="shared" si="594"/>
        <v>3.1075836197281306E-4</v>
      </c>
      <c r="AT465" s="5">
        <f t="shared" si="595"/>
        <v>3.8530691994623608E-4</v>
      </c>
      <c r="AU465" s="5">
        <f t="shared" si="596"/>
        <v>3.1849273846505731E-4</v>
      </c>
      <c r="AV465" s="5">
        <f t="shared" si="597"/>
        <v>1.974483571482292E-4</v>
      </c>
      <c r="AW465" s="5">
        <f t="shared" si="598"/>
        <v>5.6584996230121203E-6</v>
      </c>
      <c r="AX465" s="5">
        <f t="shared" si="599"/>
        <v>1.169176096237946E-2</v>
      </c>
      <c r="AY465" s="5">
        <f t="shared" si="600"/>
        <v>9.807814374143211E-3</v>
      </c>
      <c r="AZ465" s="5">
        <f t="shared" si="601"/>
        <v>4.1137183315315285E-3</v>
      </c>
      <c r="BA465" s="5">
        <f t="shared" si="602"/>
        <v>1.1502853993507177E-3</v>
      </c>
      <c r="BB465" s="5">
        <f t="shared" si="603"/>
        <v>2.4123367109583397E-4</v>
      </c>
      <c r="BC465" s="5">
        <f t="shared" si="604"/>
        <v>4.047251863109496E-5</v>
      </c>
      <c r="BD465" s="5">
        <f t="shared" si="605"/>
        <v>1.7520637423557393E-5</v>
      </c>
      <c r="BE465" s="5">
        <f t="shared" si="606"/>
        <v>4.3447409095020615E-5</v>
      </c>
      <c r="BF465" s="5">
        <f t="shared" si="607"/>
        <v>5.3870110756701192E-5</v>
      </c>
      <c r="BG465" s="5">
        <f t="shared" si="608"/>
        <v>4.4528759303652639E-5</v>
      </c>
      <c r="BH465" s="5">
        <f t="shared" si="609"/>
        <v>2.7605434311400318E-5</v>
      </c>
      <c r="BI465" s="5">
        <f t="shared" si="610"/>
        <v>1.36911068790282E-5</v>
      </c>
      <c r="BJ465" s="8">
        <f t="shared" si="611"/>
        <v>0.71896640871260831</v>
      </c>
      <c r="BK465" s="8">
        <f t="shared" si="612"/>
        <v>0.17080666680143633</v>
      </c>
      <c r="BL465" s="8">
        <f t="shared" si="613"/>
        <v>0.1028072551920501</v>
      </c>
      <c r="BM465" s="8">
        <f t="shared" si="614"/>
        <v>0.63064511237426057</v>
      </c>
      <c r="BN465" s="8">
        <f t="shared" si="615"/>
        <v>0.35569473688664022</v>
      </c>
    </row>
    <row r="466" spans="1:66" x14ac:dyDescent="0.25">
      <c r="A466" t="s">
        <v>16</v>
      </c>
      <c r="B466" t="s">
        <v>323</v>
      </c>
      <c r="C466" t="s">
        <v>66</v>
      </c>
      <c r="D466" t="s">
        <v>498</v>
      </c>
      <c r="E466">
        <f>VLOOKUP(A466,home!$A$2:$E$405,3,FALSE)</f>
        <v>1.54909090909091</v>
      </c>
      <c r="F466">
        <f>VLOOKUP(B466,home!$B$2:$E$405,3,FALSE)</f>
        <v>0.52</v>
      </c>
      <c r="G466">
        <f>VLOOKUP(C466,away!$B$2:$E$405,4,FALSE)</f>
        <v>0.93</v>
      </c>
      <c r="H466">
        <f>VLOOKUP(A466,away!$A$2:$E$405,3,FALSE)</f>
        <v>1.29454545454545</v>
      </c>
      <c r="I466">
        <f>VLOOKUP(C466,away!$B$2:$E$405,3,FALSE)</f>
        <v>0.85</v>
      </c>
      <c r="J466">
        <f>VLOOKUP(B466,home!$B$2:$E$405,4,FALSE)</f>
        <v>1.54</v>
      </c>
      <c r="K466" s="3">
        <f t="shared" si="560"/>
        <v>0.74914036363636416</v>
      </c>
      <c r="L466" s="3">
        <f t="shared" si="561"/>
        <v>1.6945599999999941</v>
      </c>
      <c r="M466" s="5">
        <f t="shared" si="562"/>
        <v>8.6838920614659337E-2</v>
      </c>
      <c r="N466" s="5">
        <f t="shared" si="563"/>
        <v>6.5054540567055258E-2</v>
      </c>
      <c r="O466" s="5">
        <f t="shared" si="564"/>
        <v>0.1471537613167766</v>
      </c>
      <c r="P466" s="5">
        <f t="shared" si="565"/>
        <v>0.11023882226330875</v>
      </c>
      <c r="Q466" s="5">
        <f t="shared" si="566"/>
        <v>2.4367491088300185E-2</v>
      </c>
      <c r="R466" s="5">
        <f t="shared" si="567"/>
        <v>0.12468043888847809</v>
      </c>
      <c r="S466" s="5">
        <f t="shared" si="568"/>
        <v>3.4986034625901066E-2</v>
      </c>
      <c r="T466" s="5">
        <f t="shared" si="569"/>
        <v>4.1292175698589811E-2</v>
      </c>
      <c r="U466" s="5">
        <f t="shared" si="570"/>
        <v>9.3403149327255949E-2</v>
      </c>
      <c r="V466" s="5">
        <f t="shared" si="571"/>
        <v>4.9348318645903487E-3</v>
      </c>
      <c r="W466" s="5">
        <f t="shared" si="572"/>
        <v>6.0848903782650225E-3</v>
      </c>
      <c r="X466" s="5">
        <f t="shared" si="573"/>
        <v>1.031121183939274E-2</v>
      </c>
      <c r="Y466" s="5">
        <f t="shared" si="574"/>
        <v>8.7364835672806528E-3</v>
      </c>
      <c r="Z466" s="5">
        <f t="shared" si="575"/>
        <v>7.0426161507619545E-2</v>
      </c>
      <c r="AA466" s="5">
        <f t="shared" si="576"/>
        <v>5.2759080241331413E-2</v>
      </c>
      <c r="AB466" s="5">
        <f t="shared" si="577"/>
        <v>1.976197827855556E-2</v>
      </c>
      <c r="AC466" s="5">
        <f t="shared" si="578"/>
        <v>3.9153674482111586E-4</v>
      </c>
      <c r="AD466" s="5">
        <f t="shared" si="579"/>
        <v>1.1396092476652177E-3</v>
      </c>
      <c r="AE466" s="5">
        <f t="shared" si="580"/>
        <v>1.9311362467235645E-3</v>
      </c>
      <c r="AF466" s="5">
        <f t="shared" si="581"/>
        <v>1.6362131191239367E-3</v>
      </c>
      <c r="AG466" s="5">
        <f t="shared" si="582"/>
        <v>9.2422043438088251E-4</v>
      </c>
      <c r="AH466" s="5">
        <f t="shared" si="583"/>
        <v>2.9835339061087849E-2</v>
      </c>
      <c r="AI466" s="5">
        <f t="shared" si="584"/>
        <v>2.2350856753437572E-2</v>
      </c>
      <c r="AJ466" s="5">
        <f t="shared" si="585"/>
        <v>8.3719644779272524E-3</v>
      </c>
      <c r="AK466" s="5">
        <f t="shared" si="586"/>
        <v>2.0905921711150488E-3</v>
      </c>
      <c r="AL466" s="5">
        <f t="shared" si="587"/>
        <v>1.9881661041559824E-5</v>
      </c>
      <c r="AM466" s="5">
        <f t="shared" si="588"/>
        <v>1.7074545723985699E-4</v>
      </c>
      <c r="AN466" s="5">
        <f t="shared" si="589"/>
        <v>2.89338422020371E-4</v>
      </c>
      <c r="AO466" s="5">
        <f t="shared" si="590"/>
        <v>2.4515065820941917E-4</v>
      </c>
      <c r="AP466" s="5">
        <f t="shared" si="591"/>
        <v>1.384741664584506E-4</v>
      </c>
      <c r="AQ466" s="5">
        <f t="shared" si="592"/>
        <v>5.8663195878457826E-5</v>
      </c>
      <c r="AR466" s="5">
        <f t="shared" si="593"/>
        <v>1.0111554431871367E-2</v>
      </c>
      <c r="AS466" s="5">
        <f t="shared" si="594"/>
        <v>7.5749735640210049E-3</v>
      </c>
      <c r="AT466" s="5">
        <f t="shared" si="595"/>
        <v>2.8373592251432701E-3</v>
      </c>
      <c r="AU466" s="5">
        <f t="shared" si="596"/>
        <v>7.0852677389694079E-4</v>
      </c>
      <c r="AV466" s="5">
        <f t="shared" si="597"/>
        <v>1.326965012608135E-4</v>
      </c>
      <c r="AW466" s="5">
        <f t="shared" si="598"/>
        <v>7.0108441466697868E-7</v>
      </c>
      <c r="AX466" s="5">
        <f t="shared" si="599"/>
        <v>2.1318718987653951E-5</v>
      </c>
      <c r="AY466" s="5">
        <f t="shared" si="600"/>
        <v>3.612584844771875E-5</v>
      </c>
      <c r="AZ466" s="5">
        <f t="shared" si="601"/>
        <v>3.0608708872783046E-5</v>
      </c>
      <c r="BA466" s="5">
        <f t="shared" si="602"/>
        <v>1.7289431235821012E-5</v>
      </c>
      <c r="BB466" s="5">
        <f t="shared" si="603"/>
        <v>7.3244946487431909E-6</v>
      </c>
      <c r="BC466" s="5">
        <f t="shared" si="604"/>
        <v>2.4823591303948431E-6</v>
      </c>
      <c r="BD466" s="5">
        <f t="shared" si="605"/>
        <v>2.8557726130119818E-3</v>
      </c>
      <c r="BE466" s="5">
        <f t="shared" si="606"/>
        <v>2.1393745337745661E-3</v>
      </c>
      <c r="BF466" s="5">
        <f t="shared" si="607"/>
        <v>8.0134590809312746E-4</v>
      </c>
      <c r="BG466" s="5">
        <f t="shared" si="608"/>
        <v>2.0010685499579939E-4</v>
      </c>
      <c r="BH466" s="5">
        <f t="shared" si="609"/>
        <v>3.7477030529420579E-5</v>
      </c>
      <c r="BI466" s="5">
        <f t="shared" si="610"/>
        <v>5.6151112557642521E-6</v>
      </c>
      <c r="BJ466" s="8">
        <f t="shared" si="611"/>
        <v>0.16249549364790697</v>
      </c>
      <c r="BK466" s="8">
        <f t="shared" si="612"/>
        <v>0.23744615362276988</v>
      </c>
      <c r="BL466" s="8">
        <f t="shared" si="613"/>
        <v>0.5278119630638195</v>
      </c>
      <c r="BM466" s="8">
        <f t="shared" si="614"/>
        <v>0.43981037233950437</v>
      </c>
      <c r="BN466" s="8">
        <f t="shared" si="615"/>
        <v>0.55833397473857826</v>
      </c>
    </row>
    <row r="467" spans="1:66" x14ac:dyDescent="0.25">
      <c r="A467" t="s">
        <v>16</v>
      </c>
      <c r="B467" t="s">
        <v>256</v>
      </c>
      <c r="C467" t="s">
        <v>252</v>
      </c>
      <c r="D467" t="s">
        <v>498</v>
      </c>
      <c r="E467">
        <f>VLOOKUP(A467,home!$A$2:$E$405,3,FALSE)</f>
        <v>1.54909090909091</v>
      </c>
      <c r="F467">
        <f>VLOOKUP(B467,home!$B$2:$E$405,3,FALSE)</f>
        <v>0.81</v>
      </c>
      <c r="G467">
        <f>VLOOKUP(C467,away!$B$2:$E$405,4,FALSE)</f>
        <v>1.1299999999999999</v>
      </c>
      <c r="H467">
        <f>VLOOKUP(A467,away!$A$2:$E$405,3,FALSE)</f>
        <v>1.29454545454545</v>
      </c>
      <c r="I467">
        <f>VLOOKUP(C467,away!$B$2:$E$405,3,FALSE)</f>
        <v>0.81</v>
      </c>
      <c r="J467">
        <f>VLOOKUP(B467,home!$B$2:$E$405,4,FALSE)</f>
        <v>1.01</v>
      </c>
      <c r="K467" s="3">
        <f t="shared" ref="K467:K506" si="616">E467*F467*G467</f>
        <v>1.41788290909091</v>
      </c>
      <c r="L467" s="3">
        <f t="shared" ref="L467:L506" si="617">H467*I467*J467</f>
        <v>1.0590676363636327</v>
      </c>
      <c r="M467" s="5">
        <f t="shared" ref="M467:M506" si="618">_xlfn.POISSON.DIST(0,K467,FALSE) * _xlfn.POISSON.DIST(0,L467,FALSE)</f>
        <v>8.3998986519593588E-2</v>
      </c>
      <c r="N467" s="5">
        <f t="shared" ref="N467:N506" si="619">_xlfn.POISSON.DIST(1,K467,FALSE) * _xlfn.POISSON.DIST(0,L467,FALSE)</f>
        <v>0.11910072736708949</v>
      </c>
      <c r="O467" s="5">
        <f t="shared" ref="O467:O506" si="620">_xlfn.POISSON.DIST(0,K467,FALSE) * _xlfn.POISSON.DIST(1,L467,FALSE)</f>
        <v>8.8960608110246614E-2</v>
      </c>
      <c r="P467" s="5">
        <f t="shared" ref="P467:P506" si="621">_xlfn.POISSON.DIST(1,K467,FALSE) * _xlfn.POISSON.DIST(1,L467,FALSE)</f>
        <v>0.12613572582185287</v>
      </c>
      <c r="Q467" s="5">
        <f t="shared" ref="Q467:Q506" si="622">_xlfn.POISSON.DIST(2,K467,FALSE) * _xlfn.POISSON.DIST(0,L467,FALSE)</f>
        <v>8.4435442897046117E-2</v>
      </c>
      <c r="R467" s="5">
        <f t="shared" ref="R467:R506" si="623">_xlfn.POISSON.DIST(0,K467,FALSE) * _xlfn.POISSON.DIST(2,L467,FALSE)</f>
        <v>4.7107650480395141E-2</v>
      </c>
      <c r="S467" s="5">
        <f t="shared" ref="S467:S506" si="624">_xlfn.POISSON.DIST(2,K467,FALSE) * _xlfn.POISSON.DIST(2,L467,FALSE)</f>
        <v>4.7352420510735647E-2</v>
      </c>
      <c r="T467" s="5">
        <f t="shared" ref="T467:T506" si="625">_xlfn.POISSON.DIST(2,K467,FALSE) * _xlfn.POISSON.DIST(1,L467,FALSE)</f>
        <v>8.942284493429109E-2</v>
      </c>
      <c r="U467" s="5">
        <f t="shared" ref="U467:U506" si="626">_xlfn.POISSON.DIST(1,K467,FALSE) * _xlfn.POISSON.DIST(2,L467,FALSE)</f>
        <v>6.679313250358046E-2</v>
      </c>
      <c r="V467" s="5">
        <f t="shared" ref="V467:V506" si="627">_xlfn.POISSON.DIST(3,K467,FALSE) * _xlfn.POISSON.DIST(3,L467,FALSE)</f>
        <v>7.900666660159995E-3</v>
      </c>
      <c r="W467" s="5">
        <f t="shared" ref="W467:W506" si="628">_xlfn.POISSON.DIST(3,K467,FALSE) * _xlfn.POISSON.DIST(0,L467,FALSE)</f>
        <v>3.9906523801747723E-2</v>
      </c>
      <c r="X467" s="5">
        <f t="shared" ref="X467:X506" si="629">_xlfn.POISSON.DIST(3,K467,FALSE) * _xlfn.POISSON.DIST(1,L467,FALSE)</f>
        <v>4.2263707838206002E-2</v>
      </c>
      <c r="Y467" s="5">
        <f t="shared" ref="Y467:Y506" si="630">_xlfn.POISSON.DIST(3,K467,FALSE) * _xlfn.POISSON.DIST(2,L467,FALSE)</f>
        <v>2.2380062582085983E-2</v>
      </c>
      <c r="Z467" s="5">
        <f t="shared" ref="Z467:Z506" si="631">_xlfn.POISSON.DIST(0,K467,FALSE) * _xlfn.POISSON.DIST(3,L467,FALSE)</f>
        <v>1.6630062682972079E-2</v>
      </c>
      <c r="AA467" s="5">
        <f t="shared" ref="AA467:AA506" si="632">_xlfn.POISSON.DIST(1,K467,FALSE) * _xlfn.POISSON.DIST(3,L467,FALSE)</f>
        <v>2.3579481655296636E-2</v>
      </c>
      <c r="AB467" s="5">
        <f t="shared" ref="AB467:AB506" si="633">_xlfn.POISSON.DIST(2,K467,FALSE) * _xlfn.POISSON.DIST(3,L467,FALSE)</f>
        <v>1.6716472022133874E-2</v>
      </c>
      <c r="AC467" s="5">
        <f t="shared" ref="AC467:AC506" si="634">_xlfn.POISSON.DIST(4,K467,FALSE) * _xlfn.POISSON.DIST(4,L467,FALSE)</f>
        <v>7.4149430617188091E-4</v>
      </c>
      <c r="AD467" s="5">
        <f t="shared" ref="AD467:AD506" si="635">_xlfn.POISSON.DIST(4,K467,FALSE) * _xlfn.POISSON.DIST(0,L467,FALSE)</f>
        <v>1.4145694514931934E-2</v>
      </c>
      <c r="AE467" s="5">
        <f t="shared" ref="AE467:AE506" si="636">_xlfn.POISSON.DIST(4,K467,FALSE) * _xlfn.POISSON.DIST(1,L467,FALSE)</f>
        <v>1.4981247254650965E-2</v>
      </c>
      <c r="AF467" s="5">
        <f t="shared" ref="AF467:AF506" si="637">_xlfn.POISSON.DIST(4,K467,FALSE) * _xlfn.POISSON.DIST(2,L467,FALSE)</f>
        <v>7.9330770598811783E-3</v>
      </c>
      <c r="AG467" s="5">
        <f t="shared" ref="AG467:AG506" si="638">_xlfn.POISSON.DIST(4,K467,FALSE) * _xlfn.POISSON.DIST(3,L467,FALSE)</f>
        <v>2.8005550569663064E-3</v>
      </c>
      <c r="AH467" s="5">
        <f t="shared" ref="AH467:AH506" si="639">_xlfn.POISSON.DIST(0,K467,FALSE) * _xlfn.POISSON.DIST(4,L467,FALSE)</f>
        <v>4.4030902945585721E-3</v>
      </c>
      <c r="AI467" s="5">
        <f t="shared" ref="AI467:AI506" si="640">_xlfn.POISSON.DIST(1,K467,FALSE) * _xlfn.POISSON.DIST(4,L467,FALSE)</f>
        <v>6.2430664758386604E-3</v>
      </c>
      <c r="AJ467" s="5">
        <f t="shared" ref="AJ467:AJ506" si="641">_xlfn.POISSON.DIST(2,K467,FALSE) * _xlfn.POISSON.DIST(4,L467,FALSE)</f>
        <v>4.4259686282050277E-3</v>
      </c>
      <c r="AK467" s="5">
        <f t="shared" ref="AK467:AK506" si="642">_xlfn.POISSON.DIST(3,K467,FALSE) * _xlfn.POISSON.DIST(4,L467,FALSE)</f>
        <v>2.0918350913681498E-3</v>
      </c>
      <c r="AL467" s="5">
        <f t="shared" ref="AL467:AL506" si="643">_xlfn.POISSON.DIST(5,K467,FALSE) * _xlfn.POISSON.DIST(5,L467,FALSE)</f>
        <v>4.4538119506927513E-5</v>
      </c>
      <c r="AM467" s="5">
        <f t="shared" ref="AM467:AM506" si="644">_xlfn.POISSON.DIST(5,K467,FALSE) * _xlfn.POISSON.DIST(0,L467,FALSE)</f>
        <v>4.0113876979885991E-3</v>
      </c>
      <c r="AN467" s="5">
        <f t="shared" ref="AN467:AN506" si="645">_xlfn.POISSON.DIST(5,K467,FALSE) * _xlfn.POISSON.DIST(1,L467,FALSE)</f>
        <v>4.248330887846939E-3</v>
      </c>
      <c r="AO467" s="5">
        <f t="shared" ref="AO467:AO506" si="646">_xlfn.POISSON.DIST(5,K467,FALSE) * _xlfn.POISSON.DIST(2,L467,FALSE)</f>
        <v>2.249634875941335E-3</v>
      </c>
      <c r="AP467" s="5">
        <f t="shared" ref="AP467:AP506" si="647">_xlfn.POISSON.DIST(5,K467,FALSE) * _xlfn.POISSON.DIST(3,L467,FALSE)</f>
        <v>7.9417183024812815E-4</v>
      </c>
      <c r="AQ467" s="5">
        <f t="shared" ref="AQ467:AQ506" si="648">_xlfn.POISSON.DIST(5,K467,FALSE) * _xlfn.POISSON.DIST(4,L467,FALSE)</f>
        <v>2.1027042078186625E-4</v>
      </c>
      <c r="AR467" s="5">
        <f t="shared" ref="AR467:AR506" si="649">_xlfn.POISSON.DIST(0,K467,FALSE) * _xlfn.POISSON.DIST(5,L467,FALSE)</f>
        <v>9.3263408619075972E-4</v>
      </c>
      <c r="AS467" s="5">
        <f t="shared" ref="AS467:AS506" si="650">_xlfn.POISSON.DIST(1,K467,FALSE) * _xlfn.POISSON.DIST(5,L467,FALSE)</f>
        <v>1.322365931245497E-3</v>
      </c>
      <c r="AT467" s="5">
        <f t="shared" ref="AT467:AT506" si="651">_xlfn.POISSON.DIST(2,K467,FALSE) * _xlfn.POISSON.DIST(5,L467,FALSE)</f>
        <v>9.3748002673853779E-4</v>
      </c>
      <c r="AU467" s="5">
        <f t="shared" ref="AU467:AU506" si="652">_xlfn.POISSON.DIST(3,K467,FALSE) * _xlfn.POISSON.DIST(5,L467,FALSE)</f>
        <v>4.4307896917555412E-4</v>
      </c>
      <c r="AV467" s="5">
        <f t="shared" ref="AV467:AV506" si="653">_xlfn.POISSON.DIST(4,K467,FALSE) * _xlfn.POISSON.DIST(5,L467,FALSE)</f>
        <v>1.5705852444290917E-4</v>
      </c>
      <c r="AW467" s="5">
        <f t="shared" ref="AW467:AW506" si="654">_xlfn.POISSON.DIST(6,K467,FALSE) * _xlfn.POISSON.DIST(6,L467,FALSE)</f>
        <v>1.8577763929450329E-6</v>
      </c>
      <c r="AX467" s="5">
        <f t="shared" ref="AX467:AX506" si="655">_xlfn.POISSON.DIST(6,K467,FALSE) * _xlfn.POISSON.DIST(0,L467,FALSE)</f>
        <v>9.4794634311926051E-4</v>
      </c>
      <c r="AY467" s="5">
        <f t="shared" ref="AY467:AY506" si="656">_xlfn.POISSON.DIST(6,K467,FALSE) * _xlfn.POISSON.DIST(1,L467,FALSE)</f>
        <v>1.0039392930068641E-3</v>
      </c>
      <c r="AZ467" s="5">
        <f t="shared" ref="AZ467:AZ506" si="657">_xlfn.POISSON.DIST(6,K467,FALSE) * _xlfn.POISSON.DIST(2,L467,FALSE)</f>
        <v>5.3161980704867799E-4</v>
      </c>
      <c r="BA467" s="5">
        <f t="shared" ref="BA467:BA506" si="658">_xlfn.POISSON.DIST(6,K467,FALSE) * _xlfn.POISSON.DIST(3,L467,FALSE)</f>
        <v>1.8767377749837801E-4</v>
      </c>
      <c r="BB467" s="5">
        <f t="shared" ref="BB467:BB506" si="659">_xlfn.POISSON.DIST(6,K467,FALSE) * _xlfn.POISSON.DIST(4,L467,FALSE)</f>
        <v>4.9689805985660365E-5</v>
      </c>
      <c r="BC467" s="5">
        <f t="shared" ref="BC467:BC506" si="660">_xlfn.POISSON.DIST(6,K467,FALSE) * _xlfn.POISSON.DIST(5,L467,FALSE)</f>
        <v>1.0524973075320163E-5</v>
      </c>
      <c r="BD467" s="5">
        <f t="shared" ref="BD467:BD506" si="661">_xlfn.POISSON.DIST(0,K467,FALSE) * _xlfn.POISSON.DIST(6,L467,FALSE)</f>
        <v>1.6462042954236737E-4</v>
      </c>
      <c r="BE467" s="5">
        <f t="shared" ref="BE467:BE506" si="662">_xlfn.POISSON.DIST(1,K467,FALSE) * _xlfn.POISSON.DIST(6,L467,FALSE)</f>
        <v>2.3341249353532701E-4</v>
      </c>
      <c r="BF467" s="5">
        <f t="shared" ref="BF467:BF506" si="663">_xlfn.POISSON.DIST(2,K467,FALSE) * _xlfn.POISSON.DIST(6,L467,FALSE)</f>
        <v>1.6547579267601638E-4</v>
      </c>
      <c r="BG467" s="5">
        <f t="shared" ref="BG467:BG506" si="664">_xlfn.POISSON.DIST(3,K467,FALSE) * _xlfn.POISSON.DIST(6,L467,FALSE)</f>
        <v>7.8208432767864805E-5</v>
      </c>
      <c r="BH467" s="5">
        <f t="shared" ref="BH467:BH506" si="665">_xlfn.POISSON.DIST(4,K467,FALSE) * _xlfn.POISSON.DIST(6,L467,FALSE)</f>
        <v>2.7722600042085267E-5</v>
      </c>
      <c r="BI467" s="5">
        <f t="shared" ref="BI467:BI506" si="666">_xlfn.POISSON.DIST(5,K467,FALSE) * _xlfn.POISSON.DIST(6,L467,FALSE)</f>
        <v>7.8614801590471185E-6</v>
      </c>
      <c r="BJ467" s="8">
        <f t="shared" ref="BJ467:BJ506" si="667">SUM(N467,Q467,T467,W467,X467,Y467,AD467,AE467,AF467,AG467,AM467,AN467,AO467,AP467,AQ467,AX467,AY467,AZ467,BA467,BB467,BC467)</f>
        <v>0.45161507301943776</v>
      </c>
      <c r="BK467" s="8">
        <f t="shared" ref="BK467:BK506" si="668">SUM(M467,P467,S467,V467,AC467,AL467,AY467)</f>
        <v>0.26717777123102776</v>
      </c>
      <c r="BL467" s="8">
        <f t="shared" ref="BL467:BL506" si="669">SUM(O467,R467,U467,AA467,AB467,AH467,AI467,AJ467,AK467,AR467,AS467,AT467,AU467,AV467,BD467,BE467,BF467,BG467,BH467,BI467)</f>
        <v>0.26479122402813909</v>
      </c>
      <c r="BM467" s="8">
        <f t="shared" ref="BM467:BM506" si="670">SUM(S467:BI467)</f>
        <v>0.44947290824873892</v>
      </c>
      <c r="BN467" s="8">
        <f t="shared" ref="BN467:BN506" si="671">SUM(M467:R467)</f>
        <v>0.54973914119622369</v>
      </c>
    </row>
    <row r="468" spans="1:66" x14ac:dyDescent="0.25">
      <c r="A468" t="s">
        <v>69</v>
      </c>
      <c r="B468" t="s">
        <v>324</v>
      </c>
      <c r="C468" t="s">
        <v>76</v>
      </c>
      <c r="D468" t="s">
        <v>498</v>
      </c>
      <c r="E468">
        <f>VLOOKUP(A468,home!$A$2:$E$405,3,FALSE)</f>
        <v>1.3323170731707299</v>
      </c>
      <c r="F468">
        <f>VLOOKUP(B468,home!$B$2:$E$405,3,FALSE)</f>
        <v>0.84</v>
      </c>
      <c r="G468">
        <f>VLOOKUP(C468,away!$B$2:$E$405,4,FALSE)</f>
        <v>0.89</v>
      </c>
      <c r="H468">
        <f>VLOOKUP(A468,away!$A$2:$E$405,3,FALSE)</f>
        <v>1.3201219512195099</v>
      </c>
      <c r="I468">
        <f>VLOOKUP(C468,away!$B$2:$E$405,3,FALSE)</f>
        <v>0.75</v>
      </c>
      <c r="J468">
        <f>VLOOKUP(B468,home!$B$2:$E$405,4,FALSE)</f>
        <v>0.89</v>
      </c>
      <c r="K468" s="3">
        <f t="shared" si="616"/>
        <v>0.99604024390243762</v>
      </c>
      <c r="L468" s="3">
        <f t="shared" si="617"/>
        <v>0.88118140243902299</v>
      </c>
      <c r="M468" s="5">
        <f t="shared" si="618"/>
        <v>0.15301464452179242</v>
      </c>
      <c r="N468" s="5">
        <f t="shared" si="619"/>
        <v>0.1524087438501309</v>
      </c>
      <c r="O468" s="5">
        <f t="shared" si="620"/>
        <v>0.13483365905342162</v>
      </c>
      <c r="P468" s="5">
        <f t="shared" si="621"/>
        <v>0.13429975064982816</v>
      </c>
      <c r="Q468" s="5">
        <f t="shared" si="622"/>
        <v>7.5902621198674247E-2</v>
      </c>
      <c r="R468" s="5">
        <f t="shared" si="623"/>
        <v>5.9406456390339556E-2</v>
      </c>
      <c r="S468" s="5">
        <f t="shared" si="624"/>
        <v>2.9468458854010636E-2</v>
      </c>
      <c r="T468" s="5">
        <f t="shared" si="625"/>
        <v>6.6883978196645683E-2</v>
      </c>
      <c r="U468" s="5">
        <f t="shared" si="626"/>
        <v>5.917122131241332E-2</v>
      </c>
      <c r="V468" s="5">
        <f t="shared" si="627"/>
        <v>2.873803853870636E-3</v>
      </c>
      <c r="W468" s="5">
        <f t="shared" si="628"/>
        <v>2.5200688443853949E-2</v>
      </c>
      <c r="X468" s="5">
        <f t="shared" si="629"/>
        <v>2.22063779853841E-2</v>
      </c>
      <c r="Y468" s="5">
        <f t="shared" si="630"/>
        <v>9.7839236481259036E-3</v>
      </c>
      <c r="Z468" s="5">
        <f t="shared" si="631"/>
        <v>1.7449288185324027E-2</v>
      </c>
      <c r="AA468" s="5">
        <f t="shared" si="632"/>
        <v>1.7380193260034062E-2</v>
      </c>
      <c r="AB468" s="5">
        <f t="shared" si="633"/>
        <v>8.6556859668979157E-3</v>
      </c>
      <c r="AC468" s="5">
        <f t="shared" si="634"/>
        <v>1.5764469072451025E-4</v>
      </c>
      <c r="AD468" s="5">
        <f t="shared" si="635"/>
        <v>6.2752249660314053E-3</v>
      </c>
      <c r="AE468" s="5">
        <f t="shared" si="636"/>
        <v>5.5296115361879242E-3</v>
      </c>
      <c r="AF468" s="5">
        <f t="shared" si="637"/>
        <v>2.4362954242005373E-3</v>
      </c>
      <c r="AG468" s="5">
        <f t="shared" si="638"/>
        <v>7.1560607288426821E-4</v>
      </c>
      <c r="AH468" s="5">
        <f t="shared" si="639"/>
        <v>3.8439970586766244E-3</v>
      </c>
      <c r="AI468" s="5">
        <f t="shared" si="640"/>
        <v>3.8287757678845172E-3</v>
      </c>
      <c r="AJ468" s="5">
        <f t="shared" si="641"/>
        <v>1.9068073748457184E-3</v>
      </c>
      <c r="AK468" s="5">
        <f t="shared" si="642"/>
        <v>6.3308562757209892E-4</v>
      </c>
      <c r="AL468" s="5">
        <f t="shared" si="643"/>
        <v>5.5345402322078385E-6</v>
      </c>
      <c r="AM468" s="5">
        <f t="shared" si="644"/>
        <v>1.2500753211417181E-3</v>
      </c>
      <c r="AN468" s="5">
        <f t="shared" si="645"/>
        <v>1.1015431246380711E-3</v>
      </c>
      <c r="AO468" s="5">
        <f t="shared" si="646"/>
        <v>4.8532965770781941E-4</v>
      </c>
      <c r="AP468" s="5">
        <f t="shared" si="647"/>
        <v>1.4255448947474245E-4</v>
      </c>
      <c r="AQ468" s="5">
        <f t="shared" si="648"/>
        <v>3.1404091239833119E-5</v>
      </c>
      <c r="AR468" s="5">
        <f t="shared" si="649"/>
        <v>6.7745174382722966E-4</v>
      </c>
      <c r="AS468" s="5">
        <f t="shared" si="650"/>
        <v>6.747692001538054E-4</v>
      </c>
      <c r="AT468" s="5">
        <f t="shared" si="651"/>
        <v>3.3604863934952447E-4</v>
      </c>
      <c r="AU468" s="5">
        <f t="shared" si="652"/>
        <v>1.1157265623359425E-4</v>
      </c>
      <c r="AV468" s="5">
        <f t="shared" si="653"/>
        <v>2.7782713931938005E-5</v>
      </c>
      <c r="AW468" s="5">
        <f t="shared" si="654"/>
        <v>1.3493395707862296E-7</v>
      </c>
      <c r="AX468" s="5">
        <f t="shared" si="655"/>
        <v>2.0752088796106906E-4</v>
      </c>
      <c r="AY468" s="5">
        <f t="shared" si="656"/>
        <v>1.8286354708892618E-4</v>
      </c>
      <c r="AZ468" s="5">
        <f t="shared" si="657"/>
        <v>8.0567978439397133E-5</v>
      </c>
      <c r="BA468" s="5">
        <f t="shared" si="658"/>
        <v>2.3665001410968318E-5</v>
      </c>
      <c r="BB468" s="5">
        <f t="shared" si="659"/>
        <v>5.2132897830096287E-6</v>
      </c>
      <c r="BC468" s="5">
        <f t="shared" si="660"/>
        <v>9.1877080046269117E-7</v>
      </c>
      <c r="BD468" s="5">
        <f t="shared" si="661"/>
        <v>9.9492979618406632E-5</v>
      </c>
      <c r="BE468" s="5">
        <f t="shared" si="662"/>
        <v>9.9099011685697976E-5</v>
      </c>
      <c r="BF468" s="5">
        <f t="shared" si="663"/>
        <v>4.935330188495656E-5</v>
      </c>
      <c r="BG468" s="5">
        <f t="shared" si="664"/>
        <v>1.6385958282294259E-5</v>
      </c>
      <c r="BH468" s="5">
        <f t="shared" si="665"/>
        <v>4.0802684710178845E-6</v>
      </c>
      <c r="BI468" s="5">
        <f t="shared" si="666"/>
        <v>8.1282232061201629E-7</v>
      </c>
      <c r="BJ468" s="8">
        <f t="shared" si="667"/>
        <v>0.37085472748180492</v>
      </c>
      <c r="BK468" s="8">
        <f t="shared" si="668"/>
        <v>0.32000270065754749</v>
      </c>
      <c r="BL468" s="8">
        <f t="shared" si="669"/>
        <v>0.2917567311078445</v>
      </c>
      <c r="BM468" s="8">
        <f t="shared" si="670"/>
        <v>0.29001484315520221</v>
      </c>
      <c r="BN468" s="8">
        <f t="shared" si="671"/>
        <v>0.70986587566418691</v>
      </c>
    </row>
    <row r="469" spans="1:66" x14ac:dyDescent="0.25">
      <c r="A469" t="s">
        <v>69</v>
      </c>
      <c r="B469" t="s">
        <v>261</v>
      </c>
      <c r="C469" t="s">
        <v>75</v>
      </c>
      <c r="D469" t="s">
        <v>498</v>
      </c>
      <c r="E469">
        <f>VLOOKUP(A469,home!$A$2:$E$405,3,FALSE)</f>
        <v>1.3323170731707299</v>
      </c>
      <c r="F469">
        <f>VLOOKUP(B469,home!$B$2:$E$405,3,FALSE)</f>
        <v>1.59</v>
      </c>
      <c r="G469">
        <f>VLOOKUP(C469,away!$B$2:$E$405,4,FALSE)</f>
        <v>1.19</v>
      </c>
      <c r="H469">
        <f>VLOOKUP(A469,away!$A$2:$E$405,3,FALSE)</f>
        <v>1.3201219512195099</v>
      </c>
      <c r="I469">
        <f>VLOOKUP(C469,away!$B$2:$E$405,3,FALSE)</f>
        <v>0.75</v>
      </c>
      <c r="J469">
        <f>VLOOKUP(B469,home!$B$2:$E$405,4,FALSE)</f>
        <v>0.99</v>
      </c>
      <c r="K469" s="3">
        <f t="shared" si="616"/>
        <v>2.5208771341463381</v>
      </c>
      <c r="L469" s="3">
        <f t="shared" si="617"/>
        <v>0.98019054878048617</v>
      </c>
      <c r="M469" s="5">
        <f t="shared" si="618"/>
        <v>3.0165159397185597E-2</v>
      </c>
      <c r="N469" s="5">
        <f t="shared" si="619"/>
        <v>7.6042660572244708E-2</v>
      </c>
      <c r="O469" s="5">
        <f t="shared" si="620"/>
        <v>2.9567604143578188E-2</v>
      </c>
      <c r="P469" s="5">
        <f t="shared" si="621"/>
        <v>7.4536297197036777E-2</v>
      </c>
      <c r="Q469" s="5">
        <f t="shared" si="622"/>
        <v>9.5847102128111525E-2</v>
      </c>
      <c r="R469" s="5">
        <f t="shared" si="623"/>
        <v>1.4490943065809038E-2</v>
      </c>
      <c r="S469" s="5">
        <f t="shared" si="624"/>
        <v>4.6043678459422754E-2</v>
      </c>
      <c r="T469" s="5">
        <f t="shared" si="625"/>
        <v>9.3948423633972933E-2</v>
      </c>
      <c r="U469" s="5">
        <f t="shared" si="626"/>
        <v>3.6529887026814437E-2</v>
      </c>
      <c r="V469" s="5">
        <f t="shared" si="627"/>
        <v>1.2641240462246409E-2</v>
      </c>
      <c r="W469" s="5">
        <f t="shared" si="628"/>
        <v>8.0539589376315043E-2</v>
      </c>
      <c r="X469" s="5">
        <f t="shared" si="629"/>
        <v>7.8944144309325254E-2</v>
      </c>
      <c r="Y469" s="5">
        <f t="shared" si="630"/>
        <v>3.8690152066781704E-2</v>
      </c>
      <c r="Z469" s="5">
        <f t="shared" si="631"/>
        <v>4.7346284786740486E-3</v>
      </c>
      <c r="AA469" s="5">
        <f t="shared" si="632"/>
        <v>1.1935416670567472E-2</v>
      </c>
      <c r="AB469" s="5">
        <f t="shared" si="633"/>
        <v>1.5043859485671284E-2</v>
      </c>
      <c r="AC469" s="5">
        <f t="shared" si="634"/>
        <v>1.9522341230383045E-3</v>
      </c>
      <c r="AD469" s="5">
        <f t="shared" si="635"/>
        <v>5.0757602313071984E-2</v>
      </c>
      <c r="AE469" s="5">
        <f t="shared" si="636"/>
        <v>4.9752122066031697E-2</v>
      </c>
      <c r="AF469" s="5">
        <f t="shared" si="637"/>
        <v>2.4383279915448669E-2</v>
      </c>
      <c r="AG469" s="5">
        <f t="shared" si="638"/>
        <v>7.9667535071306136E-3</v>
      </c>
      <c r="AH469" s="5">
        <f t="shared" si="639"/>
        <v>1.1602095216958082E-3</v>
      </c>
      <c r="AI469" s="5">
        <f t="shared" si="640"/>
        <v>2.9247456540618228E-3</v>
      </c>
      <c r="AJ469" s="5">
        <f t="shared" si="641"/>
        <v>3.6864622212591639E-3</v>
      </c>
      <c r="AK469" s="5">
        <f t="shared" si="642"/>
        <v>3.0977061064888481E-3</v>
      </c>
      <c r="AL469" s="5">
        <f t="shared" si="643"/>
        <v>1.9295413079309739E-4</v>
      </c>
      <c r="AM469" s="5">
        <f t="shared" si="644"/>
        <v>2.5590735811023276E-2</v>
      </c>
      <c r="AN469" s="5">
        <f t="shared" si="645"/>
        <v>2.5083797378303341E-2</v>
      </c>
      <c r="AO469" s="5">
        <f t="shared" si="646"/>
        <v>1.2293450558868836E-2</v>
      </c>
      <c r="AP469" s="5">
        <f t="shared" si="647"/>
        <v>4.0166413499011407E-3</v>
      </c>
      <c r="AQ469" s="5">
        <f t="shared" si="648"/>
        <v>9.8426847225349776E-4</v>
      </c>
      <c r="AR469" s="5">
        <f t="shared" si="649"/>
        <v>2.27445281554272E-4</v>
      </c>
      <c r="AS469" s="5">
        <f t="shared" si="650"/>
        <v>5.7336160953964021E-4</v>
      </c>
      <c r="AT469" s="5">
        <f t="shared" si="651"/>
        <v>7.2268708554291017E-4</v>
      </c>
      <c r="AU469" s="5">
        <f t="shared" si="652"/>
        <v>6.0726844969599355E-4</v>
      </c>
      <c r="AV469" s="5">
        <f t="shared" si="653"/>
        <v>3.8271228728178148E-4</v>
      </c>
      <c r="AW469" s="5">
        <f t="shared" si="654"/>
        <v>1.3243835240536228E-5</v>
      </c>
      <c r="AX469" s="5">
        <f t="shared" si="655"/>
        <v>1.0751850125331405E-2</v>
      </c>
      <c r="AY469" s="5">
        <f t="shared" si="656"/>
        <v>1.0538861874754129E-2</v>
      </c>
      <c r="AZ469" s="5">
        <f t="shared" si="657"/>
        <v>5.1650464022684958E-3</v>
      </c>
      <c r="BA469" s="5">
        <f t="shared" si="658"/>
        <v>1.6875765558387445E-3</v>
      </c>
      <c r="BB469" s="5">
        <f t="shared" si="659"/>
        <v>4.1353664759416535E-4</v>
      </c>
      <c r="BC469" s="5">
        <f t="shared" si="660"/>
        <v>8.1068942709233515E-5</v>
      </c>
      <c r="BD469" s="5">
        <f t="shared" si="661"/>
        <v>3.7156619224035662E-5</v>
      </c>
      <c r="BE469" s="5">
        <f t="shared" si="662"/>
        <v>9.3667271784053755E-5</v>
      </c>
      <c r="BF469" s="5">
        <f t="shared" si="663"/>
        <v>1.1806184182914583E-4</v>
      </c>
      <c r="BG469" s="5">
        <f t="shared" si="664"/>
        <v>9.9206465827431802E-5</v>
      </c>
      <c r="BH469" s="5">
        <f t="shared" si="665"/>
        <v>6.2521827815960725E-5</v>
      </c>
      <c r="BI469" s="5">
        <f t="shared" si="666"/>
        <v>3.1521969225257959E-5</v>
      </c>
      <c r="BJ469" s="8">
        <f t="shared" si="667"/>
        <v>0.69347866400728042</v>
      </c>
      <c r="BK469" s="8">
        <f t="shared" si="668"/>
        <v>0.17607042564447706</v>
      </c>
      <c r="BL469" s="8">
        <f t="shared" si="669"/>
        <v>0.12139244460526655</v>
      </c>
      <c r="BM469" s="8">
        <f t="shared" si="670"/>
        <v>0.66450077819221853</v>
      </c>
      <c r="BN469" s="8">
        <f t="shared" si="671"/>
        <v>0.32064976650396587</v>
      </c>
    </row>
    <row r="470" spans="1:66" x14ac:dyDescent="0.25">
      <c r="A470" t="s">
        <v>80</v>
      </c>
      <c r="B470" t="s">
        <v>92</v>
      </c>
      <c r="C470" t="s">
        <v>82</v>
      </c>
      <c r="D470" t="s">
        <v>498</v>
      </c>
      <c r="E470">
        <f>VLOOKUP(A470,home!$A$2:$E$405,3,FALSE)</f>
        <v>1.22770398481973</v>
      </c>
      <c r="F470">
        <f>VLOOKUP(B470,home!$B$2:$E$405,3,FALSE)</f>
        <v>0.93</v>
      </c>
      <c r="G470">
        <f>VLOOKUP(C470,away!$B$2:$E$405,4,FALSE)</f>
        <v>0.7</v>
      </c>
      <c r="H470">
        <f>VLOOKUP(A470,away!$A$2:$E$405,3,FALSE)</f>
        <v>1.04174573055028</v>
      </c>
      <c r="I470">
        <f>VLOOKUP(C470,away!$B$2:$E$405,3,FALSE)</f>
        <v>0.63</v>
      </c>
      <c r="J470">
        <f>VLOOKUP(B470,home!$B$2:$E$405,4,FALSE)</f>
        <v>1.48</v>
      </c>
      <c r="K470" s="3">
        <f t="shared" si="616"/>
        <v>0.79923529411764427</v>
      </c>
      <c r="L470" s="3">
        <f t="shared" si="617"/>
        <v>0.97132371916508109</v>
      </c>
      <c r="M470" s="5">
        <f t="shared" si="618"/>
        <v>0.17023779703138728</v>
      </c>
      <c r="N470" s="5">
        <f t="shared" si="619"/>
        <v>0.1360600557803206</v>
      </c>
      <c r="O470" s="5">
        <f t="shared" si="620"/>
        <v>0.16535601015499729</v>
      </c>
      <c r="P470" s="5">
        <f t="shared" si="621"/>
        <v>0.13215835941034942</v>
      </c>
      <c r="Q470" s="5">
        <f t="shared" si="622"/>
        <v>5.4371999349623813E-2</v>
      </c>
      <c r="R470" s="5">
        <f t="shared" si="623"/>
        <v>8.0307107385025431E-2</v>
      </c>
      <c r="S470" s="5">
        <f t="shared" si="624"/>
        <v>2.5649168790076126E-2</v>
      </c>
      <c r="T470" s="5">
        <f t="shared" si="625"/>
        <v>5.2812812626717977E-2</v>
      </c>
      <c r="U470" s="5">
        <f t="shared" si="626"/>
        <v>6.4184274590608034E-2</v>
      </c>
      <c r="V470" s="5">
        <f t="shared" si="627"/>
        <v>2.2124294673856967E-3</v>
      </c>
      <c r="W470" s="5">
        <f t="shared" si="628"/>
        <v>1.4485340297320319E-2</v>
      </c>
      <c r="X470" s="5">
        <f t="shared" si="629"/>
        <v>1.4069954610964995E-2</v>
      </c>
      <c r="Y470" s="5">
        <f t="shared" si="630"/>
        <v>6.8332403206031993E-3</v>
      </c>
      <c r="Z470" s="5">
        <f t="shared" si="631"/>
        <v>2.6001399406870816E-2</v>
      </c>
      <c r="AA470" s="5">
        <f t="shared" si="632"/>
        <v>2.0781236102420737E-2</v>
      </c>
      <c r="AB470" s="5">
        <f t="shared" si="633"/>
        <v>8.3045486742232208E-3</v>
      </c>
      <c r="AC470" s="5">
        <f t="shared" si="634"/>
        <v>1.0734655208021231E-4</v>
      </c>
      <c r="AD470" s="5">
        <f t="shared" si="635"/>
        <v>2.8942988032307423E-3</v>
      </c>
      <c r="AE470" s="5">
        <f t="shared" si="636"/>
        <v>2.811301077929128E-3</v>
      </c>
      <c r="AF470" s="5">
        <f t="shared" si="637"/>
        <v>1.3653417093534609E-3</v>
      </c>
      <c r="AG470" s="5">
        <f t="shared" si="638"/>
        <v>4.4206292902013758E-4</v>
      </c>
      <c r="AH470" s="5">
        <f t="shared" si="639"/>
        <v>6.3139439938446236E-3</v>
      </c>
      <c r="AI470" s="5">
        <f t="shared" si="640"/>
        <v>5.0463268849627405E-3</v>
      </c>
      <c r="AJ470" s="5">
        <f t="shared" si="641"/>
        <v>2.0166012760584858E-3</v>
      </c>
      <c r="AK470" s="5">
        <f t="shared" si="642"/>
        <v>5.3724630466287361E-4</v>
      </c>
      <c r="AL470" s="5">
        <f t="shared" si="643"/>
        <v>3.333394688763E-6</v>
      </c>
      <c r="AM470" s="5">
        <f t="shared" si="644"/>
        <v>4.6264515105289369E-4</v>
      </c>
      <c r="AN470" s="5">
        <f t="shared" si="645"/>
        <v>4.4937820877438749E-4</v>
      </c>
      <c r="AO470" s="5">
        <f t="shared" si="646"/>
        <v>2.1824585652924013E-4</v>
      </c>
      <c r="AP470" s="5">
        <f t="shared" si="647"/>
        <v>7.06624590187834E-5</v>
      </c>
      <c r="AQ470" s="5">
        <f t="shared" si="648"/>
        <v>1.7159030624868706E-5</v>
      </c>
      <c r="AR470" s="5">
        <f t="shared" si="649"/>
        <v>1.2265767125402374E-3</v>
      </c>
      <c r="AS470" s="5">
        <f t="shared" si="650"/>
        <v>9.8032339960494957E-4</v>
      </c>
      <c r="AT470" s="5">
        <f t="shared" si="651"/>
        <v>3.9175453030683541E-4</v>
      </c>
      <c r="AU470" s="5">
        <f t="shared" si="652"/>
        <v>1.0436801575056775E-4</v>
      </c>
      <c r="AV470" s="5">
        <f t="shared" si="653"/>
        <v>2.0853650441219984E-5</v>
      </c>
      <c r="AW470" s="5">
        <f t="shared" si="654"/>
        <v>7.1882452568011063E-8</v>
      </c>
      <c r="AX470" s="5">
        <f t="shared" si="655"/>
        <v>6.1627055562310217E-5</v>
      </c>
      <c r="AY470" s="5">
        <f t="shared" si="656"/>
        <v>5.9859820809976266E-5</v>
      </c>
      <c r="AZ470" s="5">
        <f t="shared" si="657"/>
        <v>2.9071631888850726E-5</v>
      </c>
      <c r="BA470" s="5">
        <f t="shared" si="658"/>
        <v>9.4126552028255518E-6</v>
      </c>
      <c r="BB470" s="5">
        <f t="shared" si="659"/>
        <v>2.2856838147067668E-6</v>
      </c>
      <c r="BC470" s="5">
        <f t="shared" si="660"/>
        <v>4.440277807472814E-7</v>
      </c>
      <c r="BD470" s="5">
        <f t="shared" si="661"/>
        <v>1.9856717571097691E-4</v>
      </c>
      <c r="BE470" s="5">
        <f t="shared" si="662"/>
        <v>1.5870189508147256E-4</v>
      </c>
      <c r="BF470" s="5">
        <f t="shared" si="663"/>
        <v>6.3420077896234126E-5</v>
      </c>
      <c r="BG470" s="5">
        <f t="shared" si="664"/>
        <v>1.6895854870120198E-5</v>
      </c>
      <c r="BH470" s="5">
        <f t="shared" si="665"/>
        <v>3.3759408841223872E-6</v>
      </c>
      <c r="BI470" s="5">
        <f t="shared" si="666"/>
        <v>5.3963422108906735E-7</v>
      </c>
      <c r="BJ470" s="8">
        <f t="shared" si="667"/>
        <v>0.28752719908614394</v>
      </c>
      <c r="BK470" s="8">
        <f t="shared" si="668"/>
        <v>0.33042829446677746</v>
      </c>
      <c r="BL470" s="8">
        <f t="shared" si="669"/>
        <v>0.35601267225411132</v>
      </c>
      <c r="BM470" s="8">
        <f t="shared" si="670"/>
        <v>0.26141844816384235</v>
      </c>
      <c r="BN470" s="8">
        <f t="shared" si="671"/>
        <v>0.73849132911170379</v>
      </c>
    </row>
    <row r="471" spans="1:66" x14ac:dyDescent="0.25">
      <c r="A471" t="s">
        <v>80</v>
      </c>
      <c r="B471" t="s">
        <v>369</v>
      </c>
      <c r="C471" t="s">
        <v>97</v>
      </c>
      <c r="D471" t="s">
        <v>498</v>
      </c>
      <c r="E471">
        <f>VLOOKUP(A471,home!$A$2:$E$405,3,FALSE)</f>
        <v>1.22770398481973</v>
      </c>
      <c r="F471">
        <f>VLOOKUP(B471,home!$B$2:$E$405,3,FALSE)</f>
        <v>0.89</v>
      </c>
      <c r="G471">
        <f>VLOOKUP(C471,away!$B$2:$E$405,4,FALSE)</f>
        <v>0.96</v>
      </c>
      <c r="H471">
        <f>VLOOKUP(A471,away!$A$2:$E$405,3,FALSE)</f>
        <v>1.04174573055028</v>
      </c>
      <c r="I471">
        <f>VLOOKUP(C471,away!$B$2:$E$405,3,FALSE)</f>
        <v>1.04</v>
      </c>
      <c r="J471">
        <f>VLOOKUP(B471,home!$B$2:$E$405,4,FALSE)</f>
        <v>0.92</v>
      </c>
      <c r="K471" s="3">
        <f t="shared" si="616"/>
        <v>1.0489502846299772</v>
      </c>
      <c r="L471" s="3">
        <f t="shared" si="617"/>
        <v>0.99674231499050792</v>
      </c>
      <c r="M471" s="5">
        <f t="shared" si="618"/>
        <v>0.12929061233119715</v>
      </c>
      <c r="N471" s="5">
        <f t="shared" si="619"/>
        <v>0.13561942460479329</v>
      </c>
      <c r="O471" s="5">
        <f t="shared" si="620"/>
        <v>0.12886942424153774</v>
      </c>
      <c r="P471" s="5">
        <f t="shared" si="621"/>
        <v>0.1351776192382623</v>
      </c>
      <c r="Q471" s="5">
        <f t="shared" si="622"/>
        <v>7.1129017020275812E-2</v>
      </c>
      <c r="R471" s="5">
        <f t="shared" si="623"/>
        <v>6.4224804125002102E-2</v>
      </c>
      <c r="S471" s="5">
        <f t="shared" si="624"/>
        <v>3.5333170006410897E-2</v>
      </c>
      <c r="T471" s="5">
        <f t="shared" si="625"/>
        <v>7.0897301087788939E-2</v>
      </c>
      <c r="U471" s="5">
        <f t="shared" si="626"/>
        <v>6.736862656722549E-2</v>
      </c>
      <c r="V471" s="5">
        <f t="shared" si="627"/>
        <v>4.1046666674128922E-3</v>
      </c>
      <c r="W471" s="5">
        <f t="shared" si="628"/>
        <v>2.4870267549622939E-2</v>
      </c>
      <c r="X471" s="5">
        <f t="shared" si="629"/>
        <v>2.4789248051844473E-2</v>
      </c>
      <c r="Y471" s="5">
        <f t="shared" si="630"/>
        <v>1.2354246245034697E-2</v>
      </c>
      <c r="Z471" s="5">
        <f t="shared" si="631"/>
        <v>2.1338526647788843E-2</v>
      </c>
      <c r="AA471" s="5">
        <f t="shared" si="632"/>
        <v>2.2383053600782458E-2</v>
      </c>
      <c r="AB471" s="5">
        <f t="shared" si="633"/>
        <v>1.1739355222714395E-2</v>
      </c>
      <c r="AC471" s="5">
        <f t="shared" si="634"/>
        <v>2.6822281305997528E-4</v>
      </c>
      <c r="AD471" s="5">
        <f t="shared" si="635"/>
        <v>6.5219185562501664E-3</v>
      </c>
      <c r="AE471" s="5">
        <f t="shared" si="636"/>
        <v>6.5006721999363408E-3</v>
      </c>
      <c r="AF471" s="5">
        <f t="shared" si="637"/>
        <v>3.2397475287794927E-3</v>
      </c>
      <c r="AG471" s="5">
        <f t="shared" si="638"/>
        <v>1.0763978172734833E-3</v>
      </c>
      <c r="AH471" s="5">
        <f t="shared" si="639"/>
        <v>5.3172531123509229E-3</v>
      </c>
      <c r="AI471" s="5">
        <f t="shared" si="640"/>
        <v>5.5775341656501319E-3</v>
      </c>
      <c r="AJ471" s="5">
        <f t="shared" si="641"/>
        <v>2.9252780252960638E-3</v>
      </c>
      <c r="AK471" s="5">
        <f t="shared" si="642"/>
        <v>1.0228237390853747E-3</v>
      </c>
      <c r="AL471" s="5">
        <f t="shared" si="643"/>
        <v>1.1217433544813735E-5</v>
      </c>
      <c r="AM471" s="5">
        <f t="shared" si="644"/>
        <v>1.3682336651824288E-3</v>
      </c>
      <c r="AN471" s="5">
        <f t="shared" si="645"/>
        <v>1.3637763908818815E-3</v>
      </c>
      <c r="AO471" s="5">
        <f t="shared" si="646"/>
        <v>6.796668184885031E-4</v>
      </c>
      <c r="AP471" s="5">
        <f t="shared" si="647"/>
        <v>2.2581755936082137E-4</v>
      </c>
      <c r="AQ471" s="5">
        <f t="shared" si="648"/>
        <v>5.6270479220702876E-5</v>
      </c>
      <c r="AR471" s="5">
        <f t="shared" si="649"/>
        <v>1.0599862353190288E-3</v>
      </c>
      <c r="AS471" s="5">
        <f t="shared" si="650"/>
        <v>1.1118728632417531E-3</v>
      </c>
      <c r="AT471" s="5">
        <f t="shared" si="651"/>
        <v>5.8314967818489218E-4</v>
      </c>
      <c r="AU471" s="5">
        <f t="shared" si="652"/>
        <v>2.038983403046408E-4</v>
      </c>
      <c r="AV471" s="5">
        <f t="shared" si="653"/>
        <v>5.3469805524533224E-5</v>
      </c>
      <c r="AW471" s="5">
        <f t="shared" si="654"/>
        <v>3.2578329058050738E-7</v>
      </c>
      <c r="AX471" s="5">
        <f t="shared" si="655"/>
        <v>2.3920151542223755E-4</v>
      </c>
      <c r="AY471" s="5">
        <f t="shared" si="656"/>
        <v>2.3842227223119873E-4</v>
      </c>
      <c r="AZ471" s="5">
        <f t="shared" si="657"/>
        <v>1.1882278378451104E-4</v>
      </c>
      <c r="BA471" s="5">
        <f t="shared" si="658"/>
        <v>3.9478565527663379E-5</v>
      </c>
      <c r="BB471" s="5">
        <f t="shared" si="659"/>
        <v>9.8374891991369141E-6</v>
      </c>
      <c r="BC471" s="5">
        <f t="shared" si="660"/>
        <v>1.9610883516083695E-6</v>
      </c>
      <c r="BD471" s="5">
        <f t="shared" si="661"/>
        <v>1.7608885567499356E-4</v>
      </c>
      <c r="BE471" s="5">
        <f t="shared" si="662"/>
        <v>1.8470845528045148E-4</v>
      </c>
      <c r="BF471" s="5">
        <f t="shared" si="663"/>
        <v>9.6874993369996471E-5</v>
      </c>
      <c r="BG471" s="5">
        <f t="shared" si="664"/>
        <v>3.387235062299499E-5</v>
      </c>
      <c r="BH471" s="5">
        <f t="shared" si="665"/>
        <v>8.8826029567692444E-6</v>
      </c>
      <c r="BI471" s="5">
        <f t="shared" si="666"/>
        <v>1.8634817799516359E-6</v>
      </c>
      <c r="BJ471" s="8">
        <f t="shared" si="667"/>
        <v>0.36133972928925018</v>
      </c>
      <c r="BK471" s="8">
        <f t="shared" si="668"/>
        <v>0.30442393076211921</v>
      </c>
      <c r="BL471" s="8">
        <f t="shared" si="669"/>
        <v>0.3129428204619048</v>
      </c>
      <c r="BM471" s="8">
        <f t="shared" si="670"/>
        <v>0.33549600911105409</v>
      </c>
      <c r="BN471" s="8">
        <f t="shared" si="671"/>
        <v>0.66431090156106842</v>
      </c>
    </row>
    <row r="472" spans="1:66" x14ac:dyDescent="0.25">
      <c r="A472" t="s">
        <v>21</v>
      </c>
      <c r="B472" t="s">
        <v>153</v>
      </c>
      <c r="C472" t="s">
        <v>271</v>
      </c>
      <c r="D472" t="s">
        <v>498</v>
      </c>
      <c r="E472">
        <f>VLOOKUP(A472,home!$A$2:$E$405,3,FALSE)</f>
        <v>1.3941176470588199</v>
      </c>
      <c r="F472">
        <f>VLOOKUP(B472,home!$B$2:$E$405,3,FALSE)</f>
        <v>1.6</v>
      </c>
      <c r="G472">
        <f>VLOOKUP(C472,away!$B$2:$E$405,4,FALSE)</f>
        <v>1.01</v>
      </c>
      <c r="H472">
        <f>VLOOKUP(A472,away!$A$2:$E$405,3,FALSE)</f>
        <v>1.3441176470588201</v>
      </c>
      <c r="I472">
        <f>VLOOKUP(C472,away!$B$2:$E$405,3,FALSE)</f>
        <v>0.84</v>
      </c>
      <c r="J472">
        <f>VLOOKUP(B472,home!$B$2:$E$405,4,FALSE)</f>
        <v>0.56999999999999995</v>
      </c>
      <c r="K472" s="3">
        <f t="shared" si="616"/>
        <v>2.2528941176470529</v>
      </c>
      <c r="L472" s="3">
        <f t="shared" si="617"/>
        <v>0.64356352941176298</v>
      </c>
      <c r="M472" s="5">
        <f t="shared" si="618"/>
        <v>5.5218477352758172E-2</v>
      </c>
      <c r="N472" s="5">
        <f t="shared" si="619"/>
        <v>0.12440138281345588</v>
      </c>
      <c r="O472" s="5">
        <f t="shared" si="620"/>
        <v>3.5536598173884548E-2</v>
      </c>
      <c r="P472" s="5">
        <f t="shared" si="621"/>
        <v>8.006019298713149E-2</v>
      </c>
      <c r="Q472" s="5">
        <f t="shared" si="622"/>
        <v>0.14013157178379701</v>
      </c>
      <c r="R472" s="5">
        <f t="shared" si="623"/>
        <v>1.1435029272036375E-2</v>
      </c>
      <c r="S472" s="5">
        <f t="shared" si="624"/>
        <v>2.9019427954294089E-2</v>
      </c>
      <c r="T472" s="5">
        <f t="shared" si="625"/>
        <v>9.0183568919198209E-2</v>
      </c>
      <c r="U472" s="5">
        <f t="shared" si="626"/>
        <v>2.5761910182092607E-2</v>
      </c>
      <c r="V472" s="5">
        <f t="shared" si="627"/>
        <v>4.6749669349400906E-3</v>
      </c>
      <c r="W472" s="5">
        <f t="shared" si="628"/>
        <v>0.10523386458945068</v>
      </c>
      <c r="X472" s="5">
        <f t="shared" si="629"/>
        <v>6.7724677308826406E-2</v>
      </c>
      <c r="Y472" s="5">
        <f t="shared" si="630"/>
        <v>2.1792566178570533E-2</v>
      </c>
      <c r="Z472" s="5">
        <f t="shared" si="631"/>
        <v>2.4530559324128513E-3</v>
      </c>
      <c r="AA472" s="5">
        <f t="shared" si="632"/>
        <v>5.5264752803921196E-3</v>
      </c>
      <c r="AB472" s="5">
        <f t="shared" si="633"/>
        <v>6.225281825258628E-3</v>
      </c>
      <c r="AC472" s="5">
        <f t="shared" si="634"/>
        <v>4.2363395932297818E-4</v>
      </c>
      <c r="AD472" s="5">
        <f t="shared" si="635"/>
        <v>5.9270188627709997E-2</v>
      </c>
      <c r="AE472" s="5">
        <f t="shared" si="636"/>
        <v>3.8144131782149981E-2</v>
      </c>
      <c r="AF472" s="5">
        <f t="shared" si="637"/>
        <v>1.227408603803392E-2</v>
      </c>
      <c r="AG472" s="5">
        <f t="shared" si="638"/>
        <v>2.6330513769802517E-3</v>
      </c>
      <c r="AH472" s="5">
        <f t="shared" si="639"/>
        <v>3.9467433342701936E-4</v>
      </c>
      <c r="AI472" s="5">
        <f t="shared" si="640"/>
        <v>8.8915948416400342E-4</v>
      </c>
      <c r="AJ472" s="5">
        <f t="shared" si="641"/>
        <v>1.001591085761586E-3</v>
      </c>
      <c r="AK472" s="5">
        <f t="shared" si="642"/>
        <v>7.5215955513333391E-4</v>
      </c>
      <c r="AL472" s="5">
        <f t="shared" si="643"/>
        <v>2.4568744496614497E-5</v>
      </c>
      <c r="AM472" s="5">
        <f t="shared" si="644"/>
        <v>2.6705891862239803E-2</v>
      </c>
      <c r="AN472" s="5">
        <f t="shared" si="645"/>
        <v>1.7186938022951924E-2</v>
      </c>
      <c r="AO472" s="5">
        <f t="shared" si="646"/>
        <v>5.5304432469160843E-3</v>
      </c>
      <c r="AP472" s="5">
        <f t="shared" si="647"/>
        <v>1.1863971917322556E-3</v>
      </c>
      <c r="AQ472" s="5">
        <f t="shared" si="648"/>
        <v>1.9088049099885357E-4</v>
      </c>
      <c r="AR472" s="5">
        <f t="shared" si="649"/>
        <v>5.0799601397705513E-5</v>
      </c>
      <c r="AS472" s="5">
        <f t="shared" si="650"/>
        <v>1.1444612316770575E-4</v>
      </c>
      <c r="AT472" s="5">
        <f t="shared" si="651"/>
        <v>1.2891749883601724E-4</v>
      </c>
      <c r="AU472" s="5">
        <f t="shared" si="652"/>
        <v>9.6812491596477997E-5</v>
      </c>
      <c r="AV472" s="5">
        <f t="shared" si="653"/>
        <v>5.4527073208115027E-5</v>
      </c>
      <c r="AW472" s="5">
        <f t="shared" si="654"/>
        <v>9.894928695318076E-7</v>
      </c>
      <c r="AX472" s="5">
        <f t="shared" si="655"/>
        <v>1.0027591113826392E-2</v>
      </c>
      <c r="AY472" s="5">
        <f t="shared" si="656"/>
        <v>6.4533919287121429E-3</v>
      </c>
      <c r="AZ472" s="5">
        <f t="shared" si="657"/>
        <v>2.0765838431596856E-3</v>
      </c>
      <c r="BA472" s="5">
        <f t="shared" si="658"/>
        <v>4.4547120907443015E-4</v>
      </c>
      <c r="BB472" s="5">
        <f t="shared" si="659"/>
        <v>7.167225589081639E-5</v>
      </c>
      <c r="BC472" s="5">
        <f t="shared" si="660"/>
        <v>9.2251299923993662E-6</v>
      </c>
      <c r="BD472" s="5">
        <f t="shared" si="661"/>
        <v>5.4487951280363474E-6</v>
      </c>
      <c r="BE472" s="5">
        <f t="shared" si="662"/>
        <v>1.2275558492217007E-5</v>
      </c>
      <c r="BF472" s="5">
        <f t="shared" si="663"/>
        <v>1.3827766758974015E-5</v>
      </c>
      <c r="BG472" s="5">
        <f t="shared" si="664"/>
        <v>1.0384164797162671E-5</v>
      </c>
      <c r="BH472" s="5">
        <f t="shared" si="665"/>
        <v>5.848605947051347E-6</v>
      </c>
      <c r="BI472" s="5">
        <f t="shared" si="666"/>
        <v>2.6352579869095082E-6</v>
      </c>
      <c r="BJ472" s="8">
        <f t="shared" si="667"/>
        <v>0.73167357571366765</v>
      </c>
      <c r="BK472" s="8">
        <f t="shared" si="668"/>
        <v>0.17587465986165557</v>
      </c>
      <c r="BL472" s="8">
        <f t="shared" si="669"/>
        <v>8.801880212946657E-2</v>
      </c>
      <c r="BM472" s="8">
        <f t="shared" si="670"/>
        <v>0.54478443881829652</v>
      </c>
      <c r="BN472" s="8">
        <f t="shared" si="671"/>
        <v>0.44678325238306343</v>
      </c>
    </row>
    <row r="473" spans="1:66" x14ac:dyDescent="0.25">
      <c r="A473" t="s">
        <v>21</v>
      </c>
      <c r="B473" t="s">
        <v>264</v>
      </c>
      <c r="C473" t="s">
        <v>267</v>
      </c>
      <c r="D473" t="s">
        <v>498</v>
      </c>
      <c r="E473">
        <f>VLOOKUP(A473,home!$A$2:$E$405,3,FALSE)</f>
        <v>1.3941176470588199</v>
      </c>
      <c r="F473">
        <f>VLOOKUP(B473,home!$B$2:$E$405,3,FALSE)</f>
        <v>1.31</v>
      </c>
      <c r="G473">
        <f>VLOOKUP(C473,away!$B$2:$E$405,4,FALSE)</f>
        <v>0.97</v>
      </c>
      <c r="H473">
        <f>VLOOKUP(A473,away!$A$2:$E$405,3,FALSE)</f>
        <v>1.3441176470588201</v>
      </c>
      <c r="I473">
        <f>VLOOKUP(C473,away!$B$2:$E$405,3,FALSE)</f>
        <v>1.1000000000000001</v>
      </c>
      <c r="J473">
        <f>VLOOKUP(B473,home!$B$2:$E$405,4,FALSE)</f>
        <v>1.18</v>
      </c>
      <c r="K473" s="3">
        <f t="shared" si="616"/>
        <v>1.7715052941176426</v>
      </c>
      <c r="L473" s="3">
        <f t="shared" si="617"/>
        <v>1.7446647058823486</v>
      </c>
      <c r="M473" s="5">
        <f t="shared" si="618"/>
        <v>2.9713018377586827E-2</v>
      </c>
      <c r="N473" s="5">
        <f t="shared" si="619"/>
        <v>5.2636769360109872E-2</v>
      </c>
      <c r="O473" s="5">
        <f t="shared" si="620"/>
        <v>5.183925446860934E-2</v>
      </c>
      <c r="P473" s="5">
        <f t="shared" si="621"/>
        <v>9.1833513734253094E-2</v>
      </c>
      <c r="Q473" s="5">
        <f t="shared" si="622"/>
        <v>4.6623157793341988E-2</v>
      </c>
      <c r="R473" s="5">
        <f t="shared" si="623"/>
        <v>4.522105882531828E-2</v>
      </c>
      <c r="S473" s="5">
        <f t="shared" si="624"/>
        <v>7.0957064489455809E-2</v>
      </c>
      <c r="T473" s="5">
        <f t="shared" si="625"/>
        <v>8.134177787882732E-2</v>
      </c>
      <c r="U473" s="5">
        <f t="shared" si="626"/>
        <v>8.0109345114656672E-2</v>
      </c>
      <c r="V473" s="5">
        <f t="shared" si="627"/>
        <v>2.4367308458414314E-2</v>
      </c>
      <c r="W473" s="5">
        <f t="shared" si="628"/>
        <v>2.7531056953129181E-2</v>
      </c>
      <c r="X473" s="5">
        <f t="shared" si="629"/>
        <v>4.8032463381761308E-2</v>
      </c>
      <c r="Y473" s="5">
        <f t="shared" si="630"/>
        <v>4.1900271799372647E-2</v>
      </c>
      <c r="Z473" s="5">
        <f t="shared" si="631"/>
        <v>2.6298528431720768E-2</v>
      </c>
      <c r="AA473" s="5">
        <f t="shared" si="632"/>
        <v>4.6587982344296681E-2</v>
      </c>
      <c r="AB473" s="5">
        <f t="shared" si="633"/>
        <v>4.1265428682590422E-2</v>
      </c>
      <c r="AC473" s="5">
        <f t="shared" si="634"/>
        <v>4.7069762644649099E-3</v>
      </c>
      <c r="AD473" s="5">
        <f t="shared" si="635"/>
        <v>1.2192853286280675E-2</v>
      </c>
      <c r="AE473" s="5">
        <f t="shared" si="636"/>
        <v>2.1272440792575502E-2</v>
      </c>
      <c r="AF473" s="5">
        <f t="shared" si="637"/>
        <v>1.8556638329389211E-2</v>
      </c>
      <c r="AG473" s="5">
        <f t="shared" si="638"/>
        <v>1.0791703984369648E-2</v>
      </c>
      <c r="AH473" s="5">
        <f t="shared" si="639"/>
        <v>1.1470528592866673E-2</v>
      </c>
      <c r="AI473" s="5">
        <f t="shared" si="640"/>
        <v>2.0320102128591103E-2</v>
      </c>
      <c r="AJ473" s="5">
        <f t="shared" si="641"/>
        <v>1.7998584248905162E-2</v>
      </c>
      <c r="AK473" s="5">
        <f t="shared" si="642"/>
        <v>1.0628195761185968E-2</v>
      </c>
      <c r="AL473" s="5">
        <f t="shared" si="643"/>
        <v>5.819108162442401E-4</v>
      </c>
      <c r="AM473" s="5">
        <f t="shared" si="644"/>
        <v>4.3199408294091832E-3</v>
      </c>
      <c r="AN473" s="5">
        <f t="shared" si="645"/>
        <v>7.5368482965703209E-3</v>
      </c>
      <c r="AO473" s="5">
        <f t="shared" si="646"/>
        <v>6.5746366083078711E-3</v>
      </c>
      <c r="AP473" s="5">
        <f t="shared" si="647"/>
        <v>3.8235121481722581E-3</v>
      </c>
      <c r="AQ473" s="5">
        <f t="shared" si="648"/>
        <v>1.6676866743571348E-3</v>
      </c>
      <c r="AR473" s="5">
        <f t="shared" si="649"/>
        <v>4.0024452787577585E-3</v>
      </c>
      <c r="AS473" s="5">
        <f t="shared" si="650"/>
        <v>7.0903530007355321E-3</v>
      </c>
      <c r="AT473" s="5">
        <f t="shared" si="651"/>
        <v>6.2802989389829549E-3</v>
      </c>
      <c r="AU473" s="5">
        <f t="shared" si="652"/>
        <v>3.7085276063499057E-3</v>
      </c>
      <c r="AV473" s="5">
        <f t="shared" si="653"/>
        <v>1.6424190720075724E-3</v>
      </c>
      <c r="AW473" s="5">
        <f t="shared" si="654"/>
        <v>4.9958381370251465E-5</v>
      </c>
      <c r="AX473" s="5">
        <f t="shared" si="655"/>
        <v>1.2754663415955542E-3</v>
      </c>
      <c r="AY473" s="5">
        <f t="shared" si="656"/>
        <v>2.2252611097226425E-3</v>
      </c>
      <c r="AZ473" s="5">
        <f t="shared" si="657"/>
        <v>1.9411672597528418E-3</v>
      </c>
      <c r="BA473" s="5">
        <f t="shared" si="658"/>
        <v>1.1288953354350454E-3</v>
      </c>
      <c r="BB473" s="5">
        <f t="shared" si="659"/>
        <v>4.923859620921847E-4</v>
      </c>
      <c r="BC473" s="5">
        <f t="shared" si="660"/>
        <v>1.7180968194683161E-4</v>
      </c>
      <c r="BD473" s="5">
        <f t="shared" si="661"/>
        <v>1.1638208358456831E-3</v>
      </c>
      <c r="BE473" s="5">
        <f t="shared" si="662"/>
        <v>2.0617147721050471E-3</v>
      </c>
      <c r="BF473" s="5">
        <f t="shared" si="663"/>
        <v>1.8261693168723204E-3</v>
      </c>
      <c r="BG473" s="5">
        <f t="shared" si="664"/>
        <v>1.078356204264838E-3</v>
      </c>
      <c r="BH473" s="5">
        <f t="shared" si="665"/>
        <v>4.7757843119994184E-4</v>
      </c>
      <c r="BI473" s="5">
        <f t="shared" si="666"/>
        <v>1.6920654384541909E-4</v>
      </c>
      <c r="BJ473" s="8">
        <f t="shared" si="667"/>
        <v>0.39203674380651921</v>
      </c>
      <c r="BK473" s="8">
        <f t="shared" si="668"/>
        <v>0.22438505325014182</v>
      </c>
      <c r="BL473" s="8">
        <f t="shared" si="669"/>
        <v>0.35494137016798727</v>
      </c>
      <c r="BM473" s="8">
        <f t="shared" si="670"/>
        <v>0.67761962036879764</v>
      </c>
      <c r="BN473" s="8">
        <f t="shared" si="671"/>
        <v>0.31786677255921941</v>
      </c>
    </row>
    <row r="474" spans="1:66" x14ac:dyDescent="0.25">
      <c r="A474" t="s">
        <v>21</v>
      </c>
      <c r="B474" t="s">
        <v>372</v>
      </c>
      <c r="C474" t="s">
        <v>268</v>
      </c>
      <c r="D474" t="s">
        <v>498</v>
      </c>
      <c r="E474">
        <f>VLOOKUP(A474,home!$A$2:$E$405,3,FALSE)</f>
        <v>1.3941176470588199</v>
      </c>
      <c r="F474">
        <f>VLOOKUP(B474,home!$B$2:$E$405,3,FALSE)</f>
        <v>0.3</v>
      </c>
      <c r="G474">
        <f>VLOOKUP(C474,away!$B$2:$E$405,4,FALSE)</f>
        <v>0.8</v>
      </c>
      <c r="H474">
        <f>VLOOKUP(A474,away!$A$2:$E$405,3,FALSE)</f>
        <v>1.3441176470588201</v>
      </c>
      <c r="I474">
        <f>VLOOKUP(C474,away!$B$2:$E$405,3,FALSE)</f>
        <v>0.93</v>
      </c>
      <c r="J474">
        <f>VLOOKUP(B474,home!$B$2:$E$405,4,FALSE)</f>
        <v>0.96</v>
      </c>
      <c r="K474" s="3">
        <f t="shared" si="616"/>
        <v>0.3345882352941168</v>
      </c>
      <c r="L474" s="3">
        <f t="shared" si="617"/>
        <v>1.2000282352941147</v>
      </c>
      <c r="M474" s="5">
        <f t="shared" si="618"/>
        <v>0.21553834061247151</v>
      </c>
      <c r="N474" s="5">
        <f t="shared" si="619"/>
        <v>7.211659302374912E-2</v>
      </c>
      <c r="O474" s="5">
        <f t="shared" si="620"/>
        <v>0.25865209452340598</v>
      </c>
      <c r="P474" s="5">
        <f t="shared" si="621"/>
        <v>8.6541947861713514E-2</v>
      </c>
      <c r="Q474" s="5">
        <f t="shared" si="622"/>
        <v>1.2064681797620116E-2</v>
      </c>
      <c r="R474" s="5">
        <f t="shared" si="623"/>
        <v>0.15519490827302473</v>
      </c>
      <c r="S474" s="5">
        <f t="shared" si="624"/>
        <v>8.6869796789024057E-3</v>
      </c>
      <c r="T474" s="5">
        <f t="shared" si="625"/>
        <v>1.4477958806983094E-2</v>
      </c>
      <c r="U474" s="5">
        <f t="shared" si="626"/>
        <v>5.1926390485703681E-2</v>
      </c>
      <c r="V474" s="5">
        <f t="shared" si="627"/>
        <v>3.875506120633488E-4</v>
      </c>
      <c r="W474" s="5">
        <f t="shared" si="628"/>
        <v>1.3455668640169228E-3</v>
      </c>
      <c r="X474" s="5">
        <f t="shared" si="629"/>
        <v>1.6147182292964638E-3</v>
      </c>
      <c r="Y474" s="5">
        <f t="shared" si="630"/>
        <v>9.6885373359993665E-4</v>
      </c>
      <c r="Z474" s="5">
        <f t="shared" si="631"/>
        <v>6.2079423967169971E-2</v>
      </c>
      <c r="AA474" s="5">
        <f t="shared" si="632"/>
        <v>2.0771044913250703E-2</v>
      </c>
      <c r="AB474" s="5">
        <f t="shared" si="633"/>
        <v>3.4748736313696968E-3</v>
      </c>
      <c r="AC474" s="5">
        <f t="shared" si="634"/>
        <v>9.7254694824991272E-6</v>
      </c>
      <c r="AD474" s="5">
        <f t="shared" si="635"/>
        <v>1.1255271062541523E-4</v>
      </c>
      <c r="AE474" s="5">
        <f t="shared" si="636"/>
        <v>1.3506643070938619E-4</v>
      </c>
      <c r="AF474" s="5">
        <f t="shared" si="637"/>
        <v>8.1041765245829769E-5</v>
      </c>
      <c r="AG474" s="5">
        <f t="shared" si="638"/>
        <v>3.2417468844357677E-5</v>
      </c>
      <c r="AH474" s="5">
        <f t="shared" si="639"/>
        <v>1.8624265397849549E-2</v>
      </c>
      <c r="AI474" s="5">
        <f t="shared" si="640"/>
        <v>6.2314600931157628E-3</v>
      </c>
      <c r="AJ474" s="5">
        <f t="shared" si="641"/>
        <v>1.0424866179306578E-3</v>
      </c>
      <c r="AK474" s="5">
        <f t="shared" si="642"/>
        <v>1.1626791927038369E-4</v>
      </c>
      <c r="AL474" s="5">
        <f t="shared" si="643"/>
        <v>1.5619700337183075E-7</v>
      </c>
      <c r="AM474" s="5">
        <f t="shared" si="644"/>
        <v>7.531762565145417E-6</v>
      </c>
      <c r="AN474" s="5">
        <f t="shared" si="645"/>
        <v>9.0383277397057295E-6</v>
      </c>
      <c r="AO474" s="5">
        <f t="shared" si="646"/>
        <v>5.4231242437444553E-6</v>
      </c>
      <c r="AP474" s="5">
        <f t="shared" si="647"/>
        <v>2.1693007386671304E-6</v>
      </c>
      <c r="AQ474" s="5">
        <f t="shared" si="648"/>
        <v>6.5080553431123436E-7</v>
      </c>
      <c r="AR474" s="5">
        <f t="shared" si="649"/>
        <v>4.4699288678061262E-3</v>
      </c>
      <c r="AS474" s="5">
        <f t="shared" si="650"/>
        <v>1.4955856117694812E-3</v>
      </c>
      <c r="AT474" s="5">
        <f t="shared" si="651"/>
        <v>2.5020267528661139E-4</v>
      </c>
      <c r="AU474" s="5">
        <f t="shared" si="652"/>
        <v>2.7904957196671422E-5</v>
      </c>
      <c r="AV474" s="5">
        <f t="shared" si="653"/>
        <v>2.3341675960980384E-6</v>
      </c>
      <c r="AW474" s="5">
        <f t="shared" si="654"/>
        <v>1.7420969800997137E-9</v>
      </c>
      <c r="AX474" s="5">
        <f t="shared" si="655"/>
        <v>4.2000652422104903E-7</v>
      </c>
      <c r="AY474" s="5">
        <f t="shared" si="656"/>
        <v>5.0401968807300028E-7</v>
      </c>
      <c r="AZ474" s="5">
        <f t="shared" si="657"/>
        <v>3.0241892841586634E-7</v>
      </c>
      <c r="BA474" s="5">
        <f t="shared" si="658"/>
        <v>1.2097041766214313E-7</v>
      </c>
      <c r="BB474" s="5">
        <f t="shared" si="659"/>
        <v>3.6291979207473423E-8</v>
      </c>
      <c r="BC474" s="5">
        <f t="shared" si="660"/>
        <v>8.7102799527350055E-9</v>
      </c>
      <c r="BD474" s="5">
        <f t="shared" si="661"/>
        <v>8.940068085206E-4</v>
      </c>
      <c r="BE474" s="5">
        <f t="shared" si="662"/>
        <v>2.9912416040383296E-4</v>
      </c>
      <c r="BF474" s="5">
        <f t="shared" si="663"/>
        <v>5.0041712481676397E-5</v>
      </c>
      <c r="BG474" s="5">
        <f t="shared" si="664"/>
        <v>5.581122756779896E-6</v>
      </c>
      <c r="BH474" s="5">
        <f t="shared" si="665"/>
        <v>4.668445035377053E-7</v>
      </c>
      <c r="BI474" s="5">
        <f t="shared" si="666"/>
        <v>3.1240135719087787E-8</v>
      </c>
      <c r="BJ474" s="8">
        <f t="shared" si="667"/>
        <v>0.10297565656932973</v>
      </c>
      <c r="BK474" s="8">
        <f t="shared" si="668"/>
        <v>0.31116520445132478</v>
      </c>
      <c r="BL474" s="8">
        <f t="shared" si="669"/>
        <v>0.5235290000233781</v>
      </c>
      <c r="BM474" s="8">
        <f t="shared" si="670"/>
        <v>0.19964021664162665</v>
      </c>
      <c r="BN474" s="8">
        <f t="shared" si="671"/>
        <v>0.800108566091985</v>
      </c>
    </row>
    <row r="475" spans="1:66" x14ac:dyDescent="0.25">
      <c r="A475" t="s">
        <v>21</v>
      </c>
      <c r="B475" t="s">
        <v>151</v>
      </c>
      <c r="C475" t="s">
        <v>270</v>
      </c>
      <c r="D475" t="s">
        <v>498</v>
      </c>
      <c r="E475">
        <f>VLOOKUP(A475,home!$A$2:$E$405,3,FALSE)</f>
        <v>1.3941176470588199</v>
      </c>
      <c r="F475">
        <f>VLOOKUP(B475,home!$B$2:$E$405,3,FALSE)</f>
        <v>0.76</v>
      </c>
      <c r="G475">
        <f>VLOOKUP(C475,away!$B$2:$E$405,4,FALSE)</f>
        <v>1.18</v>
      </c>
      <c r="H475">
        <f>VLOOKUP(A475,away!$A$2:$E$405,3,FALSE)</f>
        <v>1.3441176470588201</v>
      </c>
      <c r="I475">
        <f>VLOOKUP(C475,away!$B$2:$E$405,3,FALSE)</f>
        <v>1.05</v>
      </c>
      <c r="J475">
        <f>VLOOKUP(B475,home!$B$2:$E$405,4,FALSE)</f>
        <v>1.4</v>
      </c>
      <c r="K475" s="3">
        <f t="shared" si="616"/>
        <v>1.2502447058823496</v>
      </c>
      <c r="L475" s="3">
        <f t="shared" si="617"/>
        <v>1.9758529411764656</v>
      </c>
      <c r="M475" s="5">
        <f t="shared" si="618"/>
        <v>3.9712167700203575E-2</v>
      </c>
      <c r="N475" s="5">
        <f t="shared" si="619"/>
        <v>4.9649927426291561E-2</v>
      </c>
      <c r="O475" s="5">
        <f t="shared" si="620"/>
        <v>7.846540335094028E-2</v>
      </c>
      <c r="P475" s="5">
        <f t="shared" si="621"/>
        <v>9.8100955134436257E-2</v>
      </c>
      <c r="Q475" s="5">
        <f t="shared" si="622"/>
        <v>3.1037279456081954E-2</v>
      </c>
      <c r="R475" s="5">
        <f t="shared" si="623"/>
        <v>7.7518048995776523E-2</v>
      </c>
      <c r="S475" s="5">
        <f t="shared" si="624"/>
        <v>6.0584689502100282E-2</v>
      </c>
      <c r="T475" s="5">
        <f t="shared" si="625"/>
        <v>6.1325099899415425E-2</v>
      </c>
      <c r="U475" s="5">
        <f t="shared" si="626"/>
        <v>9.6916530367298193E-2</v>
      </c>
      <c r="V475" s="5">
        <f t="shared" si="627"/>
        <v>1.6629148783112196E-2</v>
      </c>
      <c r="W475" s="5">
        <f t="shared" si="628"/>
        <v>1.2934731441652494E-2</v>
      </c>
      <c r="X475" s="5">
        <f t="shared" si="629"/>
        <v>2.5557127162316784E-2</v>
      </c>
      <c r="Y475" s="5">
        <f t="shared" si="630"/>
        <v>2.5248562435842281E-2</v>
      </c>
      <c r="Z475" s="5">
        <f t="shared" si="631"/>
        <v>5.1054755034188805E-2</v>
      </c>
      <c r="AA475" s="5">
        <f t="shared" si="632"/>
        <v>6.3830937191614784E-2</v>
      </c>
      <c r="AB475" s="5">
        <f t="shared" si="633"/>
        <v>3.990214564766259E-2</v>
      </c>
      <c r="AC475" s="5">
        <f t="shared" si="634"/>
        <v>2.5674363066303866E-3</v>
      </c>
      <c r="AD475" s="5">
        <f t="shared" si="635"/>
        <v>4.0428948767340005E-3</v>
      </c>
      <c r="AE475" s="5">
        <f t="shared" si="636"/>
        <v>7.988165733062139E-3</v>
      </c>
      <c r="AF475" s="5">
        <f t="shared" si="637"/>
        <v>7.8917203791379429E-3</v>
      </c>
      <c r="AG475" s="5">
        <f t="shared" si="638"/>
        <v>5.1976263073539855E-3</v>
      </c>
      <c r="AH475" s="5">
        <f t="shared" si="639"/>
        <v>2.5219171973836482E-2</v>
      </c>
      <c r="AI475" s="5">
        <f t="shared" si="640"/>
        <v>3.1530136247025588E-2</v>
      </c>
      <c r="AJ475" s="5">
        <f t="shared" si="641"/>
        <v>1.9710192959296463E-2</v>
      </c>
      <c r="AK475" s="5">
        <f t="shared" si="642"/>
        <v>8.2141881330933218E-3</v>
      </c>
      <c r="AL475" s="5">
        <f t="shared" si="643"/>
        <v>2.5369348339650478E-4</v>
      </c>
      <c r="AM475" s="5">
        <f t="shared" si="644"/>
        <v>1.0109215832151117E-3</v>
      </c>
      <c r="AN475" s="5">
        <f t="shared" si="645"/>
        <v>1.9974323834943478E-3</v>
      </c>
      <c r="AO475" s="5">
        <f t="shared" si="646"/>
        <v>1.9733163248642129E-3</v>
      </c>
      <c r="AP475" s="5">
        <f t="shared" si="647"/>
        <v>1.2996609547848295E-3</v>
      </c>
      <c r="AQ475" s="5">
        <f t="shared" si="648"/>
        <v>6.4198473001095475E-4</v>
      </c>
      <c r="AR475" s="5">
        <f t="shared" si="649"/>
        <v>9.9658750237079773E-3</v>
      </c>
      <c r="AS475" s="5">
        <f t="shared" si="650"/>
        <v>1.2459782487876034E-2</v>
      </c>
      <c r="AT475" s="5">
        <f t="shared" si="651"/>
        <v>7.788888545956313E-3</v>
      </c>
      <c r="AU475" s="5">
        <f t="shared" si="652"/>
        <v>3.2460055564298511E-3</v>
      </c>
      <c r="AV475" s="5">
        <f t="shared" si="653"/>
        <v>1.014575315547778E-3</v>
      </c>
      <c r="AW475" s="5">
        <f t="shared" si="654"/>
        <v>1.7408303629913909E-5</v>
      </c>
      <c r="AX475" s="5">
        <f t="shared" si="655"/>
        <v>2.1064989291281591E-4</v>
      </c>
      <c r="AY475" s="5">
        <f t="shared" si="656"/>
        <v>4.1621321047029486E-4</v>
      </c>
      <c r="AZ475" s="5">
        <f t="shared" si="657"/>
        <v>4.1118804803211577E-4</v>
      </c>
      <c r="BA475" s="5">
        <f t="shared" si="658"/>
        <v>2.7081570469362191E-4</v>
      </c>
      <c r="BB475" s="5">
        <f t="shared" si="659"/>
        <v>1.337730016589175E-4</v>
      </c>
      <c r="BC475" s="5">
        <f t="shared" si="660"/>
        <v>5.2863155755555255E-5</v>
      </c>
      <c r="BD475" s="5">
        <f t="shared" si="661"/>
        <v>3.2818505794984143E-3</v>
      </c>
      <c r="BE475" s="5">
        <f t="shared" si="662"/>
        <v>4.1031163125148139E-3</v>
      </c>
      <c r="BF475" s="5">
        <f t="shared" si="663"/>
        <v>2.5649497236705774E-3</v>
      </c>
      <c r="BG475" s="5">
        <f t="shared" si="664"/>
        <v>1.0689382709578451E-3</v>
      </c>
      <c r="BH475" s="5">
        <f t="shared" si="665"/>
        <v>3.3410860354501958E-4</v>
      </c>
      <c r="BI475" s="5">
        <f t="shared" si="666"/>
        <v>8.3543502554381122E-5</v>
      </c>
      <c r="BJ475" s="8">
        <f t="shared" si="667"/>
        <v>0.23929195410778137</v>
      </c>
      <c r="BK475" s="8">
        <f t="shared" si="668"/>
        <v>0.21826430412034953</v>
      </c>
      <c r="BL475" s="8">
        <f t="shared" si="669"/>
        <v>0.48721838878880325</v>
      </c>
      <c r="BM475" s="8">
        <f t="shared" si="670"/>
        <v>0.62094681508055249</v>
      </c>
      <c r="BN475" s="8">
        <f t="shared" si="671"/>
        <v>0.37448378206373018</v>
      </c>
    </row>
    <row r="476" spans="1:66" x14ac:dyDescent="0.25">
      <c r="A476" t="s">
        <v>21</v>
      </c>
      <c r="B476" t="s">
        <v>273</v>
      </c>
      <c r="C476" t="s">
        <v>275</v>
      </c>
      <c r="D476" t="s">
        <v>498</v>
      </c>
      <c r="E476">
        <f>VLOOKUP(A476,home!$A$2:$E$405,3,FALSE)</f>
        <v>1.3941176470588199</v>
      </c>
      <c r="F476">
        <f>VLOOKUP(B476,home!$B$2:$E$405,3,FALSE)</f>
        <v>0.63</v>
      </c>
      <c r="G476">
        <f>VLOOKUP(C476,away!$B$2:$E$405,4,FALSE)</f>
        <v>0.8</v>
      </c>
      <c r="H476">
        <f>VLOOKUP(A476,away!$A$2:$E$405,3,FALSE)</f>
        <v>1.3441176470588201</v>
      </c>
      <c r="I476">
        <f>VLOOKUP(C476,away!$B$2:$E$405,3,FALSE)</f>
        <v>0.8</v>
      </c>
      <c r="J476">
        <f>VLOOKUP(B476,home!$B$2:$E$405,4,FALSE)</f>
        <v>0.79</v>
      </c>
      <c r="K476" s="3">
        <f t="shared" si="616"/>
        <v>0.70263529411764525</v>
      </c>
      <c r="L476" s="3">
        <f t="shared" si="617"/>
        <v>0.84948235294117436</v>
      </c>
      <c r="M476" s="5">
        <f t="shared" si="618"/>
        <v>0.21179898309896439</v>
      </c>
      <c r="N476" s="5">
        <f t="shared" si="619"/>
        <v>0.14881744078355902</v>
      </c>
      <c r="O476" s="5">
        <f t="shared" si="620"/>
        <v>0.17991949851345629</v>
      </c>
      <c r="P476" s="5">
        <f t="shared" si="621"/>
        <v>0.12641778975550158</v>
      </c>
      <c r="Q476" s="5">
        <f t="shared" si="622"/>
        <v>5.228219313739562E-2</v>
      </c>
      <c r="R476" s="5">
        <f t="shared" si="623"/>
        <v>7.6419219468603486E-2</v>
      </c>
      <c r="S476" s="5">
        <f t="shared" si="624"/>
        <v>1.8863945110632056E-2</v>
      </c>
      <c r="T476" s="5">
        <f t="shared" si="625"/>
        <v>4.4412800443279749E-2</v>
      </c>
      <c r="U476" s="5">
        <f t="shared" si="626"/>
        <v>5.3694840747563088E-2</v>
      </c>
      <c r="V476" s="5">
        <f t="shared" si="627"/>
        <v>1.2510490487319618E-3</v>
      </c>
      <c r="W476" s="5">
        <f t="shared" si="628"/>
        <v>1.2245104717403171E-2</v>
      </c>
      <c r="X476" s="5">
        <f t="shared" si="629"/>
        <v>1.0402000367350719E-2</v>
      </c>
      <c r="Y476" s="5">
        <f t="shared" si="630"/>
        <v>4.4181578736760246E-3</v>
      </c>
      <c r="Z476" s="5">
        <f t="shared" si="631"/>
        <v>2.1638926121372429E-2</v>
      </c>
      <c r="AA476" s="5">
        <f t="shared" si="632"/>
        <v>1.5204273219680512E-2</v>
      </c>
      <c r="AB476" s="5">
        <f t="shared" si="633"/>
        <v>5.3415294927776262E-3</v>
      </c>
      <c r="AC476" s="5">
        <f t="shared" si="634"/>
        <v>4.6670094121308443E-5</v>
      </c>
      <c r="AD476" s="5">
        <f t="shared" si="635"/>
        <v>2.1509606886534849E-3</v>
      </c>
      <c r="AE476" s="5">
        <f t="shared" si="636"/>
        <v>1.827203146881331E-3</v>
      </c>
      <c r="AF476" s="5">
        <f t="shared" si="637"/>
        <v>7.7608841425713562E-4</v>
      </c>
      <c r="AG476" s="5">
        <f t="shared" si="638"/>
        <v>2.1975780407784546E-4</v>
      </c>
      <c r="AH476" s="5">
        <f t="shared" si="639"/>
        <v>4.5954714691759232E-3</v>
      </c>
      <c r="AI476" s="5">
        <f t="shared" si="640"/>
        <v>3.2289404473536715E-3</v>
      </c>
      <c r="AJ476" s="5">
        <f t="shared" si="641"/>
        <v>1.1343837604573539E-3</v>
      </c>
      <c r="AK476" s="5">
        <f t="shared" si="642"/>
        <v>2.656860223904112E-4</v>
      </c>
      <c r="AL476" s="5">
        <f t="shared" si="643"/>
        <v>1.1142508920810571E-6</v>
      </c>
      <c r="AM476" s="5">
        <f t="shared" si="644"/>
        <v>3.022681792215069E-4</v>
      </c>
      <c r="AN476" s="5">
        <f t="shared" si="645"/>
        <v>2.5677148410433028E-4</v>
      </c>
      <c r="AO476" s="5">
        <f t="shared" si="646"/>
        <v>1.0906142224257191E-4</v>
      </c>
      <c r="AP476" s="5">
        <f t="shared" si="647"/>
        <v>3.088191786057697E-5</v>
      </c>
      <c r="AQ476" s="5">
        <f t="shared" si="648"/>
        <v>6.5584110618847504E-6</v>
      </c>
      <c r="AR476" s="5">
        <f t="shared" si="649"/>
        <v>7.8075438330191976E-4</v>
      </c>
      <c r="AS476" s="5">
        <f t="shared" si="650"/>
        <v>5.4858558574498516E-4</v>
      </c>
      <c r="AT476" s="5">
        <f t="shared" si="651"/>
        <v>1.9272779719431416E-4</v>
      </c>
      <c r="AU476" s="5">
        <f t="shared" si="652"/>
        <v>4.513911748875761E-5</v>
      </c>
      <c r="AV476" s="5">
        <f t="shared" si="653"/>
        <v>7.9290842732310342E-6</v>
      </c>
      <c r="AW476" s="5">
        <f t="shared" si="654"/>
        <v>1.8474164741407561E-8</v>
      </c>
      <c r="AX476" s="5">
        <f t="shared" si="655"/>
        <v>3.5397381834951427E-5</v>
      </c>
      <c r="AY476" s="5">
        <f t="shared" si="656"/>
        <v>3.006945120911172E-5</v>
      </c>
      <c r="AZ476" s="5">
        <f t="shared" si="657"/>
        <v>1.2771734082383032E-5</v>
      </c>
      <c r="BA476" s="5">
        <f t="shared" si="658"/>
        <v>3.6164542398139094E-6</v>
      </c>
      <c r="BB476" s="5">
        <f t="shared" si="659"/>
        <v>7.680285142353015E-7</v>
      </c>
      <c r="BC476" s="5">
        <f t="shared" si="660"/>
        <v>1.3048533387970365E-7</v>
      </c>
      <c r="BD476" s="5">
        <f t="shared" si="661"/>
        <v>1.1053951176607503E-4</v>
      </c>
      <c r="BE476" s="5">
        <f t="shared" si="662"/>
        <v>7.7668962361377033E-5</v>
      </c>
      <c r="BF476" s="5">
        <f t="shared" si="663"/>
        <v>2.7286477106299234E-5</v>
      </c>
      <c r="BG476" s="5">
        <f t="shared" si="664"/>
        <v>6.3908139556729869E-6</v>
      </c>
      <c r="BH476" s="5">
        <f t="shared" si="665"/>
        <v>1.1226028608488598E-6</v>
      </c>
      <c r="BI476" s="5">
        <f t="shared" si="666"/>
        <v>1.5775607826196976E-7</v>
      </c>
      <c r="BJ476" s="8">
        <f t="shared" si="667"/>
        <v>0.2783400023262394</v>
      </c>
      <c r="BK476" s="8">
        <f t="shared" si="668"/>
        <v>0.3584096208100524</v>
      </c>
      <c r="BL476" s="8">
        <f t="shared" si="669"/>
        <v>0.34160214523359012</v>
      </c>
      <c r="BM476" s="8">
        <f t="shared" si="670"/>
        <v>0.20430551875672964</v>
      </c>
      <c r="BN476" s="8">
        <f t="shared" si="671"/>
        <v>0.79565512475748035</v>
      </c>
    </row>
    <row r="477" spans="1:66" x14ac:dyDescent="0.25">
      <c r="A477" t="s">
        <v>21</v>
      </c>
      <c r="B477" t="s">
        <v>269</v>
      </c>
      <c r="C477" t="s">
        <v>23</v>
      </c>
      <c r="D477" t="s">
        <v>498</v>
      </c>
      <c r="E477">
        <f>VLOOKUP(A477,home!$A$2:$E$405,3,FALSE)</f>
        <v>1.3941176470588199</v>
      </c>
      <c r="F477">
        <f>VLOOKUP(B477,home!$B$2:$E$405,3,FALSE)</f>
        <v>0.63</v>
      </c>
      <c r="G477">
        <f>VLOOKUP(C477,away!$B$2:$E$405,4,FALSE)</f>
        <v>0.89</v>
      </c>
      <c r="H477">
        <f>VLOOKUP(A477,away!$A$2:$E$405,3,FALSE)</f>
        <v>1.3441176470588201</v>
      </c>
      <c r="I477">
        <f>VLOOKUP(C477,away!$B$2:$E$405,3,FALSE)</f>
        <v>1.35</v>
      </c>
      <c r="J477">
        <f>VLOOKUP(B477,home!$B$2:$E$405,4,FALSE)</f>
        <v>0.92</v>
      </c>
      <c r="K477" s="3">
        <f t="shared" si="616"/>
        <v>0.78168176470588036</v>
      </c>
      <c r="L477" s="3">
        <f t="shared" si="617"/>
        <v>1.6693941176470548</v>
      </c>
      <c r="M477" s="5">
        <f t="shared" si="618"/>
        <v>8.6200794677976644E-2</v>
      </c>
      <c r="N477" s="5">
        <f t="shared" si="619"/>
        <v>6.7381589302930048E-2</v>
      </c>
      <c r="O477" s="5">
        <f t="shared" si="620"/>
        <v>0.14390309957191574</v>
      </c>
      <c r="P477" s="5">
        <f t="shared" si="621"/>
        <v>0.11248642882002112</v>
      </c>
      <c r="Q477" s="5">
        <f t="shared" si="622"/>
        <v>2.6335479817500614E-2</v>
      </c>
      <c r="R477" s="5">
        <f t="shared" si="623"/>
        <v>0.1201154939682673</v>
      </c>
      <c r="S477" s="5">
        <f t="shared" si="624"/>
        <v>3.6696867807166612E-2</v>
      </c>
      <c r="T477" s="5">
        <f t="shared" si="625"/>
        <v>4.3964295092748247E-2</v>
      </c>
      <c r="U477" s="5">
        <f t="shared" si="626"/>
        <v>9.3892091293633725E-2</v>
      </c>
      <c r="V477" s="5">
        <f t="shared" si="627"/>
        <v>5.3207805539371589E-3</v>
      </c>
      <c r="W477" s="5">
        <f t="shared" si="628"/>
        <v>6.8619881127066577E-3</v>
      </c>
      <c r="X477" s="5">
        <f t="shared" si="629"/>
        <v>1.1455362590716509E-2</v>
      </c>
      <c r="Y477" s="5">
        <f t="shared" si="630"/>
        <v>9.5617574622281348E-3</v>
      </c>
      <c r="Z477" s="5">
        <f t="shared" si="631"/>
        <v>6.6840033022965234E-2</v>
      </c>
      <c r="AA477" s="5">
        <f t="shared" si="632"/>
        <v>5.2247634966390781E-2</v>
      </c>
      <c r="AB477" s="5">
        <f t="shared" si="633"/>
        <v>2.0420511751118503E-2</v>
      </c>
      <c r="AC477" s="5">
        <f t="shared" si="634"/>
        <v>4.3395452826399463E-4</v>
      </c>
      <c r="AD477" s="5">
        <f t="shared" si="635"/>
        <v>1.3409727443328282E-3</v>
      </c>
      <c r="AE477" s="5">
        <f t="shared" si="636"/>
        <v>2.2386120113142513E-3</v>
      </c>
      <c r="AF477" s="5">
        <f t="shared" si="637"/>
        <v>1.868562861691027E-3</v>
      </c>
      <c r="AG477" s="5">
        <f t="shared" si="638"/>
        <v>1.0397892832535824E-3</v>
      </c>
      <c r="AH477" s="5">
        <f t="shared" si="639"/>
        <v>2.7895589487968275E-2</v>
      </c>
      <c r="AI477" s="5">
        <f t="shared" si="640"/>
        <v>2.1805473618465847E-2</v>
      </c>
      <c r="AJ477" s="5">
        <f t="shared" si="641"/>
        <v>8.5224705491649504E-3</v>
      </c>
      <c r="AK477" s="5">
        <f t="shared" si="642"/>
        <v>2.2206199395083839E-3</v>
      </c>
      <c r="AL477" s="5">
        <f t="shared" si="643"/>
        <v>2.2651297049893723E-5</v>
      </c>
      <c r="AM477" s="5">
        <f t="shared" si="644"/>
        <v>2.0964278824251462E-4</v>
      </c>
      <c r="AN477" s="5">
        <f t="shared" si="645"/>
        <v>3.4997643749918098E-4</v>
      </c>
      <c r="AO477" s="5">
        <f t="shared" si="646"/>
        <v>2.9212430303810253E-4</v>
      </c>
      <c r="AP477" s="5">
        <f t="shared" si="647"/>
        <v>1.6255686437118463E-4</v>
      </c>
      <c r="AQ477" s="5">
        <f t="shared" si="648"/>
        <v>6.7842868291101459E-5</v>
      </c>
      <c r="AR477" s="5">
        <f t="shared" si="649"/>
        <v>9.3137465999022454E-3</v>
      </c>
      <c r="AS477" s="5">
        <f t="shared" si="650"/>
        <v>7.2803858782349807E-3</v>
      </c>
      <c r="AT477" s="5">
        <f t="shared" si="651"/>
        <v>2.8454724405192451E-3</v>
      </c>
      <c r="AU477" s="5">
        <f t="shared" si="652"/>
        <v>7.4141797290901048E-4</v>
      </c>
      <c r="AV477" s="5">
        <f t="shared" si="653"/>
        <v>1.4488822736204296E-4</v>
      </c>
      <c r="AW477" s="5">
        <f t="shared" si="654"/>
        <v>8.2106858205069653E-7</v>
      </c>
      <c r="AX477" s="5">
        <f t="shared" si="655"/>
        <v>2.7312324111878316E-5</v>
      </c>
      <c r="AY477" s="5">
        <f t="shared" si="656"/>
        <v>4.5595033211639473E-5</v>
      </c>
      <c r="AZ477" s="5">
        <f t="shared" si="657"/>
        <v>3.8058040118716529E-5</v>
      </c>
      <c r="BA477" s="5">
        <f t="shared" si="658"/>
        <v>2.1177956101120327E-5</v>
      </c>
      <c r="BB477" s="5">
        <f t="shared" si="659"/>
        <v>8.838588834749461E-6</v>
      </c>
      <c r="BC477" s="5">
        <f t="shared" si="660"/>
        <v>2.9510176418063357E-6</v>
      </c>
      <c r="BD477" s="5">
        <f t="shared" si="661"/>
        <v>2.5913856311886771E-3</v>
      </c>
      <c r="BE477" s="5">
        <f t="shared" si="662"/>
        <v>2.0256388932210268E-3</v>
      </c>
      <c r="BF477" s="5">
        <f t="shared" si="663"/>
        <v>7.9170249235493929E-4</v>
      </c>
      <c r="BG477" s="5">
        <f t="shared" si="664"/>
        <v>2.0628646711535087E-4</v>
      </c>
      <c r="BH477" s="5">
        <f t="shared" si="665"/>
        <v>4.0312592412417254E-5</v>
      </c>
      <c r="BI477" s="5">
        <f t="shared" si="666"/>
        <v>6.3023236753614436E-6</v>
      </c>
      <c r="BJ477" s="8">
        <f t="shared" si="667"/>
        <v>0.17327448550088387</v>
      </c>
      <c r="BK477" s="8">
        <f t="shared" si="668"/>
        <v>0.24120707271762709</v>
      </c>
      <c r="BL477" s="8">
        <f t="shared" si="669"/>
        <v>0.51701052466532893</v>
      </c>
      <c r="BM477" s="8">
        <f t="shared" si="670"/>
        <v>0.44186445578356409</v>
      </c>
      <c r="BN477" s="8">
        <f t="shared" si="671"/>
        <v>0.55642288615861146</v>
      </c>
    </row>
    <row r="478" spans="1:66" x14ac:dyDescent="0.25">
      <c r="A478" t="s">
        <v>21</v>
      </c>
      <c r="B478" t="s">
        <v>266</v>
      </c>
      <c r="C478" t="s">
        <v>274</v>
      </c>
      <c r="D478" t="s">
        <v>498</v>
      </c>
      <c r="E478">
        <f>VLOOKUP(A478,home!$A$2:$E$405,3,FALSE)</f>
        <v>1.3941176470588199</v>
      </c>
      <c r="F478">
        <f>VLOOKUP(B478,home!$B$2:$E$405,3,FALSE)</f>
        <v>0.72</v>
      </c>
      <c r="G478">
        <f>VLOOKUP(C478,away!$B$2:$E$405,4,FALSE)</f>
        <v>0.68</v>
      </c>
      <c r="H478">
        <f>VLOOKUP(A478,away!$A$2:$E$405,3,FALSE)</f>
        <v>1.3441176470588201</v>
      </c>
      <c r="I478">
        <f>VLOOKUP(C478,away!$B$2:$E$405,3,FALSE)</f>
        <v>1.31</v>
      </c>
      <c r="J478">
        <f>VLOOKUP(B478,home!$B$2:$E$405,4,FALSE)</f>
        <v>1.18</v>
      </c>
      <c r="K478" s="3">
        <f t="shared" si="616"/>
        <v>0.68255999999999817</v>
      </c>
      <c r="L478" s="3">
        <f t="shared" si="617"/>
        <v>2.0777370588235238</v>
      </c>
      <c r="M478" s="5">
        <f t="shared" si="618"/>
        <v>6.3272969773674345E-2</v>
      </c>
      <c r="N478" s="5">
        <f t="shared" si="619"/>
        <v>4.3187598248719046E-2</v>
      </c>
      <c r="O478" s="5">
        <f t="shared" si="620"/>
        <v>0.13146459412058381</v>
      </c>
      <c r="P478" s="5">
        <f t="shared" si="621"/>
        <v>8.9732473362945445E-2</v>
      </c>
      <c r="Q478" s="5">
        <f t="shared" si="622"/>
        <v>1.4739063530322795E-2</v>
      </c>
      <c r="R478" s="5">
        <f t="shared" si="623"/>
        <v>0.13657442956376512</v>
      </c>
      <c r="S478" s="5">
        <f t="shared" si="624"/>
        <v>3.1814204409217721E-2</v>
      </c>
      <c r="T478" s="5">
        <f t="shared" si="625"/>
        <v>3.0623898509305938E-2</v>
      </c>
      <c r="U478" s="5">
        <f t="shared" si="626"/>
        <v>9.322024264304328E-2</v>
      </c>
      <c r="V478" s="5">
        <f t="shared" si="627"/>
        <v>5.0131416656097024E-3</v>
      </c>
      <c r="W478" s="5">
        <f t="shared" si="628"/>
        <v>3.3534317344190334E-3</v>
      </c>
      <c r="X478" s="5">
        <f t="shared" si="629"/>
        <v>6.9675493888372688E-3</v>
      </c>
      <c r="Y478" s="5">
        <f t="shared" si="630"/>
        <v>7.2383677871851971E-3</v>
      </c>
      <c r="Z478" s="5">
        <f t="shared" si="631"/>
        <v>9.458858453077261E-2</v>
      </c>
      <c r="AA478" s="5">
        <f t="shared" si="632"/>
        <v>6.4562384257323982E-2</v>
      </c>
      <c r="AB478" s="5">
        <f t="shared" si="633"/>
        <v>2.2033850499339466E-2</v>
      </c>
      <c r="AC478" s="5">
        <f t="shared" si="634"/>
        <v>4.4434614277536827E-4</v>
      </c>
      <c r="AD478" s="5">
        <f t="shared" si="635"/>
        <v>5.7222959116126214E-4</v>
      </c>
      <c r="AE478" s="5">
        <f t="shared" si="636"/>
        <v>1.1889426277111878E-3</v>
      </c>
      <c r="AF478" s="5">
        <f t="shared" si="637"/>
        <v>1.2351550792052783E-3</v>
      </c>
      <c r="AG478" s="5">
        <f t="shared" si="638"/>
        <v>8.5544249381963697E-4</v>
      </c>
      <c r="AH478" s="5">
        <f t="shared" si="639"/>
        <v>4.9132551855311936E-2</v>
      </c>
      <c r="AI478" s="5">
        <f t="shared" si="640"/>
        <v>3.3535914594361622E-2</v>
      </c>
      <c r="AJ478" s="5">
        <f t="shared" si="641"/>
        <v>1.1445136932763703E-2</v>
      </c>
      <c r="AK478" s="5">
        <f t="shared" si="642"/>
        <v>2.6039975549423913E-3</v>
      </c>
      <c r="AL478" s="5">
        <f t="shared" si="643"/>
        <v>2.5206516187332667E-5</v>
      </c>
      <c r="AM478" s="5">
        <f t="shared" si="644"/>
        <v>7.8116205948606011E-5</v>
      </c>
      <c r="AN478" s="5">
        <f t="shared" si="645"/>
        <v>1.6230493599410926E-4</v>
      </c>
      <c r="AO478" s="5">
        <f t="shared" si="646"/>
        <v>1.686134901724705E-4</v>
      </c>
      <c r="AP478" s="5">
        <f t="shared" si="647"/>
        <v>1.1677816571630599E-4</v>
      </c>
      <c r="AQ478" s="5">
        <f t="shared" si="648"/>
        <v>6.0658580642550914E-5</v>
      </c>
      <c r="AR478" s="5">
        <f t="shared" si="649"/>
        <v>2.0416904756870028E-2</v>
      </c>
      <c r="AS478" s="5">
        <f t="shared" si="650"/>
        <v>1.3935762510849169E-2</v>
      </c>
      <c r="AT478" s="5">
        <f t="shared" si="651"/>
        <v>4.7559970297025907E-3</v>
      </c>
      <c r="AU478" s="5">
        <f t="shared" si="652"/>
        <v>1.0820844441979307E-3</v>
      </c>
      <c r="AV478" s="5">
        <f t="shared" si="653"/>
        <v>1.8464688955793435E-4</v>
      </c>
      <c r="AW478" s="5">
        <f t="shared" si="654"/>
        <v>9.9298284280661262E-7</v>
      </c>
      <c r="AX478" s="5">
        <f t="shared" si="655"/>
        <v>8.8864995887133967E-6</v>
      </c>
      <c r="AY478" s="5">
        <f t="shared" si="656"/>
        <v>1.8463809518689823E-5</v>
      </c>
      <c r="AZ478" s="5">
        <f t="shared" si="657"/>
        <v>1.9181470642020197E-5</v>
      </c>
      <c r="BA478" s="5">
        <f t="shared" si="658"/>
        <v>1.3284684131886934E-5</v>
      </c>
      <c r="BB478" s="5">
        <f t="shared" si="659"/>
        <v>6.9005201338965745E-6</v>
      </c>
      <c r="BC478" s="5">
        <f t="shared" si="660"/>
        <v>2.8674932814709568E-6</v>
      </c>
      <c r="BD478" s="5">
        <f t="shared" si="661"/>
        <v>7.0701599399698514E-3</v>
      </c>
      <c r="BE478" s="5">
        <f t="shared" si="662"/>
        <v>4.8258083686258087E-3</v>
      </c>
      <c r="BF478" s="5">
        <f t="shared" si="663"/>
        <v>1.6469518800446114E-3</v>
      </c>
      <c r="BG478" s="5">
        <f t="shared" si="664"/>
        <v>3.7471449174774902E-4</v>
      </c>
      <c r="BH478" s="5">
        <f t="shared" si="665"/>
        <v>6.3941280871835694E-5</v>
      </c>
      <c r="BI478" s="5">
        <f t="shared" si="666"/>
        <v>8.7287521343760127E-6</v>
      </c>
      <c r="BJ478" s="8">
        <f t="shared" si="667"/>
        <v>0.11061773484645737</v>
      </c>
      <c r="BK478" s="8">
        <f t="shared" si="668"/>
        <v>0.19032080567992862</v>
      </c>
      <c r="BL478" s="8">
        <f t="shared" si="669"/>
        <v>0.59893880236600727</v>
      </c>
      <c r="BM478" s="8">
        <f t="shared" si="670"/>
        <v>0.51547732799647938</v>
      </c>
      <c r="BN478" s="8">
        <f t="shared" si="671"/>
        <v>0.47897112860001057</v>
      </c>
    </row>
    <row r="479" spans="1:66" x14ac:dyDescent="0.25">
      <c r="A479" t="s">
        <v>175</v>
      </c>
      <c r="B479" t="s">
        <v>283</v>
      </c>
      <c r="C479" t="s">
        <v>282</v>
      </c>
      <c r="D479" t="s">
        <v>498</v>
      </c>
      <c r="E479">
        <f>VLOOKUP(A479,home!$A$2:$E$405,3,FALSE)</f>
        <v>1.1818181818181801</v>
      </c>
      <c r="F479">
        <f>VLOOKUP(B479,home!$B$2:$E$405,3,FALSE)</f>
        <v>1.07</v>
      </c>
      <c r="G479">
        <f>VLOOKUP(C479,away!$B$2:$E$405,4,FALSE)</f>
        <v>0.63</v>
      </c>
      <c r="H479">
        <f>VLOOKUP(A479,away!$A$2:$E$405,3,FALSE)</f>
        <v>1.0363636363636399</v>
      </c>
      <c r="I479">
        <f>VLOOKUP(C479,away!$B$2:$E$405,3,FALSE)</f>
        <v>1.1100000000000001</v>
      </c>
      <c r="J479">
        <f>VLOOKUP(B479,home!$B$2:$E$405,4,FALSE)</f>
        <v>0.57999999999999996</v>
      </c>
      <c r="K479" s="3">
        <f t="shared" si="616"/>
        <v>0.79666363636363535</v>
      </c>
      <c r="L479" s="3">
        <f t="shared" si="617"/>
        <v>0.66721090909091141</v>
      </c>
      <c r="M479" s="5">
        <f t="shared" si="618"/>
        <v>0.23133820565534063</v>
      </c>
      <c r="N479" s="5">
        <f t="shared" si="619"/>
        <v>0.18429873614722217</v>
      </c>
      <c r="O479" s="5">
        <f t="shared" si="620"/>
        <v>0.15435137450276004</v>
      </c>
      <c r="P479" s="5">
        <f t="shared" si="621"/>
        <v>0.12296612728909412</v>
      </c>
      <c r="Q479" s="5">
        <f t="shared" si="622"/>
        <v>7.3412050658134081E-2</v>
      </c>
      <c r="R479" s="5">
        <f t="shared" si="623"/>
        <v>5.149246045070912E-2</v>
      </c>
      <c r="S479" s="5">
        <f t="shared" si="624"/>
        <v>1.6340435875738173E-2</v>
      </c>
      <c r="T479" s="5">
        <f t="shared" si="625"/>
        <v>4.8981321057841684E-2</v>
      </c>
      <c r="U479" s="5">
        <f t="shared" si="626"/>
        <v>4.1022170787972601E-2</v>
      </c>
      <c r="V479" s="5">
        <f t="shared" si="627"/>
        <v>9.6507098877317288E-4</v>
      </c>
      <c r="W479" s="5">
        <f t="shared" si="628"/>
        <v>1.949490374340684E-2</v>
      </c>
      <c r="X479" s="5">
        <f t="shared" si="629"/>
        <v>1.3007212449278289E-2</v>
      </c>
      <c r="Y479" s="5">
        <f t="shared" si="630"/>
        <v>4.339277021510793E-3</v>
      </c>
      <c r="Z479" s="5">
        <f t="shared" si="631"/>
        <v>1.1452110449548478E-2</v>
      </c>
      <c r="AA479" s="5">
        <f t="shared" si="632"/>
        <v>9.1234799547752765E-3</v>
      </c>
      <c r="AB479" s="5">
        <f t="shared" si="633"/>
        <v>3.6341723585310037E-3</v>
      </c>
      <c r="AC479" s="5">
        <f t="shared" si="634"/>
        <v>3.2061025575174557E-5</v>
      </c>
      <c r="AD479" s="5">
        <f t="shared" si="635"/>
        <v>3.8827202266953848E-3</v>
      </c>
      <c r="AE479" s="5">
        <f t="shared" si="636"/>
        <v>2.5905932921990974E-3</v>
      </c>
      <c r="AF479" s="5">
        <f t="shared" si="637"/>
        <v>8.6423605278648818E-4</v>
      </c>
      <c r="AG479" s="5">
        <f t="shared" si="638"/>
        <v>1.9220924081627124E-4</v>
      </c>
      <c r="AH479" s="5">
        <f t="shared" si="639"/>
        <v>1.9102432560131912E-3</v>
      </c>
      <c r="AI479" s="5">
        <f t="shared" si="640"/>
        <v>1.5218213386745797E-3</v>
      </c>
      <c r="AJ479" s="5">
        <f t="shared" si="641"/>
        <v>6.06189860782133E-4</v>
      </c>
      <c r="AK479" s="5">
        <f t="shared" si="642"/>
        <v>1.6097647293915335E-4</v>
      </c>
      <c r="AL479" s="5">
        <f t="shared" si="643"/>
        <v>6.8167212427841461E-7</v>
      </c>
      <c r="AM479" s="5">
        <f t="shared" si="644"/>
        <v>6.1864440295635688E-4</v>
      </c>
      <c r="AN479" s="5">
        <f t="shared" si="645"/>
        <v>4.1276629450051502E-4</v>
      </c>
      <c r="AO479" s="5">
        <f t="shared" si="646"/>
        <v>1.3770108729788772E-4</v>
      </c>
      <c r="AP479" s="5">
        <f t="shared" si="647"/>
        <v>3.0625222546276877E-5</v>
      </c>
      <c r="AQ479" s="5">
        <f t="shared" si="648"/>
        <v>5.1083706440532164E-6</v>
      </c>
      <c r="AR479" s="5">
        <f t="shared" si="649"/>
        <v>2.5490702788586892E-4</v>
      </c>
      <c r="AS479" s="5">
        <f t="shared" si="650"/>
        <v>2.0307515977020292E-4</v>
      </c>
      <c r="AT479" s="5">
        <f t="shared" si="651"/>
        <v>8.0891297618828042E-5</v>
      </c>
      <c r="AU479" s="5">
        <f t="shared" si="652"/>
        <v>2.1481051770396211E-5</v>
      </c>
      <c r="AV479" s="5">
        <f t="shared" si="653"/>
        <v>4.2782932040798376E-6</v>
      </c>
      <c r="AW479" s="5">
        <f t="shared" si="654"/>
        <v>1.0064939454480117E-8</v>
      </c>
      <c r="AX479" s="5">
        <f t="shared" si="655"/>
        <v>8.2141916612536861E-5</v>
      </c>
      <c r="AY479" s="5">
        <f t="shared" si="656"/>
        <v>5.4805982857520558E-5</v>
      </c>
      <c r="AZ479" s="5">
        <f t="shared" si="657"/>
        <v>1.8283574822993594E-5</v>
      </c>
      <c r="BA479" s="5">
        <f t="shared" si="658"/>
        <v>4.0663335263604195E-6</v>
      </c>
      <c r="BB479" s="5">
        <f t="shared" si="659"/>
        <v>6.7827552219744652E-7</v>
      </c>
      <c r="BC479" s="5">
        <f t="shared" si="660"/>
        <v>9.0510565555894243E-8</v>
      </c>
      <c r="BD479" s="5">
        <f t="shared" si="661"/>
        <v>2.8346124968232139E-5</v>
      </c>
      <c r="BE479" s="5">
        <f t="shared" si="662"/>
        <v>2.2582326994009854E-5</v>
      </c>
      <c r="BF479" s="5">
        <f t="shared" si="663"/>
        <v>8.9952593703002849E-6</v>
      </c>
      <c r="BG479" s="5">
        <f t="shared" si="664"/>
        <v>2.3887320133258299E-6</v>
      </c>
      <c r="BH479" s="5">
        <f t="shared" si="665"/>
        <v>4.7575398300859591E-7</v>
      </c>
      <c r="BI479" s="5">
        <f t="shared" si="666"/>
        <v>7.5803179623622258E-8</v>
      </c>
      <c r="BJ479" s="8">
        <f t="shared" si="667"/>
        <v>0.35242817186174319</v>
      </c>
      <c r="BK479" s="8">
        <f t="shared" si="668"/>
        <v>0.37169738848950312</v>
      </c>
      <c r="BL479" s="8">
        <f t="shared" si="669"/>
        <v>0.26445038581391506</v>
      </c>
      <c r="BM479" s="8">
        <f t="shared" si="670"/>
        <v>0.18211430599353159</v>
      </c>
      <c r="BN479" s="8">
        <f t="shared" si="671"/>
        <v>0.8178589547032602</v>
      </c>
    </row>
    <row r="480" spans="1:66" x14ac:dyDescent="0.25">
      <c r="A480" t="s">
        <v>175</v>
      </c>
      <c r="B480" t="s">
        <v>284</v>
      </c>
      <c r="C480" t="s">
        <v>176</v>
      </c>
      <c r="D480" t="s">
        <v>498</v>
      </c>
      <c r="E480">
        <f>VLOOKUP(A480,home!$A$2:$E$405,3,FALSE)</f>
        <v>1.1818181818181801</v>
      </c>
      <c r="F480">
        <f>VLOOKUP(B480,home!$B$2:$E$405,3,FALSE)</f>
        <v>1.37</v>
      </c>
      <c r="G480">
        <f>VLOOKUP(C480,away!$B$2:$E$405,4,FALSE)</f>
        <v>1.1100000000000001</v>
      </c>
      <c r="H480">
        <f>VLOOKUP(A480,away!$A$2:$E$405,3,FALSE)</f>
        <v>1.0363636363636399</v>
      </c>
      <c r="I480">
        <f>VLOOKUP(C480,away!$B$2:$E$405,3,FALSE)</f>
        <v>0.79</v>
      </c>
      <c r="J480">
        <f>VLOOKUP(B480,home!$B$2:$E$405,4,FALSE)</f>
        <v>1.33</v>
      </c>
      <c r="K480" s="3">
        <f t="shared" si="616"/>
        <v>1.7971909090909068</v>
      </c>
      <c r="L480" s="3">
        <f t="shared" si="617"/>
        <v>1.0889072727272766</v>
      </c>
      <c r="M480" s="5">
        <f t="shared" si="618"/>
        <v>5.5793484490361894E-2</v>
      </c>
      <c r="N480" s="5">
        <f t="shared" si="619"/>
        <v>0.10027154311258289</v>
      </c>
      <c r="O480" s="5">
        <f t="shared" si="620"/>
        <v>6.0753931032351577E-2</v>
      </c>
      <c r="P480" s="5">
        <f t="shared" si="621"/>
        <v>0.10918641254287818</v>
      </c>
      <c r="Q480" s="5">
        <f t="shared" si="622"/>
        <v>9.0103552861225469E-2</v>
      </c>
      <c r="R480" s="5">
        <f t="shared" si="623"/>
        <v>3.3077698673949503E-2</v>
      </c>
      <c r="S480" s="5">
        <f t="shared" si="624"/>
        <v>5.3418749486971943E-2</v>
      </c>
      <c r="T480" s="5">
        <f t="shared" si="625"/>
        <v>9.8114414009155021E-2</v>
      </c>
      <c r="U480" s="5">
        <f t="shared" si="626"/>
        <v>5.9446939350470386E-2</v>
      </c>
      <c r="V480" s="5">
        <f t="shared" si="627"/>
        <v>1.1615457476374803E-2</v>
      </c>
      <c r="W480" s="5">
        <f t="shared" si="628"/>
        <v>5.3977762026328799E-2</v>
      </c>
      <c r="X480" s="5">
        <f t="shared" si="629"/>
        <v>5.8776777636011648E-2</v>
      </c>
      <c r="Y480" s="5">
        <f t="shared" si="630"/>
        <v>3.2001230317663512E-2</v>
      </c>
      <c r="Z480" s="5">
        <f t="shared" si="631"/>
        <v>1.2006182217048335E-2</v>
      </c>
      <c r="AA480" s="5">
        <f t="shared" si="632"/>
        <v>2.1577401533368176E-2</v>
      </c>
      <c r="AB480" s="5">
        <f t="shared" si="633"/>
        <v>1.938935493878674E-2</v>
      </c>
      <c r="AC480" s="5">
        <f t="shared" si="634"/>
        <v>1.4206969499601723E-3</v>
      </c>
      <c r="AD480" s="5">
        <f t="shared" si="635"/>
        <v>2.4252085801697607E-2</v>
      </c>
      <c r="AE480" s="5">
        <f t="shared" si="636"/>
        <v>2.6408272608274448E-2</v>
      </c>
      <c r="AF480" s="5">
        <f t="shared" si="637"/>
        <v>1.4378080051657286E-2</v>
      </c>
      <c r="AG480" s="5">
        <f t="shared" si="638"/>
        <v>5.2187986453681983E-3</v>
      </c>
      <c r="AH480" s="5">
        <f t="shared" si="639"/>
        <v>3.2684047834582071E-3</v>
      </c>
      <c r="AI480" s="5">
        <f t="shared" si="640"/>
        <v>5.8739473640603236E-3</v>
      </c>
      <c r="AJ480" s="5">
        <f t="shared" si="641"/>
        <v>5.2783024015838551E-3</v>
      </c>
      <c r="AK480" s="5">
        <f t="shared" si="642"/>
        <v>3.1620390305197353E-3</v>
      </c>
      <c r="AL480" s="5">
        <f t="shared" si="643"/>
        <v>1.1121069400392556E-4</v>
      </c>
      <c r="AM480" s="5">
        <f t="shared" si="644"/>
        <v>8.7171256258607114E-3</v>
      </c>
      <c r="AN480" s="5">
        <f t="shared" si="645"/>
        <v>9.4921414912770424E-3</v>
      </c>
      <c r="AO480" s="5">
        <f t="shared" si="646"/>
        <v>5.168030951803953E-3</v>
      </c>
      <c r="AP480" s="5">
        <f t="shared" si="647"/>
        <v>1.8758354963663315E-3</v>
      </c>
      <c r="AQ480" s="5">
        <f t="shared" si="648"/>
        <v>5.1065272860831973E-4</v>
      </c>
      <c r="AR480" s="5">
        <f t="shared" si="649"/>
        <v>7.1179794778485257E-4</v>
      </c>
      <c r="AS480" s="5">
        <f t="shared" si="650"/>
        <v>1.2792368008685011E-3</v>
      </c>
      <c r="AT480" s="5">
        <f t="shared" si="651"/>
        <v>1.1495163745477025E-3</v>
      </c>
      <c r="AU480" s="5">
        <f t="shared" si="652"/>
        <v>6.8863345939608966E-4</v>
      </c>
      <c r="AV480" s="5">
        <f t="shared" si="653"/>
        <v>3.0940144823061842E-4</v>
      </c>
      <c r="AW480" s="5">
        <f t="shared" si="654"/>
        <v>6.0454573512422361E-6</v>
      </c>
      <c r="AX480" s="5">
        <f t="shared" si="655"/>
        <v>2.6110564880333768E-3</v>
      </c>
      <c r="AY480" s="5">
        <f t="shared" si="656"/>
        <v>2.8431983993212856E-3</v>
      </c>
      <c r="AZ480" s="5">
        <f t="shared" si="657"/>
        <v>1.5479897074137496E-3</v>
      </c>
      <c r="BA480" s="5">
        <f t="shared" si="658"/>
        <v>5.6187241683660022E-4</v>
      </c>
      <c r="BB480" s="5">
        <f t="shared" si="659"/>
        <v>1.5295674025955647E-4</v>
      </c>
      <c r="BC480" s="5">
        <f t="shared" si="660"/>
        <v>3.3311141376257631E-5</v>
      </c>
      <c r="BD480" s="5">
        <f t="shared" si="661"/>
        <v>1.2918032700921266E-4</v>
      </c>
      <c r="BE480" s="5">
        <f t="shared" si="662"/>
        <v>2.3216170933434751E-4</v>
      </c>
      <c r="BF480" s="5">
        <f t="shared" si="663"/>
        <v>2.0861945672734746E-4</v>
      </c>
      <c r="BG480" s="5">
        <f t="shared" si="664"/>
        <v>1.249763303632909E-4</v>
      </c>
      <c r="BH480" s="5">
        <f t="shared" si="665"/>
        <v>5.6151581195112041E-5</v>
      </c>
      <c r="BI480" s="5">
        <f t="shared" si="666"/>
        <v>2.018302225098704E-5</v>
      </c>
      <c r="BJ480" s="8">
        <f t="shared" si="667"/>
        <v>0.53701668825712212</v>
      </c>
      <c r="BK480" s="8">
        <f t="shared" si="668"/>
        <v>0.2343892100398722</v>
      </c>
      <c r="BL480" s="8">
        <f t="shared" si="669"/>
        <v>0.21673787756625659</v>
      </c>
      <c r="BM480" s="8">
        <f t="shared" si="670"/>
        <v>0.54812618242497968</v>
      </c>
      <c r="BN480" s="8">
        <f t="shared" si="671"/>
        <v>0.44918662271334947</v>
      </c>
    </row>
    <row r="481" spans="1:66" x14ac:dyDescent="0.25">
      <c r="A481" t="s">
        <v>175</v>
      </c>
      <c r="B481" t="s">
        <v>279</v>
      </c>
      <c r="C481" t="s">
        <v>276</v>
      </c>
      <c r="D481" t="s">
        <v>498</v>
      </c>
      <c r="E481">
        <f>VLOOKUP(A481,home!$A$2:$E$405,3,FALSE)</f>
        <v>1.1818181818181801</v>
      </c>
      <c r="F481">
        <f>VLOOKUP(B481,home!$B$2:$E$405,3,FALSE)</f>
        <v>1.85</v>
      </c>
      <c r="G481">
        <f>VLOOKUP(C481,away!$B$2:$E$405,4,FALSE)</f>
        <v>0.73</v>
      </c>
      <c r="H481">
        <f>VLOOKUP(A481,away!$A$2:$E$405,3,FALSE)</f>
        <v>1.0363636363636399</v>
      </c>
      <c r="I481">
        <f>VLOOKUP(C481,away!$B$2:$E$405,3,FALSE)</f>
        <v>1.92</v>
      </c>
      <c r="J481">
        <f>VLOOKUP(B481,home!$B$2:$E$405,4,FALSE)</f>
        <v>0.72</v>
      </c>
      <c r="K481" s="3">
        <f t="shared" si="616"/>
        <v>1.5960454545454523</v>
      </c>
      <c r="L481" s="3">
        <f t="shared" si="617"/>
        <v>1.4326690909090958</v>
      </c>
      <c r="M481" s="5">
        <f t="shared" si="618"/>
        <v>4.8377785618043692E-2</v>
      </c>
      <c r="N481" s="5">
        <f t="shared" si="619"/>
        <v>7.7213144836652994E-2</v>
      </c>
      <c r="O481" s="5">
        <f t="shared" si="620"/>
        <v>6.9309358141597791E-2</v>
      </c>
      <c r="P481" s="5">
        <f t="shared" si="621"/>
        <v>0.11062088601935999</v>
      </c>
      <c r="Q481" s="5">
        <f t="shared" si="622"/>
        <v>6.1617844423849835E-2</v>
      </c>
      <c r="R481" s="5">
        <f t="shared" si="623"/>
        <v>4.9648687560107922E-2</v>
      </c>
      <c r="S481" s="5">
        <f t="shared" si="624"/>
        <v>6.3236567503950361E-2</v>
      </c>
      <c r="T481" s="5">
        <f t="shared" si="625"/>
        <v>8.8277981154495047E-2</v>
      </c>
      <c r="U481" s="5">
        <f t="shared" si="626"/>
        <v>7.9241562104457583E-2</v>
      </c>
      <c r="V481" s="5">
        <f t="shared" si="627"/>
        <v>1.606633898123732E-2</v>
      </c>
      <c r="W481" s="5">
        <f t="shared" si="628"/>
        <v>3.278162683719147E-2</v>
      </c>
      <c r="X481" s="5">
        <f t="shared" si="629"/>
        <v>4.6965223519360326E-2</v>
      </c>
      <c r="Y481" s="5">
        <f t="shared" si="630"/>
        <v>3.3642812041912218E-2</v>
      </c>
      <c r="Z481" s="5">
        <f t="shared" si="631"/>
        <v>2.3710046690523182E-2</v>
      </c>
      <c r="AA481" s="5">
        <f t="shared" si="632"/>
        <v>3.7842312247469971E-2</v>
      </c>
      <c r="AB481" s="5">
        <f t="shared" si="633"/>
        <v>3.0199025226032076E-2</v>
      </c>
      <c r="AC481" s="5">
        <f t="shared" si="634"/>
        <v>2.2960856807604894E-3</v>
      </c>
      <c r="AD481" s="5">
        <f t="shared" si="635"/>
        <v>1.3080241626526164E-2</v>
      </c>
      <c r="AE481" s="5">
        <f t="shared" si="636"/>
        <v>1.8739657879946553E-2</v>
      </c>
      <c r="AF481" s="5">
        <f t="shared" si="637"/>
        <v>1.342386430940525E-2</v>
      </c>
      <c r="AG481" s="5">
        <f t="shared" si="638"/>
        <v>6.410651825547559E-3</v>
      </c>
      <c r="AH481" s="5">
        <f t="shared" si="639"/>
        <v>8.4921627593810157E-3</v>
      </c>
      <c r="AI481" s="5">
        <f t="shared" si="640"/>
        <v>1.3553877771370236E-2</v>
      </c>
      <c r="AJ481" s="5">
        <f t="shared" si="641"/>
        <v>1.0816302504230057E-2</v>
      </c>
      <c r="AK481" s="5">
        <f t="shared" si="642"/>
        <v>5.7544368156216604E-3</v>
      </c>
      <c r="AL481" s="5">
        <f t="shared" si="643"/>
        <v>2.1000963904173114E-4</v>
      </c>
      <c r="AM481" s="5">
        <f t="shared" si="644"/>
        <v>4.175332038474657E-3</v>
      </c>
      <c r="AN481" s="5">
        <f t="shared" si="645"/>
        <v>5.9818691558051083E-3</v>
      </c>
      <c r="AO481" s="5">
        <f t="shared" si="646"/>
        <v>4.2850195226922325E-3</v>
      </c>
      <c r="AP481" s="5">
        <f t="shared" si="647"/>
        <v>2.0463383413677361E-3</v>
      </c>
      <c r="AQ481" s="5">
        <f t="shared" si="648"/>
        <v>7.3293142280493541E-4</v>
      </c>
      <c r="AR481" s="5">
        <f t="shared" si="649"/>
        <v>2.4332918200668926E-3</v>
      </c>
      <c r="AS481" s="5">
        <f t="shared" si="650"/>
        <v>3.8836443490003949E-3</v>
      </c>
      <c r="AT481" s="5">
        <f t="shared" si="651"/>
        <v>3.0992364551466062E-3</v>
      </c>
      <c r="AU481" s="5">
        <f t="shared" si="652"/>
        <v>1.6488407522661011E-3</v>
      </c>
      <c r="AV481" s="5">
        <f t="shared" si="653"/>
        <v>6.5790619698090369E-4</v>
      </c>
      <c r="AW481" s="5">
        <f t="shared" si="654"/>
        <v>1.3339141351880657E-5</v>
      </c>
      <c r="AX481" s="5">
        <f t="shared" si="655"/>
        <v>1.1106699535375806E-3</v>
      </c>
      <c r="AY481" s="5">
        <f t="shared" si="656"/>
        <v>1.5912225126347335E-3</v>
      </c>
      <c r="AZ481" s="5">
        <f t="shared" si="657"/>
        <v>1.1398476553052454E-3</v>
      </c>
      <c r="BA481" s="5">
        <f t="shared" si="658"/>
        <v>5.4434150136701014E-4</v>
      </c>
      <c r="BB481" s="5">
        <f t="shared" si="659"/>
        <v>1.9496531097689169E-4</v>
      </c>
      <c r="BC481" s="5">
        <f t="shared" si="660"/>
        <v>5.5864154967214441E-5</v>
      </c>
      <c r="BD481" s="5">
        <f t="shared" si="661"/>
        <v>5.8101699662862897E-4</v>
      </c>
      <c r="BE481" s="5">
        <f t="shared" si="662"/>
        <v>9.2732953648277353E-4</v>
      </c>
      <c r="BF481" s="5">
        <f t="shared" si="663"/>
        <v>7.4003004578453602E-4</v>
      </c>
      <c r="BG481" s="5">
        <f t="shared" si="664"/>
        <v>3.9370719693382404E-4</v>
      </c>
      <c r="BH481" s="5">
        <f t="shared" si="665"/>
        <v>1.5709364552201526E-4</v>
      </c>
      <c r="BI481" s="5">
        <f t="shared" si="666"/>
        <v>5.0145719774677369E-5</v>
      </c>
      <c r="BJ481" s="8">
        <f t="shared" si="667"/>
        <v>0.41401145002482076</v>
      </c>
      <c r="BK481" s="8">
        <f t="shared" si="668"/>
        <v>0.24239889595502828</v>
      </c>
      <c r="BL481" s="8">
        <f t="shared" si="669"/>
        <v>0.31942996784485572</v>
      </c>
      <c r="BM481" s="8">
        <f t="shared" si="670"/>
        <v>0.58118477054433293</v>
      </c>
      <c r="BN481" s="8">
        <f t="shared" si="671"/>
        <v>0.41678770659961223</v>
      </c>
    </row>
    <row r="482" spans="1:66" x14ac:dyDescent="0.25">
      <c r="A482" t="s">
        <v>24</v>
      </c>
      <c r="B482" t="s">
        <v>327</v>
      </c>
      <c r="C482" t="s">
        <v>293</v>
      </c>
      <c r="D482" t="s">
        <v>498</v>
      </c>
      <c r="E482">
        <f>VLOOKUP(A482,home!$A$2:$E$405,3,FALSE)</f>
        <v>1.62917933130699</v>
      </c>
      <c r="F482">
        <f>VLOOKUP(B482,home!$B$2:$E$405,3,FALSE)</f>
        <v>1.05</v>
      </c>
      <c r="G482">
        <f>VLOOKUP(C482,away!$B$2:$E$405,4,FALSE)</f>
        <v>0.92</v>
      </c>
      <c r="H482">
        <f>VLOOKUP(A482,away!$A$2:$E$405,3,FALSE)</f>
        <v>1.4103343465045599</v>
      </c>
      <c r="I482">
        <f>VLOOKUP(C482,away!$B$2:$E$405,3,FALSE)</f>
        <v>0.46</v>
      </c>
      <c r="J482">
        <f>VLOOKUP(B482,home!$B$2:$E$405,4,FALSE)</f>
        <v>1</v>
      </c>
      <c r="K482" s="3">
        <f t="shared" si="616"/>
        <v>1.5737872340425525</v>
      </c>
      <c r="L482" s="3">
        <f t="shared" si="617"/>
        <v>0.64875379939209754</v>
      </c>
      <c r="M482" s="5">
        <f t="shared" si="618"/>
        <v>0.10833347978773375</v>
      </c>
      <c r="N482" s="5">
        <f t="shared" si="619"/>
        <v>0.17049384750934227</v>
      </c>
      <c r="O482" s="5">
        <f t="shared" si="620"/>
        <v>7.0281756613659277E-2</v>
      </c>
      <c r="P482" s="5">
        <f t="shared" si="621"/>
        <v>0.1106085313446627</v>
      </c>
      <c r="Q482" s="5">
        <f t="shared" si="622"/>
        <v>0.13416052034650025</v>
      </c>
      <c r="R482" s="5">
        <f t="shared" si="623"/>
        <v>2.2797778315531068E-2</v>
      </c>
      <c r="S482" s="5">
        <f t="shared" si="624"/>
        <v>2.8232840000604494E-2</v>
      </c>
      <c r="T482" s="5">
        <f t="shared" si="625"/>
        <v>8.7037147303212839E-2</v>
      </c>
      <c r="U482" s="5">
        <f t="shared" si="626"/>
        <v>3.5878852477514919E-2</v>
      </c>
      <c r="V482" s="5">
        <f t="shared" si="627"/>
        <v>3.2028602528193922E-3</v>
      </c>
      <c r="W482" s="5">
        <f t="shared" si="628"/>
        <v>7.0380038077942728E-2</v>
      </c>
      <c r="X482" s="5">
        <f t="shared" si="629"/>
        <v>4.5659317104425841E-2</v>
      </c>
      <c r="Y482" s="5">
        <f t="shared" si="630"/>
        <v>1.4810827724572427E-2</v>
      </c>
      <c r="Z482" s="5">
        <f t="shared" si="631"/>
        <v>4.9300484332998511E-3</v>
      </c>
      <c r="AA482" s="5">
        <f t="shared" si="632"/>
        <v>7.7588472875387924E-3</v>
      </c>
      <c r="AB482" s="5">
        <f t="shared" si="633"/>
        <v>6.105387406007118E-3</v>
      </c>
      <c r="AC482" s="5">
        <f t="shared" si="634"/>
        <v>2.0438260946701583E-4</v>
      </c>
      <c r="AD482" s="5">
        <f t="shared" si="635"/>
        <v>2.7690801364623738E-2</v>
      </c>
      <c r="AE482" s="5">
        <f t="shared" si="636"/>
        <v>1.796451259351153E-2</v>
      </c>
      <c r="AF482" s="5">
        <f t="shared" si="637"/>
        <v>5.8272728996338948E-3</v>
      </c>
      <c r="AG482" s="5">
        <f t="shared" si="638"/>
        <v>1.2601551445773646E-3</v>
      </c>
      <c r="AH482" s="5">
        <f t="shared" si="639"/>
        <v>7.9959691307258409E-4</v>
      </c>
      <c r="AI482" s="5">
        <f t="shared" si="640"/>
        <v>1.2583954141734655E-3</v>
      </c>
      <c r="AJ482" s="5">
        <f t="shared" si="641"/>
        <v>9.902233191019451E-4</v>
      </c>
      <c r="AK482" s="5">
        <f t="shared" si="642"/>
        <v>5.1946693948462866E-4</v>
      </c>
      <c r="AL482" s="5">
        <f t="shared" si="643"/>
        <v>8.3469894292442152E-6</v>
      </c>
      <c r="AM482" s="5">
        <f t="shared" si="644"/>
        <v>8.715885937610586E-3</v>
      </c>
      <c r="AN482" s="5">
        <f t="shared" si="645"/>
        <v>5.6544641170930224E-3</v>
      </c>
      <c r="AO482" s="5">
        <f t="shared" si="646"/>
        <v>1.8341775397451902E-3</v>
      </c>
      <c r="AP482" s="5">
        <f t="shared" si="647"/>
        <v>3.9664321588978073E-4</v>
      </c>
      <c r="AQ482" s="5">
        <f t="shared" si="648"/>
        <v>6.4330948327898809E-5</v>
      </c>
      <c r="AR482" s="5">
        <f t="shared" si="649"/>
        <v>1.0374830706760638E-4</v>
      </c>
      <c r="AS482" s="5">
        <f t="shared" si="650"/>
        <v>1.6327776121652563E-4</v>
      </c>
      <c r="AT482" s="5">
        <f t="shared" si="651"/>
        <v>1.2848222810280812E-4</v>
      </c>
      <c r="AU482" s="5">
        <f t="shared" si="652"/>
        <v>6.7401230129847565E-5</v>
      </c>
      <c r="AV482" s="5">
        <f t="shared" si="653"/>
        <v>2.6518798884279573E-5</v>
      </c>
      <c r="AW482" s="5">
        <f t="shared" si="654"/>
        <v>2.3672999840839188E-7</v>
      </c>
      <c r="AX482" s="5">
        <f t="shared" si="655"/>
        <v>2.2861583369970938E-3</v>
      </c>
      <c r="AY482" s="5">
        <f t="shared" si="656"/>
        <v>1.4831539071387839E-3</v>
      </c>
      <c r="AZ482" s="5">
        <f t="shared" si="657"/>
        <v>4.8110086616976009E-4</v>
      </c>
      <c r="BA482" s="5">
        <f t="shared" si="658"/>
        <v>1.0403867160615363E-4</v>
      </c>
      <c r="BB482" s="5">
        <f t="shared" si="659"/>
        <v>1.6873870872049729E-5</v>
      </c>
      <c r="BC482" s="5">
        <f t="shared" si="660"/>
        <v>2.1893975677387825E-6</v>
      </c>
      <c r="BD482" s="5">
        <f t="shared" si="661"/>
        <v>1.1217851398434599E-5</v>
      </c>
      <c r="BE482" s="5">
        <f t="shared" si="662"/>
        <v>1.7654511324242767E-5</v>
      </c>
      <c r="BF482" s="5">
        <f t="shared" si="663"/>
        <v>1.3892222272676473E-5</v>
      </c>
      <c r="BG482" s="5">
        <f t="shared" si="664"/>
        <v>7.2878006884066155E-6</v>
      </c>
      <c r="BH482" s="5">
        <f t="shared" si="665"/>
        <v>2.8673619219152129E-6</v>
      </c>
      <c r="BI482" s="5">
        <f t="shared" si="666"/>
        <v>9.0252351761797608E-7</v>
      </c>
      <c r="BJ482" s="8">
        <f t="shared" si="667"/>
        <v>0.5963234568773611</v>
      </c>
      <c r="BK482" s="8">
        <f t="shared" si="668"/>
        <v>0.25207359489185538</v>
      </c>
      <c r="BL482" s="8">
        <f t="shared" si="669"/>
        <v>0.14693355528260812</v>
      </c>
      <c r="BM482" s="8">
        <f t="shared" si="670"/>
        <v>0.38210182439055468</v>
      </c>
      <c r="BN482" s="8">
        <f t="shared" si="671"/>
        <v>0.61667591391742937</v>
      </c>
    </row>
    <row r="483" spans="1:66" x14ac:dyDescent="0.25">
      <c r="A483" t="s">
        <v>24</v>
      </c>
      <c r="B483" t="s">
        <v>292</v>
      </c>
      <c r="C483" t="s">
        <v>295</v>
      </c>
      <c r="D483" t="s">
        <v>498</v>
      </c>
      <c r="E483">
        <f>VLOOKUP(A483,home!$A$2:$E$405,3,FALSE)</f>
        <v>1.62917933130699</v>
      </c>
      <c r="F483">
        <f>VLOOKUP(B483,home!$B$2:$E$405,3,FALSE)</f>
        <v>1.7</v>
      </c>
      <c r="G483">
        <f>VLOOKUP(C483,away!$B$2:$E$405,4,FALSE)</f>
        <v>0.65</v>
      </c>
      <c r="H483">
        <f>VLOOKUP(A483,away!$A$2:$E$405,3,FALSE)</f>
        <v>1.4103343465045599</v>
      </c>
      <c r="I483">
        <f>VLOOKUP(C483,away!$B$2:$E$405,3,FALSE)</f>
        <v>1.07</v>
      </c>
      <c r="J483">
        <f>VLOOKUP(B483,home!$B$2:$E$405,4,FALSE)</f>
        <v>0.92</v>
      </c>
      <c r="K483" s="3">
        <f t="shared" si="616"/>
        <v>1.800243161094224</v>
      </c>
      <c r="L483" s="3">
        <f t="shared" si="617"/>
        <v>1.3883331306990889</v>
      </c>
      <c r="M483" s="5">
        <f t="shared" si="618"/>
        <v>4.1230529415977706E-2</v>
      </c>
      <c r="N483" s="5">
        <f t="shared" si="619"/>
        <v>7.4224978609408104E-2</v>
      </c>
      <c r="O483" s="5">
        <f t="shared" si="620"/>
        <v>5.7241709984465199E-2</v>
      </c>
      <c r="P483" s="5">
        <f t="shared" si="621"/>
        <v>0.10304899692887245</v>
      </c>
      <c r="Q483" s="5">
        <f t="shared" si="622"/>
        <v>6.6811505061976001E-2</v>
      </c>
      <c r="R483" s="5">
        <f t="shared" si="623"/>
        <v>3.973528121465094E-2</v>
      </c>
      <c r="S483" s="5">
        <f t="shared" si="624"/>
        <v>6.4388548476481858E-2</v>
      </c>
      <c r="T483" s="5">
        <f t="shared" si="625"/>
        <v>9.2756625989411173E-2</v>
      </c>
      <c r="U483" s="5">
        <f t="shared" si="626"/>
        <v>7.1533168260831156E-2</v>
      </c>
      <c r="V483" s="5">
        <f t="shared" si="627"/>
        <v>1.7880966221965125E-2</v>
      </c>
      <c r="W483" s="5">
        <f t="shared" si="628"/>
        <v>4.0092318356744802E-2</v>
      </c>
      <c r="X483" s="5">
        <f t="shared" si="629"/>
        <v>5.5661493861204066E-2</v>
      </c>
      <c r="Y483" s="5">
        <f t="shared" si="630"/>
        <v>3.8638348015856791E-2</v>
      </c>
      <c r="Z483" s="5">
        <f t="shared" si="631"/>
        <v>1.8388602455981676E-2</v>
      </c>
      <c r="AA483" s="5">
        <f t="shared" si="632"/>
        <v>3.3103955813461469E-2</v>
      </c>
      <c r="AB483" s="5">
        <f t="shared" si="633"/>
        <v>2.9797585029174699E-2</v>
      </c>
      <c r="AC483" s="5">
        <f t="shared" si="634"/>
        <v>2.7931602798230482E-3</v>
      </c>
      <c r="AD483" s="5">
        <f t="shared" si="635"/>
        <v>1.804398048353556E-2</v>
      </c>
      <c r="AE483" s="5">
        <f t="shared" si="636"/>
        <v>2.5051055914980181E-2</v>
      </c>
      <c r="AF483" s="5">
        <f t="shared" si="637"/>
        <v>1.7389605442881186E-2</v>
      </c>
      <c r="AG483" s="5">
        <f t="shared" si="638"/>
        <v>8.0475217887123838E-3</v>
      </c>
      <c r="AH483" s="5">
        <f t="shared" si="639"/>
        <v>6.3823765042234984E-3</v>
      </c>
      <c r="AI483" s="5">
        <f t="shared" si="640"/>
        <v>1.1489829653256815E-2</v>
      </c>
      <c r="AJ483" s="5">
        <f t="shared" si="641"/>
        <v>1.0342243627706601E-2</v>
      </c>
      <c r="AK483" s="5">
        <f t="shared" si="642"/>
        <v>6.2061844537163744E-3</v>
      </c>
      <c r="AL483" s="5">
        <f t="shared" si="643"/>
        <v>2.7924197838293376E-4</v>
      </c>
      <c r="AM483" s="5">
        <f t="shared" si="644"/>
        <v>6.4967104928805126E-3</v>
      </c>
      <c r="AN483" s="5">
        <f t="shared" si="645"/>
        <v>9.019598417826423E-3</v>
      </c>
      <c r="AO483" s="5">
        <f t="shared" si="646"/>
        <v>6.261103654534755E-3</v>
      </c>
      <c r="AP483" s="5">
        <f t="shared" si="647"/>
        <v>2.8974992127772476E-3</v>
      </c>
      <c r="AQ483" s="5">
        <f t="shared" si="648"/>
        <v>1.0056735383182952E-3</v>
      </c>
      <c r="AR483" s="5">
        <f t="shared" si="649"/>
        <v>1.7721729506817829E-3</v>
      </c>
      <c r="AS483" s="5">
        <f t="shared" si="650"/>
        <v>3.1903422347410518E-3</v>
      </c>
      <c r="AT483" s="5">
        <f t="shared" si="651"/>
        <v>2.8716958948213213E-3</v>
      </c>
      <c r="AU483" s="5">
        <f t="shared" si="652"/>
        <v>1.7232502984648136E-3</v>
      </c>
      <c r="AV483" s="5">
        <f t="shared" si="653"/>
        <v>7.755673911662151E-4</v>
      </c>
      <c r="AW483" s="5">
        <f t="shared" si="654"/>
        <v>1.9386663084367037E-5</v>
      </c>
      <c r="AX483" s="5">
        <f t="shared" si="655"/>
        <v>1.9492764390695375E-3</v>
      </c>
      <c r="AY483" s="5">
        <f t="shared" si="656"/>
        <v>2.7062450612513828E-3</v>
      </c>
      <c r="AZ483" s="5">
        <f t="shared" si="657"/>
        <v>1.8785848391630405E-3</v>
      </c>
      <c r="BA483" s="5">
        <f t="shared" si="658"/>
        <v>8.6936719034635599E-4</v>
      </c>
      <c r="BB483" s="5">
        <f t="shared" si="659"/>
        <v>3.017428182751567E-4</v>
      </c>
      <c r="BC483" s="5">
        <f t="shared" si="660"/>
        <v>8.3783910312382908E-5</v>
      </c>
      <c r="BD483" s="5">
        <f t="shared" si="661"/>
        <v>4.100610701267136E-4</v>
      </c>
      <c r="BE483" s="5">
        <f t="shared" si="662"/>
        <v>7.3820963712659528E-4</v>
      </c>
      <c r="BF483" s="5">
        <f t="shared" si="663"/>
        <v>6.6447842534550093E-4</v>
      </c>
      <c r="BG483" s="5">
        <f t="shared" si="664"/>
        <v>3.9874091364096564E-4</v>
      </c>
      <c r="BH483" s="5">
        <f t="shared" si="665"/>
        <v>1.7945765070765269E-4</v>
      </c>
      <c r="BI483" s="5">
        <f t="shared" si="666"/>
        <v>6.4613481678497611E-5</v>
      </c>
      <c r="BJ483" s="8">
        <f t="shared" si="667"/>
        <v>0.47018701909946542</v>
      </c>
      <c r="BK483" s="8">
        <f t="shared" si="668"/>
        <v>0.23232768836275453</v>
      </c>
      <c r="BL483" s="8">
        <f t="shared" si="669"/>
        <v>0.27862092448998793</v>
      </c>
      <c r="BM483" s="8">
        <f t="shared" si="670"/>
        <v>0.61454437479467172</v>
      </c>
      <c r="BN483" s="8">
        <f t="shared" si="671"/>
        <v>0.38229300121535043</v>
      </c>
    </row>
    <row r="484" spans="1:66" x14ac:dyDescent="0.25">
      <c r="A484" t="s">
        <v>24</v>
      </c>
      <c r="B484" t="s">
        <v>180</v>
      </c>
      <c r="C484" t="s">
        <v>183</v>
      </c>
      <c r="D484" t="s">
        <v>498</v>
      </c>
      <c r="E484">
        <f>VLOOKUP(A484,home!$A$2:$E$405,3,FALSE)</f>
        <v>1.62917933130699</v>
      </c>
      <c r="F484">
        <f>VLOOKUP(B484,home!$B$2:$E$405,3,FALSE)</f>
        <v>1.1100000000000001</v>
      </c>
      <c r="G484">
        <f>VLOOKUP(C484,away!$B$2:$E$405,4,FALSE)</f>
        <v>1.3</v>
      </c>
      <c r="H484">
        <f>VLOOKUP(A484,away!$A$2:$E$405,3,FALSE)</f>
        <v>1.4103343465045599</v>
      </c>
      <c r="I484">
        <f>VLOOKUP(C484,away!$B$2:$E$405,3,FALSE)</f>
        <v>0.76</v>
      </c>
      <c r="J484">
        <f>VLOOKUP(B484,home!$B$2:$E$405,4,FALSE)</f>
        <v>1.06</v>
      </c>
      <c r="K484" s="3">
        <f t="shared" si="616"/>
        <v>2.350905775075987</v>
      </c>
      <c r="L484" s="3">
        <f t="shared" si="617"/>
        <v>1.1361653495440736</v>
      </c>
      <c r="M484" s="5">
        <f t="shared" si="618"/>
        <v>3.059033637558492E-2</v>
      </c>
      <c r="N484" s="5">
        <f t="shared" si="619"/>
        <v>7.1914998446879624E-2</v>
      </c>
      <c r="O484" s="5">
        <f t="shared" si="620"/>
        <v>3.4755680220837228E-2</v>
      </c>
      <c r="P484" s="5">
        <f t="shared" si="621"/>
        <v>8.1707329347860486E-2</v>
      </c>
      <c r="Q484" s="5">
        <f t="shared" si="622"/>
        <v>8.4532692581674992E-2</v>
      </c>
      <c r="R484" s="5">
        <f t="shared" si="623"/>
        <v>1.974409978337479E-2</v>
      </c>
      <c r="S484" s="5">
        <f t="shared" si="624"/>
        <v>5.456043035283633E-2</v>
      </c>
      <c r="T484" s="5">
        <f t="shared" si="625"/>
        <v>9.6043116214960478E-2</v>
      </c>
      <c r="U484" s="5">
        <f t="shared" si="626"/>
        <v>4.6416518204412338E-2</v>
      </c>
      <c r="V484" s="5">
        <f t="shared" si="627"/>
        <v>1.6192430465859508E-2</v>
      </c>
      <c r="W484" s="5">
        <f t="shared" si="628"/>
        <v>6.6242798390994256E-2</v>
      </c>
      <c r="X484" s="5">
        <f t="shared" si="629"/>
        <v>7.5262772188681576E-2</v>
      </c>
      <c r="Y484" s="5">
        <f t="shared" si="630"/>
        <v>4.2755476935704702E-2</v>
      </c>
      <c r="Z484" s="5">
        <f t="shared" si="631"/>
        <v>7.4775206772703644E-3</v>
      </c>
      <c r="AA484" s="5">
        <f t="shared" si="632"/>
        <v>1.7578946543445006E-2</v>
      </c>
      <c r="AB484" s="5">
        <f t="shared" si="633"/>
        <v>2.0663223474368463E-2</v>
      </c>
      <c r="AC484" s="5">
        <f t="shared" si="634"/>
        <v>2.7031417552347333E-3</v>
      </c>
      <c r="AD484" s="5">
        <f t="shared" si="635"/>
        <v>3.8932644323645682E-2</v>
      </c>
      <c r="AE484" s="5">
        <f t="shared" si="636"/>
        <v>4.4233921446649983E-2</v>
      </c>
      <c r="AF484" s="5">
        <f t="shared" si="637"/>
        <v>2.5128524411069091E-2</v>
      </c>
      <c r="AG484" s="5">
        <f t="shared" si="638"/>
        <v>9.5167195736763684E-3</v>
      </c>
      <c r="AH484" s="5">
        <f t="shared" si="639"/>
        <v>2.1239249735034793E-3</v>
      </c>
      <c r="AI484" s="5">
        <f t="shared" si="640"/>
        <v>4.9931474860374419E-3</v>
      </c>
      <c r="AJ484" s="5">
        <f t="shared" si="641"/>
        <v>5.869209630365785E-3</v>
      </c>
      <c r="AK484" s="5">
        <f t="shared" si="642"/>
        <v>4.5993196050528404E-3</v>
      </c>
      <c r="AL484" s="5">
        <f t="shared" si="643"/>
        <v>2.8880557697325362E-4</v>
      </c>
      <c r="AM484" s="5">
        <f t="shared" si="644"/>
        <v>1.8305395675887574E-2</v>
      </c>
      <c r="AN484" s="5">
        <f t="shared" si="645"/>
        <v>2.0797956276637376E-2</v>
      </c>
      <c r="AO484" s="5">
        <f t="shared" si="646"/>
        <v>1.1814958631424033E-2</v>
      </c>
      <c r="AP484" s="5">
        <f t="shared" si="647"/>
        <v>4.4745822011068867E-3</v>
      </c>
      <c r="AQ484" s="5">
        <f t="shared" si="648"/>
        <v>1.2709663126460734E-3</v>
      </c>
      <c r="AR484" s="5">
        <f t="shared" si="649"/>
        <v>4.8262599198519346E-4</v>
      </c>
      <c r="AS484" s="5">
        <f t="shared" si="650"/>
        <v>1.1346082317597681E-3</v>
      </c>
      <c r="AT484" s="5">
        <f t="shared" si="651"/>
        <v>1.3336785222463968E-3</v>
      </c>
      <c r="AU484" s="5">
        <f t="shared" si="652"/>
        <v>1.0451175133479541E-3</v>
      </c>
      <c r="AV484" s="5">
        <f t="shared" si="653"/>
        <v>6.1424319944069019E-4</v>
      </c>
      <c r="AW484" s="5">
        <f t="shared" si="654"/>
        <v>2.1427911185128411E-5</v>
      </c>
      <c r="AX484" s="5">
        <f t="shared" si="655"/>
        <v>7.1723767349158533E-3</v>
      </c>
      <c r="AY484" s="5">
        <f t="shared" si="656"/>
        <v>8.1490059200874515E-3</v>
      </c>
      <c r="AZ484" s="5">
        <f t="shared" si="657"/>
        <v>4.6293090798164424E-3</v>
      </c>
      <c r="BA484" s="5">
        <f t="shared" si="658"/>
        <v>1.7532201896057345E-3</v>
      </c>
      <c r="BB484" s="5">
        <f t="shared" si="659"/>
        <v>4.9798700738778133E-4</v>
      </c>
      <c r="BC484" s="5">
        <f t="shared" si="660"/>
        <v>1.1315911646342913E-4</v>
      </c>
      <c r="BD484" s="5">
        <f t="shared" si="661"/>
        <v>9.1390488147152085E-5</v>
      </c>
      <c r="BE484" s="5">
        <f t="shared" si="662"/>
        <v>2.1485042637215337E-4</v>
      </c>
      <c r="BF484" s="5">
        <f t="shared" si="663"/>
        <v>2.525465540679168E-4</v>
      </c>
      <c r="BG484" s="5">
        <f t="shared" si="664"/>
        <v>1.9790438414460186E-4</v>
      </c>
      <c r="BH484" s="5">
        <f t="shared" si="665"/>
        <v>1.1631363989960029E-4</v>
      </c>
      <c r="BI484" s="5">
        <f t="shared" si="666"/>
        <v>5.4688481552015754E-5</v>
      </c>
      <c r="BJ484" s="8">
        <f t="shared" si="667"/>
        <v>0.63354258165991562</v>
      </c>
      <c r="BK484" s="8">
        <f t="shared" si="668"/>
        <v>0.19419147979443668</v>
      </c>
      <c r="BL484" s="8">
        <f t="shared" si="669"/>
        <v>0.16228203735436081</v>
      </c>
      <c r="BM484" s="8">
        <f t="shared" si="670"/>
        <v>0.66612090472086893</v>
      </c>
      <c r="BN484" s="8">
        <f t="shared" si="671"/>
        <v>0.32324513675621203</v>
      </c>
    </row>
    <row r="485" spans="1:66" s="10" customFormat="1" x14ac:dyDescent="0.25">
      <c r="A485" t="s">
        <v>24</v>
      </c>
      <c r="B485" t="s">
        <v>25</v>
      </c>
      <c r="C485" t="s">
        <v>289</v>
      </c>
      <c r="D485" t="s">
        <v>498</v>
      </c>
      <c r="E485">
        <f>VLOOKUP(A485,home!$A$2:$E$405,3,FALSE)</f>
        <v>1.62917933130699</v>
      </c>
      <c r="F485">
        <f>VLOOKUP(B485,home!$B$2:$E$405,3,FALSE)</f>
        <v>1.19</v>
      </c>
      <c r="G485">
        <f>VLOOKUP(C485,away!$B$2:$E$405,4,FALSE)</f>
        <v>1.19</v>
      </c>
      <c r="H485">
        <f>VLOOKUP(A485,away!$A$2:$E$405,3,FALSE)</f>
        <v>1.4103343465045599</v>
      </c>
      <c r="I485">
        <f>VLOOKUP(C485,away!$B$2:$E$405,3,FALSE)</f>
        <v>0.77</v>
      </c>
      <c r="J485">
        <f>VLOOKUP(B485,home!$B$2:$E$405,4,FALSE)</f>
        <v>0.89</v>
      </c>
      <c r="K485" s="3">
        <f t="shared" si="616"/>
        <v>2.3070808510638283</v>
      </c>
      <c r="L485" s="3">
        <f t="shared" si="617"/>
        <v>0.96650212765957488</v>
      </c>
      <c r="M485" s="5">
        <f t="shared" si="618"/>
        <v>3.7870494522755122E-2</v>
      </c>
      <c r="N485" s="5">
        <f t="shared" si="619"/>
        <v>8.7370292733765925E-2</v>
      </c>
      <c r="O485" s="5">
        <f t="shared" si="620"/>
        <v>3.6601913531763099E-2</v>
      </c>
      <c r="P485" s="5">
        <f t="shared" si="621"/>
        <v>8.4443573821424658E-2</v>
      </c>
      <c r="Q485" s="5">
        <f t="shared" si="622"/>
        <v>0.10078516465895627</v>
      </c>
      <c r="R485" s="5">
        <f t="shared" si="623"/>
        <v>1.7687913652430408E-2</v>
      </c>
      <c r="S485" s="5">
        <f t="shared" si="624"/>
        <v>4.7073039642047634E-2</v>
      </c>
      <c r="T485" s="5">
        <f t="shared" si="625"/>
        <v>9.740907607940183E-2</v>
      </c>
      <c r="U485" s="5">
        <f t="shared" si="626"/>
        <v>4.0807446882792656E-2</v>
      </c>
      <c r="V485" s="5">
        <f t="shared" si="627"/>
        <v>1.1662599510678408E-2</v>
      </c>
      <c r="W485" s="5">
        <f t="shared" si="628"/>
        <v>7.7506507818664291E-2</v>
      </c>
      <c r="X485" s="5">
        <f t="shared" si="629"/>
        <v>7.4910204714202511E-2</v>
      </c>
      <c r="Y485" s="5">
        <f t="shared" si="630"/>
        <v>3.6200436119845525E-2</v>
      </c>
      <c r="Z485" s="5">
        <f t="shared" si="631"/>
        <v>5.6984687263109445E-3</v>
      </c>
      <c r="AA485" s="5">
        <f t="shared" si="632"/>
        <v>1.3146828078858062E-2</v>
      </c>
      <c r="AB485" s="5">
        <f t="shared" si="633"/>
        <v>1.5165397656480851E-2</v>
      </c>
      <c r="AC485" s="5">
        <f t="shared" si="634"/>
        <v>1.6253279682846675E-3</v>
      </c>
      <c r="AD485" s="5">
        <f t="shared" si="635"/>
        <v>4.4703445005317331E-2</v>
      </c>
      <c r="AE485" s="5">
        <f t="shared" si="636"/>
        <v>4.3205974711351992E-2</v>
      </c>
      <c r="AF485" s="5">
        <f t="shared" si="637"/>
        <v>2.0879333243063746E-2</v>
      </c>
      <c r="AG485" s="5">
        <f t="shared" si="638"/>
        <v>6.7266400011781339E-3</v>
      </c>
      <c r="AH485" s="5">
        <f t="shared" si="639"/>
        <v>1.3768955370952684E-3</v>
      </c>
      <c r="AI485" s="5">
        <f t="shared" si="640"/>
        <v>3.1766093275477384E-3</v>
      </c>
      <c r="AJ485" s="5">
        <f t="shared" si="641"/>
        <v>3.6643472754480668E-3</v>
      </c>
      <c r="AK485" s="5">
        <f t="shared" si="642"/>
        <v>2.8179818102780484E-3</v>
      </c>
      <c r="AL485" s="5">
        <f t="shared" si="643"/>
        <v>1.4496615795857068E-4</v>
      </c>
      <c r="AM485" s="5">
        <f t="shared" si="644"/>
        <v>2.0626892389670519E-2</v>
      </c>
      <c r="AN485" s="5">
        <f t="shared" si="645"/>
        <v>1.9935935381621649E-2</v>
      </c>
      <c r="AO485" s="5">
        <f t="shared" si="646"/>
        <v>9.6340619816105613E-3</v>
      </c>
      <c r="AP485" s="5">
        <f t="shared" si="647"/>
        <v>3.1037804677436095E-3</v>
      </c>
      <c r="AQ485" s="5">
        <f t="shared" si="648"/>
        <v>7.4995260646560703E-4</v>
      </c>
      <c r="AR485" s="5">
        <f t="shared" si="649"/>
        <v>2.6615449323351013E-4</v>
      </c>
      <c r="AS485" s="5">
        <f t="shared" si="650"/>
        <v>6.1403993476362852E-4</v>
      </c>
      <c r="AT485" s="5">
        <f t="shared" si="651"/>
        <v>7.08319887640825E-4</v>
      </c>
      <c r="AU485" s="5">
        <f t="shared" si="652"/>
        <v>5.4471708306794316E-4</v>
      </c>
      <c r="AV485" s="5">
        <f t="shared" si="653"/>
        <v>3.1417658789834919E-4</v>
      </c>
      <c r="AW485" s="5">
        <f t="shared" si="654"/>
        <v>8.9790369165069031E-6</v>
      </c>
      <c r="AX485" s="5">
        <f t="shared" si="655"/>
        <v>7.9313180748605099E-3</v>
      </c>
      <c r="AY485" s="5">
        <f t="shared" si="656"/>
        <v>7.6656357944975256E-3</v>
      </c>
      <c r="AZ485" s="5">
        <f t="shared" si="657"/>
        <v>3.7044266526226272E-3</v>
      </c>
      <c r="BA485" s="5">
        <f t="shared" si="658"/>
        <v>1.1934454138395353E-3</v>
      </c>
      <c r="BB485" s="5">
        <f t="shared" si="659"/>
        <v>2.8836688293036811E-4</v>
      </c>
      <c r="BC485" s="5">
        <f t="shared" si="660"/>
        <v>5.5741441179752094E-5</v>
      </c>
      <c r="BD485" s="5">
        <f t="shared" si="661"/>
        <v>4.2873147332723896E-5</v>
      </c>
      <c r="BE485" s="5">
        <f t="shared" si="662"/>
        <v>9.8911817236165542E-5</v>
      </c>
      <c r="BF485" s="5">
        <f t="shared" si="663"/>
        <v>1.1409877974474134E-4</v>
      </c>
      <c r="BG485" s="5">
        <f t="shared" si="664"/>
        <v>8.7745036626280711E-5</v>
      </c>
      <c r="BH485" s="5">
        <f t="shared" si="665"/>
        <v>5.0608723444096635E-5</v>
      </c>
      <c r="BI485" s="5">
        <f t="shared" si="666"/>
        <v>2.3351683350932085E-5</v>
      </c>
      <c r="BJ485" s="8">
        <f t="shared" si="667"/>
        <v>0.6645866321727899</v>
      </c>
      <c r="BK485" s="8">
        <f t="shared" si="668"/>
        <v>0.19048563741764657</v>
      </c>
      <c r="BL485" s="8">
        <f t="shared" si="669"/>
        <v>0.1373103309270334</v>
      </c>
      <c r="BM485" s="8">
        <f t="shared" si="670"/>
        <v>0.62566505956510421</v>
      </c>
      <c r="BN485" s="8">
        <f t="shared" si="671"/>
        <v>0.36475935292109546</v>
      </c>
    </row>
    <row r="486" spans="1:66" x14ac:dyDescent="0.25">
      <c r="A486" t="s">
        <v>24</v>
      </c>
      <c r="B486" t="s">
        <v>182</v>
      </c>
      <c r="C486" t="s">
        <v>26</v>
      </c>
      <c r="D486" t="s">
        <v>498</v>
      </c>
      <c r="E486">
        <f>VLOOKUP(A486,home!$A$2:$E$405,3,FALSE)</f>
        <v>1.62917933130699</v>
      </c>
      <c r="F486">
        <f>VLOOKUP(B486,home!$B$2:$E$405,3,FALSE)</f>
        <v>0.88</v>
      </c>
      <c r="G486">
        <f>VLOOKUP(C486,away!$B$2:$E$405,4,FALSE)</f>
        <v>1.1499999999999999</v>
      </c>
      <c r="H486">
        <f>VLOOKUP(A486,away!$A$2:$E$405,3,FALSE)</f>
        <v>1.4103343465045599</v>
      </c>
      <c r="I486">
        <f>VLOOKUP(C486,away!$B$2:$E$405,3,FALSE)</f>
        <v>0.88</v>
      </c>
      <c r="J486">
        <f>VLOOKUP(B486,home!$B$2:$E$405,4,FALSE)</f>
        <v>1.24</v>
      </c>
      <c r="K486" s="3">
        <f t="shared" si="616"/>
        <v>1.6487294832826738</v>
      </c>
      <c r="L486" s="3">
        <f t="shared" si="617"/>
        <v>1.5389568389057757</v>
      </c>
      <c r="M486" s="5">
        <f t="shared" si="618"/>
        <v>4.1267239667031143E-2</v>
      </c>
      <c r="N486" s="5">
        <f t="shared" si="619"/>
        <v>6.8038514732726513E-2</v>
      </c>
      <c r="O486" s="5">
        <f t="shared" si="620"/>
        <v>6.3508500708341298E-2</v>
      </c>
      <c r="P486" s="5">
        <f t="shared" si="621"/>
        <v>0.10470833755692086</v>
      </c>
      <c r="Q486" s="5">
        <f t="shared" si="622"/>
        <v>5.6088552619304392E-2</v>
      </c>
      <c r="R486" s="5">
        <f t="shared" si="623"/>
        <v>4.8868420746877077E-2</v>
      </c>
      <c r="S486" s="5">
        <f t="shared" si="624"/>
        <v>6.6419731743611238E-2</v>
      </c>
      <c r="T486" s="5">
        <f t="shared" si="625"/>
        <v>8.6317861637804957E-2</v>
      </c>
      <c r="U486" s="5">
        <f t="shared" si="626"/>
        <v>8.0570806086838934E-2</v>
      </c>
      <c r="V486" s="5">
        <f t="shared" si="627"/>
        <v>1.8725371903731414E-2</v>
      </c>
      <c r="W486" s="5">
        <f t="shared" si="628"/>
        <v>3.0824950126032945E-2</v>
      </c>
      <c r="X486" s="5">
        <f t="shared" si="629"/>
        <v>4.7438267805387853E-2</v>
      </c>
      <c r="Y486" s="5">
        <f t="shared" si="630"/>
        <v>3.6502723332472668E-2</v>
      </c>
      <c r="Z486" s="5">
        <f t="shared" si="631"/>
        <v>2.5068796771643791E-2</v>
      </c>
      <c r="AA486" s="5">
        <f t="shared" si="632"/>
        <v>4.1331664347830623E-2</v>
      </c>
      <c r="AB486" s="5">
        <f t="shared" si="633"/>
        <v>3.4072366801705854E-2</v>
      </c>
      <c r="AC486" s="5">
        <f t="shared" si="634"/>
        <v>2.9695204022532691E-3</v>
      </c>
      <c r="AD486" s="5">
        <f t="shared" si="635"/>
        <v>1.2705501023377121E-2</v>
      </c>
      <c r="AE486" s="5">
        <f t="shared" si="636"/>
        <v>1.9553217691650551E-2</v>
      </c>
      <c r="AF486" s="5">
        <f t="shared" si="637"/>
        <v>1.5045779044589513E-2</v>
      </c>
      <c r="AG486" s="5">
        <f t="shared" si="638"/>
        <v>7.7182681857787469E-3</v>
      </c>
      <c r="AH486" s="5">
        <f t="shared" si="639"/>
        <v>9.6449490587150605E-3</v>
      </c>
      <c r="AI486" s="5">
        <f t="shared" si="640"/>
        <v>1.5901911877862992E-2</v>
      </c>
      <c r="AJ486" s="5">
        <f t="shared" si="641"/>
        <v>1.3108975476797832E-2</v>
      </c>
      <c r="AK486" s="5">
        <f t="shared" si="642"/>
        <v>7.2043847880753804E-3</v>
      </c>
      <c r="AL486" s="5">
        <f t="shared" si="643"/>
        <v>3.0138535765425272E-4</v>
      </c>
      <c r="AM486" s="5">
        <f t="shared" si="644"/>
        <v>4.1895868274240073E-3</v>
      </c>
      <c r="AN486" s="5">
        <f t="shared" si="645"/>
        <v>6.4475933002537279E-3</v>
      </c>
      <c r="AO486" s="5">
        <f t="shared" si="646"/>
        <v>4.9612839019542686E-3</v>
      </c>
      <c r="AP486" s="5">
        <f t="shared" si="647"/>
        <v>2.5450672635552183E-3</v>
      </c>
      <c r="AQ486" s="5">
        <f t="shared" si="648"/>
        <v>9.7918716768087772E-4</v>
      </c>
      <c r="AR486" s="5">
        <f t="shared" si="649"/>
        <v>2.9686320629614738E-3</v>
      </c>
      <c r="AS486" s="5">
        <f t="shared" si="650"/>
        <v>4.8944712072228483E-3</v>
      </c>
      <c r="AT486" s="5">
        <f t="shared" si="651"/>
        <v>4.0348294922132261E-3</v>
      </c>
      <c r="AU486" s="5">
        <f t="shared" si="652"/>
        <v>2.2174474479434692E-3</v>
      </c>
      <c r="AV486" s="5">
        <f t="shared" si="653"/>
        <v>9.1399274626357988E-4</v>
      </c>
      <c r="AW486" s="5">
        <f t="shared" si="654"/>
        <v>2.1242004297005576E-5</v>
      </c>
      <c r="AX486" s="5">
        <f t="shared" si="655"/>
        <v>1.1512492208577804E-3</v>
      </c>
      <c r="AY486" s="5">
        <f t="shared" si="656"/>
        <v>1.7717228617240271E-3</v>
      </c>
      <c r="AZ486" s="5">
        <f t="shared" si="657"/>
        <v>1.3633025073479521E-3</v>
      </c>
      <c r="BA486" s="5">
        <f t="shared" si="658"/>
        <v>6.993545723935075E-4</v>
      </c>
      <c r="BB486" s="5">
        <f t="shared" si="659"/>
        <v>2.6906912550125314E-4</v>
      </c>
      <c r="BC486" s="5">
        <f t="shared" si="660"/>
        <v>8.2817154165710014E-5</v>
      </c>
      <c r="BD486" s="5">
        <f t="shared" si="661"/>
        <v>7.6143276924825389E-4</v>
      </c>
      <c r="BE486" s="5">
        <f t="shared" si="662"/>
        <v>1.2553966561971691E-3</v>
      </c>
      <c r="BF486" s="5">
        <f t="shared" si="663"/>
        <v>1.0349047401433777E-3</v>
      </c>
      <c r="BG486" s="5">
        <f t="shared" si="664"/>
        <v>5.6875931915446052E-4</v>
      </c>
      <c r="BH486" s="5">
        <f t="shared" si="665"/>
        <v>2.3443256459543472E-4</v>
      </c>
      <c r="BI486" s="5">
        <f t="shared" si="666"/>
        <v>7.7303176218012596E-5</v>
      </c>
      <c r="BJ486" s="8">
        <f t="shared" si="667"/>
        <v>0.4046938701019836</v>
      </c>
      <c r="BK486" s="8">
        <f t="shared" si="668"/>
        <v>0.23616330949292619</v>
      </c>
      <c r="BL486" s="8">
        <f t="shared" si="669"/>
        <v>0.33317358207520636</v>
      </c>
      <c r="BM486" s="8">
        <f t="shared" si="670"/>
        <v>0.6148695115531313</v>
      </c>
      <c r="BN486" s="8">
        <f t="shared" si="671"/>
        <v>0.38247956603120126</v>
      </c>
    </row>
    <row r="487" spans="1:66" x14ac:dyDescent="0.25">
      <c r="A487" t="s">
        <v>24</v>
      </c>
      <c r="B487" t="s">
        <v>286</v>
      </c>
      <c r="C487" t="s">
        <v>294</v>
      </c>
      <c r="D487" t="s">
        <v>498</v>
      </c>
      <c r="E487">
        <f>VLOOKUP(A487,home!$A$2:$E$405,3,FALSE)</f>
        <v>1.62917933130699</v>
      </c>
      <c r="F487">
        <f>VLOOKUP(B487,home!$B$2:$E$405,3,FALSE)</f>
        <v>1.65</v>
      </c>
      <c r="G487">
        <f>VLOOKUP(C487,away!$B$2:$E$405,4,FALSE)</f>
        <v>0.51</v>
      </c>
      <c r="H487">
        <f>VLOOKUP(A487,away!$A$2:$E$405,3,FALSE)</f>
        <v>1.4103343465045599</v>
      </c>
      <c r="I487">
        <f>VLOOKUP(C487,away!$B$2:$E$405,3,FALSE)</f>
        <v>1.1599999999999999</v>
      </c>
      <c r="J487">
        <f>VLOOKUP(B487,home!$B$2:$E$405,4,FALSE)</f>
        <v>0.75</v>
      </c>
      <c r="K487" s="3">
        <f t="shared" si="616"/>
        <v>1.3709544072948321</v>
      </c>
      <c r="L487" s="3">
        <f t="shared" si="617"/>
        <v>1.226990881458967</v>
      </c>
      <c r="M487" s="5">
        <f t="shared" si="618"/>
        <v>7.4426345863743415E-2</v>
      </c>
      <c r="N487" s="5">
        <f t="shared" si="619"/>
        <v>0.10203512688074852</v>
      </c>
      <c r="O487" s="5">
        <f t="shared" si="620"/>
        <v>9.1320447715124459E-2</v>
      </c>
      <c r="P487" s="5">
        <f t="shared" si="621"/>
        <v>0.12519617027118715</v>
      </c>
      <c r="Q487" s="5">
        <f t="shared" si="622"/>
        <v>6.9942753448024808E-2</v>
      </c>
      <c r="R487" s="5">
        <f t="shared" si="623"/>
        <v>5.6024678318604054E-2</v>
      </c>
      <c r="S487" s="5">
        <f t="shared" si="624"/>
        <v>5.2649639279844326E-2</v>
      </c>
      <c r="T487" s="5">
        <f t="shared" si="625"/>
        <v>8.5819120704859156E-2</v>
      </c>
      <c r="U487" s="5">
        <f t="shared" si="626"/>
        <v>7.6807279658165445E-2</v>
      </c>
      <c r="V487" s="5">
        <f t="shared" si="627"/>
        <v>9.8405016358401945E-3</v>
      </c>
      <c r="W487" s="5">
        <f t="shared" si="628"/>
        <v>3.196277536596847E-2</v>
      </c>
      <c r="X487" s="5">
        <f t="shared" si="629"/>
        <v>3.9218033920164604E-2</v>
      </c>
      <c r="Y487" s="5">
        <f t="shared" si="630"/>
        <v>2.4060085004395226E-2</v>
      </c>
      <c r="Z487" s="5">
        <f t="shared" si="631"/>
        <v>2.2913923144533031E-2</v>
      </c>
      <c r="AA487" s="5">
        <f t="shared" si="632"/>
        <v>3.1413943923412617E-2</v>
      </c>
      <c r="AB487" s="5">
        <f t="shared" si="633"/>
        <v>2.153354243615762E-2</v>
      </c>
      <c r="AC487" s="5">
        <f t="shared" si="634"/>
        <v>1.0345741014630297E-3</v>
      </c>
      <c r="AD487" s="5">
        <f t="shared" si="635"/>
        <v>1.0954876939337293E-2</v>
      </c>
      <c r="AE487" s="5">
        <f t="shared" si="636"/>
        <v>1.3441534112071973E-2</v>
      </c>
      <c r="AF487" s="5">
        <f t="shared" si="637"/>
        <v>8.2463198941659845E-3</v>
      </c>
      <c r="AG487" s="5">
        <f t="shared" si="638"/>
        <v>3.3727197719117803E-3</v>
      </c>
      <c r="AH487" s="5">
        <f t="shared" si="639"/>
        <v>7.0287936891983982E-3</v>
      </c>
      <c r="AI487" s="5">
        <f t="shared" si="640"/>
        <v>9.6361556861726452E-3</v>
      </c>
      <c r="AJ487" s="5">
        <f t="shared" si="641"/>
        <v>6.6053650536687745E-3</v>
      </c>
      <c r="AK487" s="5">
        <f t="shared" si="642"/>
        <v>3.01855144403949E-3</v>
      </c>
      <c r="AL487" s="5">
        <f t="shared" si="643"/>
        <v>6.9612293260805353E-5</v>
      </c>
      <c r="AM487" s="5">
        <f t="shared" si="644"/>
        <v>3.0037273642713946E-3</v>
      </c>
      <c r="AN487" s="5">
        <f t="shared" si="645"/>
        <v>3.6855460863497776E-3</v>
      </c>
      <c r="AO487" s="5">
        <f t="shared" si="646"/>
        <v>2.2610657205739807E-3</v>
      </c>
      <c r="AP487" s="5">
        <f t="shared" si="647"/>
        <v>9.2476900717457472E-4</v>
      </c>
      <c r="AQ487" s="5">
        <f t="shared" si="648"/>
        <v>2.8367078481476615E-4</v>
      </c>
      <c r="AR487" s="5">
        <f t="shared" si="649"/>
        <v>1.7248531528605529E-3</v>
      </c>
      <c r="AS487" s="5">
        <f t="shared" si="650"/>
        <v>2.3646950318505617E-3</v>
      </c>
      <c r="AT487" s="5">
        <f t="shared" si="651"/>
        <v>1.6209445379118609E-3</v>
      </c>
      <c r="AU487" s="5">
        <f t="shared" si="652"/>
        <v>7.4074701941025014E-4</v>
      </c>
      <c r="AV487" s="5">
        <f t="shared" si="653"/>
        <v>2.5388259773774827E-4</v>
      </c>
      <c r="AW487" s="5">
        <f t="shared" si="654"/>
        <v>3.2527282953759272E-6</v>
      </c>
      <c r="AX487" s="5">
        <f t="shared" si="655"/>
        <v>6.8632887805999271E-4</v>
      </c>
      <c r="AY487" s="5">
        <f t="shared" si="656"/>
        <v>8.4211927506157422E-4</v>
      </c>
      <c r="AZ487" s="5">
        <f t="shared" si="657"/>
        <v>5.1663633580069379E-4</v>
      </c>
      <c r="BA487" s="5">
        <f t="shared" si="658"/>
        <v>2.113026910192748E-4</v>
      </c>
      <c r="BB487" s="5">
        <f t="shared" si="659"/>
        <v>6.4816618777097904E-5</v>
      </c>
      <c r="BC487" s="5">
        <f t="shared" si="660"/>
        <v>1.5905880041300234E-5</v>
      </c>
      <c r="BD487" s="5">
        <f t="shared" si="661"/>
        <v>3.5272984840260807E-4</v>
      </c>
      <c r="BE487" s="5">
        <f t="shared" si="662"/>
        <v>4.8357654025199347E-4</v>
      </c>
      <c r="BF487" s="5">
        <f t="shared" si="663"/>
        <v>3.3148069456142871E-4</v>
      </c>
      <c r="BG487" s="5">
        <f t="shared" si="664"/>
        <v>1.5148163971404757E-4</v>
      </c>
      <c r="BH487" s="5">
        <f t="shared" si="665"/>
        <v>5.1918605397555356E-5</v>
      </c>
      <c r="BI487" s="5">
        <f t="shared" si="666"/>
        <v>1.4235608178075946E-5</v>
      </c>
      <c r="BJ487" s="8">
        <f t="shared" si="667"/>
        <v>0.40154923468359222</v>
      </c>
      <c r="BK487" s="8">
        <f t="shared" si="668"/>
        <v>0.26405896272040047</v>
      </c>
      <c r="BL487" s="8">
        <f t="shared" si="669"/>
        <v>0.31147930320082012</v>
      </c>
      <c r="BM487" s="8">
        <f t="shared" si="670"/>
        <v>0.48021703470514732</v>
      </c>
      <c r="BN487" s="8">
        <f t="shared" si="671"/>
        <v>0.51894552249743231</v>
      </c>
    </row>
    <row r="488" spans="1:66" x14ac:dyDescent="0.25">
      <c r="A488" t="s">
        <v>32</v>
      </c>
      <c r="B488" t="s">
        <v>311</v>
      </c>
      <c r="C488" t="s">
        <v>330</v>
      </c>
      <c r="D488" t="s">
        <v>498</v>
      </c>
      <c r="E488">
        <f>VLOOKUP(A488,home!$A$2:$E$405,3,FALSE)</f>
        <v>1.2328244274809199</v>
      </c>
      <c r="F488">
        <f>VLOOKUP(B488,home!$B$2:$E$405,3,FALSE)</f>
        <v>0.81</v>
      </c>
      <c r="G488">
        <f>VLOOKUP(C488,away!$B$2:$E$405,4,FALSE)</f>
        <v>1.19</v>
      </c>
      <c r="H488">
        <f>VLOOKUP(A488,away!$A$2:$E$405,3,FALSE)</f>
        <v>1.1412213740457999</v>
      </c>
      <c r="I488">
        <f>VLOOKUP(C488,away!$B$2:$E$405,3,FALSE)</f>
        <v>0.76</v>
      </c>
      <c r="J488">
        <f>VLOOKUP(B488,home!$B$2:$E$405,4,FALSE)</f>
        <v>1.4</v>
      </c>
      <c r="K488" s="3">
        <f t="shared" si="616"/>
        <v>1.1883194656488587</v>
      </c>
      <c r="L488" s="3">
        <f t="shared" si="617"/>
        <v>1.2142595419847311</v>
      </c>
      <c r="M488" s="5">
        <f t="shared" si="618"/>
        <v>9.0484292431455615E-2</v>
      </c>
      <c r="N488" s="5">
        <f t="shared" si="619"/>
        <v>0.1075242460317624</v>
      </c>
      <c r="O488" s="5">
        <f t="shared" si="620"/>
        <v>0.10987141548463177</v>
      </c>
      <c r="P488" s="5">
        <f t="shared" si="621"/>
        <v>0.13056234173878137</v>
      </c>
      <c r="Q488" s="5">
        <f t="shared" si="622"/>
        <v>6.3886577294380187E-2</v>
      </c>
      <c r="R488" s="5">
        <f t="shared" si="623"/>
        <v>6.6706207321791541E-2</v>
      </c>
      <c r="S488" s="5">
        <f t="shared" si="624"/>
        <v>4.7098022823208678E-2</v>
      </c>
      <c r="T488" s="5">
        <f t="shared" si="625"/>
        <v>7.757488608444621E-2</v>
      </c>
      <c r="U488" s="5">
        <f t="shared" si="626"/>
        <v>7.9268284640093306E-2</v>
      </c>
      <c r="V488" s="5">
        <f t="shared" si="627"/>
        <v>7.5510075172229565E-3</v>
      </c>
      <c r="W488" s="5">
        <f t="shared" si="628"/>
        <v>2.5305887797530791E-2</v>
      </c>
      <c r="X488" s="5">
        <f t="shared" si="629"/>
        <v>3.0727915726546734E-2</v>
      </c>
      <c r="Y488" s="5">
        <f t="shared" si="630"/>
        <v>1.8655832438131029E-2</v>
      </c>
      <c r="Z488" s="5">
        <f t="shared" si="631"/>
        <v>2.6999549583365697E-2</v>
      </c>
      <c r="AA488" s="5">
        <f t="shared" si="632"/>
        <v>3.2084090333664994E-2</v>
      </c>
      <c r="AB488" s="5">
        <f t="shared" si="633"/>
        <v>1.9063074540565255E-2</v>
      </c>
      <c r="AC488" s="5">
        <f t="shared" si="634"/>
        <v>6.8097262895283758E-4</v>
      </c>
      <c r="AD488" s="5">
        <f t="shared" si="635"/>
        <v>7.5178697663329415E-3</v>
      </c>
      <c r="AE488" s="5">
        <f t="shared" si="636"/>
        <v>9.1286450991682946E-3</v>
      </c>
      <c r="AF488" s="5">
        <f t="shared" si="637"/>
        <v>5.5422722085286275E-3</v>
      </c>
      <c r="AG488" s="5">
        <f t="shared" si="638"/>
        <v>2.2432523044942248E-3</v>
      </c>
      <c r="AH488" s="5">
        <f t="shared" si="639"/>
        <v>8.1961151777229183E-3</v>
      </c>
      <c r="AI488" s="5">
        <f t="shared" si="640"/>
        <v>9.7396032083881985E-3</v>
      </c>
      <c r="AJ488" s="5">
        <f t="shared" si="641"/>
        <v>5.7868800401118898E-3</v>
      </c>
      <c r="AK488" s="5">
        <f t="shared" si="642"/>
        <v>2.2922207323466024E-3</v>
      </c>
      <c r="AL488" s="5">
        <f t="shared" si="643"/>
        <v>3.9303785754172922E-5</v>
      </c>
      <c r="AM488" s="5">
        <f t="shared" si="644"/>
        <v>1.7867261967092925E-3</v>
      </c>
      <c r="AN488" s="5">
        <f t="shared" si="645"/>
        <v>2.1695493332683463E-3</v>
      </c>
      <c r="AO488" s="5">
        <f t="shared" si="646"/>
        <v>1.3171979898638506E-3</v>
      </c>
      <c r="AP488" s="5">
        <f t="shared" si="647"/>
        <v>5.3314007595842909E-4</v>
      </c>
      <c r="AQ488" s="5">
        <f t="shared" si="648"/>
        <v>1.6184260611174674E-4</v>
      </c>
      <c r="AR488" s="5">
        <f t="shared" si="649"/>
        <v>1.9904422123511842E-3</v>
      </c>
      <c r="AS488" s="5">
        <f t="shared" si="650"/>
        <v>2.3652812261860915E-3</v>
      </c>
      <c r="AT488" s="5">
        <f t="shared" si="651"/>
        <v>1.4053548614053673E-3</v>
      </c>
      <c r="AU488" s="5">
        <f t="shared" si="652"/>
        <v>5.5667017931741735E-4</v>
      </c>
      <c r="AV488" s="5">
        <f t="shared" si="653"/>
        <v>1.6537550250728196E-4</v>
      </c>
      <c r="AW488" s="5">
        <f t="shared" si="654"/>
        <v>1.5753484111164932E-6</v>
      </c>
      <c r="AX488" s="5">
        <f t="shared" si="655"/>
        <v>3.5386691988906769E-4</v>
      </c>
      <c r="AY488" s="5">
        <f t="shared" si="656"/>
        <v>4.2968628406804684E-4</v>
      </c>
      <c r="AZ488" s="5">
        <f t="shared" si="657"/>
        <v>2.6087533524479388E-4</v>
      </c>
      <c r="BA488" s="5">
        <f t="shared" si="658"/>
        <v>1.055901216964855E-4</v>
      </c>
      <c r="BB488" s="5">
        <f t="shared" si="659"/>
        <v>3.2053453202321631E-5</v>
      </c>
      <c r="BC488" s="5">
        <f t="shared" si="660"/>
        <v>7.7842422808960059E-6</v>
      </c>
      <c r="BD488" s="5">
        <f t="shared" si="661"/>
        <v>4.0281890818610384E-4</v>
      </c>
      <c r="BE488" s="5">
        <f t="shared" si="662"/>
        <v>4.7867754972896759E-4</v>
      </c>
      <c r="BF488" s="5">
        <f t="shared" si="663"/>
        <v>2.8441092505601602E-4</v>
      </c>
      <c r="BG488" s="5">
        <f t="shared" si="664"/>
        <v>1.1265701282908753E-4</v>
      </c>
      <c r="BH488" s="5">
        <f t="shared" si="665"/>
        <v>3.3468130321664476E-5</v>
      </c>
      <c r="BI488" s="5">
        <f t="shared" si="666"/>
        <v>7.9541661480213313E-6</v>
      </c>
      <c r="BJ488" s="8">
        <f t="shared" si="667"/>
        <v>0.35526569730961471</v>
      </c>
      <c r="BK488" s="8">
        <f t="shared" si="668"/>
        <v>0.27684562720944361</v>
      </c>
      <c r="BL488" s="8">
        <f t="shared" si="669"/>
        <v>0.34081100215335358</v>
      </c>
      <c r="BM488" s="8">
        <f t="shared" si="670"/>
        <v>0.43045868501731788</v>
      </c>
      <c r="BN488" s="8">
        <f t="shared" si="671"/>
        <v>0.56903508030280292</v>
      </c>
    </row>
    <row r="489" spans="1:66" x14ac:dyDescent="0.25">
      <c r="A489" t="s">
        <v>32</v>
      </c>
      <c r="B489" t="s">
        <v>308</v>
      </c>
      <c r="C489" t="s">
        <v>35</v>
      </c>
      <c r="D489" t="s">
        <v>498</v>
      </c>
      <c r="E489">
        <f>VLOOKUP(A489,home!$A$2:$E$405,3,FALSE)</f>
        <v>1.2328244274809199</v>
      </c>
      <c r="F489">
        <f>VLOOKUP(B489,home!$B$2:$E$405,3,FALSE)</f>
        <v>0.92</v>
      </c>
      <c r="G489">
        <f>VLOOKUP(C489,away!$B$2:$E$405,4,FALSE)</f>
        <v>0.7</v>
      </c>
      <c r="H489">
        <f>VLOOKUP(A489,away!$A$2:$E$405,3,FALSE)</f>
        <v>1.1412213740457999</v>
      </c>
      <c r="I489">
        <f>VLOOKUP(C489,away!$B$2:$E$405,3,FALSE)</f>
        <v>1.62</v>
      </c>
      <c r="J489">
        <f>VLOOKUP(B489,home!$B$2:$E$405,4,FALSE)</f>
        <v>1.46</v>
      </c>
      <c r="K489" s="3">
        <f t="shared" si="616"/>
        <v>0.79393893129771242</v>
      </c>
      <c r="L489" s="3">
        <f t="shared" si="617"/>
        <v>2.6992167938931262</v>
      </c>
      <c r="M489" s="5">
        <f t="shared" si="618"/>
        <v>3.0404771513949057E-2</v>
      </c>
      <c r="N489" s="5">
        <f t="shared" si="619"/>
        <v>2.4139531802135846E-2</v>
      </c>
      <c r="O489" s="5">
        <f t="shared" si="620"/>
        <v>8.2069069884934634E-2</v>
      </c>
      <c r="P489" s="5">
        <f t="shared" si="621"/>
        <v>6.515782963704228E-2</v>
      </c>
      <c r="Q489" s="5">
        <f t="shared" si="622"/>
        <v>9.5826570405074373E-3</v>
      </c>
      <c r="R489" s="5">
        <f t="shared" si="623"/>
        <v>0.11076110584630211</v>
      </c>
      <c r="S489" s="5">
        <f t="shared" si="624"/>
        <v>3.4908523823818746E-2</v>
      </c>
      <c r="T489" s="5">
        <f t="shared" si="625"/>
        <v>2.5865668813855876E-2</v>
      </c>
      <c r="U489" s="5">
        <f t="shared" si="626"/>
        <v>8.7937554004965904E-2</v>
      </c>
      <c r="V489" s="5">
        <f t="shared" si="627"/>
        <v>8.3121589691184296E-3</v>
      </c>
      <c r="W489" s="5">
        <f t="shared" si="628"/>
        <v>2.536014829910992E-3</v>
      </c>
      <c r="X489" s="5">
        <f t="shared" si="629"/>
        <v>6.8452538184577694E-3</v>
      </c>
      <c r="Y489" s="5">
        <f t="shared" si="630"/>
        <v>9.2384120326211312E-3</v>
      </c>
      <c r="Z489" s="5">
        <f t="shared" si="631"/>
        <v>9.9656079003504247E-2</v>
      </c>
      <c r="AA489" s="5">
        <f t="shared" si="632"/>
        <v>7.9120840861362562E-2</v>
      </c>
      <c r="AB489" s="5">
        <f t="shared" si="633"/>
        <v>3.1408557918423279E-2</v>
      </c>
      <c r="AC489" s="5">
        <f t="shared" si="634"/>
        <v>1.1133166996859275E-3</v>
      </c>
      <c r="AD489" s="5">
        <f t="shared" si="635"/>
        <v>5.033602259536706E-4</v>
      </c>
      <c r="AE489" s="5">
        <f t="shared" si="636"/>
        <v>1.3586783752719863E-3</v>
      </c>
      <c r="AF489" s="5">
        <f t="shared" si="637"/>
        <v>1.8336837440167866E-3</v>
      </c>
      <c r="AG489" s="5">
        <f t="shared" si="638"/>
        <v>1.6498366521796447E-3</v>
      </c>
      <c r="AH489" s="5">
        <f t="shared" si="639"/>
        <v>6.7248340514949725E-2</v>
      </c>
      <c r="AI489" s="5">
        <f t="shared" si="640"/>
        <v>5.3391075599983837E-2</v>
      </c>
      <c r="AJ489" s="5">
        <f t="shared" si="641"/>
        <v>2.1194626751343267E-2</v>
      </c>
      <c r="AK489" s="5">
        <f t="shared" si="642"/>
        <v>5.6090797707384604E-3</v>
      </c>
      <c r="AL489" s="5">
        <f t="shared" si="643"/>
        <v>9.5434099633907076E-5</v>
      </c>
      <c r="AM489" s="5">
        <f t="shared" si="644"/>
        <v>7.992745597028648E-5</v>
      </c>
      <c r="AN489" s="5">
        <f t="shared" si="645"/>
        <v>2.1574153144815068E-4</v>
      </c>
      <c r="AO489" s="5">
        <f t="shared" si="646"/>
        <v>2.9116658241253523E-4</v>
      </c>
      <c r="AP489" s="5">
        <f t="shared" si="647"/>
        <v>2.6197390968946068E-4</v>
      </c>
      <c r="AQ489" s="5">
        <f t="shared" si="648"/>
        <v>1.7678109414890838E-4</v>
      </c>
      <c r="AR489" s="5">
        <f t="shared" si="649"/>
        <v>3.6303570015879166E-2</v>
      </c>
      <c r="AS489" s="5">
        <f t="shared" si="650"/>
        <v>2.8822817580698781E-2</v>
      </c>
      <c r="AT489" s="5">
        <f t="shared" si="651"/>
        <v>1.1441778493504452E-2</v>
      </c>
      <c r="AU489" s="5">
        <f t="shared" si="652"/>
        <v>3.0280244630926921E-3</v>
      </c>
      <c r="AV489" s="5">
        <f t="shared" si="653"/>
        <v>6.0101662654278522E-4</v>
      </c>
      <c r="AW489" s="5">
        <f t="shared" si="654"/>
        <v>5.6810151242378161E-6</v>
      </c>
      <c r="AX489" s="5">
        <f t="shared" si="655"/>
        <v>1.057625316239903E-5</v>
      </c>
      <c r="AY489" s="5">
        <f t="shared" si="656"/>
        <v>2.8547600152412748E-5</v>
      </c>
      <c r="AZ489" s="5">
        <f t="shared" si="657"/>
        <v>3.8528080878369236E-5</v>
      </c>
      <c r="BA489" s="5">
        <f t="shared" si="658"/>
        <v>3.4665214314455621E-5</v>
      </c>
      <c r="BB489" s="5">
        <f t="shared" si="659"/>
        <v>2.3392232160370754E-5</v>
      </c>
      <c r="BC489" s="5">
        <f t="shared" si="660"/>
        <v>1.2628141178783926E-5</v>
      </c>
      <c r="BD489" s="5">
        <f t="shared" si="661"/>
        <v>1.6331867644189323E-2</v>
      </c>
      <c r="BE489" s="5">
        <f t="shared" si="662"/>
        <v>1.2966505543523358E-2</v>
      </c>
      <c r="BF489" s="5">
        <f t="shared" si="663"/>
        <v>5.1473067769453986E-3</v>
      </c>
      <c r="BG489" s="5">
        <f t="shared" si="664"/>
        <v>1.3622157471831677E-3</v>
      </c>
      <c r="BH489" s="5">
        <f t="shared" si="665"/>
        <v>2.7037902862887971E-4</v>
      </c>
      <c r="BI489" s="5">
        <f t="shared" si="666"/>
        <v>4.2932887406985285E-5</v>
      </c>
      <c r="BJ489" s="8">
        <f t="shared" si="667"/>
        <v>8.4727025430427261E-2</v>
      </c>
      <c r="BK489" s="8">
        <f t="shared" si="668"/>
        <v>0.14002058234340078</v>
      </c>
      <c r="BL489" s="8">
        <f t="shared" si="669"/>
        <v>0.65505866596059892</v>
      </c>
      <c r="BM489" s="8">
        <f t="shared" si="670"/>
        <v>0.65732452042803147</v>
      </c>
      <c r="BN489" s="8">
        <f t="shared" si="671"/>
        <v>0.32211496572487136</v>
      </c>
    </row>
    <row r="490" spans="1:66" x14ac:dyDescent="0.25">
      <c r="A490" t="s">
        <v>340</v>
      </c>
      <c r="B490" t="s">
        <v>405</v>
      </c>
      <c r="C490" t="s">
        <v>378</v>
      </c>
      <c r="D490" t="s">
        <v>498</v>
      </c>
      <c r="E490">
        <f>VLOOKUP(A490,home!$A$2:$E$405,3,FALSE)</f>
        <v>1.34848484848485</v>
      </c>
      <c r="F490">
        <f>VLOOKUP(B490,home!$B$2:$E$405,3,FALSE)</f>
        <v>0.79</v>
      </c>
      <c r="G490">
        <f>VLOOKUP(C490,away!$B$2:$E$405,4,FALSE)</f>
        <v>1.27</v>
      </c>
      <c r="H490">
        <f>VLOOKUP(A490,away!$A$2:$E$405,3,FALSE)</f>
        <v>1.1393939393939401</v>
      </c>
      <c r="I490">
        <f>VLOOKUP(C490,away!$B$2:$E$405,3,FALSE)</f>
        <v>0.56999999999999995</v>
      </c>
      <c r="J490">
        <f>VLOOKUP(B490,home!$B$2:$E$405,4,FALSE)</f>
        <v>1.03</v>
      </c>
      <c r="K490" s="3">
        <f t="shared" si="616"/>
        <v>1.35293484848485</v>
      </c>
      <c r="L490" s="3">
        <f t="shared" si="617"/>
        <v>0.6689381818181821</v>
      </c>
      <c r="M490" s="5">
        <f t="shared" si="618"/>
        <v>0.13240722992272227</v>
      </c>
      <c r="N490" s="5">
        <f t="shared" si="619"/>
        <v>0.17913835555379698</v>
      </c>
      <c r="O490" s="5">
        <f t="shared" si="620"/>
        <v>8.8572251644087843E-2</v>
      </c>
      <c r="P490" s="5">
        <f t="shared" si="621"/>
        <v>0.119832485858056</v>
      </c>
      <c r="Q490" s="5">
        <f t="shared" si="622"/>
        <v>0.12118126196450078</v>
      </c>
      <c r="R490" s="5">
        <f t="shared" si="623"/>
        <v>2.9624680487169302E-2</v>
      </c>
      <c r="S490" s="5">
        <f t="shared" si="624"/>
        <v>2.7112992008257616E-2</v>
      </c>
      <c r="T490" s="5">
        <f t="shared" si="625"/>
        <v>8.1062773048965989E-2</v>
      </c>
      <c r="U490" s="5">
        <f t="shared" si="626"/>
        <v>4.0080262606320492E-2</v>
      </c>
      <c r="V490" s="5">
        <f t="shared" si="627"/>
        <v>2.7264516810040947E-3</v>
      </c>
      <c r="W490" s="5">
        <f t="shared" si="628"/>
        <v>5.4650117431714926E-2</v>
      </c>
      <c r="X490" s="5">
        <f t="shared" si="629"/>
        <v>3.655755019092153E-2</v>
      </c>
      <c r="Y490" s="5">
        <f t="shared" si="630"/>
        <v>1.2227370578220988E-2</v>
      </c>
      <c r="Z490" s="5">
        <f t="shared" si="631"/>
        <v>6.6056933006772046E-3</v>
      </c>
      <c r="AA490" s="5">
        <f t="shared" si="632"/>
        <v>8.9370726648891029E-3</v>
      </c>
      <c r="AB490" s="5">
        <f t="shared" si="633"/>
        <v>6.045638525884918E-3</v>
      </c>
      <c r="AC490" s="5">
        <f t="shared" si="634"/>
        <v>1.542199974169086E-4</v>
      </c>
      <c r="AD490" s="5">
        <f t="shared" si="635"/>
        <v>1.8484512086789123E-2</v>
      </c>
      <c r="AE490" s="5">
        <f t="shared" si="636"/>
        <v>1.2364995907132928E-2</v>
      </c>
      <c r="AF490" s="5">
        <f t="shared" si="637"/>
        <v>4.1357089401533815E-3</v>
      </c>
      <c r="AG490" s="5">
        <f t="shared" si="638"/>
        <v>9.2217787298513475E-4</v>
      </c>
      <c r="AH490" s="5">
        <f t="shared" si="639"/>
        <v>1.1047001165508886E-3</v>
      </c>
      <c r="AI490" s="5">
        <f t="shared" si="640"/>
        <v>1.4945872848069728E-3</v>
      </c>
      <c r="AJ490" s="5">
        <f t="shared" si="641"/>
        <v>1.0110396108588527E-3</v>
      </c>
      <c r="AK490" s="5">
        <f t="shared" si="642"/>
        <v>4.5595690757650124E-4</v>
      </c>
      <c r="AL490" s="5">
        <f t="shared" si="643"/>
        <v>5.5829475989421611E-6</v>
      </c>
      <c r="AM490" s="5">
        <f t="shared" si="644"/>
        <v>5.0016681118912817E-3</v>
      </c>
      <c r="AN490" s="5">
        <f t="shared" si="645"/>
        <v>3.3458067728265339E-3</v>
      </c>
      <c r="AO490" s="5">
        <f t="shared" si="646"/>
        <v>1.1190689496647704E-3</v>
      </c>
      <c r="AP490" s="5">
        <f t="shared" si="647"/>
        <v>2.4952931617264478E-4</v>
      </c>
      <c r="AQ490" s="5">
        <f t="shared" si="648"/>
        <v>4.1729921767715819E-5</v>
      </c>
      <c r="AR490" s="5">
        <f t="shared" si="649"/>
        <v>1.4779521748397708E-4</v>
      </c>
      <c r="AS490" s="5">
        <f t="shared" si="650"/>
        <v>1.9995730017346999E-4</v>
      </c>
      <c r="AT490" s="5">
        <f t="shared" si="651"/>
        <v>1.3526459980681669E-4</v>
      </c>
      <c r="AU490" s="5">
        <f t="shared" si="652"/>
        <v>6.1001396948333139E-5</v>
      </c>
      <c r="AV490" s="5">
        <f t="shared" si="653"/>
        <v>2.0632728934414319E-5</v>
      </c>
      <c r="AW490" s="5">
        <f t="shared" si="654"/>
        <v>1.4035371733833065E-7</v>
      </c>
      <c r="AX490" s="5">
        <f t="shared" si="655"/>
        <v>1.1278218481888568E-3</v>
      </c>
      <c r="AY490" s="5">
        <f t="shared" si="656"/>
        <v>7.5444309654227573E-4</v>
      </c>
      <c r="AZ490" s="5">
        <f t="shared" si="657"/>
        <v>2.5233789664313452E-4</v>
      </c>
      <c r="BA490" s="5">
        <f t="shared" si="658"/>
        <v>5.6266151261427604E-5</v>
      </c>
      <c r="BB490" s="5">
        <f t="shared" si="659"/>
        <v>9.4096442306815467E-6</v>
      </c>
      <c r="BC490" s="5">
        <f t="shared" si="660"/>
        <v>1.2588940606456123E-6</v>
      </c>
      <c r="BD490" s="5">
        <f t="shared" si="661"/>
        <v>1.6477644010859067E-5</v>
      </c>
      <c r="BE490" s="5">
        <f t="shared" si="662"/>
        <v>2.2293178803218909E-5</v>
      </c>
      <c r="BF490" s="5">
        <f t="shared" si="663"/>
        <v>1.5080609243189326E-5</v>
      </c>
      <c r="BG490" s="5">
        <f t="shared" si="664"/>
        <v>6.8010272604978597E-6</v>
      </c>
      <c r="BH490" s="5">
        <f t="shared" si="665"/>
        <v>2.3003366965557514E-6</v>
      </c>
      <c r="BI490" s="5">
        <f t="shared" si="666"/>
        <v>6.2244113600375892E-7</v>
      </c>
      <c r="BJ490" s="8">
        <f t="shared" si="667"/>
        <v>0.53268416417843167</v>
      </c>
      <c r="BK490" s="8">
        <f t="shared" si="668"/>
        <v>0.28299340551159813</v>
      </c>
      <c r="BL490" s="8">
        <f t="shared" si="669"/>
        <v>0.1779544163286422</v>
      </c>
      <c r="BM490" s="8">
        <f t="shared" si="670"/>
        <v>0.32872711114619119</v>
      </c>
      <c r="BN490" s="8">
        <f t="shared" si="671"/>
        <v>0.67075626543033307</v>
      </c>
    </row>
    <row r="491" spans="1:66" x14ac:dyDescent="0.25">
      <c r="A491" t="s">
        <v>340</v>
      </c>
      <c r="B491" t="s">
        <v>418</v>
      </c>
      <c r="C491" t="s">
        <v>415</v>
      </c>
      <c r="D491" t="s">
        <v>498</v>
      </c>
      <c r="E491">
        <f>VLOOKUP(A491,home!$A$2:$E$405,3,FALSE)</f>
        <v>1.34848484848485</v>
      </c>
      <c r="F491">
        <f>VLOOKUP(B491,home!$B$2:$E$405,3,FALSE)</f>
        <v>1.22</v>
      </c>
      <c r="G491">
        <f>VLOOKUP(C491,away!$B$2:$E$405,4,FALSE)</f>
        <v>0.7</v>
      </c>
      <c r="H491">
        <f>VLOOKUP(A491,away!$A$2:$E$405,3,FALSE)</f>
        <v>1.1393939393939401</v>
      </c>
      <c r="I491">
        <f>VLOOKUP(C491,away!$B$2:$E$405,3,FALSE)</f>
        <v>1.05</v>
      </c>
      <c r="J491">
        <f>VLOOKUP(B491,home!$B$2:$E$405,4,FALSE)</f>
        <v>1.03</v>
      </c>
      <c r="K491" s="3">
        <f t="shared" si="616"/>
        <v>1.1516060606060616</v>
      </c>
      <c r="L491" s="3">
        <f t="shared" si="617"/>
        <v>1.2322545454545464</v>
      </c>
      <c r="M491" s="5">
        <f t="shared" si="618"/>
        <v>9.2193965003018519E-2</v>
      </c>
      <c r="N491" s="5">
        <f t="shared" si="619"/>
        <v>0.10617112884877927</v>
      </c>
      <c r="O491" s="5">
        <f t="shared" si="620"/>
        <v>0.11360643243844695</v>
      </c>
      <c r="P491" s="5">
        <f t="shared" si="621"/>
        <v>0.1308298561199486</v>
      </c>
      <c r="Q491" s="5">
        <f t="shared" si="622"/>
        <v>6.1133657721820653E-2</v>
      </c>
      <c r="R491" s="5">
        <f t="shared" si="623"/>
        <v>6.9996021382575546E-2</v>
      </c>
      <c r="S491" s="5">
        <f t="shared" si="624"/>
        <v>4.6414239944572416E-2</v>
      </c>
      <c r="T491" s="5">
        <f t="shared" si="625"/>
        <v>7.5332227607975935E-2</v>
      </c>
      <c r="U491" s="5">
        <f t="shared" si="626"/>
        <v>8.0607842442485478E-2</v>
      </c>
      <c r="V491" s="5">
        <f t="shared" si="627"/>
        <v>7.3183487946265864E-3</v>
      </c>
      <c r="W491" s="5">
        <f t="shared" si="628"/>
        <v>2.3467296913155068E-2</v>
      </c>
      <c r="X491" s="5">
        <f t="shared" si="629"/>
        <v>2.8917683290766778E-2</v>
      </c>
      <c r="Y491" s="5">
        <f t="shared" si="630"/>
        <v>1.7816973339531177E-2</v>
      </c>
      <c r="Z491" s="5">
        <f t="shared" si="631"/>
        <v>2.875097183747078E-2</v>
      </c>
      <c r="AA491" s="5">
        <f t="shared" si="632"/>
        <v>3.3109793416345547E-2</v>
      </c>
      <c r="AB491" s="5">
        <f t="shared" si="633"/>
        <v>1.906471938183911E-2</v>
      </c>
      <c r="AC491" s="5">
        <f t="shared" si="634"/>
        <v>6.4907890107370879E-4</v>
      </c>
      <c r="AD491" s="5">
        <f t="shared" si="635"/>
        <v>6.7562703378078242E-3</v>
      </c>
      <c r="AE491" s="5">
        <f t="shared" si="636"/>
        <v>8.3254448340834165E-3</v>
      </c>
      <c r="AF491" s="5">
        <f t="shared" si="637"/>
        <v>5.1295336198651812E-3</v>
      </c>
      <c r="AG491" s="5">
        <f t="shared" si="638"/>
        <v>2.1069637063802606E-3</v>
      </c>
      <c r="AH491" s="5">
        <f t="shared" si="639"/>
        <v>8.8571289332397569E-3</v>
      </c>
      <c r="AI491" s="5">
        <f t="shared" si="640"/>
        <v>1.0199923359088207E-2</v>
      </c>
      <c r="AJ491" s="5">
        <f t="shared" si="641"/>
        <v>5.8731467790216598E-3</v>
      </c>
      <c r="AK491" s="5">
        <f t="shared" si="642"/>
        <v>2.2545171418501039E-3</v>
      </c>
      <c r="AL491" s="5">
        <f t="shared" si="643"/>
        <v>3.684358265107146E-5</v>
      </c>
      <c r="AM491" s="5">
        <f t="shared" si="644"/>
        <v>1.5561123736224901E-3</v>
      </c>
      <c r="AN491" s="5">
        <f t="shared" si="645"/>
        <v>1.9175265456343768E-3</v>
      </c>
      <c r="AO491" s="5">
        <f t="shared" si="646"/>
        <v>1.1814404009438579E-3</v>
      </c>
      <c r="AP491" s="5">
        <f t="shared" si="647"/>
        <v>4.8527843474890356E-4</v>
      </c>
      <c r="AQ491" s="5">
        <f t="shared" si="648"/>
        <v>1.49496639257601E-4</v>
      </c>
      <c r="AR491" s="5">
        <f t="shared" si="649"/>
        <v>2.1828474775323322E-3</v>
      </c>
      <c r="AS491" s="5">
        <f t="shared" si="650"/>
        <v>2.5137803845048877E-3</v>
      </c>
      <c r="AT491" s="5">
        <f t="shared" si="651"/>
        <v>1.4474423629142327E-3</v>
      </c>
      <c r="AU491" s="5">
        <f t="shared" si="652"/>
        <v>5.5562779916999607E-4</v>
      </c>
      <c r="AV491" s="5">
        <f t="shared" si="653"/>
        <v>1.5996608524134379E-4</v>
      </c>
      <c r="AW491" s="5">
        <f t="shared" si="654"/>
        <v>1.4523247014611747E-6</v>
      </c>
      <c r="AX491" s="5">
        <f t="shared" si="655"/>
        <v>2.9867140674129074E-4</v>
      </c>
      <c r="AY491" s="5">
        <f t="shared" si="656"/>
        <v>3.6803919855425921E-4</v>
      </c>
      <c r="AZ491" s="5">
        <f t="shared" si="657"/>
        <v>2.2675898766196713E-4</v>
      </c>
      <c r="BA491" s="5">
        <f t="shared" si="658"/>
        <v>9.3141597756376794E-5</v>
      </c>
      <c r="BB491" s="5">
        <f t="shared" si="659"/>
        <v>2.869353930154858E-5</v>
      </c>
      <c r="BC491" s="5">
        <f t="shared" si="660"/>
        <v>7.0715488459023764E-6</v>
      </c>
      <c r="BD491" s="5">
        <f t="shared" si="661"/>
        <v>4.4830395437053415E-4</v>
      </c>
      <c r="BE491" s="5">
        <f t="shared" si="662"/>
        <v>5.1626955084677041E-4</v>
      </c>
      <c r="BF491" s="5">
        <f t="shared" si="663"/>
        <v>2.9726957183075513E-4</v>
      </c>
      <c r="BG491" s="5">
        <f t="shared" si="664"/>
        <v>1.1411248018468883E-4</v>
      </c>
      <c r="BH491" s="5">
        <f t="shared" si="665"/>
        <v>3.2853155942869192E-5</v>
      </c>
      <c r="BI491" s="5">
        <f t="shared" si="666"/>
        <v>7.5667786987688388E-6</v>
      </c>
      <c r="BJ491" s="8">
        <f t="shared" si="667"/>
        <v>0.34146941089323413</v>
      </c>
      <c r="BK491" s="8">
        <f t="shared" si="668"/>
        <v>0.2778103715444451</v>
      </c>
      <c r="BL491" s="8">
        <f t="shared" si="669"/>
        <v>0.35184556487612956</v>
      </c>
      <c r="BM491" s="8">
        <f t="shared" si="670"/>
        <v>0.42557867076283723</v>
      </c>
      <c r="BN491" s="8">
        <f t="shared" si="671"/>
        <v>0.5739310615145895</v>
      </c>
    </row>
    <row r="492" spans="1:66" x14ac:dyDescent="0.25">
      <c r="A492" t="s">
        <v>340</v>
      </c>
      <c r="B492" t="s">
        <v>341</v>
      </c>
      <c r="C492" t="s">
        <v>390</v>
      </c>
      <c r="D492" t="s">
        <v>498</v>
      </c>
      <c r="E492">
        <f>VLOOKUP(A492,home!$A$2:$E$405,3,FALSE)</f>
        <v>1.34848484848485</v>
      </c>
      <c r="F492">
        <f>VLOOKUP(B492,home!$B$2:$E$405,3,FALSE)</f>
        <v>0.65</v>
      </c>
      <c r="G492">
        <f>VLOOKUP(C492,away!$B$2:$E$405,4,FALSE)</f>
        <v>1.27</v>
      </c>
      <c r="H492">
        <f>VLOOKUP(A492,away!$A$2:$E$405,3,FALSE)</f>
        <v>1.1393939393939401</v>
      </c>
      <c r="I492">
        <f>VLOOKUP(C492,away!$B$2:$E$405,3,FALSE)</f>
        <v>0.7</v>
      </c>
      <c r="J492">
        <f>VLOOKUP(B492,home!$B$2:$E$405,4,FALSE)</f>
        <v>1.08</v>
      </c>
      <c r="K492" s="3">
        <f t="shared" si="616"/>
        <v>1.1131742424242437</v>
      </c>
      <c r="L492" s="3">
        <f t="shared" si="617"/>
        <v>0.8613818181818188</v>
      </c>
      <c r="M492" s="5">
        <f t="shared" si="618"/>
        <v>0.13882292753152936</v>
      </c>
      <c r="N492" s="5">
        <f t="shared" si="619"/>
        <v>0.15453410718602587</v>
      </c>
      <c r="O492" s="5">
        <f t="shared" si="620"/>
        <v>0.11957954572243162</v>
      </c>
      <c r="P492" s="5">
        <f t="shared" si="621"/>
        <v>0.13311287021900303</v>
      </c>
      <c r="Q492" s="5">
        <f t="shared" si="622"/>
        <v>8.6011693847755644E-2</v>
      </c>
      <c r="R492" s="5">
        <f t="shared" si="623"/>
        <v>5.1501823255872034E-2</v>
      </c>
      <c r="S492" s="5">
        <f t="shared" si="624"/>
        <v>3.1909419670459002E-2</v>
      </c>
      <c r="T492" s="5">
        <f t="shared" si="625"/>
        <v>7.4088909231477706E-2</v>
      </c>
      <c r="U492" s="5">
        <f t="shared" si="626"/>
        <v>5.7330503086322648E-2</v>
      </c>
      <c r="V492" s="5">
        <f t="shared" si="627"/>
        <v>3.3996581231494098E-3</v>
      </c>
      <c r="W492" s="5">
        <f t="shared" si="628"/>
        <v>3.1915334046200443E-2</v>
      </c>
      <c r="X492" s="5">
        <f t="shared" si="629"/>
        <v>2.7491288468596237E-2</v>
      </c>
      <c r="Y492" s="5">
        <f t="shared" si="630"/>
        <v>1.1840248022620148E-2</v>
      </c>
      <c r="Z492" s="5">
        <f t="shared" si="631"/>
        <v>1.4787578051940581E-2</v>
      </c>
      <c r="AA492" s="5">
        <f t="shared" si="632"/>
        <v>1.6461150995258328E-2</v>
      </c>
      <c r="AB492" s="5">
        <f t="shared" si="633"/>
        <v>9.1620646442888906E-3</v>
      </c>
      <c r="AC492" s="5">
        <f t="shared" si="634"/>
        <v>2.0373897281529142E-4</v>
      </c>
      <c r="AD492" s="5">
        <f t="shared" si="635"/>
        <v>8.8818319496489669E-3</v>
      </c>
      <c r="AE492" s="5">
        <f t="shared" si="636"/>
        <v>7.6506485535739951E-3</v>
      </c>
      <c r="AF492" s="5">
        <f t="shared" si="637"/>
        <v>3.2950647806738345E-3</v>
      </c>
      <c r="AG492" s="5">
        <f t="shared" si="638"/>
        <v>9.4610296393456811E-4</v>
      </c>
      <c r="AH492" s="5">
        <f t="shared" si="639"/>
        <v>3.1844377172215326E-3</v>
      </c>
      <c r="AI492" s="5">
        <f t="shared" si="640"/>
        <v>3.5448340434152677E-3</v>
      </c>
      <c r="AJ492" s="5">
        <f t="shared" si="641"/>
        <v>1.9730089753992302E-3</v>
      </c>
      <c r="AK492" s="5">
        <f t="shared" si="642"/>
        <v>7.3210092382875683E-4</v>
      </c>
      <c r="AL492" s="5">
        <f t="shared" si="643"/>
        <v>7.8143516864691855E-6</v>
      </c>
      <c r="AM492" s="5">
        <f t="shared" si="644"/>
        <v>1.9774053103779866E-3</v>
      </c>
      <c r="AN492" s="5">
        <f t="shared" si="645"/>
        <v>1.7033009815357739E-3</v>
      </c>
      <c r="AO492" s="5">
        <f t="shared" si="646"/>
        <v>7.3359624819308066E-4</v>
      </c>
      <c r="AP492" s="5">
        <f t="shared" si="647"/>
        <v>2.106354900266389E-4</v>
      </c>
      <c r="AQ492" s="5">
        <f t="shared" si="648"/>
        <v>4.5359395343191131E-5</v>
      </c>
      <c r="AR492" s="5">
        <f t="shared" si="649"/>
        <v>5.4860335014940919E-4</v>
      </c>
      <c r="AS492" s="5">
        <f t="shared" si="650"/>
        <v>6.1069111869397068E-4</v>
      </c>
      <c r="AT492" s="5">
        <f t="shared" si="651"/>
        <v>3.399028117036875E-4</v>
      </c>
      <c r="AU492" s="5">
        <f t="shared" si="652"/>
        <v>1.2612368497204082E-4</v>
      </c>
      <c r="AV492" s="5">
        <f t="shared" si="653"/>
        <v>3.5099409367626396E-5</v>
      </c>
      <c r="AW492" s="5">
        <f t="shared" si="654"/>
        <v>2.0813700517284512E-7</v>
      </c>
      <c r="AX492" s="5">
        <f t="shared" si="655"/>
        <v>3.6686610972428189E-4</v>
      </c>
      <c r="AY492" s="5">
        <f t="shared" si="656"/>
        <v>3.1601179662359255E-4</v>
      </c>
      <c r="AZ492" s="5">
        <f t="shared" si="657"/>
        <v>1.3610340797126663E-4</v>
      </c>
      <c r="BA492" s="5">
        <f t="shared" si="658"/>
        <v>3.9079000339677176E-5</v>
      </c>
      <c r="BB492" s="5">
        <f t="shared" si="659"/>
        <v>8.4154850913297571E-6</v>
      </c>
      <c r="BC492" s="5">
        <f t="shared" si="660"/>
        <v>1.449789169770324E-6</v>
      </c>
      <c r="BD492" s="5">
        <f t="shared" si="661"/>
        <v>7.8759491868722479E-5</v>
      </c>
      <c r="BE492" s="5">
        <f t="shared" si="662"/>
        <v>8.7673037694683528E-5</v>
      </c>
      <c r="BF492" s="5">
        <f t="shared" si="663"/>
        <v>4.8797683658405766E-5</v>
      </c>
      <c r="BG492" s="5">
        <f t="shared" si="664"/>
        <v>1.8106774846167903E-5</v>
      </c>
      <c r="BH492" s="5">
        <f t="shared" si="665"/>
        <v>5.0389988430323292E-6</v>
      </c>
      <c r="BI492" s="5">
        <f t="shared" si="666"/>
        <v>1.1218567439338309E-6</v>
      </c>
      <c r="BJ492" s="8">
        <f t="shared" si="667"/>
        <v>0.41219345206490399</v>
      </c>
      <c r="BK492" s="8">
        <f t="shared" si="668"/>
        <v>0.30777244066526616</v>
      </c>
      <c r="BL492" s="8">
        <f t="shared" si="669"/>
        <v>0.26536938758258</v>
      </c>
      <c r="BM492" s="8">
        <f t="shared" si="670"/>
        <v>0.31624408694245471</v>
      </c>
      <c r="BN492" s="8">
        <f t="shared" si="671"/>
        <v>0.6835629677626176</v>
      </c>
    </row>
    <row r="493" spans="1:66" x14ac:dyDescent="0.25">
      <c r="A493" t="s">
        <v>340</v>
      </c>
      <c r="B493" t="s">
        <v>353</v>
      </c>
      <c r="C493" t="s">
        <v>377</v>
      </c>
      <c r="D493" t="s">
        <v>498</v>
      </c>
      <c r="E493">
        <f>VLOOKUP(A493,home!$A$2:$E$405,3,FALSE)</f>
        <v>1.34848484848485</v>
      </c>
      <c r="F493">
        <f>VLOOKUP(B493,home!$B$2:$E$405,3,FALSE)</f>
        <v>1.61</v>
      </c>
      <c r="G493">
        <f>VLOOKUP(C493,away!$B$2:$E$405,4,FALSE)</f>
        <v>1.18</v>
      </c>
      <c r="H493">
        <f>VLOOKUP(A493,away!$A$2:$E$405,3,FALSE)</f>
        <v>1.1393939393939401</v>
      </c>
      <c r="I493">
        <f>VLOOKUP(C493,away!$B$2:$E$405,3,FALSE)</f>
        <v>0.65</v>
      </c>
      <c r="J493">
        <f>VLOOKUP(B493,home!$B$2:$E$405,4,FALSE)</f>
        <v>0.46</v>
      </c>
      <c r="K493" s="3">
        <f t="shared" si="616"/>
        <v>2.5618515151515178</v>
      </c>
      <c r="L493" s="3">
        <f t="shared" si="617"/>
        <v>0.34067878787878808</v>
      </c>
      <c r="M493" s="5">
        <f t="shared" si="618"/>
        <v>5.4884170628743296E-2</v>
      </c>
      <c r="N493" s="5">
        <f t="shared" si="619"/>
        <v>0.14060509568308044</v>
      </c>
      <c r="O493" s="5">
        <f t="shared" si="620"/>
        <v>1.8697872723532849E-2</v>
      </c>
      <c r="P493" s="5">
        <f t="shared" si="621"/>
        <v>4.7901173566892864E-2</v>
      </c>
      <c r="Q493" s="5">
        <f t="shared" si="622"/>
        <v>0.18010468870686192</v>
      </c>
      <c r="R493" s="5">
        <f t="shared" si="623"/>
        <v>3.1849843076825119E-3</v>
      </c>
      <c r="S493" s="5">
        <f t="shared" si="624"/>
        <v>1.0451658478209449E-2</v>
      </c>
      <c r="T493" s="5">
        <f t="shared" si="625"/>
        <v>6.1357847039940169E-2</v>
      </c>
      <c r="U493" s="5">
        <f t="shared" si="626"/>
        <v>8.1594568743702505E-3</v>
      </c>
      <c r="V493" s="5">
        <f t="shared" si="627"/>
        <v>1.0135419963964889E-3</v>
      </c>
      <c r="W493" s="5">
        <f t="shared" si="628"/>
        <v>0.15380048988318887</v>
      </c>
      <c r="X493" s="5">
        <f t="shared" si="629"/>
        <v>5.2396564468568593E-2</v>
      </c>
      <c r="Y493" s="5">
        <f t="shared" si="630"/>
        <v>8.9251990360823593E-3</v>
      </c>
      <c r="Z493" s="5">
        <f t="shared" si="631"/>
        <v>3.6168553111807979E-4</v>
      </c>
      <c r="AA493" s="5">
        <f t="shared" si="632"/>
        <v>9.2658462590323402E-4</v>
      </c>
      <c r="AB493" s="5">
        <f t="shared" si="633"/>
        <v>1.1868861138931515E-3</v>
      </c>
      <c r="AC493" s="5">
        <f t="shared" si="634"/>
        <v>5.5286718523010437E-5</v>
      </c>
      <c r="AD493" s="5">
        <f t="shared" si="635"/>
        <v>9.8503504509573292E-2</v>
      </c>
      <c r="AE493" s="5">
        <f t="shared" si="636"/>
        <v>3.3558054518134164E-2</v>
      </c>
      <c r="AF493" s="5">
        <f t="shared" si="637"/>
        <v>5.716258668404116E-3</v>
      </c>
      <c r="AG493" s="5">
        <f t="shared" si="638"/>
        <v>6.4913602478450998E-4</v>
      </c>
      <c r="AH493" s="5">
        <f t="shared" si="639"/>
        <v>3.0804647083650767E-5</v>
      </c>
      <c r="AI493" s="5">
        <f t="shared" si="640"/>
        <v>7.8916931804958498E-5</v>
      </c>
      <c r="AJ493" s="5">
        <f t="shared" si="641"/>
        <v>1.0108673065782099E-4</v>
      </c>
      <c r="AK493" s="5">
        <f t="shared" si="642"/>
        <v>8.632306469915068E-5</v>
      </c>
      <c r="AL493" s="5">
        <f t="shared" si="643"/>
        <v>1.9301001870493692E-6</v>
      </c>
      <c r="AM493" s="5">
        <f t="shared" si="644"/>
        <v>5.0470270455116935E-2</v>
      </c>
      <c r="AN493" s="5">
        <f t="shared" si="645"/>
        <v>1.7194150562563848E-2</v>
      </c>
      <c r="AO493" s="5">
        <f t="shared" si="646"/>
        <v>2.9288411861298162E-3</v>
      </c>
      <c r="AP493" s="5">
        <f t="shared" si="647"/>
        <v>3.3259802172672603E-4</v>
      </c>
      <c r="AQ493" s="5">
        <f t="shared" si="648"/>
        <v>2.8327272723185952E-5</v>
      </c>
      <c r="AR493" s="5">
        <f t="shared" si="649"/>
        <v>2.0988979658983975E-6</v>
      </c>
      <c r="AS493" s="5">
        <f t="shared" si="650"/>
        <v>5.3770649340852477E-6</v>
      </c>
      <c r="AT493" s="5">
        <f t="shared" si="651"/>
        <v>6.8876209742271954E-6</v>
      </c>
      <c r="AU493" s="5">
        <f t="shared" si="652"/>
        <v>5.8816874095377705E-6</v>
      </c>
      <c r="AV493" s="5">
        <f t="shared" si="653"/>
        <v>3.7670024504429871E-6</v>
      </c>
      <c r="AW493" s="5">
        <f t="shared" si="654"/>
        <v>4.6792516252463522E-8</v>
      </c>
      <c r="AX493" s="5">
        <f t="shared" si="655"/>
        <v>2.154955647259138E-2</v>
      </c>
      <c r="AY493" s="5">
        <f t="shared" si="656"/>
        <v>7.3414767784079236E-3</v>
      </c>
      <c r="AZ493" s="5">
        <f t="shared" si="657"/>
        <v>1.2505427050541404E-3</v>
      </c>
      <c r="BA493" s="5">
        <f t="shared" si="658"/>
        <v>1.4201112431616849E-4</v>
      </c>
      <c r="BB493" s="5">
        <f t="shared" si="659"/>
        <v>1.2095044424334039E-5</v>
      </c>
      <c r="BC493" s="5">
        <f t="shared" si="660"/>
        <v>8.2410501476444285E-7</v>
      </c>
      <c r="BD493" s="5">
        <f t="shared" si="661"/>
        <v>1.1917500248391998E-7</v>
      </c>
      <c r="BE493" s="5">
        <f t="shared" si="662"/>
        <v>3.0530866068161629E-7</v>
      </c>
      <c r="BF493" s="5">
        <f t="shared" si="663"/>
        <v>3.9107772747803976E-7</v>
      </c>
      <c r="BG493" s="5">
        <f t="shared" si="664"/>
        <v>3.339610228938761E-7</v>
      </c>
      <c r="BH493" s="5">
        <f t="shared" si="665"/>
        <v>2.1388963812555686E-7</v>
      </c>
      <c r="BI493" s="5">
        <f t="shared" si="666"/>
        <v>1.0959069870143354E-7</v>
      </c>
      <c r="BJ493" s="8">
        <f t="shared" si="667"/>
        <v>0.83686753226668764</v>
      </c>
      <c r="BK493" s="8">
        <f t="shared" si="668"/>
        <v>0.12164923826736007</v>
      </c>
      <c r="BL493" s="8">
        <f t="shared" si="669"/>
        <v>3.2478401296112132E-2</v>
      </c>
      <c r="BM493" s="8">
        <f t="shared" si="670"/>
        <v>0.53863744175859252</v>
      </c>
      <c r="BN493" s="8">
        <f t="shared" si="671"/>
        <v>0.44537798561679387</v>
      </c>
    </row>
    <row r="494" spans="1:66" x14ac:dyDescent="0.25">
      <c r="A494" t="s">
        <v>340</v>
      </c>
      <c r="B494" t="s">
        <v>356</v>
      </c>
      <c r="C494" t="s">
        <v>428</v>
      </c>
      <c r="D494" t="s">
        <v>498</v>
      </c>
      <c r="E494">
        <f>VLOOKUP(A494,home!$A$2:$E$405,3,FALSE)</f>
        <v>1.34848484848485</v>
      </c>
      <c r="F494">
        <f>VLOOKUP(B494,home!$B$2:$E$405,3,FALSE)</f>
        <v>1.05</v>
      </c>
      <c r="G494">
        <f>VLOOKUP(C494,away!$B$2:$E$405,4,FALSE)</f>
        <v>1.27</v>
      </c>
      <c r="H494">
        <f>VLOOKUP(A494,away!$A$2:$E$405,3,FALSE)</f>
        <v>1.1393939393939401</v>
      </c>
      <c r="I494">
        <f>VLOOKUP(C494,away!$B$2:$E$405,3,FALSE)</f>
        <v>0.7</v>
      </c>
      <c r="J494">
        <f>VLOOKUP(B494,home!$B$2:$E$405,4,FALSE)</f>
        <v>1.03</v>
      </c>
      <c r="K494" s="3">
        <f t="shared" si="616"/>
        <v>1.7982045454545477</v>
      </c>
      <c r="L494" s="3">
        <f t="shared" si="617"/>
        <v>0.82150303030303085</v>
      </c>
      <c r="M494" s="5">
        <f t="shared" si="618"/>
        <v>7.2824155262504381E-2</v>
      </c>
      <c r="N494" s="5">
        <f t="shared" si="619"/>
        <v>0.13095272701192309</v>
      </c>
      <c r="O494" s="5">
        <f t="shared" si="620"/>
        <v>5.9825264227405764E-2</v>
      </c>
      <c r="P494" s="5">
        <f t="shared" si="621"/>
        <v>0.10757806206674038</v>
      </c>
      <c r="Q494" s="5">
        <f t="shared" si="622"/>
        <v>0.11773989447625435</v>
      </c>
      <c r="R494" s="5">
        <f t="shared" si="623"/>
        <v>2.4573317925746668E-2</v>
      </c>
      <c r="S494" s="5">
        <f t="shared" si="624"/>
        <v>3.9729398152024163E-2</v>
      </c>
      <c r="T494" s="5">
        <f t="shared" si="625"/>
        <v>9.6723680099802034E-2</v>
      </c>
      <c r="U494" s="5">
        <f t="shared" si="626"/>
        <v>4.418785199097737E-2</v>
      </c>
      <c r="V494" s="5">
        <f t="shared" si="627"/>
        <v>6.5210531143538725E-3</v>
      </c>
      <c r="W494" s="5">
        <f t="shared" si="628"/>
        <v>7.0573471142846469E-2</v>
      </c>
      <c r="X494" s="5">
        <f t="shared" si="629"/>
        <v>5.7976320402851868E-2</v>
      </c>
      <c r="Y494" s="5">
        <f t="shared" si="630"/>
        <v>2.3813861448381119E-2</v>
      </c>
      <c r="Z494" s="5">
        <f t="shared" si="631"/>
        <v>6.729018380200227E-3</v>
      </c>
      <c r="AA494" s="5">
        <f t="shared" si="632"/>
        <v>1.2100151437723245E-2</v>
      </c>
      <c r="AB494" s="5">
        <f t="shared" si="633"/>
        <v>1.0879273658001162E-2</v>
      </c>
      <c r="AC494" s="5">
        <f t="shared" si="634"/>
        <v>6.0206865269131938E-4</v>
      </c>
      <c r="AD494" s="5">
        <f t="shared" si="635"/>
        <v>3.1726384149392967E-2</v>
      </c>
      <c r="AE494" s="5">
        <f t="shared" si="636"/>
        <v>2.6063320719284369E-2</v>
      </c>
      <c r="AF494" s="5">
        <f t="shared" si="637"/>
        <v>1.0705548475325939E-2</v>
      </c>
      <c r="AG494" s="5">
        <f t="shared" si="638"/>
        <v>2.9315468378454173E-3</v>
      </c>
      <c r="AH494" s="5">
        <f t="shared" si="639"/>
        <v>1.3819772475748193E-3</v>
      </c>
      <c r="AI494" s="5">
        <f t="shared" si="640"/>
        <v>2.4850777683038047E-3</v>
      </c>
      <c r="AJ494" s="5">
        <f t="shared" si="641"/>
        <v>2.2343390693859732E-3</v>
      </c>
      <c r="AK494" s="5">
        <f t="shared" si="642"/>
        <v>1.3392662235521804E-3</v>
      </c>
      <c r="AL494" s="5">
        <f t="shared" si="643"/>
        <v>3.5575766669284763E-5</v>
      </c>
      <c r="AM494" s="5">
        <f t="shared" si="644"/>
        <v>1.1410105637655113E-2</v>
      </c>
      <c r="AN494" s="5">
        <f t="shared" si="645"/>
        <v>9.3734363574113702E-3</v>
      </c>
      <c r="AO494" s="5">
        <f t="shared" si="646"/>
        <v>3.8501531859830218E-3</v>
      </c>
      <c r="AP494" s="5">
        <f t="shared" si="647"/>
        <v>1.0543041698053072E-3</v>
      </c>
      <c r="AQ494" s="5">
        <f t="shared" si="648"/>
        <v>2.1652851758904523E-4</v>
      </c>
      <c r="AR494" s="5">
        <f t="shared" si="649"/>
        <v>2.2705969933851125E-4</v>
      </c>
      <c r="AS494" s="5">
        <f t="shared" si="650"/>
        <v>4.0829978344005381E-4</v>
      </c>
      <c r="AT494" s="5">
        <f t="shared" si="651"/>
        <v>3.6710326324500628E-4</v>
      </c>
      <c r="AU494" s="5">
        <f t="shared" si="652"/>
        <v>2.2004225220612257E-4</v>
      </c>
      <c r="AV494" s="5">
        <f t="shared" si="653"/>
        <v>9.8920244527276406E-5</v>
      </c>
      <c r="AW494" s="5">
        <f t="shared" si="654"/>
        <v>1.4598224163033678E-6</v>
      </c>
      <c r="AX494" s="5">
        <f t="shared" si="655"/>
        <v>3.4196173036246621E-3</v>
      </c>
      <c r="AY494" s="5">
        <f t="shared" si="656"/>
        <v>2.8092259774043396E-3</v>
      </c>
      <c r="AZ494" s="5">
        <f t="shared" si="657"/>
        <v>1.1538938266218292E-3</v>
      </c>
      <c r="BA494" s="5">
        <f t="shared" si="658"/>
        <v>3.1597575840593096E-4</v>
      </c>
      <c r="BB494" s="5">
        <f t="shared" si="659"/>
        <v>6.4893760758192651E-5</v>
      </c>
      <c r="BC494" s="5">
        <f t="shared" si="660"/>
        <v>1.0662084222123037E-5</v>
      </c>
      <c r="BD494" s="5">
        <f t="shared" si="661"/>
        <v>3.1088371844380338E-5</v>
      </c>
      <c r="BE494" s="5">
        <f t="shared" si="662"/>
        <v>5.5903251561345902E-5</v>
      </c>
      <c r="BF494" s="5">
        <f t="shared" si="663"/>
        <v>5.0262740531650636E-5</v>
      </c>
      <c r="BG494" s="5">
        <f t="shared" si="664"/>
        <v>3.0127562830338906E-5</v>
      </c>
      <c r="BH494" s="5">
        <f t="shared" si="665"/>
        <v>1.3543880106245726E-5</v>
      </c>
      <c r="BI494" s="5">
        <f t="shared" si="666"/>
        <v>4.8709333540284983E-6</v>
      </c>
      <c r="BJ494" s="8">
        <f t="shared" si="667"/>
        <v>0.6028855513433885</v>
      </c>
      <c r="BK494" s="8">
        <f t="shared" si="668"/>
        <v>0.2300995389923878</v>
      </c>
      <c r="BL494" s="8">
        <f t="shared" si="669"/>
        <v>0.16051374153165598</v>
      </c>
      <c r="BM494" s="8">
        <f t="shared" si="670"/>
        <v>0.48392666312206983</v>
      </c>
      <c r="BN494" s="8">
        <f t="shared" si="671"/>
        <v>0.5134934209705746</v>
      </c>
    </row>
    <row r="495" spans="1:66" x14ac:dyDescent="0.25">
      <c r="A495" t="s">
        <v>340</v>
      </c>
      <c r="B495" t="s">
        <v>361</v>
      </c>
      <c r="C495" t="s">
        <v>365</v>
      </c>
      <c r="D495" t="s">
        <v>498</v>
      </c>
      <c r="E495">
        <f>VLOOKUP(A495,home!$A$2:$E$405,3,FALSE)</f>
        <v>1.34848484848485</v>
      </c>
      <c r="F495">
        <f>VLOOKUP(B495,home!$B$2:$E$405,3,FALSE)</f>
        <v>0.61</v>
      </c>
      <c r="G495">
        <f>VLOOKUP(C495,away!$B$2:$E$405,4,FALSE)</f>
        <v>1.05</v>
      </c>
      <c r="H495">
        <f>VLOOKUP(A495,away!$A$2:$E$405,3,FALSE)</f>
        <v>1.1393939393939401</v>
      </c>
      <c r="I495">
        <f>VLOOKUP(C495,away!$B$2:$E$405,3,FALSE)</f>
        <v>0.83</v>
      </c>
      <c r="J495">
        <f>VLOOKUP(B495,home!$B$2:$E$405,4,FALSE)</f>
        <v>1.34</v>
      </c>
      <c r="K495" s="3">
        <f t="shared" si="616"/>
        <v>0.86370454545454634</v>
      </c>
      <c r="L495" s="3">
        <f t="shared" si="617"/>
        <v>1.2672339393939402</v>
      </c>
      <c r="M495" s="5">
        <f t="shared" si="618"/>
        <v>0.11872581916952625</v>
      </c>
      <c r="N495" s="5">
        <f t="shared" si="619"/>
        <v>0.10254402967953434</v>
      </c>
      <c r="O495" s="5">
        <f t="shared" si="620"/>
        <v>0.15045338753397133</v>
      </c>
      <c r="P495" s="5">
        <f t="shared" si="621"/>
        <v>0.12994727469212541</v>
      </c>
      <c r="Q495" s="5">
        <f t="shared" si="622"/>
        <v>4.4283872271719857E-2</v>
      </c>
      <c r="R495" s="5">
        <f t="shared" si="623"/>
        <v>9.5329819489918824E-2</v>
      </c>
      <c r="S495" s="5">
        <f t="shared" si="624"/>
        <v>3.5557333522793166E-2</v>
      </c>
      <c r="T495" s="5">
        <f t="shared" si="625"/>
        <v>5.6118025910509628E-2</v>
      </c>
      <c r="U495" s="5">
        <f t="shared" si="626"/>
        <v>8.2336798410804296E-2</v>
      </c>
      <c r="V495" s="5">
        <f t="shared" si="627"/>
        <v>4.3242289194140755E-3</v>
      </c>
      <c r="W495" s="5">
        <f t="shared" si="628"/>
        <v>1.2749393923804329E-2</v>
      </c>
      <c r="X495" s="5">
        <f t="shared" si="629"/>
        <v>1.6156464686947727E-2</v>
      </c>
      <c r="Y495" s="5">
        <f t="shared" si="630"/>
        <v>1.0237010195959925E-2</v>
      </c>
      <c r="Z495" s="5">
        <f t="shared" si="631"/>
        <v>4.026839423130768E-2</v>
      </c>
      <c r="AA495" s="5">
        <f t="shared" si="632"/>
        <v>3.4779995135736076E-2</v>
      </c>
      <c r="AB495" s="5">
        <f t="shared" si="633"/>
        <v>1.5019819944811131E-2</v>
      </c>
      <c r="AC495" s="5">
        <f t="shared" si="634"/>
        <v>2.9580853134627389E-4</v>
      </c>
      <c r="AD495" s="5">
        <f t="shared" si="635"/>
        <v>2.7529273709450924E-3</v>
      </c>
      <c r="AE495" s="5">
        <f t="shared" si="636"/>
        <v>3.4886029971481526E-3</v>
      </c>
      <c r="AF495" s="5">
        <f t="shared" si="637"/>
        <v>2.2104380595287802E-3</v>
      </c>
      <c r="AG495" s="5">
        <f t="shared" si="638"/>
        <v>9.3371404332098426E-4</v>
      </c>
      <c r="AH495" s="5">
        <f t="shared" si="639"/>
        <v>1.2757368963702068E-2</v>
      </c>
      <c r="AI495" s="5">
        <f t="shared" si="640"/>
        <v>1.1018597561990232E-2</v>
      </c>
      <c r="AJ495" s="5">
        <f t="shared" si="641"/>
        <v>4.7584063994126728E-3</v>
      </c>
      <c r="AK495" s="5">
        <f t="shared" si="642"/>
        <v>1.3699524120975757E-3</v>
      </c>
      <c r="AL495" s="5">
        <f t="shared" si="643"/>
        <v>1.2950683431121733E-5</v>
      </c>
      <c r="AM495" s="5">
        <f t="shared" si="644"/>
        <v>4.7554317671830225E-4</v>
      </c>
      <c r="AN495" s="5">
        <f t="shared" si="645"/>
        <v>6.0262445318464287E-4</v>
      </c>
      <c r="AO495" s="5">
        <f t="shared" si="646"/>
        <v>3.8183307989214709E-4</v>
      </c>
      <c r="AP495" s="5">
        <f t="shared" si="647"/>
        <v>1.6129061267421553E-4</v>
      </c>
      <c r="AQ495" s="5">
        <f t="shared" si="648"/>
        <v>5.1098234621602099E-5</v>
      </c>
      <c r="AR495" s="5">
        <f t="shared" si="649"/>
        <v>3.2333141856348327E-3</v>
      </c>
      <c r="AS495" s="5">
        <f t="shared" si="650"/>
        <v>2.7926281590154698E-3</v>
      </c>
      <c r="AT495" s="5">
        <f t="shared" si="651"/>
        <v>1.2060028173530115E-3</v>
      </c>
      <c r="AU495" s="5">
        <f t="shared" si="652"/>
        <v>3.4721003839292835E-4</v>
      </c>
      <c r="AV495" s="5">
        <f t="shared" si="653"/>
        <v>7.4971722096854924E-5</v>
      </c>
      <c r="AW495" s="5">
        <f t="shared" si="654"/>
        <v>3.9374240325933455E-7</v>
      </c>
      <c r="AX495" s="5">
        <f t="shared" si="655"/>
        <v>6.8454800548582021E-5</v>
      </c>
      <c r="AY495" s="5">
        <f t="shared" si="656"/>
        <v>8.6748246569606058E-5</v>
      </c>
      <c r="AZ495" s="5">
        <f t="shared" si="657"/>
        <v>5.4965161117959381E-5</v>
      </c>
      <c r="BA495" s="5">
        <f t="shared" si="658"/>
        <v>2.321790588431143E-5</v>
      </c>
      <c r="BB495" s="5">
        <f t="shared" si="659"/>
        <v>7.355629584563432E-6</v>
      </c>
      <c r="BC495" s="5">
        <f t="shared" si="660"/>
        <v>1.8642606910337866E-6</v>
      </c>
      <c r="BD495" s="5">
        <f t="shared" si="661"/>
        <v>6.8289424546005438E-4</v>
      </c>
      <c r="BE495" s="5">
        <f t="shared" si="662"/>
        <v>5.8981886386860164E-4</v>
      </c>
      <c r="BF495" s="5">
        <f t="shared" si="663"/>
        <v>2.5471461685907376E-4</v>
      </c>
      <c r="BG495" s="5">
        <f t="shared" si="664"/>
        <v>7.3332724124965077E-5</v>
      </c>
      <c r="BH495" s="5">
        <f t="shared" si="665"/>
        <v>1.5834451789324147E-5</v>
      </c>
      <c r="BI495" s="5">
        <f t="shared" si="666"/>
        <v>2.7352575970440293E-6</v>
      </c>
      <c r="BJ495" s="8">
        <f t="shared" si="667"/>
        <v>0.25338947470090589</v>
      </c>
      <c r="BK495" s="8">
        <f t="shared" si="668"/>
        <v>0.28895016376520588</v>
      </c>
      <c r="BL495" s="8">
        <f t="shared" si="669"/>
        <v>0.41709760293463632</v>
      </c>
      <c r="BM495" s="8">
        <f t="shared" si="670"/>
        <v>0.3583350782910934</v>
      </c>
      <c r="BN495" s="8">
        <f t="shared" si="671"/>
        <v>0.64128420283679599</v>
      </c>
    </row>
    <row r="496" spans="1:66" x14ac:dyDescent="0.25">
      <c r="A496" t="s">
        <v>340</v>
      </c>
      <c r="B496" t="s">
        <v>385</v>
      </c>
      <c r="C496" t="s">
        <v>413</v>
      </c>
      <c r="D496" t="s">
        <v>498</v>
      </c>
      <c r="E496">
        <f>VLOOKUP(A496,home!$A$2:$E$405,3,FALSE)</f>
        <v>1.34848484848485</v>
      </c>
      <c r="F496">
        <f>VLOOKUP(B496,home!$B$2:$E$405,3,FALSE)</f>
        <v>0.56999999999999995</v>
      </c>
      <c r="G496">
        <f>VLOOKUP(C496,away!$B$2:$E$405,4,FALSE)</f>
        <v>0.61</v>
      </c>
      <c r="H496">
        <f>VLOOKUP(A496,away!$A$2:$E$405,3,FALSE)</f>
        <v>1.1393939393939401</v>
      </c>
      <c r="I496">
        <f>VLOOKUP(C496,away!$B$2:$E$405,3,FALSE)</f>
        <v>1.27</v>
      </c>
      <c r="J496">
        <f>VLOOKUP(B496,home!$B$2:$E$405,4,FALSE)</f>
        <v>0.56999999999999995</v>
      </c>
      <c r="K496" s="3">
        <f t="shared" si="616"/>
        <v>0.46886818181818229</v>
      </c>
      <c r="L496" s="3">
        <f t="shared" si="617"/>
        <v>0.82480727272727317</v>
      </c>
      <c r="M496" s="5">
        <f t="shared" si="618"/>
        <v>0.27426089487480759</v>
      </c>
      <c r="N496" s="5">
        <f t="shared" si="619"/>
        <v>0.12859220712377867</v>
      </c>
      <c r="O496" s="5">
        <f t="shared" si="620"/>
        <v>0.22621238071743138</v>
      </c>
      <c r="P496" s="5">
        <f t="shared" si="621"/>
        <v>0.1060637876517445</v>
      </c>
      <c r="Q496" s="5">
        <f t="shared" si="622"/>
        <v>3.014639717505661E-2</v>
      </c>
      <c r="R496" s="5">
        <f t="shared" si="623"/>
        <v>9.3290808398344083E-2</v>
      </c>
      <c r="S496" s="5">
        <f t="shared" si="624"/>
        <v>1.0254403071361527E-2</v>
      </c>
      <c r="T496" s="5">
        <f t="shared" si="625"/>
        <v>2.4864967636511612E-2</v>
      </c>
      <c r="U496" s="5">
        <f t="shared" si="626"/>
        <v>4.3741091714080006E-2</v>
      </c>
      <c r="V496" s="5">
        <f t="shared" si="627"/>
        <v>4.4062701293264494E-4</v>
      </c>
      <c r="W496" s="5">
        <f t="shared" si="628"/>
        <v>4.7115621439458594E-3</v>
      </c>
      <c r="X496" s="5">
        <f t="shared" si="629"/>
        <v>3.8861307222330479E-3</v>
      </c>
      <c r="Y496" s="5">
        <f t="shared" si="630"/>
        <v>1.6026544412333541E-3</v>
      </c>
      <c r="Z496" s="5">
        <f t="shared" si="631"/>
        <v>2.5648979081853592E-2</v>
      </c>
      <c r="AA496" s="5">
        <f t="shared" si="632"/>
        <v>1.2025990187601285E-2</v>
      </c>
      <c r="AB496" s="5">
        <f t="shared" si="633"/>
        <v>2.8193020769119582E-3</v>
      </c>
      <c r="AC496" s="5">
        <f t="shared" si="634"/>
        <v>1.0650117006893098E-5</v>
      </c>
      <c r="AD496" s="5">
        <f t="shared" si="635"/>
        <v>5.5227539398881799E-4</v>
      </c>
      <c r="AE496" s="5">
        <f t="shared" si="636"/>
        <v>4.5552076151029726E-4</v>
      </c>
      <c r="AF496" s="5">
        <f t="shared" si="637"/>
        <v>1.8785841848597943E-4</v>
      </c>
      <c r="AG496" s="5">
        <f t="shared" si="638"/>
        <v>5.1648996603426491E-5</v>
      </c>
      <c r="AH496" s="5">
        <f t="shared" si="639"/>
        <v>5.2888661211856342E-3</v>
      </c>
      <c r="AI496" s="5">
        <f t="shared" si="640"/>
        <v>2.4797810421200907E-3</v>
      </c>
      <c r="AJ496" s="5">
        <f t="shared" si="641"/>
        <v>5.8134521426302219E-4</v>
      </c>
      <c r="AK496" s="5">
        <f t="shared" si="642"/>
        <v>9.085809120673493E-5</v>
      </c>
      <c r="AL496" s="5">
        <f t="shared" si="643"/>
        <v>1.6474703755356304E-7</v>
      </c>
      <c r="AM496" s="5">
        <f t="shared" si="644"/>
        <v>5.1788871968491511E-5</v>
      </c>
      <c r="AN496" s="5">
        <f t="shared" si="645"/>
        <v>4.2715838245953403E-5</v>
      </c>
      <c r="AO496" s="5">
        <f t="shared" si="646"/>
        <v>1.7616167022952088E-5</v>
      </c>
      <c r="AP496" s="5">
        <f t="shared" si="647"/>
        <v>4.8433142260364127E-6</v>
      </c>
      <c r="AQ496" s="5">
        <f t="shared" si="648"/>
        <v>9.9870019943457411E-7</v>
      </c>
      <c r="AR496" s="5">
        <f t="shared" si="649"/>
        <v>8.7245904824695929E-4</v>
      </c>
      <c r="AS496" s="5">
        <f t="shared" si="650"/>
        <v>4.0906828766237358E-4</v>
      </c>
      <c r="AT496" s="5">
        <f t="shared" si="651"/>
        <v>9.5899552137867149E-5</v>
      </c>
      <c r="AU496" s="5">
        <f t="shared" si="652"/>
        <v>1.498808288268658E-5</v>
      </c>
      <c r="AV496" s="5">
        <f t="shared" si="653"/>
        <v>1.7568587925363697E-6</v>
      </c>
      <c r="AW496" s="5">
        <f t="shared" si="654"/>
        <v>1.7697762254309918E-9</v>
      </c>
      <c r="AX496" s="5">
        <f t="shared" si="655"/>
        <v>4.0470257063802028E-6</v>
      </c>
      <c r="AY496" s="5">
        <f t="shared" si="656"/>
        <v>3.338016235536621E-6</v>
      </c>
      <c r="AZ496" s="5">
        <f t="shared" si="657"/>
        <v>1.3766100337761597E-6</v>
      </c>
      <c r="BA496" s="5">
        <f t="shared" si="658"/>
        <v>3.7847932252263792E-7</v>
      </c>
      <c r="BB496" s="5">
        <f t="shared" si="659"/>
        <v>7.804312444839074E-8</v>
      </c>
      <c r="BC496" s="5">
        <f t="shared" si="660"/>
        <v>1.2874107326278472E-8</v>
      </c>
      <c r="BD496" s="5">
        <f t="shared" si="661"/>
        <v>1.1993509469180112E-4</v>
      </c>
      <c r="BE496" s="5">
        <f t="shared" si="662"/>
        <v>5.6233749784336325E-5</v>
      </c>
      <c r="BF496" s="5">
        <f t="shared" si="663"/>
        <v>1.3183108009100188E-5</v>
      </c>
      <c r="BG496" s="5">
        <f t="shared" si="664"/>
        <v>2.0603799609798405E-6</v>
      </c>
      <c r="BH496" s="5">
        <f t="shared" si="665"/>
        <v>2.4151165153980881E-7</v>
      </c>
      <c r="BI496" s="5">
        <f t="shared" si="666"/>
        <v>2.2647425789075327E-8</v>
      </c>
      <c r="BJ496" s="8">
        <f t="shared" si="667"/>
        <v>0.19517841675354047</v>
      </c>
      <c r="BK496" s="8">
        <f t="shared" si="668"/>
        <v>0.39103386549112629</v>
      </c>
      <c r="BL496" s="8">
        <f t="shared" si="669"/>
        <v>0.38811627188439018</v>
      </c>
      <c r="BM496" s="8">
        <f t="shared" si="670"/>
        <v>0.14140772102328836</v>
      </c>
      <c r="BN496" s="8">
        <f t="shared" si="671"/>
        <v>0.85856647594116287</v>
      </c>
    </row>
    <row r="497" spans="1:66" x14ac:dyDescent="0.25">
      <c r="A497" t="s">
        <v>340</v>
      </c>
      <c r="B497" t="s">
        <v>394</v>
      </c>
      <c r="C497" t="s">
        <v>431</v>
      </c>
      <c r="D497" t="s">
        <v>498</v>
      </c>
      <c r="E497">
        <f>VLOOKUP(A497,home!$A$2:$E$405,3,FALSE)</f>
        <v>1.34848484848485</v>
      </c>
      <c r="F497">
        <f>VLOOKUP(B497,home!$B$2:$E$405,3,FALSE)</f>
        <v>0.96</v>
      </c>
      <c r="G497">
        <f>VLOOKUP(C497,away!$B$2:$E$405,4,FALSE)</f>
        <v>0.83</v>
      </c>
      <c r="H497">
        <f>VLOOKUP(A497,away!$A$2:$E$405,3,FALSE)</f>
        <v>1.1393939393939401</v>
      </c>
      <c r="I497">
        <f>VLOOKUP(C497,away!$B$2:$E$405,3,FALSE)</f>
        <v>1.22</v>
      </c>
      <c r="J497">
        <f>VLOOKUP(B497,home!$B$2:$E$405,4,FALSE)</f>
        <v>1.29</v>
      </c>
      <c r="K497" s="3">
        <f t="shared" si="616"/>
        <v>1.0744727272727284</v>
      </c>
      <c r="L497" s="3">
        <f t="shared" si="617"/>
        <v>1.7931781818181829</v>
      </c>
      <c r="M497" s="5">
        <f t="shared" si="618"/>
        <v>5.6832274074203944E-2</v>
      </c>
      <c r="N497" s="5">
        <f t="shared" si="619"/>
        <v>6.1064728521621092E-2</v>
      </c>
      <c r="O497" s="5">
        <f t="shared" si="620"/>
        <v>0.10191039389297367</v>
      </c>
      <c r="P497" s="5">
        <f t="shared" si="621"/>
        <v>0.10949993886362143</v>
      </c>
      <c r="Q497" s="5">
        <f t="shared" si="622"/>
        <v>3.2806192697397478E-2</v>
      </c>
      <c r="R497" s="5">
        <f t="shared" si="623"/>
        <v>9.1371747414688703E-2</v>
      </c>
      <c r="S497" s="5">
        <f t="shared" si="624"/>
        <v>5.2743959336738803E-2</v>
      </c>
      <c r="T497" s="5">
        <f t="shared" si="625"/>
        <v>5.882734897349616E-2</v>
      </c>
      <c r="U497" s="5">
        <f t="shared" si="626"/>
        <v>9.817645064033545E-2</v>
      </c>
      <c r="V497" s="5">
        <f t="shared" si="627"/>
        <v>1.1291432977085864E-2</v>
      </c>
      <c r="W497" s="5">
        <f t="shared" si="628"/>
        <v>1.1749786446335779E-2</v>
      </c>
      <c r="X497" s="5">
        <f t="shared" si="629"/>
        <v>2.106946069659232E-2</v>
      </c>
      <c r="Y497" s="5">
        <f t="shared" si="630"/>
        <v>1.8890648611902542E-2</v>
      </c>
      <c r="Z497" s="5">
        <f t="shared" si="631"/>
        <v>5.4615274632873925E-2</v>
      </c>
      <c r="AA497" s="5">
        <f t="shared" si="632"/>
        <v>5.8682623085533112E-2</v>
      </c>
      <c r="AB497" s="5">
        <f t="shared" si="633"/>
        <v>3.1526439035115157E-2</v>
      </c>
      <c r="AC497" s="5">
        <f t="shared" si="634"/>
        <v>1.3597151011624585E-3</v>
      </c>
      <c r="AD497" s="5">
        <f t="shared" si="635"/>
        <v>3.1562062719666358E-3</v>
      </c>
      <c r="AE497" s="5">
        <f t="shared" si="636"/>
        <v>5.6596402242082766E-3</v>
      </c>
      <c r="AF497" s="5">
        <f t="shared" si="637"/>
        <v>5.0743716834954255E-3</v>
      </c>
      <c r="AG497" s="5">
        <f t="shared" si="638"/>
        <v>3.0330841964266672E-3</v>
      </c>
      <c r="AH497" s="5">
        <f t="shared" si="639"/>
        <v>2.4483729716419392E-2</v>
      </c>
      <c r="AI497" s="5">
        <f t="shared" si="640"/>
        <v>2.630709984220949E-2</v>
      </c>
      <c r="AJ497" s="5">
        <f t="shared" si="641"/>
        <v>1.4133130657047393E-2</v>
      </c>
      <c r="AK497" s="5">
        <f t="shared" si="642"/>
        <v>5.0618878139931734E-3</v>
      </c>
      <c r="AL497" s="5">
        <f t="shared" si="643"/>
        <v>1.0479166837831128E-4</v>
      </c>
      <c r="AM497" s="5">
        <f t="shared" si="644"/>
        <v>6.7825151217505654E-4</v>
      </c>
      <c r="AN497" s="5">
        <f t="shared" si="645"/>
        <v>1.2162258134175009E-3</v>
      </c>
      <c r="AO497" s="5">
        <f t="shared" si="646"/>
        <v>1.0904547963921675E-3</v>
      </c>
      <c r="AP497" s="5">
        <f t="shared" si="647"/>
        <v>6.5179324971647472E-4</v>
      </c>
      <c r="AQ497" s="5">
        <f t="shared" si="648"/>
        <v>2.9219535861198817E-4</v>
      </c>
      <c r="AR497" s="5">
        <f t="shared" si="649"/>
        <v>8.7807379874033399E-3</v>
      </c>
      <c r="AS497" s="5">
        <f t="shared" si="650"/>
        <v>9.4346634927925162E-3</v>
      </c>
      <c r="AT497" s="5">
        <f t="shared" si="651"/>
        <v>5.0686443070006087E-3</v>
      </c>
      <c r="AU497" s="5">
        <f t="shared" si="652"/>
        <v>1.8153733573727775E-3</v>
      </c>
      <c r="AV497" s="5">
        <f t="shared" si="653"/>
        <v>4.8764229057864436E-4</v>
      </c>
      <c r="AW497" s="5">
        <f t="shared" si="654"/>
        <v>5.6084531524092415E-6</v>
      </c>
      <c r="AX497" s="5">
        <f t="shared" si="655"/>
        <v>1.2146045867726414E-4</v>
      </c>
      <c r="AY497" s="5">
        <f t="shared" si="656"/>
        <v>2.1780024445369905E-4</v>
      </c>
      <c r="AZ497" s="5">
        <f t="shared" si="657"/>
        <v>1.9527732317451994E-4</v>
      </c>
      <c r="BA497" s="5">
        <f t="shared" si="658"/>
        <v>1.1672234510680248E-4</v>
      </c>
      <c r="BB497" s="5">
        <f t="shared" si="659"/>
        <v>5.2325990644042626E-5</v>
      </c>
      <c r="BC497" s="5">
        <f t="shared" si="660"/>
        <v>1.8765964952983902E-5</v>
      </c>
      <c r="BD497" s="5">
        <f t="shared" si="661"/>
        <v>2.6242379632122974E-3</v>
      </c>
      <c r="BE497" s="5">
        <f t="shared" si="662"/>
        <v>2.8196721213453475E-3</v>
      </c>
      <c r="BF497" s="5">
        <f t="shared" si="663"/>
        <v>1.5148303971184072E-3</v>
      </c>
      <c r="BG497" s="5">
        <f t="shared" si="664"/>
        <v>5.4254798271581508E-4</v>
      </c>
      <c r="BH497" s="5">
        <f t="shared" si="665"/>
        <v>1.4573825266624472E-4</v>
      </c>
      <c r="BI497" s="5">
        <f t="shared" si="666"/>
        <v>3.1318355562052397E-5</v>
      </c>
      <c r="BJ497" s="8">
        <f t="shared" si="667"/>
        <v>0.22598274138076485</v>
      </c>
      <c r="BK497" s="8">
        <f t="shared" si="668"/>
        <v>0.23204991226564453</v>
      </c>
      <c r="BL497" s="8">
        <f t="shared" si="669"/>
        <v>0.48491890860608361</v>
      </c>
      <c r="BM497" s="8">
        <f t="shared" si="670"/>
        <v>0.54386936962955934</v>
      </c>
      <c r="BN497" s="8">
        <f t="shared" si="671"/>
        <v>0.45348527546450634</v>
      </c>
    </row>
    <row r="498" spans="1:66" x14ac:dyDescent="0.25">
      <c r="A498" t="s">
        <v>342</v>
      </c>
      <c r="B498" t="s">
        <v>343</v>
      </c>
      <c r="C498" t="s">
        <v>402</v>
      </c>
      <c r="D498" t="s">
        <v>498</v>
      </c>
      <c r="E498">
        <f>VLOOKUP(A498,home!$A$2:$E$405,3,FALSE)</f>
        <v>1.1717171717171699</v>
      </c>
      <c r="F498">
        <f>VLOOKUP(B498,home!$B$2:$E$405,3,FALSE)</f>
        <v>0.66</v>
      </c>
      <c r="G498">
        <f>VLOOKUP(C498,away!$B$2:$E$405,4,FALSE)</f>
        <v>0.85</v>
      </c>
      <c r="H498">
        <f>VLOOKUP(A498,away!$A$2:$E$405,3,FALSE)</f>
        <v>0.85606060606060597</v>
      </c>
      <c r="I498">
        <f>VLOOKUP(C498,away!$B$2:$E$405,3,FALSE)</f>
        <v>0.76</v>
      </c>
      <c r="J498">
        <f>VLOOKUP(B498,home!$B$2:$E$405,4,FALSE)</f>
        <v>1.23</v>
      </c>
      <c r="K498" s="3">
        <f t="shared" si="616"/>
        <v>0.65733333333333233</v>
      </c>
      <c r="L498" s="3">
        <f t="shared" si="617"/>
        <v>0.80024545454545448</v>
      </c>
      <c r="M498" s="5">
        <f t="shared" si="618"/>
        <v>0.23279924927849499</v>
      </c>
      <c r="N498" s="5">
        <f t="shared" si="619"/>
        <v>0.15302670652573044</v>
      </c>
      <c r="O498" s="5">
        <f t="shared" si="620"/>
        <v>0.18629654105670976</v>
      </c>
      <c r="P498" s="5">
        <f t="shared" si="621"/>
        <v>0.12245892632127701</v>
      </c>
      <c r="Q498" s="5">
        <f t="shared" si="622"/>
        <v>5.029477754478999E-2</v>
      </c>
      <c r="R498" s="5">
        <f t="shared" si="623"/>
        <v>7.4541480089086315E-2</v>
      </c>
      <c r="S498" s="5">
        <f t="shared" si="624"/>
        <v>1.6104206394819805E-2</v>
      </c>
      <c r="T498" s="5">
        <f t="shared" si="625"/>
        <v>4.0248167117592978E-2</v>
      </c>
      <c r="U498" s="5">
        <f t="shared" si="626"/>
        <v>4.8998599578559322E-2</v>
      </c>
      <c r="V498" s="5">
        <f t="shared" si="627"/>
        <v>9.4125151962852927E-4</v>
      </c>
      <c r="W498" s="5">
        <f t="shared" si="628"/>
        <v>1.1020144590925081E-2</v>
      </c>
      <c r="X498" s="5">
        <f t="shared" si="629"/>
        <v>8.8188206173214715E-3</v>
      </c>
      <c r="Y498" s="5">
        <f t="shared" si="630"/>
        <v>3.5286105567316232E-3</v>
      </c>
      <c r="Z498" s="5">
        <f t="shared" si="631"/>
        <v>1.988382687212728E-2</v>
      </c>
      <c r="AA498" s="5">
        <f t="shared" si="632"/>
        <v>1.3070302197278309E-2</v>
      </c>
      <c r="AB498" s="5">
        <f t="shared" si="633"/>
        <v>4.2957726555054639E-3</v>
      </c>
      <c r="AC498" s="5">
        <f t="shared" si="634"/>
        <v>3.0945291611016512E-5</v>
      </c>
      <c r="AD498" s="5">
        <f t="shared" si="635"/>
        <v>1.8109770944420183E-3</v>
      </c>
      <c r="AE498" s="5">
        <f t="shared" si="636"/>
        <v>1.4492261881131592E-3</v>
      </c>
      <c r="AF498" s="5">
        <f t="shared" si="637"/>
        <v>5.7986833482289574E-4</v>
      </c>
      <c r="AG498" s="5">
        <f t="shared" si="638"/>
        <v>1.5467899972562135E-4</v>
      </c>
      <c r="AH498" s="5">
        <f t="shared" si="639"/>
        <v>3.9779855183471532E-3</v>
      </c>
      <c r="AI498" s="5">
        <f t="shared" si="640"/>
        <v>2.6148624807268575E-3</v>
      </c>
      <c r="AJ498" s="5">
        <f t="shared" si="641"/>
        <v>8.5941813533222582E-4</v>
      </c>
      <c r="AK498" s="5">
        <f t="shared" si="642"/>
        <v>1.8830806254168297E-4</v>
      </c>
      <c r="AL498" s="5">
        <f t="shared" si="643"/>
        <v>6.5112360922616879E-7</v>
      </c>
      <c r="AM498" s="5">
        <f t="shared" si="644"/>
        <v>2.3808312201597704E-4</v>
      </c>
      <c r="AN498" s="5">
        <f t="shared" si="645"/>
        <v>1.9052493619727641E-4</v>
      </c>
      <c r="AO498" s="5">
        <f t="shared" si="646"/>
        <v>7.6233357084716586E-5</v>
      </c>
      <c r="AP498" s="5">
        <f t="shared" si="647"/>
        <v>2.0335132497261661E-5</v>
      </c>
      <c r="AQ498" s="5">
        <f t="shared" si="648"/>
        <v>4.0682743371282993E-6</v>
      </c>
      <c r="AR498" s="5">
        <f t="shared" si="649"/>
        <v>6.3667296586099071E-4</v>
      </c>
      <c r="AS498" s="5">
        <f t="shared" si="650"/>
        <v>4.1850636289262385E-4</v>
      </c>
      <c r="AT498" s="5">
        <f t="shared" si="651"/>
        <v>1.3754909127070881E-4</v>
      </c>
      <c r="AU498" s="5">
        <f t="shared" si="652"/>
        <v>3.0138534220648602E-5</v>
      </c>
      <c r="AV498" s="5">
        <f t="shared" si="653"/>
        <v>4.9527657902599112E-6</v>
      </c>
      <c r="AW498" s="5">
        <f t="shared" si="654"/>
        <v>9.5141460501786059E-9</v>
      </c>
      <c r="AX498" s="5">
        <f t="shared" si="655"/>
        <v>2.6083328700861432E-5</v>
      </c>
      <c r="AY498" s="5">
        <f t="shared" si="656"/>
        <v>2.0873065232279354E-5</v>
      </c>
      <c r="AZ498" s="5">
        <f t="shared" si="657"/>
        <v>8.3517877872811574E-6</v>
      </c>
      <c r="BA498" s="5">
        <f t="shared" si="658"/>
        <v>2.2278267380333289E-6</v>
      </c>
      <c r="BB498" s="5">
        <f t="shared" si="659"/>
        <v>4.4570205515649947E-7</v>
      </c>
      <c r="BC498" s="5">
        <f t="shared" si="660"/>
        <v>7.1334208744111253E-8</v>
      </c>
      <c r="BD498" s="5">
        <f t="shared" si="661"/>
        <v>8.4915774493705181E-5</v>
      </c>
      <c r="BE498" s="5">
        <f t="shared" si="662"/>
        <v>5.5817969100528779E-5</v>
      </c>
      <c r="BF498" s="5">
        <f t="shared" si="663"/>
        <v>1.8345505844373761E-5</v>
      </c>
      <c r="BG498" s="5">
        <f t="shared" si="664"/>
        <v>4.019704169456112E-6</v>
      </c>
      <c r="BH498" s="5">
        <f t="shared" si="665"/>
        <v>6.6057138518061986E-7</v>
      </c>
      <c r="BI498" s="5">
        <f t="shared" si="666"/>
        <v>8.6843118105078709E-8</v>
      </c>
      <c r="BJ498" s="8">
        <f t="shared" si="667"/>
        <v>0.27151927543705001</v>
      </c>
      <c r="BK498" s="8">
        <f t="shared" si="668"/>
        <v>0.37235610299467292</v>
      </c>
      <c r="BL498" s="8">
        <f t="shared" si="669"/>
        <v>0.33623493586223374</v>
      </c>
      <c r="BM498" s="8">
        <f t="shared" si="670"/>
        <v>0.18055559679890909</v>
      </c>
      <c r="BN498" s="8">
        <f t="shared" si="671"/>
        <v>0.81941768081608846</v>
      </c>
    </row>
    <row r="499" spans="1:66" x14ac:dyDescent="0.25">
      <c r="A499" t="s">
        <v>342</v>
      </c>
      <c r="B499" t="s">
        <v>396</v>
      </c>
      <c r="C499" t="s">
        <v>430</v>
      </c>
      <c r="D499" t="s">
        <v>498</v>
      </c>
      <c r="E499">
        <f>VLOOKUP(A499,home!$A$2:$E$405,3,FALSE)</f>
        <v>1.1717171717171699</v>
      </c>
      <c r="F499">
        <f>VLOOKUP(B499,home!$B$2:$E$405,3,FALSE)</f>
        <v>0.62</v>
      </c>
      <c r="G499">
        <f>VLOOKUP(C499,away!$B$2:$E$405,4,FALSE)</f>
        <v>0.81</v>
      </c>
      <c r="H499">
        <f>VLOOKUP(A499,away!$A$2:$E$405,3,FALSE)</f>
        <v>0.85606060606060597</v>
      </c>
      <c r="I499">
        <f>VLOOKUP(C499,away!$B$2:$E$405,3,FALSE)</f>
        <v>0.81</v>
      </c>
      <c r="J499">
        <f>VLOOKUP(B499,home!$B$2:$E$405,4,FALSE)</f>
        <v>1.23</v>
      </c>
      <c r="K499" s="3">
        <f t="shared" si="616"/>
        <v>0.58843636363636276</v>
      </c>
      <c r="L499" s="3">
        <f t="shared" si="617"/>
        <v>0.85289318181818174</v>
      </c>
      <c r="M499" s="5">
        <f t="shared" si="618"/>
        <v>0.2366129617722828</v>
      </c>
      <c r="N499" s="5">
        <f t="shared" si="619"/>
        <v>0.13923167081451179</v>
      </c>
      <c r="O499" s="5">
        <f t="shared" si="620"/>
        <v>0.20180558182538608</v>
      </c>
      <c r="P499" s="5">
        <f t="shared" si="621"/>
        <v>0.11874974273085064</v>
      </c>
      <c r="Q499" s="5">
        <f t="shared" si="622"/>
        <v>4.0964489038553209E-2</v>
      </c>
      <c r="R499" s="5">
        <f t="shared" si="623"/>
        <v>8.6059302395861487E-2</v>
      </c>
      <c r="S499" s="5">
        <f t="shared" si="624"/>
        <v>1.4899333169472085E-2</v>
      </c>
      <c r="T499" s="5">
        <f t="shared" si="625"/>
        <v>3.4938333397647674E-2</v>
      </c>
      <c r="U499" s="5">
        <f t="shared" si="626"/>
        <v>5.064042295890285E-2</v>
      </c>
      <c r="V499" s="5">
        <f t="shared" si="627"/>
        <v>8.3084204849587652E-4</v>
      </c>
      <c r="W499" s="5">
        <f t="shared" si="628"/>
        <v>8.0349983226892987E-3</v>
      </c>
      <c r="X499" s="5">
        <f t="shared" si="629"/>
        <v>6.8529952853422279E-3</v>
      </c>
      <c r="Y499" s="5">
        <f t="shared" si="630"/>
        <v>2.9224364769502658E-3</v>
      </c>
      <c r="Z499" s="5">
        <f t="shared" si="631"/>
        <v>2.4466464081819791E-2</v>
      </c>
      <c r="AA499" s="5">
        <f t="shared" si="632"/>
        <v>1.4396957155345717E-2</v>
      </c>
      <c r="AB499" s="5">
        <f t="shared" si="633"/>
        <v>4.2358465579600737E-3</v>
      </c>
      <c r="AC499" s="5">
        <f t="shared" si="634"/>
        <v>2.6061093285490416E-5</v>
      </c>
      <c r="AD499" s="5">
        <f t="shared" si="635"/>
        <v>1.1820212987068909E-3</v>
      </c>
      <c r="AE499" s="5">
        <f t="shared" si="636"/>
        <v>1.0081379064309794E-3</v>
      </c>
      <c r="AF499" s="5">
        <f t="shared" si="637"/>
        <v>4.2991697336371924E-4</v>
      </c>
      <c r="AG499" s="5">
        <f t="shared" si="638"/>
        <v>1.22224418443275E-4</v>
      </c>
      <c r="AH499" s="5">
        <f t="shared" si="639"/>
        <v>5.216820099645884E-3</v>
      </c>
      <c r="AI499" s="5">
        <f t="shared" si="640"/>
        <v>3.0697666491807116E-3</v>
      </c>
      <c r="AJ499" s="5">
        <f t="shared" si="641"/>
        <v>9.0318116212803991E-4</v>
      </c>
      <c r="AK499" s="5">
        <f t="shared" si="642"/>
        <v>1.7715487958249601E-4</v>
      </c>
      <c r="AL499" s="5">
        <f t="shared" si="643"/>
        <v>5.2317474068307149E-7</v>
      </c>
      <c r="AM499" s="5">
        <f t="shared" si="644"/>
        <v>1.3910886295036282E-4</v>
      </c>
      <c r="AN499" s="5">
        <f t="shared" si="645"/>
        <v>1.1864500074084432E-4</v>
      </c>
      <c r="AO499" s="5">
        <f t="shared" si="646"/>
        <v>5.0595756094339623E-5</v>
      </c>
      <c r="AP499" s="5">
        <f t="shared" si="647"/>
        <v>1.4384258467265994E-5</v>
      </c>
      <c r="AQ499" s="5">
        <f t="shared" si="648"/>
        <v>3.0670589930604032E-6</v>
      </c>
      <c r="AR499" s="5">
        <f t="shared" si="649"/>
        <v>8.8987805875200476E-4</v>
      </c>
      <c r="AS499" s="5">
        <f t="shared" si="650"/>
        <v>5.2363660897181521E-4</v>
      </c>
      <c r="AT499" s="5">
        <f t="shared" si="651"/>
        <v>1.5406341102512547E-4</v>
      </c>
      <c r="AU499" s="5">
        <f t="shared" si="652"/>
        <v>3.0218837784346387E-5</v>
      </c>
      <c r="AV499" s="5">
        <f t="shared" si="653"/>
        <v>4.4454657547844763E-6</v>
      </c>
      <c r="AW499" s="5">
        <f t="shared" si="654"/>
        <v>7.2935407297463477E-9</v>
      </c>
      <c r="AX499" s="5">
        <f t="shared" si="655"/>
        <v>1.36427855773501E-5</v>
      </c>
      <c r="AY499" s="5">
        <f t="shared" si="656"/>
        <v>1.1635838799929325E-5</v>
      </c>
      <c r="AZ499" s="5">
        <f t="shared" si="657"/>
        <v>4.9620637885975875E-6</v>
      </c>
      <c r="BA499" s="5">
        <f t="shared" si="658"/>
        <v>1.4107034576805929E-6</v>
      </c>
      <c r="BB499" s="5">
        <f t="shared" si="659"/>
        <v>3.0079484015577785E-7</v>
      </c>
      <c r="BC499" s="5">
        <f t="shared" si="660"/>
        <v>5.1309173658990566E-8</v>
      </c>
      <c r="BD499" s="5">
        <f t="shared" si="661"/>
        <v>1.2649515482653065E-4</v>
      </c>
      <c r="BE499" s="5">
        <f t="shared" si="662"/>
        <v>7.4434348923742397E-5</v>
      </c>
      <c r="BF499" s="5">
        <f t="shared" si="663"/>
        <v>2.1899938805163594E-5</v>
      </c>
      <c r="BG499" s="5">
        <f t="shared" si="664"/>
        <v>4.2955734514564452E-6</v>
      </c>
      <c r="BH499" s="5">
        <f t="shared" si="665"/>
        <v>6.3191790537698258E-7</v>
      </c>
      <c r="BI499" s="5">
        <f t="shared" si="666"/>
        <v>7.4368694871347793E-8</v>
      </c>
      <c r="BJ499" s="8">
        <f t="shared" si="667"/>
        <v>0.2360450283655226</v>
      </c>
      <c r="BK499" s="8">
        <f t="shared" si="668"/>
        <v>0.37113109982792752</v>
      </c>
      <c r="BL499" s="8">
        <f t="shared" si="669"/>
        <v>0.36833510736888858</v>
      </c>
      <c r="BM499" s="8">
        <f t="shared" si="670"/>
        <v>0.17654232252145324</v>
      </c>
      <c r="BN499" s="8">
        <f t="shared" si="671"/>
        <v>0.82342374857744594</v>
      </c>
    </row>
    <row r="500" spans="1:66" x14ac:dyDescent="0.25">
      <c r="A500" t="s">
        <v>342</v>
      </c>
      <c r="B500" t="s">
        <v>363</v>
      </c>
      <c r="C500" t="s">
        <v>426</v>
      </c>
      <c r="D500" t="s">
        <v>498</v>
      </c>
      <c r="E500">
        <f>VLOOKUP(A500,home!$A$2:$E$405,3,FALSE)</f>
        <v>1.1717171717171699</v>
      </c>
      <c r="F500">
        <f>VLOOKUP(B500,home!$B$2:$E$405,3,FALSE)</f>
        <v>1.04</v>
      </c>
      <c r="G500">
        <f>VLOOKUP(C500,away!$B$2:$E$405,4,FALSE)</f>
        <v>0.95</v>
      </c>
      <c r="H500">
        <f>VLOOKUP(A500,away!$A$2:$E$405,3,FALSE)</f>
        <v>0.85606060606060597</v>
      </c>
      <c r="I500">
        <f>VLOOKUP(C500,away!$B$2:$E$405,3,FALSE)</f>
        <v>0.43</v>
      </c>
      <c r="J500">
        <f>VLOOKUP(B500,home!$B$2:$E$405,4,FALSE)</f>
        <v>1.3</v>
      </c>
      <c r="K500" s="3">
        <f t="shared" si="616"/>
        <v>1.1576565656565641</v>
      </c>
      <c r="L500" s="3">
        <f t="shared" si="617"/>
        <v>0.47853787878787873</v>
      </c>
      <c r="M500" s="5">
        <f t="shared" si="618"/>
        <v>0.19471965053603307</v>
      </c>
      <c r="N500" s="5">
        <f t="shared" si="619"/>
        <v>0.22541848190539038</v>
      </c>
      <c r="O500" s="5">
        <f t="shared" si="620"/>
        <v>9.3180728525830286E-2</v>
      </c>
      <c r="P500" s="5">
        <f t="shared" si="621"/>
        <v>0.10787128217058933</v>
      </c>
      <c r="Q500" s="5">
        <f t="shared" si="622"/>
        <v>0.13047859279905533</v>
      </c>
      <c r="R500" s="5">
        <f t="shared" si="623"/>
        <v>2.2295254086330006E-2</v>
      </c>
      <c r="S500" s="5">
        <f t="shared" si="624"/>
        <v>1.4939701110152739E-2</v>
      </c>
      <c r="T500" s="5">
        <f t="shared" si="625"/>
        <v>6.2438949025287314E-2</v>
      </c>
      <c r="U500" s="5">
        <f t="shared" si="626"/>
        <v>2.581024727602127E-2</v>
      </c>
      <c r="V500" s="5">
        <f t="shared" si="627"/>
        <v>9.1959258095829579E-4</v>
      </c>
      <c r="W500" s="5">
        <f t="shared" si="628"/>
        <v>5.0349799877151873E-2</v>
      </c>
      <c r="X500" s="5">
        <f t="shared" si="629"/>
        <v>2.4094286430606453E-2</v>
      </c>
      <c r="Y500" s="5">
        <f t="shared" si="630"/>
        <v>5.7650143597049912E-3</v>
      </c>
      <c r="Z500" s="5">
        <f t="shared" si="631"/>
        <v>3.5563745325030488E-3</v>
      </c>
      <c r="AA500" s="5">
        <f t="shared" si="632"/>
        <v>4.1170603274859486E-3</v>
      </c>
      <c r="AB500" s="5">
        <f t="shared" si="633"/>
        <v>2.3830709596591366E-3</v>
      </c>
      <c r="AC500" s="5">
        <f t="shared" si="634"/>
        <v>3.1839888305268994E-5</v>
      </c>
      <c r="AD500" s="5">
        <f t="shared" si="635"/>
        <v>1.4571944101819742E-2</v>
      </c>
      <c r="AE500" s="5">
        <f t="shared" si="636"/>
        <v>6.9732272203003589E-3</v>
      </c>
      <c r="AF500" s="5">
        <f t="shared" si="637"/>
        <v>1.668476681154215E-3</v>
      </c>
      <c r="AG500" s="5">
        <f t="shared" si="638"/>
        <v>2.661430972688593E-4</v>
      </c>
      <c r="AH500" s="5">
        <f t="shared" si="639"/>
        <v>4.2546498123981061E-4</v>
      </c>
      <c r="AI500" s="5">
        <f t="shared" si="640"/>
        <v>4.9254232898921359E-4</v>
      </c>
      <c r="AJ500" s="5">
        <f t="shared" si="641"/>
        <v>2.8509743050906936E-4</v>
      </c>
      <c r="AK500" s="5">
        <f t="shared" si="642"/>
        <v>1.1001497076021335E-4</v>
      </c>
      <c r="AL500" s="5">
        <f t="shared" si="643"/>
        <v>7.0554965894870304E-7</v>
      </c>
      <c r="AM500" s="5">
        <f t="shared" si="644"/>
        <v>3.3738613527704128E-3</v>
      </c>
      <c r="AN500" s="5">
        <f t="shared" si="645"/>
        <v>1.6145204550791564E-3</v>
      </c>
      <c r="AO500" s="5">
        <f t="shared" si="646"/>
        <v>3.8630459691661007E-4</v>
      </c>
      <c r="AP500" s="5">
        <f t="shared" si="647"/>
        <v>6.1620460791493703E-5</v>
      </c>
      <c r="AQ500" s="5">
        <f t="shared" si="648"/>
        <v>7.3719311492732604E-6</v>
      </c>
      <c r="AR500" s="5">
        <f t="shared" si="649"/>
        <v>4.0720221924204724E-5</v>
      </c>
      <c r="AS500" s="5">
        <f t="shared" si="650"/>
        <v>4.7140032265547967E-5</v>
      </c>
      <c r="AT500" s="5">
        <f t="shared" si="651"/>
        <v>2.7285983928736945E-5</v>
      </c>
      <c r="AU500" s="5">
        <f t="shared" si="652"/>
        <v>1.0529266148500603E-5</v>
      </c>
      <c r="AV500" s="5">
        <f t="shared" si="653"/>
        <v>3.0473185220892829E-6</v>
      </c>
      <c r="AW500" s="5">
        <f t="shared" si="654"/>
        <v>1.0857282670567572E-8</v>
      </c>
      <c r="AX500" s="5">
        <f t="shared" si="655"/>
        <v>6.5096212444159954E-4</v>
      </c>
      <c r="AY500" s="5">
        <f t="shared" si="656"/>
        <v>3.1151003420153416E-4</v>
      </c>
      <c r="AZ500" s="5">
        <f t="shared" si="657"/>
        <v>7.453467549397086E-5</v>
      </c>
      <c r="BA500" s="5">
        <f t="shared" si="658"/>
        <v>1.1889221835675899E-5</v>
      </c>
      <c r="BB500" s="5">
        <f t="shared" si="659"/>
        <v>1.4223607494207185E-6</v>
      </c>
      <c r="BC500" s="5">
        <f t="shared" si="660"/>
        <v>1.3613069917978564E-7</v>
      </c>
      <c r="BD500" s="5">
        <f t="shared" si="661"/>
        <v>3.2476947705634329E-6</v>
      </c>
      <c r="BE500" s="5">
        <f t="shared" si="662"/>
        <v>3.759715174391247E-6</v>
      </c>
      <c r="BF500" s="5">
        <f t="shared" si="663"/>
        <v>2.1762294783163207E-6</v>
      </c>
      <c r="BG500" s="5">
        <f t="shared" si="664"/>
        <v>8.3977544798274909E-7</v>
      </c>
      <c r="BH500" s="5">
        <f t="shared" si="665"/>
        <v>2.4304289025860312E-7</v>
      </c>
      <c r="BI500" s="5">
        <f t="shared" si="666"/>
        <v>5.6272039528803931E-8</v>
      </c>
      <c r="BJ500" s="8">
        <f t="shared" si="667"/>
        <v>0.52851904884186784</v>
      </c>
      <c r="BK500" s="8">
        <f t="shared" si="668"/>
        <v>0.31879428186989928</v>
      </c>
      <c r="BL500" s="8">
        <f t="shared" si="669"/>
        <v>0.14923852643941504</v>
      </c>
      <c r="BM500" s="8">
        <f t="shared" si="670"/>
        <v>0.22583274248353791</v>
      </c>
      <c r="BN500" s="8">
        <f t="shared" si="671"/>
        <v>0.77396399002322835</v>
      </c>
    </row>
    <row r="501" spans="1:66" x14ac:dyDescent="0.25">
      <c r="A501" t="s">
        <v>40</v>
      </c>
      <c r="B501" t="s">
        <v>236</v>
      </c>
      <c r="C501" t="s">
        <v>334</v>
      </c>
      <c r="D501" t="s">
        <v>498</v>
      </c>
      <c r="E501">
        <f>VLOOKUP(A501,home!$A$2:$E$405,3,FALSE)</f>
        <v>1.4842105263157901</v>
      </c>
      <c r="F501">
        <f>VLOOKUP(B501,home!$B$2:$E$405,3,FALSE)</f>
        <v>1.24</v>
      </c>
      <c r="G501">
        <f>VLOOKUP(C501,away!$B$2:$E$405,4,FALSE)</f>
        <v>1.1200000000000001</v>
      </c>
      <c r="H501">
        <f>VLOOKUP(A501,away!$A$2:$E$405,3,FALSE)</f>
        <v>1.1789473684210501</v>
      </c>
      <c r="I501">
        <f>VLOOKUP(C501,away!$B$2:$E$405,3,FALSE)</f>
        <v>0.71</v>
      </c>
      <c r="J501">
        <f>VLOOKUP(B501,home!$B$2:$E$405,4,FALSE)</f>
        <v>0.85</v>
      </c>
      <c r="K501" s="3">
        <f t="shared" si="616"/>
        <v>2.0612715789473692</v>
      </c>
      <c r="L501" s="3">
        <f t="shared" si="617"/>
        <v>0.71149473684210363</v>
      </c>
      <c r="M501" s="5">
        <f t="shared" si="618"/>
        <v>6.248890138869434E-2</v>
      </c>
      <c r="N501" s="5">
        <f t="shared" si="619"/>
        <v>0.12880659643216041</v>
      </c>
      <c r="O501" s="5">
        <f t="shared" si="620"/>
        <v>4.4460524449101244E-2</v>
      </c>
      <c r="P501" s="5">
        <f t="shared" si="621"/>
        <v>9.1645215432027013E-2</v>
      </c>
      <c r="Q501" s="5">
        <f t="shared" si="622"/>
        <v>0.13275268820327799</v>
      </c>
      <c r="R501" s="5">
        <f t="shared" si="623"/>
        <v>1.5816714571387596E-2</v>
      </c>
      <c r="S501" s="5">
        <f t="shared" si="624"/>
        <v>3.3601348899303045E-2</v>
      </c>
      <c r="T501" s="5">
        <f t="shared" si="625"/>
        <v>9.4452838958273097E-2</v>
      </c>
      <c r="U501" s="5">
        <f t="shared" si="626"/>
        <v>3.2602544218323967E-2</v>
      </c>
      <c r="V501" s="5">
        <f t="shared" si="627"/>
        <v>5.4754662921460903E-3</v>
      </c>
      <c r="W501" s="5">
        <f t="shared" si="628"/>
        <v>9.1213114407426174E-2</v>
      </c>
      <c r="X501" s="5">
        <f t="shared" si="629"/>
        <v>6.4897650831860373E-2</v>
      </c>
      <c r="Y501" s="5">
        <f t="shared" si="630"/>
        <v>2.3087168500142606E-2</v>
      </c>
      <c r="Z501" s="5">
        <f t="shared" si="631"/>
        <v>3.7511697238920287E-3</v>
      </c>
      <c r="AA501" s="5">
        <f t="shared" si="632"/>
        <v>7.7321795396664873E-3</v>
      </c>
      <c r="AB501" s="5">
        <f t="shared" si="633"/>
        <v>7.9690609642164446E-3</v>
      </c>
      <c r="AC501" s="5">
        <f t="shared" si="634"/>
        <v>5.0188941234262721E-4</v>
      </c>
      <c r="AD501" s="5">
        <f t="shared" si="635"/>
        <v>4.7003750088825617E-2</v>
      </c>
      <c r="AE501" s="5">
        <f t="shared" si="636"/>
        <v>3.3442920800040993E-2</v>
      </c>
      <c r="AF501" s="5">
        <f t="shared" si="637"/>
        <v>1.1897231066928235E-2</v>
      </c>
      <c r="AG501" s="5">
        <f t="shared" si="638"/>
        <v>2.8216057623712686E-3</v>
      </c>
      <c r="AH501" s="5">
        <f t="shared" si="639"/>
        <v>6.6723437888765633E-4</v>
      </c>
      <c r="AI501" s="5">
        <f t="shared" si="640"/>
        <v>1.3753512616977261E-3</v>
      </c>
      <c r="AJ501" s="5">
        <f t="shared" si="641"/>
        <v>1.4174862334034647E-3</v>
      </c>
      <c r="AK501" s="5">
        <f t="shared" si="642"/>
        <v>9.7394136215457269E-4</v>
      </c>
      <c r="AL501" s="5">
        <f t="shared" si="643"/>
        <v>2.9442516859811657E-5</v>
      </c>
      <c r="AM501" s="5">
        <f t="shared" si="644"/>
        <v>1.9377498832408226E-2</v>
      </c>
      <c r="AN501" s="5">
        <f t="shared" si="645"/>
        <v>1.3786988432422461E-2</v>
      </c>
      <c r="AO501" s="5">
        <f t="shared" si="646"/>
        <v>4.9046848532857713E-3</v>
      </c>
      <c r="AP501" s="5">
        <f t="shared" si="647"/>
        <v>1.163219152994004E-3</v>
      </c>
      <c r="AQ501" s="5">
        <f t="shared" si="648"/>
        <v>2.0690607628729086E-4</v>
      </c>
      <c r="AR501" s="5">
        <f t="shared" si="649"/>
        <v>9.4946749763735535E-5</v>
      </c>
      <c r="AS501" s="5">
        <f t="shared" si="650"/>
        <v>1.9571103680141586E-4</v>
      </c>
      <c r="AT501" s="5">
        <f t="shared" si="651"/>
        <v>2.0170679892254063E-4</v>
      </c>
      <c r="AU501" s="5">
        <f t="shared" si="652"/>
        <v>1.3859083063316158E-4</v>
      </c>
      <c r="AV501" s="5">
        <f t="shared" si="653"/>
        <v>7.141833507171114E-5</v>
      </c>
      <c r="AW501" s="5">
        <f t="shared" si="654"/>
        <v>1.1994422389482199E-6</v>
      </c>
      <c r="AX501" s="5">
        <f t="shared" si="655"/>
        <v>6.6570479357214761E-3</v>
      </c>
      <c r="AY501" s="5">
        <f t="shared" si="656"/>
        <v>4.7364545691714211E-3</v>
      </c>
      <c r="AZ501" s="5">
        <f t="shared" si="657"/>
        <v>1.6849812486285992E-3</v>
      </c>
      <c r="BA501" s="5">
        <f t="shared" si="658"/>
        <v>3.9961843002562814E-4</v>
      </c>
      <c r="BB501" s="5">
        <f t="shared" si="659"/>
        <v>7.1081602427084718E-5</v>
      </c>
      <c r="BC501" s="5">
        <f t="shared" si="660"/>
        <v>1.011483720263474E-5</v>
      </c>
      <c r="BD501" s="5">
        <f t="shared" si="661"/>
        <v>1.1259018789527007E-5</v>
      </c>
      <c r="BE501" s="5">
        <f t="shared" si="662"/>
        <v>2.3207895437686428E-5</v>
      </c>
      <c r="BF501" s="5">
        <f t="shared" si="663"/>
        <v>2.3918887636442684E-5</v>
      </c>
      <c r="BG501" s="5">
        <f t="shared" si="664"/>
        <v>1.6434441095011633E-5</v>
      </c>
      <c r="BH501" s="5">
        <f t="shared" si="665"/>
        <v>8.4689615862580451E-6</v>
      </c>
      <c r="BI501" s="5">
        <f t="shared" si="666"/>
        <v>3.4913659641901474E-6</v>
      </c>
      <c r="BJ501" s="8">
        <f t="shared" si="667"/>
        <v>0.6833741610218812</v>
      </c>
      <c r="BK501" s="8">
        <f t="shared" si="668"/>
        <v>0.19847871851054441</v>
      </c>
      <c r="BL501" s="8">
        <f t="shared" si="669"/>
        <v>0.11380419130054083</v>
      </c>
      <c r="BM501" s="8">
        <f t="shared" si="670"/>
        <v>0.51870234495327749</v>
      </c>
      <c r="BN501" s="8">
        <f t="shared" si="671"/>
        <v>0.47597064047664867</v>
      </c>
    </row>
    <row r="502" spans="1:66" x14ac:dyDescent="0.25">
      <c r="A502" t="s">
        <v>40</v>
      </c>
      <c r="B502" t="s">
        <v>234</v>
      </c>
      <c r="C502" t="s">
        <v>332</v>
      </c>
      <c r="D502" t="s">
        <v>498</v>
      </c>
      <c r="E502">
        <f>VLOOKUP(A502,home!$A$2:$E$405,3,FALSE)</f>
        <v>1.4842105263157901</v>
      </c>
      <c r="F502">
        <f>VLOOKUP(B502,home!$B$2:$E$405,3,FALSE)</f>
        <v>0.9</v>
      </c>
      <c r="G502">
        <f>VLOOKUP(C502,away!$B$2:$E$405,4,FALSE)</f>
        <v>0.52</v>
      </c>
      <c r="H502">
        <f>VLOOKUP(A502,away!$A$2:$E$405,3,FALSE)</f>
        <v>1.1789473684210501</v>
      </c>
      <c r="I502">
        <f>VLOOKUP(C502,away!$B$2:$E$405,3,FALSE)</f>
        <v>1.27</v>
      </c>
      <c r="J502">
        <f>VLOOKUP(B502,home!$B$2:$E$405,4,FALSE)</f>
        <v>1.27</v>
      </c>
      <c r="K502" s="3">
        <f t="shared" si="616"/>
        <v>0.69461052631578979</v>
      </c>
      <c r="L502" s="3">
        <f t="shared" si="617"/>
        <v>1.9015242105263117</v>
      </c>
      <c r="M502" s="5">
        <f t="shared" si="618"/>
        <v>7.4561220688619284E-2</v>
      </c>
      <c r="N502" s="5">
        <f t="shared" si="619"/>
        <v>5.1791008745269589E-2</v>
      </c>
      <c r="O502" s="5">
        <f t="shared" si="620"/>
        <v>0.14177996630580489</v>
      </c>
      <c r="P502" s="5">
        <f t="shared" si="621"/>
        <v>9.848185701671007E-2</v>
      </c>
      <c r="Q502" s="5">
        <f t="shared" si="622"/>
        <v>1.7987289921488687E-2</v>
      </c>
      <c r="R502" s="5">
        <f t="shared" si="623"/>
        <v>0.13479901924904639</v>
      </c>
      <c r="S502" s="5">
        <f t="shared" si="624"/>
        <v>3.2519170394095E-2</v>
      </c>
      <c r="T502" s="5">
        <f t="shared" si="625"/>
        <v>3.4203267267466662E-2</v>
      </c>
      <c r="U502" s="5">
        <f t="shared" si="626"/>
        <v>9.3632817707432384E-2</v>
      </c>
      <c r="V502" s="5">
        <f t="shared" si="627"/>
        <v>4.7724366030666831E-3</v>
      </c>
      <c r="W502" s="5">
        <f t="shared" si="628"/>
        <v>4.1647203064533204E-3</v>
      </c>
      <c r="X502" s="5">
        <f t="shared" si="629"/>
        <v>7.9193164927915498E-3</v>
      </c>
      <c r="Y502" s="5">
        <f t="shared" si="630"/>
        <v>7.5293860209317285E-3</v>
      </c>
      <c r="Z502" s="5">
        <f t="shared" si="631"/>
        <v>8.5441199552421326E-2</v>
      </c>
      <c r="AA502" s="5">
        <f t="shared" si="632"/>
        <v>5.9348356590159801E-2</v>
      </c>
      <c r="AB502" s="5">
        <f t="shared" si="633"/>
        <v>2.0611996603534032E-2</v>
      </c>
      <c r="AC502" s="5">
        <f t="shared" si="634"/>
        <v>3.939702291149128E-4</v>
      </c>
      <c r="AD502" s="5">
        <f t="shared" si="635"/>
        <v>7.2321464100589942E-4</v>
      </c>
      <c r="AE502" s="5">
        <f t="shared" si="636"/>
        <v>1.3752101492798129E-3</v>
      </c>
      <c r="AF502" s="5">
        <f t="shared" si="637"/>
        <v>1.3074976967085341E-3</v>
      </c>
      <c r="AG502" s="5">
        <f t="shared" si="638"/>
        <v>8.2874617516622191E-4</v>
      </c>
      <c r="AH502" s="5">
        <f t="shared" si="639"/>
        <v>4.0617127381334772E-2</v>
      </c>
      <c r="AI502" s="5">
        <f t="shared" si="640"/>
        <v>2.8213084227784423E-2</v>
      </c>
      <c r="AJ502" s="5">
        <f t="shared" si="641"/>
        <v>9.7985526422265223E-3</v>
      </c>
      <c r="AK502" s="5">
        <f t="shared" si="642"/>
        <v>2.2687259359833131E-3</v>
      </c>
      <c r="AL502" s="5">
        <f t="shared" si="643"/>
        <v>2.0814530349263706E-5</v>
      </c>
      <c r="AM502" s="5">
        <f t="shared" si="644"/>
        <v>1.0047050048567858E-4</v>
      </c>
      <c r="AN502" s="5">
        <f t="shared" si="645"/>
        <v>1.9104708911721338E-4</v>
      </c>
      <c r="AO502" s="5">
        <f t="shared" si="646"/>
        <v>1.8164033265347961E-4</v>
      </c>
      <c r="AP502" s="5">
        <f t="shared" si="647"/>
        <v>1.1513116338288146E-4</v>
      </c>
      <c r="AQ502" s="5">
        <f t="shared" si="648"/>
        <v>5.4731173639652395E-5</v>
      </c>
      <c r="AR502" s="5">
        <f t="shared" si="649"/>
        <v>1.5446890215527854E-2</v>
      </c>
      <c r="AS502" s="5">
        <f t="shared" si="650"/>
        <v>1.0729572542550025E-2</v>
      </c>
      <c r="AT502" s="5">
        <f t="shared" si="651"/>
        <v>3.7264370154620596E-3</v>
      </c>
      <c r="AU502" s="5">
        <f t="shared" si="652"/>
        <v>8.6280745886424765E-4</v>
      </c>
      <c r="AV502" s="5">
        <f t="shared" si="653"/>
        <v>1.4982878577772101E-4</v>
      </c>
      <c r="AW502" s="5">
        <f t="shared" si="654"/>
        <v>7.6367282214329116E-7</v>
      </c>
      <c r="AX502" s="5">
        <f t="shared" si="655"/>
        <v>1.1631311203594665E-5</v>
      </c>
      <c r="AY502" s="5">
        <f t="shared" si="656"/>
        <v>2.2117219853801192E-5</v>
      </c>
      <c r="AZ502" s="5">
        <f t="shared" si="657"/>
        <v>2.1028214510768095E-5</v>
      </c>
      <c r="BA502" s="5">
        <f t="shared" si="658"/>
        <v>1.3328552998788742E-5</v>
      </c>
      <c r="BB502" s="5">
        <f t="shared" si="659"/>
        <v>6.3361415546199696E-6</v>
      </c>
      <c r="BC502" s="5">
        <f t="shared" si="660"/>
        <v>2.4096653134863399E-6</v>
      </c>
      <c r="BD502" s="5">
        <f t="shared" si="661"/>
        <v>4.895439287028033E-3</v>
      </c>
      <c r="BE502" s="5">
        <f t="shared" si="662"/>
        <v>3.4004236597095362E-3</v>
      </c>
      <c r="BF502" s="5">
        <f t="shared" si="663"/>
        <v>1.1809850339837525E-3</v>
      </c>
      <c r="BG502" s="5">
        <f t="shared" si="664"/>
        <v>2.7344154534217514E-4</v>
      </c>
      <c r="BH502" s="5">
        <f t="shared" si="665"/>
        <v>4.7483843931682776E-5</v>
      </c>
      <c r="BI502" s="5">
        <f t="shared" si="666"/>
        <v>6.5965555649766009E-6</v>
      </c>
      <c r="BJ502" s="8">
        <f t="shared" si="667"/>
        <v>0.12854952878127601</v>
      </c>
      <c r="BK502" s="8">
        <f t="shared" si="668"/>
        <v>0.21077158668180898</v>
      </c>
      <c r="BL502" s="8">
        <f t="shared" si="669"/>
        <v>0.57178955258704856</v>
      </c>
      <c r="BM502" s="8">
        <f t="shared" si="670"/>
        <v>0.47713015212858417</v>
      </c>
      <c r="BN502" s="8">
        <f t="shared" si="671"/>
        <v>0.51940036192693895</v>
      </c>
    </row>
    <row r="503" spans="1:66" x14ac:dyDescent="0.25">
      <c r="A503" t="s">
        <v>69</v>
      </c>
      <c r="B503" t="s">
        <v>72</v>
      </c>
      <c r="C503" t="s">
        <v>260</v>
      </c>
      <c r="D503" t="s">
        <v>499</v>
      </c>
      <c r="E503">
        <f>VLOOKUP(A503,home!$A$2:$E$405,3,FALSE)</f>
        <v>1.3323170731707299</v>
      </c>
      <c r="F503">
        <f>VLOOKUP(B503,home!$B$2:$E$405,3,FALSE)</f>
        <v>0.97</v>
      </c>
      <c r="G503">
        <f>VLOOKUP(C503,away!$B$2:$E$405,4,FALSE)</f>
        <v>0.89</v>
      </c>
      <c r="H503">
        <f>VLOOKUP(A503,away!$A$2:$E$405,3,FALSE)</f>
        <v>1.3201219512195099</v>
      </c>
      <c r="I503">
        <f>VLOOKUP(C503,away!$B$2:$E$405,3,FALSE)</f>
        <v>1.41</v>
      </c>
      <c r="J503">
        <f>VLOOKUP(B503,home!$B$2:$E$405,4,FALSE)</f>
        <v>0.85</v>
      </c>
      <c r="K503" s="3">
        <f t="shared" si="616"/>
        <v>1.150189329268291</v>
      </c>
      <c r="L503" s="3">
        <f t="shared" si="617"/>
        <v>1.5821661585365825</v>
      </c>
      <c r="M503" s="5">
        <f t="shared" si="618"/>
        <v>6.5065847213532702E-2</v>
      </c>
      <c r="N503" s="5">
        <f t="shared" si="619"/>
        <v>7.4838043164806273E-2</v>
      </c>
      <c r="O503" s="5">
        <f t="shared" si="620"/>
        <v>0.10294498153776323</v>
      </c>
      <c r="P503" s="5">
        <f t="shared" si="621"/>
        <v>0.11840621926645647</v>
      </c>
      <c r="Q503" s="5">
        <f t="shared" si="622"/>
        <v>4.3038959335739979E-2</v>
      </c>
      <c r="R503" s="5">
        <f t="shared" si="623"/>
        <v>8.1438032990111139E-2</v>
      </c>
      <c r="S503" s="5">
        <f t="shared" si="624"/>
        <v>5.3868632167984071E-2</v>
      </c>
      <c r="T503" s="5">
        <f t="shared" si="625"/>
        <v>6.8094784959639901E-2</v>
      </c>
      <c r="U503" s="5">
        <f t="shared" si="626"/>
        <v>9.366915654182488E-2</v>
      </c>
      <c r="V503" s="5">
        <f t="shared" si="627"/>
        <v>1.0892181357164878E-2</v>
      </c>
      <c r="W503" s="5">
        <f t="shared" si="628"/>
        <v>1.6500983923593338E-2</v>
      </c>
      <c r="X503" s="5">
        <f t="shared" si="629"/>
        <v>2.6107298346465576E-2</v>
      </c>
      <c r="Y503" s="5">
        <f t="shared" si="630"/>
        <v>2.0653041967297961E-2</v>
      </c>
      <c r="Z503" s="5">
        <f t="shared" si="631"/>
        <v>4.2949499938246531E-2</v>
      </c>
      <c r="AA503" s="5">
        <f t="shared" si="632"/>
        <v>4.9400056526380284E-2</v>
      </c>
      <c r="AB503" s="5">
        <f t="shared" si="633"/>
        <v>2.8409708940946507E-2</v>
      </c>
      <c r="AC503" s="5">
        <f t="shared" si="634"/>
        <v>1.238843100200035E-3</v>
      </c>
      <c r="AD503" s="5">
        <f t="shared" si="635"/>
        <v>4.7448139078361696E-3</v>
      </c>
      <c r="AE503" s="5">
        <f t="shared" si="636"/>
        <v>7.5070839935321024E-3</v>
      </c>
      <c r="AF503" s="5">
        <f t="shared" si="637"/>
        <v>5.9387271219290784E-3</v>
      </c>
      <c r="AG503" s="5">
        <f t="shared" si="638"/>
        <v>3.1320176923665143E-3</v>
      </c>
      <c r="AH503" s="5">
        <f t="shared" si="639"/>
        <v>1.6988311332090677E-2</v>
      </c>
      <c r="AI503" s="5">
        <f t="shared" si="640"/>
        <v>1.9539774416458284E-2</v>
      </c>
      <c r="AJ503" s="5">
        <f t="shared" si="641"/>
        <v>1.1237220015059935E-2</v>
      </c>
      <c r="AK503" s="5">
        <f t="shared" si="642"/>
        <v>4.3083101839873341E-3</v>
      </c>
      <c r="AL503" s="5">
        <f t="shared" si="643"/>
        <v>9.0177402764080619E-5</v>
      </c>
      <c r="AM503" s="5">
        <f t="shared" si="644"/>
        <v>1.091486865231387E-3</v>
      </c>
      <c r="AN503" s="5">
        <f t="shared" si="645"/>
        <v>1.7269135806562801E-3</v>
      </c>
      <c r="AO503" s="5">
        <f t="shared" si="646"/>
        <v>1.3661321130158009E-3</v>
      </c>
      <c r="AP503" s="5">
        <f t="shared" si="647"/>
        <v>7.2048266576789127E-4</v>
      </c>
      <c r="AQ503" s="5">
        <f t="shared" si="648"/>
        <v>2.849808228975453E-4</v>
      </c>
      <c r="AR503" s="5">
        <f t="shared" si="649"/>
        <v>5.3756662560634763E-3</v>
      </c>
      <c r="AS503" s="5">
        <f t="shared" si="650"/>
        <v>6.1830339654318344E-3</v>
      </c>
      <c r="AT503" s="5">
        <f t="shared" si="651"/>
        <v>3.555829844771553E-3</v>
      </c>
      <c r="AU503" s="5">
        <f t="shared" si="652"/>
        <v>1.3632925147166546E-3</v>
      </c>
      <c r="AV503" s="5">
        <f t="shared" si="653"/>
        <v>3.9201112577460774E-4</v>
      </c>
      <c r="AW503" s="5">
        <f t="shared" si="654"/>
        <v>4.5584442452589301E-6</v>
      </c>
      <c r="AX503" s="5">
        <f t="shared" si="655"/>
        <v>2.0923609090427319E-4</v>
      </c>
      <c r="AY503" s="5">
        <f t="shared" si="656"/>
        <v>3.3104626217322507E-4</v>
      </c>
      <c r="AZ503" s="5">
        <f t="shared" si="657"/>
        <v>2.6188509646025298E-4</v>
      </c>
      <c r="BA503" s="5">
        <f t="shared" si="658"/>
        <v>1.3811524568150025E-4</v>
      </c>
      <c r="BB503" s="5">
        <f t="shared" si="659"/>
        <v>5.4630316923808896E-5</v>
      </c>
      <c r="BC503" s="5">
        <f t="shared" si="660"/>
        <v>1.7286847733395743E-5</v>
      </c>
      <c r="BD503" s="5">
        <f t="shared" si="661"/>
        <v>1.4175328716551142E-3</v>
      </c>
      <c r="BE503" s="5">
        <f t="shared" si="662"/>
        <v>1.6304311828647501E-3</v>
      </c>
      <c r="BF503" s="5">
        <f t="shared" si="663"/>
        <v>9.3765227431865696E-4</v>
      </c>
      <c r="BG503" s="5">
        <f t="shared" si="664"/>
        <v>3.5949254682848787E-4</v>
      </c>
      <c r="BH503" s="5">
        <f t="shared" si="665"/>
        <v>1.0337112282840205E-4</v>
      </c>
      <c r="BI503" s="5">
        <f t="shared" si="666"/>
        <v>2.3779272486341942E-5</v>
      </c>
      <c r="BJ503" s="8">
        <f t="shared" si="667"/>
        <v>0.27675795032065226</v>
      </c>
      <c r="BK503" s="8">
        <f t="shared" si="668"/>
        <v>0.24989294677027546</v>
      </c>
      <c r="BL503" s="8">
        <f t="shared" si="669"/>
        <v>0.42927764546236213</v>
      </c>
      <c r="BM503" s="8">
        <f t="shared" si="670"/>
        <v>0.51281947116519855</v>
      </c>
      <c r="BN503" s="8">
        <f t="shared" si="671"/>
        <v>0.48573208350840985</v>
      </c>
    </row>
    <row r="504" spans="1:66" x14ac:dyDescent="0.25">
      <c r="A504" t="s">
        <v>175</v>
      </c>
      <c r="B504" t="s">
        <v>281</v>
      </c>
      <c r="C504" t="s">
        <v>178</v>
      </c>
      <c r="D504" t="s">
        <v>499</v>
      </c>
      <c r="E504">
        <f>VLOOKUP(A504,home!$A$2:$E$405,3,FALSE)</f>
        <v>1.1818181818181801</v>
      </c>
      <c r="F504">
        <f>VLOOKUP(B504,home!$B$2:$E$405,3,FALSE)</f>
        <v>0.56000000000000005</v>
      </c>
      <c r="G504">
        <f>VLOOKUP(C504,away!$B$2:$E$405,4,FALSE)</f>
        <v>1.27</v>
      </c>
      <c r="H504">
        <f>VLOOKUP(A504,away!$A$2:$E$405,3,FALSE)</f>
        <v>1.0363636363636399</v>
      </c>
      <c r="I504">
        <f>VLOOKUP(C504,away!$B$2:$E$405,3,FALSE)</f>
        <v>0.74</v>
      </c>
      <c r="J504">
        <f>VLOOKUP(B504,home!$B$2:$E$405,4,FALSE)</f>
        <v>1.22</v>
      </c>
      <c r="K504" s="3">
        <f t="shared" si="616"/>
        <v>0.84050909090908987</v>
      </c>
      <c r="L504" s="3">
        <f t="shared" si="617"/>
        <v>0.93562909090909407</v>
      </c>
      <c r="M504" s="5">
        <f t="shared" si="618"/>
        <v>0.16929065625646159</v>
      </c>
      <c r="N504" s="5">
        <f t="shared" si="619"/>
        <v>0.14229033558952175</v>
      </c>
      <c r="O504" s="5">
        <f t="shared" si="620"/>
        <v>0.1583932628126371</v>
      </c>
      <c r="P504" s="5">
        <f t="shared" si="621"/>
        <v>0.13313097733277415</v>
      </c>
      <c r="Q504" s="5">
        <f t="shared" si="622"/>
        <v>5.9798160305749117E-2</v>
      </c>
      <c r="R504" s="5">
        <f t="shared" si="623"/>
        <v>7.4098672245756433E-2</v>
      </c>
      <c r="S504" s="5">
        <f t="shared" si="624"/>
        <v>2.6173708457260362E-2</v>
      </c>
      <c r="T504" s="5">
        <f t="shared" si="625"/>
        <v>5.5948898364904319E-2</v>
      </c>
      <c r="U504" s="5">
        <f t="shared" si="626"/>
        <v>6.2280607646851352E-2</v>
      </c>
      <c r="V504" s="5">
        <f t="shared" si="627"/>
        <v>2.2870143143763006E-3</v>
      </c>
      <c r="W504" s="5">
        <f t="shared" si="628"/>
        <v>1.6753632452207071E-2</v>
      </c>
      <c r="X504" s="5">
        <f t="shared" si="629"/>
        <v>1.5675185900683598E-2</v>
      </c>
      <c r="Y504" s="5">
        <f t="shared" si="630"/>
        <v>7.3330799670438219E-3</v>
      </c>
      <c r="Z504" s="5">
        <f t="shared" si="631"/>
        <v>2.3109624450289339E-2</v>
      </c>
      <c r="AA504" s="5">
        <f t="shared" si="632"/>
        <v>1.9423849437963169E-2</v>
      </c>
      <c r="AB504" s="5">
        <f t="shared" si="633"/>
        <v>8.1629610165287279E-3</v>
      </c>
      <c r="AC504" s="5">
        <f t="shared" si="634"/>
        <v>1.1240743345637982E-4</v>
      </c>
      <c r="AD504" s="5">
        <f t="shared" si="635"/>
        <v>3.5203950954573976E-3</v>
      </c>
      <c r="AE504" s="5">
        <f t="shared" si="636"/>
        <v>3.2937840628036383E-3</v>
      </c>
      <c r="AF504" s="5">
        <f t="shared" si="637"/>
        <v>1.5408800941659152E-3</v>
      </c>
      <c r="AG504" s="5">
        <f t="shared" si="638"/>
        <v>4.8056408056812493E-4</v>
      </c>
      <c r="AH504" s="5">
        <f t="shared" si="639"/>
        <v>5.4055092289186958E-3</v>
      </c>
      <c r="AI504" s="5">
        <f t="shared" si="640"/>
        <v>4.5433796478991486E-3</v>
      </c>
      <c r="AJ504" s="5">
        <f t="shared" si="641"/>
        <v>1.9093759487552866E-3</v>
      </c>
      <c r="AK504" s="5">
        <f t="shared" si="642"/>
        <v>5.3494928096399573E-4</v>
      </c>
      <c r="AL504" s="5">
        <f t="shared" si="643"/>
        <v>3.5359096140181547E-6</v>
      </c>
      <c r="AM504" s="5">
        <f t="shared" si="644"/>
        <v>5.9178481626474344E-4</v>
      </c>
      <c r="AN504" s="5">
        <f t="shared" si="645"/>
        <v>5.5369108965558713E-4</v>
      </c>
      <c r="AO504" s="5">
        <f t="shared" si="646"/>
        <v>2.5902474542946133E-4</v>
      </c>
      <c r="AP504" s="5">
        <f t="shared" si="647"/>
        <v>8.0783695696375497E-5</v>
      </c>
      <c r="AQ504" s="5">
        <f t="shared" si="648"/>
        <v>1.8895893941169171E-5</v>
      </c>
      <c r="AR504" s="5">
        <f t="shared" si="649"/>
        <v>1.0115103371507838E-3</v>
      </c>
      <c r="AS504" s="5">
        <f t="shared" si="650"/>
        <v>8.5018363392375227E-4</v>
      </c>
      <c r="AT504" s="5">
        <f t="shared" si="651"/>
        <v>3.5729353662751967E-4</v>
      </c>
      <c r="AU504" s="5">
        <f t="shared" si="652"/>
        <v>1.0010282188616339E-4</v>
      </c>
      <c r="AV504" s="5">
        <f t="shared" si="653"/>
        <v>2.1034332955243433E-5</v>
      </c>
      <c r="AW504" s="5">
        <f t="shared" si="654"/>
        <v>7.7240448318636291E-8</v>
      </c>
      <c r="AX504" s="5">
        <f t="shared" si="655"/>
        <v>8.2900086322080325E-5</v>
      </c>
      <c r="AY504" s="5">
        <f t="shared" si="656"/>
        <v>7.7563732401813448E-5</v>
      </c>
      <c r="AZ504" s="5">
        <f t="shared" si="657"/>
        <v>3.6285442217312474E-5</v>
      </c>
      <c r="BA504" s="5">
        <f t="shared" si="658"/>
        <v>1.1316571771672846E-5</v>
      </c>
      <c r="BB504" s="5">
        <f t="shared" si="659"/>
        <v>2.6470284397344451E-6</v>
      </c>
      <c r="BC504" s="5">
        <f t="shared" si="660"/>
        <v>4.9532736253585135E-7</v>
      </c>
      <c r="BD504" s="5">
        <f t="shared" si="661"/>
        <v>1.5773308286558979E-4</v>
      </c>
      <c r="BE504" s="5">
        <f t="shared" si="662"/>
        <v>1.32576090085645E-4</v>
      </c>
      <c r="BF504" s="5">
        <f t="shared" si="663"/>
        <v>5.5715704477083532E-5</v>
      </c>
      <c r="BG504" s="5">
        <f t="shared" si="664"/>
        <v>1.5609852039797663E-5</v>
      </c>
      <c r="BH504" s="5">
        <f t="shared" si="665"/>
        <v>3.2800556367989335E-6</v>
      </c>
      <c r="BI504" s="5">
        <f t="shared" si="666"/>
        <v>5.5138331628342174E-7</v>
      </c>
      <c r="BJ504" s="8">
        <f t="shared" si="667"/>
        <v>0.30835030434260707</v>
      </c>
      <c r="BK504" s="8">
        <f t="shared" si="668"/>
        <v>0.33107586343634454</v>
      </c>
      <c r="BL504" s="8">
        <f t="shared" si="669"/>
        <v>0.33745815809723861</v>
      </c>
      <c r="BM504" s="8">
        <f t="shared" si="670"/>
        <v>0.26291439929162602</v>
      </c>
      <c r="BN504" s="8">
        <f t="shared" si="671"/>
        <v>0.73700206454290007</v>
      </c>
    </row>
    <row r="505" spans="1:66" x14ac:dyDescent="0.25">
      <c r="A505" t="s">
        <v>342</v>
      </c>
      <c r="B505" t="s">
        <v>393</v>
      </c>
      <c r="C505" t="s">
        <v>409</v>
      </c>
      <c r="D505" t="s">
        <v>499</v>
      </c>
      <c r="E505">
        <f>VLOOKUP(A505,home!$A$2:$E$405,3,FALSE)</f>
        <v>1.1717171717171699</v>
      </c>
      <c r="F505">
        <f>VLOOKUP(B505,home!$B$2:$E$405,3,FALSE)</f>
        <v>1.1399999999999999</v>
      </c>
      <c r="G505">
        <f>VLOOKUP(C505,away!$B$2:$E$405,4,FALSE)</f>
        <v>1.04</v>
      </c>
      <c r="H505">
        <f>VLOOKUP(A505,away!$A$2:$E$405,3,FALSE)</f>
        <v>0.85606060606060597</v>
      </c>
      <c r="I505">
        <f>VLOOKUP(C505,away!$B$2:$E$405,3,FALSE)</f>
        <v>0.76</v>
      </c>
      <c r="J505">
        <f>VLOOKUP(B505,home!$B$2:$E$405,4,FALSE)</f>
        <v>0.78</v>
      </c>
      <c r="K505" s="3">
        <f t="shared" si="616"/>
        <v>1.3891878787878766</v>
      </c>
      <c r="L505" s="3">
        <f t="shared" si="617"/>
        <v>0.50747272727272719</v>
      </c>
      <c r="M505" s="5">
        <f t="shared" si="618"/>
        <v>0.15006892265338334</v>
      </c>
      <c r="N505" s="5">
        <f t="shared" si="619"/>
        <v>0.20847392833283551</v>
      </c>
      <c r="O505" s="5">
        <f t="shared" si="620"/>
        <v>7.615588545779238E-2</v>
      </c>
      <c r="P505" s="5">
        <f t="shared" si="621"/>
        <v>0.1057948329763231</v>
      </c>
      <c r="Q505" s="5">
        <f t="shared" si="622"/>
        <v>0.14480472714163384</v>
      </c>
      <c r="R505" s="5">
        <f t="shared" si="623"/>
        <v>1.9323517445567661E-2</v>
      </c>
      <c r="S505" s="5">
        <f t="shared" si="624"/>
        <v>1.8645677077224899E-2</v>
      </c>
      <c r="T505" s="5">
        <f t="shared" si="625"/>
        <v>7.3484449804548005E-2</v>
      </c>
      <c r="U505" s="5">
        <f t="shared" si="626"/>
        <v>2.6843996210928669E-2</v>
      </c>
      <c r="V505" s="5">
        <f t="shared" si="627"/>
        <v>1.4605261644949114E-3</v>
      </c>
      <c r="W505" s="5">
        <f t="shared" si="628"/>
        <v>6.7053657245447845E-2</v>
      </c>
      <c r="X505" s="5">
        <f t="shared" si="629"/>
        <v>3.4027902315958071E-2</v>
      </c>
      <c r="Y505" s="5">
        <f t="shared" si="630"/>
        <v>8.6341161958245968E-3</v>
      </c>
      <c r="Z505" s="5">
        <f t="shared" si="631"/>
        <v>3.2687193662014492E-3</v>
      </c>
      <c r="AA505" s="5">
        <f t="shared" si="632"/>
        <v>4.5408653226862439E-3</v>
      </c>
      <c r="AB505" s="5">
        <f t="shared" si="633"/>
        <v>3.1540575327419656E-3</v>
      </c>
      <c r="AC505" s="5">
        <f t="shared" si="634"/>
        <v>6.4352148540431484E-5</v>
      </c>
      <c r="AD505" s="5">
        <f t="shared" si="635"/>
        <v>2.3287531968443242E-2</v>
      </c>
      <c r="AE505" s="5">
        <f t="shared" si="636"/>
        <v>1.181778735947671E-2</v>
      </c>
      <c r="AF505" s="5">
        <f t="shared" si="637"/>
        <v>2.9986023908214038E-3</v>
      </c>
      <c r="AG505" s="5">
        <f t="shared" si="638"/>
        <v>5.0723631109221947E-4</v>
      </c>
      <c r="AH505" s="5">
        <f t="shared" si="639"/>
        <v>4.1469648286385712E-4</v>
      </c>
      <c r="AI505" s="5">
        <f t="shared" si="640"/>
        <v>5.7609132737043473E-4</v>
      </c>
      <c r="AJ505" s="5">
        <f t="shared" si="641"/>
        <v>4.0014954452891331E-4</v>
      </c>
      <c r="AK505" s="5">
        <f t="shared" si="642"/>
        <v>1.8529429898735198E-4</v>
      </c>
      <c r="AL505" s="5">
        <f t="shared" si="643"/>
        <v>1.814666137699231E-6</v>
      </c>
      <c r="AM505" s="5">
        <f t="shared" si="644"/>
        <v>6.4701514274893152E-3</v>
      </c>
      <c r="AN505" s="5">
        <f t="shared" si="645"/>
        <v>3.2834253907755313E-3</v>
      </c>
      <c r="AO505" s="5">
        <f t="shared" si="646"/>
        <v>8.3312441892668943E-4</v>
      </c>
      <c r="AP505" s="5">
        <f t="shared" si="647"/>
        <v>1.4092930701007777E-4</v>
      </c>
      <c r="AQ505" s="5">
        <f t="shared" si="648"/>
        <v>1.7879444945264897E-5</v>
      </c>
      <c r="AR505" s="5">
        <f t="shared" si="649"/>
        <v>4.2089431029865876E-5</v>
      </c>
      <c r="AS505" s="5">
        <f t="shared" si="650"/>
        <v>5.8470127411768013E-5</v>
      </c>
      <c r="AT505" s="5">
        <f t="shared" si="651"/>
        <v>4.0612996135805451E-5</v>
      </c>
      <c r="AU505" s="5">
        <f t="shared" si="652"/>
        <v>1.8806360651039932E-5</v>
      </c>
      <c r="AV505" s="5">
        <f t="shared" si="653"/>
        <v>6.5313920651344844E-6</v>
      </c>
      <c r="AW505" s="5">
        <f t="shared" si="654"/>
        <v>3.5535949739926427E-8</v>
      </c>
      <c r="AX505" s="5">
        <f t="shared" si="655"/>
        <v>1.498042656165037E-3</v>
      </c>
      <c r="AY505" s="5">
        <f t="shared" si="656"/>
        <v>7.602157922949515E-4</v>
      </c>
      <c r="AZ505" s="5">
        <f t="shared" si="657"/>
        <v>1.9289439071585806E-4</v>
      </c>
      <c r="BA505" s="5">
        <f t="shared" si="658"/>
        <v>3.2629547510729187E-5</v>
      </c>
      <c r="BB505" s="5">
        <f t="shared" si="659"/>
        <v>4.1396513662361895E-6</v>
      </c>
      <c r="BC505" s="5">
        <f t="shared" si="660"/>
        <v>4.2015203375643004E-7</v>
      </c>
      <c r="BD505" s="5">
        <f t="shared" si="661"/>
        <v>3.5598730590138992E-6</v>
      </c>
      <c r="BE505" s="5">
        <f t="shared" si="662"/>
        <v>4.9453325036056283E-6</v>
      </c>
      <c r="BF505" s="5">
        <f t="shared" si="663"/>
        <v>3.4349979852923216E-6</v>
      </c>
      <c r="BG505" s="5">
        <f t="shared" si="664"/>
        <v>1.5906191882762897E-6</v>
      </c>
      <c r="BH505" s="5">
        <f t="shared" si="665"/>
        <v>5.5241722403020796E-7</v>
      </c>
      <c r="BI505" s="5">
        <f t="shared" si="666"/>
        <v>1.5348226233128257E-7</v>
      </c>
      <c r="BJ505" s="8">
        <f t="shared" si="667"/>
        <v>0.58832379124531464</v>
      </c>
      <c r="BK505" s="8">
        <f t="shared" si="668"/>
        <v>0.27679634147839938</v>
      </c>
      <c r="BL505" s="8">
        <f t="shared" si="669"/>
        <v>0.13177530065298371</v>
      </c>
      <c r="BM505" s="8">
        <f t="shared" si="670"/>
        <v>0.29478215847901817</v>
      </c>
      <c r="BN505" s="8">
        <f t="shared" si="671"/>
        <v>0.70462181400753587</v>
      </c>
    </row>
    <row r="506" spans="1:66" s="15" customFormat="1" x14ac:dyDescent="0.25">
      <c r="A506" s="15" t="s">
        <v>342</v>
      </c>
      <c r="B506" s="15" t="s">
        <v>348</v>
      </c>
      <c r="C506" s="15" t="s">
        <v>380</v>
      </c>
      <c r="D506" s="15" t="s">
        <v>499</v>
      </c>
      <c r="E506" s="15">
        <f>VLOOKUP(A506,home!$A$2:$E$405,3,FALSE)</f>
        <v>1.1717171717171699</v>
      </c>
      <c r="F506" s="15">
        <f>VLOOKUP(B506,home!$B$2:$E$405,3,FALSE)</f>
        <v>1.37</v>
      </c>
      <c r="G506" s="15">
        <f>VLOOKUP(C506,away!$B$2:$E$405,4,FALSE)</f>
        <v>0.66</v>
      </c>
      <c r="H506" s="15">
        <f>VLOOKUP(A506,away!$A$2:$E$405,3,FALSE)</f>
        <v>0.85606060606060597</v>
      </c>
      <c r="I506" s="15">
        <f>VLOOKUP(C506,away!$B$2:$E$405,3,FALSE)</f>
        <v>1.23</v>
      </c>
      <c r="J506" s="15">
        <f>VLOOKUP(B506,home!$B$2:$E$405,4,FALSE)</f>
        <v>0.91</v>
      </c>
      <c r="K506" s="17">
        <f t="shared" si="616"/>
        <v>1.0594666666666652</v>
      </c>
      <c r="L506" s="17">
        <f t="shared" si="617"/>
        <v>0.95818863636363616</v>
      </c>
      <c r="M506" s="18">
        <f t="shared" si="618"/>
        <v>0.13296686687586884</v>
      </c>
      <c r="N506" s="18">
        <f t="shared" si="619"/>
        <v>0.14087396322608697</v>
      </c>
      <c r="O506" s="18">
        <f t="shared" si="620"/>
        <v>0.12740734085333391</v>
      </c>
      <c r="P506" s="18">
        <f t="shared" si="621"/>
        <v>0.13498383072274531</v>
      </c>
      <c r="Q506" s="18">
        <f t="shared" si="622"/>
        <v>7.4625634119632356E-2</v>
      </c>
      <c r="R506" s="18">
        <f t="shared" si="623"/>
        <v>6.1040133097486501E-2</v>
      </c>
      <c r="S506" s="18">
        <f t="shared" si="624"/>
        <v>3.4257847433520075E-2</v>
      </c>
      <c r="T506" s="18">
        <f t="shared" si="625"/>
        <v>7.1505434594862166E-2</v>
      </c>
      <c r="U506" s="18">
        <f t="shared" si="626"/>
        <v>6.4669986345683605E-2</v>
      </c>
      <c r="V506" s="18">
        <f t="shared" si="627"/>
        <v>3.8641668890415149E-3</v>
      </c>
      <c r="W506" s="18">
        <f t="shared" si="628"/>
        <v>2.6354457276204359E-2</v>
      </c>
      <c r="X506" s="18">
        <f t="shared" si="629"/>
        <v>2.5252541479589961E-2</v>
      </c>
      <c r="Y506" s="18">
        <f t="shared" si="630"/>
        <v>1.2098349142522231E-2</v>
      </c>
      <c r="Z506" s="18">
        <f t="shared" si="631"/>
        <v>1.9495987298711815E-2</v>
      </c>
      <c r="AA506" s="18">
        <f t="shared" si="632"/>
        <v>2.0655348676741851E-2</v>
      </c>
      <c r="AB506" s="18">
        <f t="shared" si="633"/>
        <v>1.0941826705692699E-2</v>
      </c>
      <c r="AC506" s="18">
        <f t="shared" si="634"/>
        <v>2.4517388311187161E-4</v>
      </c>
      <c r="AD506" s="18">
        <f t="shared" si="635"/>
        <v>6.9804172505573163E-3</v>
      </c>
      <c r="AE506" s="18">
        <f t="shared" si="636"/>
        <v>6.6885564865607162E-3</v>
      </c>
      <c r="AF506" s="18">
        <f t="shared" si="637"/>
        <v>3.204449409549383E-3</v>
      </c>
      <c r="AG506" s="18">
        <f t="shared" si="638"/>
        <v>1.0234890033441275E-3</v>
      </c>
      <c r="AH506" s="18">
        <f t="shared" si="639"/>
        <v>4.6702083710788607E-3</v>
      </c>
      <c r="AI506" s="18">
        <f t="shared" si="640"/>
        <v>4.947930095545677E-3</v>
      </c>
      <c r="AJ506" s="18">
        <f t="shared" si="641"/>
        <v>2.6210835026137256E-3</v>
      </c>
      <c r="AK506" s="18">
        <f t="shared" si="642"/>
        <v>9.2565020052305072E-4</v>
      </c>
      <c r="AL506" s="18">
        <f t="shared" si="643"/>
        <v>9.9557162511790001E-6</v>
      </c>
      <c r="AM506" s="18">
        <f t="shared" si="644"/>
        <v>1.4791038792780903E-3</v>
      </c>
      <c r="AN506" s="18">
        <f t="shared" si="645"/>
        <v>1.4172605291256374E-3</v>
      </c>
      <c r="AO506" s="18">
        <f t="shared" si="646"/>
        <v>6.7900146688744997E-4</v>
      </c>
      <c r="AP506" s="18">
        <f t="shared" si="647"/>
        <v>2.1687049654859814E-4</v>
      </c>
      <c r="AQ506" s="18">
        <f t="shared" si="648"/>
        <v>5.1950711338851472E-5</v>
      </c>
      <c r="AR506" s="18">
        <f t="shared" si="649"/>
        <v>8.9498811812361884E-4</v>
      </c>
      <c r="AS506" s="18">
        <f t="shared" si="650"/>
        <v>9.4821007821470197E-4</v>
      </c>
      <c r="AT506" s="18">
        <f t="shared" si="651"/>
        <v>5.0229848543293406E-4</v>
      </c>
      <c r="AU506" s="18">
        <f t="shared" si="652"/>
        <v>1.7738950067778175E-4</v>
      </c>
      <c r="AV506" s="18">
        <f t="shared" si="653"/>
        <v>4.6984565746188384E-5</v>
      </c>
      <c r="AW506" s="18">
        <f t="shared" si="654"/>
        <v>2.8074260334915495E-7</v>
      </c>
      <c r="AX506" s="18">
        <f t="shared" si="655"/>
        <v>2.6117687610541522E-4</v>
      </c>
      <c r="AY506" s="18">
        <f t="shared" si="656"/>
        <v>2.5025671476516212E-4</v>
      </c>
      <c r="AZ506" s="18">
        <f t="shared" si="657"/>
        <v>1.1989657013083708E-4</v>
      </c>
      <c r="BA506" s="18">
        <f t="shared" si="658"/>
        <v>3.8294510346114621E-5</v>
      </c>
      <c r="BB506" s="18">
        <f t="shared" si="659"/>
        <v>9.1733411621891788E-6</v>
      </c>
      <c r="BC506" s="18">
        <f t="shared" si="660"/>
        <v>1.7579582518192935E-6</v>
      </c>
      <c r="BD506" s="18">
        <f t="shared" si="661"/>
        <v>1.4292790741108781E-4</v>
      </c>
      <c r="BE506" s="18">
        <f t="shared" si="662"/>
        <v>1.5142735363846694E-4</v>
      </c>
      <c r="BF506" s="18">
        <f t="shared" si="663"/>
        <v>8.0216116800750433E-5</v>
      </c>
      <c r="BG506" s="18">
        <f t="shared" si="664"/>
        <v>2.8328767293278319E-5</v>
      </c>
      <c r="BH506" s="18">
        <f t="shared" si="665"/>
        <v>7.5033461637463051E-6</v>
      </c>
      <c r="BI506" s="18">
        <f t="shared" si="666"/>
        <v>1.5899090297900823E-6</v>
      </c>
      <c r="BJ506" s="19">
        <f t="shared" si="667"/>
        <v>0.37313203504284964</v>
      </c>
      <c r="BK506" s="19">
        <f t="shared" si="668"/>
        <v>0.30657809823530385</v>
      </c>
      <c r="BL506" s="19">
        <f t="shared" si="669"/>
        <v>0.30086137199723223</v>
      </c>
      <c r="BM506" s="19">
        <f t="shared" si="670"/>
        <v>0.32791974770678201</v>
      </c>
      <c r="BN506" s="19">
        <f t="shared" si="671"/>
        <v>0.67189776889515385</v>
      </c>
    </row>
    <row r="507" spans="1:66" x14ac:dyDescent="0.25">
      <c r="A507" t="s">
        <v>13</v>
      </c>
      <c r="B507" t="s">
        <v>53</v>
      </c>
      <c r="C507" t="s">
        <v>60</v>
      </c>
      <c r="D507" t="s">
        <v>500</v>
      </c>
      <c r="E507">
        <f>VLOOKUP(A507,home!$A$2:$E$405,3,FALSE)</f>
        <v>1.64492753623188</v>
      </c>
      <c r="F507">
        <f>VLOOKUP(B507,home!$B$2:$E$405,3,FALSE)</f>
        <v>0.73</v>
      </c>
      <c r="G507">
        <f>VLOOKUP(C507,away!$B$2:$E$405,4,FALSE)</f>
        <v>0.56999999999999995</v>
      </c>
      <c r="H507">
        <f>VLOOKUP(A507,away!$A$2:$E$405,3,FALSE)</f>
        <v>1.35144927536232</v>
      </c>
      <c r="I507">
        <f>VLOOKUP(C507,away!$B$2:$E$405,3,FALSE)</f>
        <v>1.1299999999999999</v>
      </c>
      <c r="J507">
        <f>VLOOKUP(B507,home!$B$2:$E$405,4,FALSE)</f>
        <v>1.33</v>
      </c>
      <c r="K507" s="3">
        <f t="shared" ref="K507:K570" si="672">E507*F507*G507</f>
        <v>0.68445434782608527</v>
      </c>
      <c r="L507" s="3">
        <f t="shared" ref="L507:L570" si="673">H507*I507*J507</f>
        <v>2.0310931159420309</v>
      </c>
      <c r="M507" s="5">
        <f t="shared" ref="M507:M570" si="674">_xlfn.POISSON.DIST(0,K507,FALSE) * _xlfn.POISSON.DIST(0,L507,FALSE)</f>
        <v>6.61687181135827E-2</v>
      </c>
      <c r="N507" s="5">
        <f t="shared" ref="N507:N570" si="675">_xlfn.POISSON.DIST(1,K507,FALSE) * _xlfn.POISSON.DIST(0,L507,FALSE)</f>
        <v>4.5289466802920321E-2</v>
      </c>
      <c r="O507" s="5">
        <f t="shared" ref="O507:O570" si="676">_xlfn.POISSON.DIST(0,K507,FALSE) * _xlfn.POISSON.DIST(1,L507,FALSE)</f>
        <v>0.13439482785120654</v>
      </c>
      <c r="P507" s="5">
        <f t="shared" ref="P507:P570" si="677">_xlfn.POISSON.DIST(1,K507,FALSE) * _xlfn.POISSON.DIST(1,L507,FALSE)</f>
        <v>9.1987124248096588E-2</v>
      </c>
      <c r="Q507" s="5">
        <f t="shared" ref="Q507:Q570" si="678">_xlfn.POISSON.DIST(2,K507,FALSE) * _xlfn.POISSON.DIST(0,L507,FALSE)</f>
        <v>1.5499286231991982E-2</v>
      </c>
      <c r="R507" s="5">
        <f t="shared" ref="R507:R570" si="679">_xlfn.POISSON.DIST(0,K507,FALSE) * _xlfn.POISSON.DIST(2,L507,FALSE)</f>
        <v>0.13648420483340004</v>
      </c>
      <c r="S507" s="5">
        <f t="shared" ref="S507:S570" si="680">_xlfn.POISSON.DIST(2,K507,FALSE) * _xlfn.POISSON.DIST(2,L507,FALSE)</f>
        <v>3.1969906886022227E-2</v>
      </c>
      <c r="T507" s="5">
        <f t="shared" ref="T507:T570" si="681">_xlfn.POISSON.DIST(2,K507,FALSE) * _xlfn.POISSON.DIST(1,L507,FALSE)</f>
        <v>3.1480493567814009E-2</v>
      </c>
      <c r="U507" s="5">
        <f t="shared" ref="U507:U570" si="682">_xlfn.POISSON.DIST(1,K507,FALSE) * _xlfn.POISSON.DIST(2,L507,FALSE)</f>
        <v>9.3417207407806666E-2</v>
      </c>
      <c r="V507" s="5">
        <f t="shared" ref="V507:V570" si="683">_xlfn.POISSON.DIST(3,K507,FALSE) * _xlfn.POISSON.DIST(3,L507,FALSE)</f>
        <v>4.9382512542096579E-3</v>
      </c>
      <c r="W507" s="5">
        <f t="shared" ref="W507:W570" si="684">_xlfn.POISSON.DIST(3,K507,FALSE) * _xlfn.POISSON.DIST(0,L507,FALSE)</f>
        <v>3.5361846165626321E-3</v>
      </c>
      <c r="X507" s="5">
        <f t="shared" ref="X507:X570" si="685">_xlfn.POISSON.DIST(3,K507,FALSE) * _xlfn.POISSON.DIST(1,L507,FALSE)</f>
        <v>7.1823202314004707E-3</v>
      </c>
      <c r="Y507" s="5">
        <f t="shared" ref="Y507:Y570" si="686">_xlfn.POISSON.DIST(3,K507,FALSE) * _xlfn.POISSON.DIST(2,L507,FALSE)</f>
        <v>7.2939805892443385E-3</v>
      </c>
      <c r="Z507" s="5">
        <f t="shared" ref="Z507:Z570" si="687">_xlfn.POISSON.DIST(0,K507,FALSE) * _xlfn.POISSON.DIST(3,L507,FALSE)</f>
        <v>9.2404042957313623E-2</v>
      </c>
      <c r="AA507" s="5">
        <f t="shared" ref="AA507:AA570" si="688">_xlfn.POISSON.DIST(1,K507,FALSE) * _xlfn.POISSON.DIST(3,L507,FALSE)</f>
        <v>6.3246348958841667E-2</v>
      </c>
      <c r="AB507" s="5">
        <f t="shared" ref="AB507:AB570" si="689">_xlfn.POISSON.DIST(2,K507,FALSE) * _xlfn.POISSON.DIST(3,L507,FALSE)</f>
        <v>2.164461926450249E-2</v>
      </c>
      <c r="AC507" s="5">
        <f t="shared" ref="AC507:AC570" si="690">_xlfn.POISSON.DIST(4,K507,FALSE) * _xlfn.POISSON.DIST(4,L507,FALSE)</f>
        <v>4.2906937809867435E-4</v>
      </c>
      <c r="AD507" s="5">
        <f t="shared" ref="AD507:AD570" si="691">_xlfn.POISSON.DIST(4,K507,FALSE) * _xlfn.POISSON.DIST(0,L507,FALSE)</f>
        <v>6.0508923388050281E-4</v>
      </c>
      <c r="AE507" s="5">
        <f t="shared" ref="AE507:AE570" si="692">_xlfn.POISSON.DIST(4,K507,FALSE) * _xlfn.POISSON.DIST(1,L507,FALSE)</f>
        <v>1.2289925774653266E-3</v>
      </c>
      <c r="AF507" s="5">
        <f t="shared" ref="AF507:AF570" si="693">_xlfn.POISSON.DIST(4,K507,FALSE) * _xlfn.POISSON.DIST(2,L507,FALSE)</f>
        <v>1.2480991818168395E-3</v>
      </c>
      <c r="AG507" s="5">
        <f t="shared" ref="AG507:AG570" si="694">_xlfn.POISSON.DIST(4,K507,FALSE) * _xlfn.POISSON.DIST(3,L507,FALSE)</f>
        <v>8.4500188540035455E-4</v>
      </c>
      <c r="AH507" s="5">
        <f t="shared" ref="AH507:AH570" si="695">_xlfn.POISSON.DIST(0,K507,FALSE) * _xlfn.POISSON.DIST(4,L507,FALSE)</f>
        <v>4.6920303883952859E-2</v>
      </c>
      <c r="AI507" s="5">
        <f t="shared" ref="AI507:AI570" si="696">_xlfn.POISSON.DIST(1,K507,FALSE) * _xlfn.POISSON.DIST(4,L507,FALSE)</f>
        <v>3.2114805994692693E-2</v>
      </c>
      <c r="AJ507" s="5">
        <f t="shared" ref="AJ507:AJ570" si="697">_xlfn.POISSON.DIST(2,K507,FALSE) * _xlfn.POISSON.DIST(4,L507,FALSE)</f>
        <v>1.0990559296329319E-2</v>
      </c>
      <c r="AK507" s="5">
        <f t="shared" ref="AK507:AK570" si="698">_xlfn.POISSON.DIST(3,K507,FALSE) * _xlfn.POISSON.DIST(4,L507,FALSE)</f>
        <v>2.5075120318043347E-3</v>
      </c>
      <c r="AL507" s="5">
        <f t="shared" ref="AL507:AL570" si="699">_xlfn.POISSON.DIST(5,K507,FALSE) * _xlfn.POISSON.DIST(5,L507,FALSE)</f>
        <v>2.385952717201841E-5</v>
      </c>
      <c r="AM507" s="5">
        <f t="shared" ref="AM507:AM570" si="700">_xlfn.POISSON.DIST(5,K507,FALSE) * _xlfn.POISSON.DIST(0,L507,FALSE)</f>
        <v>8.2831191390453067E-5</v>
      </c>
      <c r="AN507" s="5">
        <f t="shared" ref="AN507:AN570" si="701">_xlfn.POISSON.DIST(5,K507,FALSE) * _xlfn.POISSON.DIST(1,L507,FALSE)</f>
        <v>1.68237862618426E-4</v>
      </c>
      <c r="AO507" s="5">
        <f t="shared" ref="AO507:AO570" si="702">_xlfn.POISSON.DIST(5,K507,FALSE) * _xlfn.POISSON.DIST(2,L507,FALSE)</f>
        <v>1.7085338230254319E-4</v>
      </c>
      <c r="AP507" s="5">
        <f t="shared" ref="AP507:AP570" si="703">_xlfn.POISSON.DIST(5,K507,FALSE) * _xlfn.POISSON.DIST(3,L507,FALSE)</f>
        <v>1.1567304287670249E-4</v>
      </c>
      <c r="AQ507" s="5">
        <f t="shared" ref="AQ507:AQ570" si="704">_xlfn.POISSON.DIST(5,K507,FALSE) * _xlfn.POISSON.DIST(4,L507,FALSE)</f>
        <v>5.8735680271734457E-5</v>
      </c>
      <c r="AR507" s="5">
        <f t="shared" ref="AR507:AR570" si="705">_xlfn.POISSON.DIST(0,K507,FALSE) * _xlfn.POISSON.DIST(5,L507,FALSE)</f>
        <v>1.9059901243320961E-2</v>
      </c>
      <c r="AS507" s="5">
        <f t="shared" ref="AS507:AS570" si="706">_xlfn.POISSON.DIST(1,K507,FALSE) * _xlfn.POISSON.DIST(5,L507,FALSE)</f>
        <v>1.3045632275126841E-2</v>
      </c>
      <c r="AT507" s="5">
        <f t="shared" ref="AT507:AT570" si="707">_xlfn.POISSON.DIST(2,K507,FALSE) * _xlfn.POISSON.DIST(5,L507,FALSE)</f>
        <v>4.464569865425436E-3</v>
      </c>
      <c r="AU507" s="5">
        <f t="shared" ref="AU507:AU570" si="708">_xlfn.POISSON.DIST(3,K507,FALSE) * _xlfn.POISSON.DIST(5,L507,FALSE)</f>
        <v>1.01859808518792E-3</v>
      </c>
      <c r="AV507" s="5">
        <f t="shared" ref="AV507:AV570" si="709">_xlfn.POISSON.DIST(4,K507,FALSE) * _xlfn.POISSON.DIST(5,L507,FALSE)</f>
        <v>1.7429597202354923E-4</v>
      </c>
      <c r="AW507" s="5">
        <f t="shared" ref="AW507:AW570" si="710">_xlfn.POISSON.DIST(6,K507,FALSE) * _xlfn.POISSON.DIST(6,L507,FALSE)</f>
        <v>9.2136912067128916E-7</v>
      </c>
      <c r="AX507" s="5">
        <f t="shared" ref="AX507:AX570" si="711">_xlfn.POISSON.DIST(6,K507,FALSE) * _xlfn.POISSON.DIST(0,L507,FALSE)</f>
        <v>9.4490281804683608E-6</v>
      </c>
      <c r="AY507" s="5">
        <f t="shared" ref="AY507:AY570" si="712">_xlfn.POISSON.DIST(6,K507,FALSE) * _xlfn.POISSON.DIST(1,L507,FALSE)</f>
        <v>1.9191856089691537E-5</v>
      </c>
      <c r="AZ507" s="5">
        <f t="shared" ref="AZ507:AZ570" si="713">_xlfn.POISSON.DIST(6,K507,FALSE) * _xlfn.POISSON.DIST(2,L507,FALSE)</f>
        <v>1.9490223392961323E-5</v>
      </c>
      <c r="BA507" s="5">
        <f t="shared" ref="BA507:BA570" si="714">_xlfn.POISSON.DIST(6,K507,FALSE) * _xlfn.POISSON.DIST(3,L507,FALSE)</f>
        <v>1.3195486187205358E-5</v>
      </c>
      <c r="BB507" s="5">
        <f t="shared" ref="BB507:BB570" si="715">_xlfn.POISSON.DIST(6,K507,FALSE) * _xlfn.POISSON.DIST(4,L507,FALSE)</f>
        <v>6.7003152890852411E-6</v>
      </c>
      <c r="BC507" s="5">
        <f t="shared" ref="BC507:BC570" si="716">_xlfn.POISSON.DIST(6,K507,FALSE) * _xlfn.POISSON.DIST(5,L507,FALSE)</f>
        <v>2.7217928516604349E-6</v>
      </c>
      <c r="BD507" s="5">
        <f t="shared" ref="BD507:BD570" si="717">_xlfn.POISSON.DIST(0,K507,FALSE) * _xlfn.POISSON.DIST(6,L507,FALSE)</f>
        <v>6.4520723676406893E-3</v>
      </c>
      <c r="BE507" s="5">
        <f t="shared" ref="BE507:BE570" si="718">_xlfn.POISSON.DIST(1,K507,FALSE) * _xlfn.POISSON.DIST(6,L507,FALSE)</f>
        <v>4.4161489845202136E-3</v>
      </c>
      <c r="BF507" s="5">
        <f t="shared" ref="BF507:BF570" si="719">_xlfn.POISSON.DIST(2,K507,FALSE) * _xlfn.POISSON.DIST(6,L507,FALSE)</f>
        <v>1.5113261865513058E-3</v>
      </c>
      <c r="BG507" s="5">
        <f t="shared" ref="BG507:BG570" si="720">_xlfn.POISSON.DIST(3,K507,FALSE) * _xlfn.POISSON.DIST(6,L507,FALSE)</f>
        <v>3.4481125978948619E-4</v>
      </c>
      <c r="BH507" s="5">
        <f t="shared" ref="BH507:BH570" si="721">_xlfn.POISSON.DIST(4,K507,FALSE) * _xlfn.POISSON.DIST(6,L507,FALSE)</f>
        <v>5.9001891485575891E-5</v>
      </c>
      <c r="BI507" s="5">
        <f t="shared" ref="BI507:BI570" si="722">_xlfn.POISSON.DIST(5,K507,FALSE) * _xlfn.POISSON.DIST(6,L507,FALSE)</f>
        <v>8.0768202314530641E-6</v>
      </c>
      <c r="BJ507" s="8">
        <f t="shared" ref="BJ507:BJ570" si="723">SUM(N507,Q507,T507,W507,X507,Y507,AD507,AE507,AF507,AG507,AM507,AN507,AO507,AP507,AQ507,AX507,AY507,AZ507,BA507,BB507,BC507)</f>
        <v>0.1148759947799477</v>
      </c>
      <c r="BK507" s="8">
        <f t="shared" ref="BK507:BK570" si="724">SUM(M507,P507,S507,V507,AC507,AL507,AY507)</f>
        <v>0.19553612126327155</v>
      </c>
      <c r="BL507" s="8">
        <f t="shared" ref="BL507:BL570" si="725">SUM(O507,R507,U507,AA507,AB507,AH507,AI507,AJ507,AK507,AR507,AS507,AT507,AU507,AV507,BD507,BE507,BF507,BG507,BH507,BI507)</f>
        <v>0.59227482447383994</v>
      </c>
      <c r="BM507" s="8">
        <f t="shared" ref="BM507:BM570" si="726">SUM(S507:BI507)</f>
        <v>0.50524908490620568</v>
      </c>
      <c r="BN507" s="8">
        <f t="shared" ref="BN507:BN570" si="727">SUM(M507:R507)</f>
        <v>0.48982362808119817</v>
      </c>
    </row>
    <row r="508" spans="1:66" x14ac:dyDescent="0.25">
      <c r="A508" t="s">
        <v>13</v>
      </c>
      <c r="B508" t="s">
        <v>248</v>
      </c>
      <c r="C508" t="s">
        <v>15</v>
      </c>
      <c r="D508" t="s">
        <v>500</v>
      </c>
      <c r="E508">
        <f>VLOOKUP(A508,home!$A$2:$E$405,3,FALSE)</f>
        <v>1.64492753623188</v>
      </c>
      <c r="F508">
        <f>VLOOKUP(B508,home!$B$2:$E$405,3,FALSE)</f>
        <v>2.15</v>
      </c>
      <c r="G508">
        <f>VLOOKUP(C508,away!$B$2:$E$405,4,FALSE)</f>
        <v>0.56999999999999995</v>
      </c>
      <c r="H508">
        <f>VLOOKUP(A508,away!$A$2:$E$405,3,FALSE)</f>
        <v>1.35144927536232</v>
      </c>
      <c r="I508">
        <f>VLOOKUP(C508,away!$B$2:$E$405,3,FALSE)</f>
        <v>0.73</v>
      </c>
      <c r="J508">
        <f>VLOOKUP(B508,home!$B$2:$E$405,4,FALSE)</f>
        <v>0.94</v>
      </c>
      <c r="K508" s="3">
        <f t="shared" si="672"/>
        <v>2.0158586956521689</v>
      </c>
      <c r="L508" s="3">
        <f t="shared" si="673"/>
        <v>0.92736449275362387</v>
      </c>
      <c r="M508" s="5">
        <f t="shared" si="674"/>
        <v>5.2695606849149743E-2</v>
      </c>
      <c r="N508" s="5">
        <f t="shared" si="675"/>
        <v>0.10622689728952649</v>
      </c>
      <c r="O508" s="5">
        <f t="shared" si="676"/>
        <v>4.8868034716006141E-2</v>
      </c>
      <c r="P508" s="5">
        <f t="shared" si="677"/>
        <v>9.8511052721693027E-2</v>
      </c>
      <c r="Q508" s="5">
        <f t="shared" si="678"/>
        <v>0.10706920730662092</v>
      </c>
      <c r="R508" s="5">
        <f t="shared" si="679"/>
        <v>2.2659240113137757E-2</v>
      </c>
      <c r="S508" s="5">
        <f t="shared" si="680"/>
        <v>4.6040021590968601E-2</v>
      </c>
      <c r="T508" s="5">
        <f t="shared" si="681"/>
        <v>9.9292181123437101E-2</v>
      </c>
      <c r="U508" s="5">
        <f t="shared" si="682"/>
        <v>4.5677826218939177E-2</v>
      </c>
      <c r="V508" s="5">
        <f t="shared" si="683"/>
        <v>9.5632070583107093E-3</v>
      </c>
      <c r="W508" s="5">
        <f t="shared" si="684"/>
        <v>7.194546419521218E-2</v>
      </c>
      <c r="X508" s="5">
        <f t="shared" si="685"/>
        <v>6.6719668909316951E-2</v>
      </c>
      <c r="Y508" s="5">
        <f t="shared" si="686"/>
        <v>3.0936725957389222E-2</v>
      </c>
      <c r="Z508" s="5">
        <f t="shared" si="687"/>
        <v>7.0044582379008551E-3</v>
      </c>
      <c r="AA508" s="5">
        <f t="shared" si="688"/>
        <v>1.4119998047204905E-2</v>
      </c>
      <c r="AB508" s="5">
        <f t="shared" si="689"/>
        <v>1.4231960423024831E-2</v>
      </c>
      <c r="AC508" s="5">
        <f t="shared" si="690"/>
        <v>1.1173625884584933E-3</v>
      </c>
      <c r="AD508" s="5">
        <f t="shared" si="691"/>
        <v>3.6257972402662556E-2</v>
      </c>
      <c r="AE508" s="5">
        <f t="shared" si="692"/>
        <v>3.362435618547005E-2</v>
      </c>
      <c r="AF508" s="5">
        <f t="shared" si="693"/>
        <v>1.5591017009052806E-2</v>
      </c>
      <c r="AG508" s="5">
        <f t="shared" si="694"/>
        <v>4.8195185267044596E-3</v>
      </c>
      <c r="AH508" s="5">
        <f t="shared" si="695"/>
        <v>1.6239214652012169E-3</v>
      </c>
      <c r="AI508" s="5">
        <f t="shared" si="696"/>
        <v>3.2735962066820835E-3</v>
      </c>
      <c r="AJ508" s="5">
        <f t="shared" si="697"/>
        <v>3.2995536896470172E-3</v>
      </c>
      <c r="AK508" s="5">
        <f t="shared" si="698"/>
        <v>2.2171446656820463E-3</v>
      </c>
      <c r="AL508" s="5">
        <f t="shared" si="699"/>
        <v>8.3553503938940332E-5</v>
      </c>
      <c r="AM508" s="5">
        <f t="shared" si="700"/>
        <v>1.4618189790924741E-2</v>
      </c>
      <c r="AN508" s="5">
        <f t="shared" si="701"/>
        <v>1.3556390160437125E-2</v>
      </c>
      <c r="AO508" s="5">
        <f t="shared" si="702"/>
        <v>6.2858574423519959E-3</v>
      </c>
      <c r="AP508" s="5">
        <f t="shared" si="703"/>
        <v>1.9430936661827835E-3</v>
      </c>
      <c r="AQ508" s="5">
        <f t="shared" si="704"/>
        <v>4.5048901802809404E-4</v>
      </c>
      <c r="AR508" s="5">
        <f t="shared" si="705"/>
        <v>3.0119342116960971E-4</v>
      </c>
      <c r="AS508" s="5">
        <f t="shared" si="706"/>
        <v>6.0716337713798369E-4</v>
      </c>
      <c r="AT508" s="5">
        <f t="shared" si="707"/>
        <v>6.1197778674257103E-4</v>
      </c>
      <c r="AU508" s="5">
        <f t="shared" si="708"/>
        <v>4.112202476503268E-4</v>
      </c>
      <c r="AV508" s="5">
        <f t="shared" si="709"/>
        <v>2.0724047801353739E-4</v>
      </c>
      <c r="AW508" s="5">
        <f t="shared" si="710"/>
        <v>4.3388308204671212E-6</v>
      </c>
      <c r="AX508" s="5">
        <f t="shared" si="711"/>
        <v>4.911367500788231E-3</v>
      </c>
      <c r="AY508" s="5">
        <f t="shared" si="712"/>
        <v>4.5546278310951106E-3</v>
      </c>
      <c r="AZ508" s="5">
        <f t="shared" si="713"/>
        <v>2.1119000641325277E-3</v>
      </c>
      <c r="BA508" s="5">
        <f t="shared" si="714"/>
        <v>6.528337105735359E-4</v>
      </c>
      <c r="BB508" s="5">
        <f t="shared" si="715"/>
        <v>1.5135370071462327E-4</v>
      </c>
      <c r="BC508" s="5">
        <f t="shared" si="716"/>
        <v>2.8072009577920086E-5</v>
      </c>
      <c r="BD508" s="5">
        <f t="shared" si="717"/>
        <v>4.6552680707280606E-5</v>
      </c>
      <c r="BE508" s="5">
        <f t="shared" si="718"/>
        <v>9.384362620969055E-5</v>
      </c>
      <c r="BF508" s="5">
        <f t="shared" si="719"/>
        <v>9.4587744963168269E-5</v>
      </c>
      <c r="BG508" s="5">
        <f t="shared" si="720"/>
        <v>6.3558509395377473E-5</v>
      </c>
      <c r="BH508" s="5">
        <f t="shared" si="721"/>
        <v>3.2031243461840435E-5</v>
      </c>
      <c r="BI508" s="5">
        <f t="shared" si="722"/>
        <v>1.2914092133020548E-5</v>
      </c>
      <c r="BJ508" s="8">
        <f t="shared" si="723"/>
        <v>0.62174718380019967</v>
      </c>
      <c r="BK508" s="8">
        <f t="shared" si="724"/>
        <v>0.21256543214361462</v>
      </c>
      <c r="BL508" s="8">
        <f t="shared" si="725"/>
        <v>0.15845355875310957</v>
      </c>
      <c r="BM508" s="8">
        <f t="shared" si="726"/>
        <v>0.55919030493841593</v>
      </c>
      <c r="BN508" s="8">
        <f t="shared" si="727"/>
        <v>0.43603003899613407</v>
      </c>
    </row>
    <row r="509" spans="1:66" x14ac:dyDescent="0.25">
      <c r="A509" t="s">
        <v>13</v>
      </c>
      <c r="B509" t="s">
        <v>56</v>
      </c>
      <c r="C509" t="s">
        <v>251</v>
      </c>
      <c r="D509" t="s">
        <v>500</v>
      </c>
      <c r="E509">
        <f>VLOOKUP(A509,home!$A$2:$E$405,3,FALSE)</f>
        <v>1.64492753623188</v>
      </c>
      <c r="F509">
        <f>VLOOKUP(B509,home!$B$2:$E$405,3,FALSE)</f>
        <v>0.46</v>
      </c>
      <c r="G509">
        <f>VLOOKUP(C509,away!$B$2:$E$405,4,FALSE)</f>
        <v>1.9</v>
      </c>
      <c r="H509">
        <f>VLOOKUP(A509,away!$A$2:$E$405,3,FALSE)</f>
        <v>1.35144927536232</v>
      </c>
      <c r="I509">
        <f>VLOOKUP(C509,away!$B$2:$E$405,3,FALSE)</f>
        <v>0.36</v>
      </c>
      <c r="J509">
        <f>VLOOKUP(B509,home!$B$2:$E$405,4,FALSE)</f>
        <v>1.02</v>
      </c>
      <c r="K509" s="3">
        <f t="shared" si="672"/>
        <v>1.4376666666666631</v>
      </c>
      <c r="L509" s="3">
        <f t="shared" si="673"/>
        <v>0.49625217391304388</v>
      </c>
      <c r="M509" s="5">
        <f t="shared" si="674"/>
        <v>0.14458049892190258</v>
      </c>
      <c r="N509" s="5">
        <f t="shared" si="675"/>
        <v>0.20785856395005478</v>
      </c>
      <c r="O509" s="5">
        <f t="shared" si="676"/>
        <v>7.1748386895426661E-2</v>
      </c>
      <c r="P509" s="5">
        <f t="shared" si="677"/>
        <v>0.10315026422665814</v>
      </c>
      <c r="Q509" s="5">
        <f t="shared" si="678"/>
        <v>0.14941566438609735</v>
      </c>
      <c r="R509" s="5">
        <f t="shared" si="679"/>
        <v>1.7802646485804808E-2</v>
      </c>
      <c r="S509" s="5">
        <f t="shared" si="680"/>
        <v>1.8398015447049911E-2</v>
      </c>
      <c r="T509" s="5">
        <f t="shared" si="681"/>
        <v>7.4147848268262581E-2</v>
      </c>
      <c r="U509" s="5">
        <f t="shared" si="682"/>
        <v>2.5594271431091983E-2</v>
      </c>
      <c r="V509" s="5">
        <f t="shared" si="683"/>
        <v>1.4584417744673711E-3</v>
      </c>
      <c r="W509" s="5">
        <f t="shared" si="684"/>
        <v>7.1603306721915158E-2</v>
      </c>
      <c r="X509" s="5">
        <f t="shared" si="685"/>
        <v>3.5533296620112863E-2</v>
      </c>
      <c r="Y509" s="5">
        <f t="shared" si="686"/>
        <v>8.8167378470140091E-3</v>
      </c>
      <c r="Z509" s="5">
        <f t="shared" si="687"/>
        <v>2.9448673399953499E-3</v>
      </c>
      <c r="AA509" s="5">
        <f t="shared" si="688"/>
        <v>4.2337376124666377E-3</v>
      </c>
      <c r="AB509" s="5">
        <f t="shared" si="689"/>
        <v>3.043351720428094E-3</v>
      </c>
      <c r="AC509" s="5">
        <f t="shared" si="690"/>
        <v>6.5032393509708051E-5</v>
      </c>
      <c r="AD509" s="5">
        <f t="shared" si="691"/>
        <v>2.5735421824301608E-2</v>
      </c>
      <c r="AE509" s="5">
        <f t="shared" si="692"/>
        <v>1.2771259026878867E-2</v>
      </c>
      <c r="AF509" s="5">
        <f t="shared" si="693"/>
        <v>3.1688825278476107E-3</v>
      </c>
      <c r="AG509" s="5">
        <f t="shared" si="694"/>
        <v>5.2418828110647965E-4</v>
      </c>
      <c r="AH509" s="5">
        <f t="shared" si="695"/>
        <v>3.6534920483955374E-4</v>
      </c>
      <c r="AI509" s="5">
        <f t="shared" si="696"/>
        <v>5.2525037349099714E-4</v>
      </c>
      <c r="AJ509" s="5">
        <f t="shared" si="697"/>
        <v>3.7756747681111087E-4</v>
      </c>
      <c r="AK509" s="5">
        <f t="shared" si="698"/>
        <v>1.8093872527625749E-4</v>
      </c>
      <c r="AL509" s="5">
        <f t="shared" si="699"/>
        <v>1.8558819823804537E-6</v>
      </c>
      <c r="AM509" s="5">
        <f t="shared" si="700"/>
        <v>7.3997916218808326E-3</v>
      </c>
      <c r="AN509" s="5">
        <f t="shared" si="701"/>
        <v>3.6721626788618921E-3</v>
      </c>
      <c r="AO509" s="5">
        <f t="shared" si="702"/>
        <v>9.1115935617378018E-4</v>
      </c>
      <c r="AP509" s="5">
        <f t="shared" si="703"/>
        <v>1.5072160376081598E-4</v>
      </c>
      <c r="AQ509" s="5">
        <f t="shared" si="704"/>
        <v>1.8698980880491332E-5</v>
      </c>
      <c r="AR509" s="5">
        <f t="shared" si="705"/>
        <v>3.6261067427806113E-5</v>
      </c>
      <c r="AS509" s="5">
        <f t="shared" si="706"/>
        <v>5.2131327938709126E-5</v>
      </c>
      <c r="AT509" s="5">
        <f t="shared" si="707"/>
        <v>3.7473736233275318E-5</v>
      </c>
      <c r="AU509" s="5">
        <f t="shared" si="708"/>
        <v>1.7958247152679565E-5</v>
      </c>
      <c r="AV509" s="5">
        <f t="shared" si="709"/>
        <v>6.4544933307922315E-6</v>
      </c>
      <c r="AW509" s="5">
        <f t="shared" si="710"/>
        <v>3.6779725228720003E-8</v>
      </c>
      <c r="AX509" s="5">
        <f t="shared" si="711"/>
        <v>1.7730722925095521E-3</v>
      </c>
      <c r="AY509" s="5">
        <f t="shared" si="712"/>
        <v>8.7989097966284979E-4</v>
      </c>
      <c r="AZ509" s="5">
        <f t="shared" si="713"/>
        <v>2.1832390573208347E-4</v>
      </c>
      <c r="BA509" s="5">
        <f t="shared" si="714"/>
        <v>3.6114570945577634E-5</v>
      </c>
      <c r="BB509" s="5">
        <f t="shared" si="715"/>
        <v>4.4804835854199375E-6</v>
      </c>
      <c r="BC509" s="5">
        <f t="shared" si="716"/>
        <v>4.4468994388927077E-7</v>
      </c>
      <c r="BD509" s="5">
        <f t="shared" si="717"/>
        <v>2.9991055899093738E-6</v>
      </c>
      <c r="BE509" s="5">
        <f t="shared" si="718"/>
        <v>4.3117141364263661E-6</v>
      </c>
      <c r="BF509" s="5">
        <f t="shared" si="719"/>
        <v>3.099403845067812E-6</v>
      </c>
      <c r="BG509" s="5">
        <f t="shared" si="720"/>
        <v>1.4853031981974935E-6</v>
      </c>
      <c r="BH509" s="5">
        <f t="shared" si="721"/>
        <v>5.3384272448548112E-7</v>
      </c>
      <c r="BI509" s="5">
        <f t="shared" si="722"/>
        <v>1.5349757804705821E-7</v>
      </c>
      <c r="BJ509" s="8">
        <f t="shared" si="723"/>
        <v>0.60464003061752847</v>
      </c>
      <c r="BK509" s="8">
        <f t="shared" si="724"/>
        <v>0.26853399962523289</v>
      </c>
      <c r="BL509" s="8">
        <f t="shared" si="725"/>
        <v>0.12403436166479151</v>
      </c>
      <c r="BM509" s="8">
        <f t="shared" si="726"/>
        <v>0.30471738018166628</v>
      </c>
      <c r="BN509" s="8">
        <f t="shared" si="727"/>
        <v>0.69455602486594425</v>
      </c>
    </row>
    <row r="510" spans="1:66" x14ac:dyDescent="0.25">
      <c r="A510" t="s">
        <v>13</v>
      </c>
      <c r="B510" t="s">
        <v>250</v>
      </c>
      <c r="C510" t="s">
        <v>58</v>
      </c>
      <c r="D510" t="s">
        <v>500</v>
      </c>
      <c r="E510">
        <f>VLOOKUP(A510,home!$A$2:$E$405,3,FALSE)</f>
        <v>1.64492753623188</v>
      </c>
      <c r="F510">
        <f>VLOOKUP(B510,home!$B$2:$E$405,3,FALSE)</f>
        <v>1.34</v>
      </c>
      <c r="G510">
        <f>VLOOKUP(C510,away!$B$2:$E$405,4,FALSE)</f>
        <v>0.89</v>
      </c>
      <c r="H510">
        <f>VLOOKUP(A510,away!$A$2:$E$405,3,FALSE)</f>
        <v>1.35144927536232</v>
      </c>
      <c r="I510">
        <f>VLOOKUP(C510,away!$B$2:$E$405,3,FALSE)</f>
        <v>0.49</v>
      </c>
      <c r="J510">
        <f>VLOOKUP(B510,home!$B$2:$E$405,4,FALSE)</f>
        <v>0.89</v>
      </c>
      <c r="K510" s="3">
        <f t="shared" si="672"/>
        <v>1.9617405797101404</v>
      </c>
      <c r="L510" s="3">
        <f t="shared" si="673"/>
        <v>0.58936702898550763</v>
      </c>
      <c r="M510" s="5">
        <f t="shared" si="674"/>
        <v>7.7995229946419151E-2</v>
      </c>
      <c r="N510" s="5">
        <f t="shared" si="675"/>
        <v>0.15300640760971398</v>
      </c>
      <c r="O510" s="5">
        <f t="shared" si="676"/>
        <v>4.5967816948562543E-2</v>
      </c>
      <c r="P510" s="5">
        <f t="shared" si="677"/>
        <v>9.0176931868682697E-2</v>
      </c>
      <c r="Q510" s="5">
        <f t="shared" si="678"/>
        <v>0.15007943938182319</v>
      </c>
      <c r="R510" s="5">
        <f t="shared" si="679"/>
        <v>1.3545957851961984E-2</v>
      </c>
      <c r="S510" s="5">
        <f t="shared" si="680"/>
        <v>2.6065308887593026E-2</v>
      </c>
      <c r="T510" s="5">
        <f t="shared" si="681"/>
        <v>8.8451873300275721E-2</v>
      </c>
      <c r="U510" s="5">
        <f t="shared" si="682"/>
        <v>2.6573655209237029E-2</v>
      </c>
      <c r="V510" s="5">
        <f t="shared" si="683"/>
        <v>3.3484805350096065E-3</v>
      </c>
      <c r="W510" s="5">
        <f t="shared" si="684"/>
        <v>9.8138975471823556E-2</v>
      </c>
      <c r="X510" s="5">
        <f t="shared" si="685"/>
        <v>5.7839876401510254E-2</v>
      </c>
      <c r="Y510" s="5">
        <f t="shared" si="686"/>
        <v>1.7044458055823535E-2</v>
      </c>
      <c r="Z510" s="5">
        <f t="shared" si="687"/>
        <v>2.6611803113245811E-3</v>
      </c>
      <c r="AA510" s="5">
        <f t="shared" si="688"/>
        <v>5.2205454066510957E-3</v>
      </c>
      <c r="AB510" s="5">
        <f t="shared" si="689"/>
        <v>5.1206778862234164E-3</v>
      </c>
      <c r="AC510" s="5">
        <f t="shared" si="690"/>
        <v>2.4196648089617784E-4</v>
      </c>
      <c r="AD510" s="5">
        <f t="shared" si="691"/>
        <v>4.8130802658563628E-2</v>
      </c>
      <c r="AE510" s="5">
        <f t="shared" si="692"/>
        <v>2.8366708165565413E-2</v>
      </c>
      <c r="AF510" s="5">
        <f t="shared" si="693"/>
        <v>8.359201256819113E-3</v>
      </c>
      <c r="AG510" s="5">
        <f t="shared" si="694"/>
        <v>1.6422125364744674E-3</v>
      </c>
      <c r="AH510" s="5">
        <f t="shared" si="695"/>
        <v>3.9210298342002415E-4</v>
      </c>
      <c r="AI510" s="5">
        <f t="shared" si="696"/>
        <v>7.6920433400047366E-4</v>
      </c>
      <c r="AJ510" s="5">
        <f t="shared" si="697"/>
        <v>7.5448967804882098E-4</v>
      </c>
      <c r="AK510" s="5">
        <f t="shared" si="698"/>
        <v>4.9337100613360365E-4</v>
      </c>
      <c r="AL510" s="5">
        <f t="shared" si="699"/>
        <v>1.1190322729874242E-5</v>
      </c>
      <c r="AM510" s="5">
        <f t="shared" si="700"/>
        <v>1.8884029741864993E-2</v>
      </c>
      <c r="AN510" s="5">
        <f t="shared" si="701"/>
        <v>1.1129624504236931E-2</v>
      </c>
      <c r="AO510" s="5">
        <f t="shared" si="702"/>
        <v>3.279716863893212E-3</v>
      </c>
      <c r="AP510" s="5">
        <f t="shared" si="703"/>
        <v>6.4431899466213625E-4</v>
      </c>
      <c r="AQ510" s="5">
        <f t="shared" si="704"/>
        <v>9.4935092900738099E-5</v>
      </c>
      <c r="AR510" s="5">
        <f t="shared" si="705"/>
        <v>4.6218514078922711E-5</v>
      </c>
      <c r="AS510" s="5">
        <f t="shared" si="706"/>
        <v>9.0668734602527117E-5</v>
      </c>
      <c r="AT510" s="5">
        <f t="shared" si="707"/>
        <v>8.8934267990373219E-5</v>
      </c>
      <c r="AU510" s="5">
        <f t="shared" si="708"/>
        <v>5.8155320814510579E-5</v>
      </c>
      <c r="AV510" s="5">
        <f t="shared" si="709"/>
        <v>2.8521413191971808E-5</v>
      </c>
      <c r="AW510" s="5">
        <f t="shared" si="710"/>
        <v>3.5939126985845232E-7</v>
      </c>
      <c r="AX510" s="5">
        <f t="shared" si="711"/>
        <v>6.1742612421782934E-3</v>
      </c>
      <c r="AY510" s="5">
        <f t="shared" si="712"/>
        <v>3.6389060044829903E-3</v>
      </c>
      <c r="AZ510" s="5">
        <f t="shared" si="713"/>
        <v>1.0723256103098322E-3</v>
      </c>
      <c r="BA510" s="5">
        <f t="shared" si="714"/>
        <v>2.1066445301779233E-4</v>
      </c>
      <c r="BB510" s="5">
        <f t="shared" si="715"/>
        <v>3.103967069698833E-5</v>
      </c>
      <c r="BC510" s="5">
        <f t="shared" si="716"/>
        <v>3.6587516998745093E-6</v>
      </c>
      <c r="BD510" s="5">
        <f t="shared" si="717"/>
        <v>4.539944721136586E-6</v>
      </c>
      <c r="BE510" s="5">
        <f t="shared" si="718"/>
        <v>8.9061937890944778E-6</v>
      </c>
      <c r="BF510" s="5">
        <f t="shared" si="719"/>
        <v>8.7358208834145268E-6</v>
      </c>
      <c r="BG510" s="5">
        <f t="shared" si="720"/>
        <v>5.7124714413578545E-6</v>
      </c>
      <c r="BH510" s="5">
        <f t="shared" si="721"/>
        <v>2.8015967592367459E-6</v>
      </c>
      <c r="BI510" s="5">
        <f t="shared" si="722"/>
        <v>1.0992012101158287E-6</v>
      </c>
      <c r="BJ510" s="8">
        <f t="shared" si="723"/>
        <v>0.69622343576833645</v>
      </c>
      <c r="BK510" s="8">
        <f t="shared" si="724"/>
        <v>0.20147801404581353</v>
      </c>
      <c r="BL510" s="8">
        <f t="shared" si="725"/>
        <v>9.9182114783721659E-2</v>
      </c>
      <c r="BM510" s="8">
        <f t="shared" si="726"/>
        <v>0.46513441468881983</v>
      </c>
      <c r="BN510" s="8">
        <f t="shared" si="727"/>
        <v>0.53077178360716359</v>
      </c>
    </row>
    <row r="511" spans="1:66" x14ac:dyDescent="0.25">
      <c r="A511" t="s">
        <v>16</v>
      </c>
      <c r="B511" t="s">
        <v>65</v>
      </c>
      <c r="C511" t="s">
        <v>64</v>
      </c>
      <c r="D511" t="s">
        <v>500</v>
      </c>
      <c r="E511">
        <f>VLOOKUP(A511,home!$A$2:$E$405,3,FALSE)</f>
        <v>1.54909090909091</v>
      </c>
      <c r="F511">
        <f>VLOOKUP(B511,home!$B$2:$E$405,3,FALSE)</f>
        <v>1.03</v>
      </c>
      <c r="G511">
        <f>VLOOKUP(C511,away!$B$2:$E$405,4,FALSE)</f>
        <v>0.95</v>
      </c>
      <c r="H511">
        <f>VLOOKUP(A511,away!$A$2:$E$405,3,FALSE)</f>
        <v>1.29454545454545</v>
      </c>
      <c r="I511">
        <f>VLOOKUP(C511,away!$B$2:$E$405,3,FALSE)</f>
        <v>0.86</v>
      </c>
      <c r="J511">
        <f>VLOOKUP(B511,home!$B$2:$E$405,4,FALSE)</f>
        <v>0.98</v>
      </c>
      <c r="K511" s="3">
        <f t="shared" si="672"/>
        <v>1.5157854545454554</v>
      </c>
      <c r="L511" s="3">
        <f t="shared" si="673"/>
        <v>1.0910429090909053</v>
      </c>
      <c r="M511" s="5">
        <f t="shared" si="674"/>
        <v>7.3768138839542668E-2</v>
      </c>
      <c r="N511" s="5">
        <f t="shared" si="675"/>
        <v>0.11181667186186843</v>
      </c>
      <c r="O511" s="5">
        <f t="shared" si="676"/>
        <v>8.0484204797716424E-2</v>
      </c>
      <c r="P511" s="5">
        <f t="shared" si="677"/>
        <v>0.1219967869530361</v>
      </c>
      <c r="Q511" s="5">
        <f t="shared" si="678"/>
        <v>8.4745042391951159E-2</v>
      </c>
      <c r="R511" s="5">
        <f t="shared" si="679"/>
        <v>4.3905860469184356E-2</v>
      </c>
      <c r="S511" s="5">
        <f t="shared" si="680"/>
        <v>5.0439174218688862E-2</v>
      </c>
      <c r="T511" s="5">
        <f t="shared" si="681"/>
        <v>9.2460477582346476E-2</v>
      </c>
      <c r="U511" s="5">
        <f t="shared" si="682"/>
        <v>6.6551864668491945E-2</v>
      </c>
      <c r="V511" s="5">
        <f t="shared" si="683"/>
        <v>9.2684054661670082E-3</v>
      </c>
      <c r="W511" s="5">
        <f t="shared" si="684"/>
        <v>4.2818434200852518E-2</v>
      </c>
      <c r="X511" s="5">
        <f t="shared" si="685"/>
        <v>4.6716749013215639E-2</v>
      </c>
      <c r="Y511" s="5">
        <f t="shared" si="686"/>
        <v>2.5484988873324232E-2</v>
      </c>
      <c r="Z511" s="5">
        <f t="shared" si="687"/>
        <v>1.5967725910812761E-2</v>
      </c>
      <c r="AA511" s="5">
        <f t="shared" si="688"/>
        <v>2.4203646677778565E-2</v>
      </c>
      <c r="AB511" s="5">
        <f t="shared" si="689"/>
        <v>1.8343767790567095E-2</v>
      </c>
      <c r="AC511" s="5">
        <f t="shared" si="690"/>
        <v>9.5799801313089367E-4</v>
      </c>
      <c r="AD511" s="5">
        <f t="shared" si="691"/>
        <v>1.6225889937015986E-2</v>
      </c>
      <c r="AE511" s="5">
        <f t="shared" si="692"/>
        <v>1.7703142159470765E-2</v>
      </c>
      <c r="AF511" s="5">
        <f t="shared" si="693"/>
        <v>9.6574438608594167E-3</v>
      </c>
      <c r="AG511" s="5">
        <f t="shared" si="694"/>
        <v>3.5122285481113875E-3</v>
      </c>
      <c r="AH511" s="5">
        <f t="shared" si="695"/>
        <v>4.355368532324844E-3</v>
      </c>
      <c r="AI511" s="5">
        <f t="shared" si="696"/>
        <v>6.6018042704829869E-3</v>
      </c>
      <c r="AJ511" s="5">
        <f t="shared" si="697"/>
        <v>5.0034594434770928E-3</v>
      </c>
      <c r="AK511" s="5">
        <f t="shared" si="698"/>
        <v>2.5280570156102247E-3</v>
      </c>
      <c r="AL511" s="5">
        <f t="shared" si="699"/>
        <v>6.33729853283017E-5</v>
      </c>
      <c r="AM511" s="5">
        <f t="shared" si="700"/>
        <v>4.91899359071686E-3</v>
      </c>
      <c r="AN511" s="5">
        <f t="shared" si="701"/>
        <v>5.3668330770152402E-3</v>
      </c>
      <c r="AO511" s="5">
        <f t="shared" si="702"/>
        <v>2.9277225864760008E-3</v>
      </c>
      <c r="AP511" s="5">
        <f t="shared" si="703"/>
        <v>1.0647569892533084E-3</v>
      </c>
      <c r="AQ511" s="5">
        <f t="shared" si="704"/>
        <v>2.9042389075745087E-4</v>
      </c>
      <c r="AR511" s="5">
        <f t="shared" si="705"/>
        <v>9.5037879073413712E-4</v>
      </c>
      <c r="AS511" s="5">
        <f t="shared" si="706"/>
        <v>1.4405703473033041E-3</v>
      </c>
      <c r="AT511" s="5">
        <f t="shared" si="707"/>
        <v>1.091797789345922E-3</v>
      </c>
      <c r="AU511" s="5">
        <f t="shared" si="708"/>
        <v>5.5164373613181045E-4</v>
      </c>
      <c r="AV511" s="5">
        <f t="shared" si="709"/>
        <v>2.0904338782992753E-4</v>
      </c>
      <c r="AW511" s="5">
        <f t="shared" si="710"/>
        <v>2.9112615973722675E-6</v>
      </c>
      <c r="AX511" s="5">
        <f t="shared" si="711"/>
        <v>1.2426898226351559E-3</v>
      </c>
      <c r="AY511" s="5">
        <f t="shared" si="712"/>
        <v>1.3558279191855215E-3</v>
      </c>
      <c r="AZ511" s="5">
        <f t="shared" si="713"/>
        <v>7.3963321858742004E-4</v>
      </c>
      <c r="BA511" s="5">
        <f t="shared" si="714"/>
        <v>2.6899052615596275E-4</v>
      </c>
      <c r="BB511" s="5">
        <f t="shared" si="715"/>
        <v>7.3370051543773695E-5</v>
      </c>
      <c r="BC511" s="5">
        <f t="shared" si="716"/>
        <v>1.600997489529371E-5</v>
      </c>
      <c r="BD511" s="5">
        <f t="shared" si="717"/>
        <v>1.7281734009681158E-4</v>
      </c>
      <c r="BE511" s="5">
        <f t="shared" si="718"/>
        <v>2.619540104119821E-4</v>
      </c>
      <c r="BF511" s="5">
        <f t="shared" si="719"/>
        <v>1.9853303937116567E-4</v>
      </c>
      <c r="BG511" s="5">
        <f t="shared" si="720"/>
        <v>1.0031116444183769E-4</v>
      </c>
      <c r="BH511" s="5">
        <f t="shared" si="721"/>
        <v>3.8012550997363737E-5</v>
      </c>
      <c r="BI511" s="5">
        <f t="shared" si="722"/>
        <v>1.1523774378394256E-5</v>
      </c>
      <c r="BJ511" s="8">
        <f t="shared" si="723"/>
        <v>0.46940632007623806</v>
      </c>
      <c r="BK511" s="8">
        <f t="shared" si="724"/>
        <v>0.25784970439507943</v>
      </c>
      <c r="BL511" s="8">
        <f t="shared" si="725"/>
        <v>0.25700461959667625</v>
      </c>
      <c r="BM511" s="8">
        <f t="shared" si="726"/>
        <v>0.48215874800791914</v>
      </c>
      <c r="BN511" s="8">
        <f t="shared" si="727"/>
        <v>0.51671670531329916</v>
      </c>
    </row>
    <row r="512" spans="1:66" x14ac:dyDescent="0.25">
      <c r="A512" t="s">
        <v>16</v>
      </c>
      <c r="B512" t="s">
        <v>17</v>
      </c>
      <c r="C512" t="s">
        <v>20</v>
      </c>
      <c r="D512" t="s">
        <v>500</v>
      </c>
      <c r="E512">
        <f>VLOOKUP(A512,home!$A$2:$E$405,3,FALSE)</f>
        <v>1.54909090909091</v>
      </c>
      <c r="F512">
        <f>VLOOKUP(B512,home!$B$2:$E$405,3,FALSE)</f>
        <v>1.25</v>
      </c>
      <c r="G512">
        <f>VLOOKUP(C512,away!$B$2:$E$405,4,FALSE)</f>
        <v>1.29</v>
      </c>
      <c r="H512">
        <f>VLOOKUP(A512,away!$A$2:$E$405,3,FALSE)</f>
        <v>1.29454545454545</v>
      </c>
      <c r="I512">
        <f>VLOOKUP(C512,away!$B$2:$E$405,3,FALSE)</f>
        <v>0.47</v>
      </c>
      <c r="J512">
        <f>VLOOKUP(B512,home!$B$2:$E$405,4,FALSE)</f>
        <v>0.98</v>
      </c>
      <c r="K512" s="3">
        <f t="shared" si="672"/>
        <v>2.4979090909090922</v>
      </c>
      <c r="L512" s="3">
        <f t="shared" si="673"/>
        <v>0.59626763636363422</v>
      </c>
      <c r="M512" s="5">
        <f t="shared" si="674"/>
        <v>4.5312301490655141E-2</v>
      </c>
      <c r="N512" s="5">
        <f t="shared" si="675"/>
        <v>0.11318600982352106</v>
      </c>
      <c r="O512" s="5">
        <f t="shared" si="676"/>
        <v>2.7018258908029315E-2</v>
      </c>
      <c r="P512" s="5">
        <f t="shared" si="677"/>
        <v>6.7489154546901978E-2</v>
      </c>
      <c r="Q512" s="5">
        <f t="shared" si="678"/>
        <v>0.14136418145094956</v>
      </c>
      <c r="R512" s="5">
        <f t="shared" si="679"/>
        <v>8.0550566888756715E-3</v>
      </c>
      <c r="S512" s="5">
        <f t="shared" si="680"/>
        <v>2.5129963782544604E-2</v>
      </c>
      <c r="T512" s="5">
        <f t="shared" si="681"/>
        <v>8.4290886340237584E-2</v>
      </c>
      <c r="U512" s="5">
        <f t="shared" si="682"/>
        <v>2.0120799330930628E-2</v>
      </c>
      <c r="V512" s="5">
        <f t="shared" si="683"/>
        <v>4.158792188837317E-3</v>
      </c>
      <c r="W512" s="5">
        <f t="shared" si="684"/>
        <v>0.11770495799174979</v>
      </c>
      <c r="X512" s="5">
        <f t="shared" si="685"/>
        <v>7.0183657090021501E-2</v>
      </c>
      <c r="Y512" s="5">
        <f t="shared" si="686"/>
        <v>2.0924121662211467E-2</v>
      </c>
      <c r="Z512" s="5">
        <f t="shared" si="687"/>
        <v>1.6009898708836598E-3</v>
      </c>
      <c r="AA512" s="5">
        <f t="shared" si="688"/>
        <v>3.9991271529336674E-3</v>
      </c>
      <c r="AB512" s="5">
        <f t="shared" si="689"/>
        <v>4.9947280355072017E-3</v>
      </c>
      <c r="AC512" s="5">
        <f t="shared" si="690"/>
        <v>3.8713737705804686E-4</v>
      </c>
      <c r="AD512" s="5">
        <f t="shared" si="691"/>
        <v>7.3504071153166178E-2</v>
      </c>
      <c r="AE512" s="5">
        <f t="shared" si="692"/>
        <v>4.382809876960278E-2</v>
      </c>
      <c r="AF512" s="5">
        <f t="shared" si="693"/>
        <v>1.3066638429831476E-2</v>
      </c>
      <c r="AG512" s="5">
        <f t="shared" si="694"/>
        <v>2.5970712039246149E-3</v>
      </c>
      <c r="AH512" s="5">
        <f t="shared" si="695"/>
        <v>2.3865461153847986E-4</v>
      </c>
      <c r="AI512" s="5">
        <f t="shared" si="696"/>
        <v>5.9613752374934668E-4</v>
      </c>
      <c r="AJ512" s="5">
        <f t="shared" si="697"/>
        <v>7.4454867000276414E-4</v>
      </c>
      <c r="AK512" s="5">
        <f t="shared" si="698"/>
        <v>6.1993829714139276E-4</v>
      </c>
      <c r="AL512" s="5">
        <f t="shared" si="699"/>
        <v>2.3064442468490498E-5</v>
      </c>
      <c r="AM512" s="5">
        <f t="shared" si="700"/>
        <v>3.6721297510464497E-2</v>
      </c>
      <c r="AN512" s="5">
        <f t="shared" si="701"/>
        <v>2.1895721270770468E-2</v>
      </c>
      <c r="AO512" s="5">
        <f t="shared" si="702"/>
        <v>6.5278549842996284E-3</v>
      </c>
      <c r="AP512" s="5">
        <f t="shared" si="703"/>
        <v>1.2974495540043029E-3</v>
      </c>
      <c r="AQ512" s="5">
        <f t="shared" si="704"/>
        <v>1.934067947167992E-4</v>
      </c>
      <c r="AR512" s="5">
        <f t="shared" si="705"/>
        <v>2.8460404225866144E-5</v>
      </c>
      <c r="AS512" s="5">
        <f t="shared" si="706"/>
        <v>7.1091502446738581E-5</v>
      </c>
      <c r="AT512" s="5">
        <f t="shared" si="707"/>
        <v>8.8790055124047141E-5</v>
      </c>
      <c r="AU512" s="5">
        <f t="shared" si="708"/>
        <v>7.3929828625558932E-5</v>
      </c>
      <c r="AV512" s="5">
        <f t="shared" si="709"/>
        <v>4.6167497753283734E-5</v>
      </c>
      <c r="AW512" s="5">
        <f t="shared" si="710"/>
        <v>9.5424155808446304E-7</v>
      </c>
      <c r="AX512" s="5">
        <f t="shared" si="711"/>
        <v>1.5287743813561112E-2</v>
      </c>
      <c r="AY512" s="5">
        <f t="shared" si="712"/>
        <v>9.1155868690448536E-3</v>
      </c>
      <c r="AZ512" s="5">
        <f t="shared" si="713"/>
        <v>2.7176647182363778E-3</v>
      </c>
      <c r="BA512" s="5">
        <f t="shared" si="714"/>
        <v>5.4015183932388242E-4</v>
      </c>
      <c r="BB512" s="5">
        <f t="shared" si="715"/>
        <v>8.0518765127780202E-5</v>
      </c>
      <c r="BC512" s="5">
        <f t="shared" si="716"/>
        <v>9.6021467531320249E-6</v>
      </c>
      <c r="BD512" s="5">
        <f t="shared" si="717"/>
        <v>2.8283363262851324E-6</v>
      </c>
      <c r="BE512" s="5">
        <f t="shared" si="718"/>
        <v>7.0649270215760557E-6</v>
      </c>
      <c r="BF512" s="5">
        <f t="shared" si="719"/>
        <v>8.8237727169020645E-6</v>
      </c>
      <c r="BG512" s="5">
        <f t="shared" si="720"/>
        <v>7.3469940285550955E-6</v>
      </c>
      <c r="BH512" s="5">
        <f t="shared" si="721"/>
        <v>4.588030793695648E-6</v>
      </c>
      <c r="BI512" s="5">
        <f t="shared" si="722"/>
        <v>2.2920967657886428E-6</v>
      </c>
      <c r="BJ512" s="8">
        <f t="shared" si="723"/>
        <v>0.77503669218151905</v>
      </c>
      <c r="BK512" s="8">
        <f t="shared" si="724"/>
        <v>0.15161600069751041</v>
      </c>
      <c r="BL512" s="8">
        <f t="shared" si="725"/>
        <v>6.6728632664536755E-2</v>
      </c>
      <c r="BM512" s="8">
        <f t="shared" si="726"/>
        <v>0.58344271987803087</v>
      </c>
      <c r="BN512" s="8">
        <f t="shared" si="727"/>
        <v>0.40242496290893276</v>
      </c>
    </row>
    <row r="513" spans="1:66" x14ac:dyDescent="0.25">
      <c r="A513" t="s">
        <v>16</v>
      </c>
      <c r="B513" t="s">
        <v>19</v>
      </c>
      <c r="C513" t="s">
        <v>253</v>
      </c>
      <c r="D513" t="s">
        <v>500</v>
      </c>
      <c r="E513">
        <f>VLOOKUP(A513,home!$A$2:$E$405,3,FALSE)</f>
        <v>1.54909090909091</v>
      </c>
      <c r="F513">
        <f>VLOOKUP(B513,home!$B$2:$E$405,3,FALSE)</f>
        <v>0.86</v>
      </c>
      <c r="G513">
        <f>VLOOKUP(C513,away!$B$2:$E$405,4,FALSE)</f>
        <v>1.25</v>
      </c>
      <c r="H513">
        <f>VLOOKUP(A513,away!$A$2:$E$405,3,FALSE)</f>
        <v>1.29454545454545</v>
      </c>
      <c r="I513">
        <f>VLOOKUP(C513,away!$B$2:$E$405,3,FALSE)</f>
        <v>1.25</v>
      </c>
      <c r="J513">
        <f>VLOOKUP(B513,home!$B$2:$E$405,4,FALSE)</f>
        <v>1.49</v>
      </c>
      <c r="K513" s="3">
        <f t="shared" si="672"/>
        <v>1.6652727272727283</v>
      </c>
      <c r="L513" s="3">
        <f t="shared" si="673"/>
        <v>2.4110909090909005</v>
      </c>
      <c r="M513" s="5">
        <f t="shared" si="674"/>
        <v>1.6969059266504962E-2</v>
      </c>
      <c r="N513" s="5">
        <f t="shared" si="675"/>
        <v>2.8258111603985277E-2</v>
      </c>
      <c r="O513" s="5">
        <f t="shared" si="676"/>
        <v>4.0913944533294812E-2</v>
      </c>
      <c r="P513" s="5">
        <f t="shared" si="677"/>
        <v>6.8132875996444978E-2</v>
      </c>
      <c r="Q513" s="5">
        <f t="shared" si="678"/>
        <v>2.3528731289172853E-2</v>
      </c>
      <c r="R513" s="5">
        <f t="shared" si="679"/>
        <v>4.9323619859638242E-2</v>
      </c>
      <c r="S513" s="5">
        <f t="shared" si="680"/>
        <v>6.8390485274424137E-2</v>
      </c>
      <c r="T513" s="5">
        <f t="shared" si="681"/>
        <v>5.6729910113767289E-2</v>
      </c>
      <c r="U513" s="5">
        <f t="shared" si="682"/>
        <v>8.2137278962623086E-2</v>
      </c>
      <c r="V513" s="5">
        <f t="shared" si="683"/>
        <v>3.0510697141700127E-2</v>
      </c>
      <c r="W513" s="5">
        <f t="shared" si="684"/>
        <v>1.3060584841062683E-2</v>
      </c>
      <c r="X513" s="5">
        <f t="shared" si="685"/>
        <v>3.1490257377696659E-2</v>
      </c>
      <c r="Y513" s="5">
        <f t="shared" si="686"/>
        <v>3.7962936644148543E-2</v>
      </c>
      <c r="Z513" s="5">
        <f t="shared" si="687"/>
        <v>3.9641243815676394E-2</v>
      </c>
      <c r="AA513" s="5">
        <f t="shared" si="688"/>
        <v>6.6013482201414592E-2</v>
      </c>
      <c r="AB513" s="5">
        <f t="shared" si="689"/>
        <v>5.4965225771159712E-2</v>
      </c>
      <c r="AC513" s="5">
        <f t="shared" si="690"/>
        <v>7.6565143958209417E-3</v>
      </c>
      <c r="AD513" s="5">
        <f t="shared" si="691"/>
        <v>5.4373589345133276E-3</v>
      </c>
      <c r="AE513" s="5">
        <f t="shared" si="692"/>
        <v>1.3109966696469268E-2</v>
      </c>
      <c r="AF513" s="5">
        <f t="shared" si="693"/>
        <v>1.5804660760170761E-2</v>
      </c>
      <c r="AG513" s="5">
        <f t="shared" si="694"/>
        <v>1.2702157960037803E-2</v>
      </c>
      <c r="AH513" s="5">
        <f t="shared" si="695"/>
        <v>2.3894660647258308E-2</v>
      </c>
      <c r="AI513" s="5">
        <f t="shared" si="696"/>
        <v>3.9791126703316179E-2</v>
      </c>
      <c r="AJ513" s="5">
        <f t="shared" si="697"/>
        <v>3.3131539043243022E-2</v>
      </c>
      <c r="AK513" s="5">
        <f t="shared" si="698"/>
        <v>1.8391016127094723E-2</v>
      </c>
      <c r="AL513" s="5">
        <f t="shared" si="699"/>
        <v>1.2296741680316095E-3</v>
      </c>
      <c r="AM513" s="5">
        <f t="shared" si="700"/>
        <v>1.8109371084075489E-3</v>
      </c>
      <c r="AN513" s="5">
        <f t="shared" si="701"/>
        <v>4.3663339990168033E-3</v>
      </c>
      <c r="AO513" s="5">
        <f t="shared" si="702"/>
        <v>5.263814105541967E-3</v>
      </c>
      <c r="AP513" s="5">
        <f t="shared" si="703"/>
        <v>4.2305114456722293E-3</v>
      </c>
      <c r="AQ513" s="5">
        <f t="shared" si="704"/>
        <v>2.5500369218663288E-3</v>
      </c>
      <c r="AR513" s="5">
        <f t="shared" si="705"/>
        <v>1.1522439812483319E-2</v>
      </c>
      <c r="AS513" s="5">
        <f t="shared" si="706"/>
        <v>1.9188004771369959E-2</v>
      </c>
      <c r="AT513" s="5">
        <f t="shared" si="707"/>
        <v>1.5976630518270692E-2</v>
      </c>
      <c r="AU513" s="5">
        <f t="shared" si="708"/>
        <v>8.8684823585964464E-3</v>
      </c>
      <c r="AV513" s="5">
        <f t="shared" si="709"/>
        <v>3.6921104510174957E-3</v>
      </c>
      <c r="AW513" s="5">
        <f t="shared" si="710"/>
        <v>1.3714706063730456E-4</v>
      </c>
      <c r="AX513" s="5">
        <f t="shared" si="711"/>
        <v>5.0261736290620445E-4</v>
      </c>
      <c r="AY513" s="5">
        <f t="shared" si="712"/>
        <v>1.2118561544543916E-3</v>
      </c>
      <c r="AZ513" s="5">
        <f t="shared" si="713"/>
        <v>1.4609476785654211E-3</v>
      </c>
      <c r="BA513" s="5">
        <f t="shared" si="714"/>
        <v>1.1741592221488474E-3</v>
      </c>
      <c r="BB513" s="5">
        <f t="shared" si="715"/>
        <v>7.0775115658708234E-4</v>
      </c>
      <c r="BC513" s="5">
        <f t="shared" si="716"/>
        <v>3.4129047590913687E-4</v>
      </c>
      <c r="BD513" s="5">
        <f t="shared" si="717"/>
        <v>4.6302749804042684E-3</v>
      </c>
      <c r="BE513" s="5">
        <f t="shared" si="718"/>
        <v>7.710670644640494E-3</v>
      </c>
      <c r="BF513" s="5">
        <f t="shared" si="719"/>
        <v>6.4201847667511225E-3</v>
      </c>
      <c r="BG513" s="5">
        <f t="shared" si="720"/>
        <v>3.5637861987074886E-3</v>
      </c>
      <c r="BH513" s="5">
        <f t="shared" si="721"/>
        <v>1.4836689906346323E-3</v>
      </c>
      <c r="BI513" s="5">
        <f t="shared" si="722"/>
        <v>4.9414270128082197E-4</v>
      </c>
      <c r="BJ513" s="8">
        <f t="shared" si="723"/>
        <v>0.26170493185210042</v>
      </c>
      <c r="BK513" s="8">
        <f t="shared" si="724"/>
        <v>0.19410116239738115</v>
      </c>
      <c r="BL513" s="8">
        <f t="shared" si="725"/>
        <v>0.49211229004319934</v>
      </c>
      <c r="BM513" s="8">
        <f t="shared" si="726"/>
        <v>0.75935857646549909</v>
      </c>
      <c r="BN513" s="8">
        <f t="shared" si="727"/>
        <v>0.2271263425490411</v>
      </c>
    </row>
    <row r="514" spans="1:66" x14ac:dyDescent="0.25">
      <c r="A514" t="s">
        <v>69</v>
      </c>
      <c r="B514" t="s">
        <v>77</v>
      </c>
      <c r="C514" t="s">
        <v>73</v>
      </c>
      <c r="D514" t="s">
        <v>500</v>
      </c>
      <c r="E514">
        <f>VLOOKUP(A514,home!$A$2:$E$405,3,FALSE)</f>
        <v>1.3323170731707299</v>
      </c>
      <c r="F514">
        <f>VLOOKUP(B514,home!$B$2:$E$405,3,FALSE)</f>
        <v>1.27</v>
      </c>
      <c r="G514">
        <f>VLOOKUP(C514,away!$B$2:$E$405,4,FALSE)</f>
        <v>0.88</v>
      </c>
      <c r="H514">
        <f>VLOOKUP(A514,away!$A$2:$E$405,3,FALSE)</f>
        <v>1.3201219512195099</v>
      </c>
      <c r="I514">
        <f>VLOOKUP(C514,away!$B$2:$E$405,3,FALSE)</f>
        <v>0.75</v>
      </c>
      <c r="J514">
        <f>VLOOKUP(B514,home!$B$2:$E$405,4,FALSE)</f>
        <v>0.76</v>
      </c>
      <c r="K514" s="3">
        <f t="shared" si="672"/>
        <v>1.4889975609756076</v>
      </c>
      <c r="L514" s="3">
        <f t="shared" si="673"/>
        <v>0.7524695121951207</v>
      </c>
      <c r="M514" s="5">
        <f t="shared" si="674"/>
        <v>0.10630243647319318</v>
      </c>
      <c r="N514" s="5">
        <f t="shared" si="675"/>
        <v>0.15828406863434913</v>
      </c>
      <c r="O514" s="5">
        <f t="shared" si="676"/>
        <v>7.9989342518136483E-2</v>
      </c>
      <c r="P514" s="5">
        <f t="shared" si="677"/>
        <v>0.11910393591354769</v>
      </c>
      <c r="Q514" s="5">
        <f t="shared" si="678"/>
        <v>0.11784229606892078</v>
      </c>
      <c r="R514" s="5">
        <f t="shared" si="679"/>
        <v>3.0094770772715287E-2</v>
      </c>
      <c r="S514" s="5">
        <f t="shared" si="680"/>
        <v>3.3361764839876851E-2</v>
      </c>
      <c r="T514" s="5">
        <f t="shared" si="681"/>
        <v>8.8672735038933817E-2</v>
      </c>
      <c r="U514" s="5">
        <f t="shared" si="682"/>
        <v>4.4811040278693065E-2</v>
      </c>
      <c r="V514" s="5">
        <f t="shared" si="683"/>
        <v>4.1532627026574561E-3</v>
      </c>
      <c r="W514" s="5">
        <f t="shared" si="684"/>
        <v>5.8488963808796174E-2</v>
      </c>
      <c r="X514" s="5">
        <f t="shared" si="685"/>
        <v>4.4011162066002925E-2</v>
      </c>
      <c r="Y514" s="5">
        <f t="shared" si="686"/>
        <v>1.6558528825472808E-2</v>
      </c>
      <c r="Z514" s="5">
        <f t="shared" si="687"/>
        <v>7.5484658276563504E-3</v>
      </c>
      <c r="AA514" s="5">
        <f t="shared" si="688"/>
        <v>1.1239647206488027E-2</v>
      </c>
      <c r="AB514" s="5">
        <f t="shared" si="689"/>
        <v>8.3679036383434886E-3</v>
      </c>
      <c r="AC514" s="5">
        <f t="shared" si="690"/>
        <v>2.908387798889874E-4</v>
      </c>
      <c r="AD514" s="5">
        <f t="shared" si="691"/>
        <v>2.1772481113822025E-2</v>
      </c>
      <c r="AE514" s="5">
        <f t="shared" si="692"/>
        <v>1.6383128242995135E-2</v>
      </c>
      <c r="AF514" s="5">
        <f t="shared" si="693"/>
        <v>6.1639022586183262E-3</v>
      </c>
      <c r="AG514" s="5">
        <f t="shared" si="694"/>
        <v>1.5460495085869784E-3</v>
      </c>
      <c r="AH514" s="5">
        <f t="shared" si="695"/>
        <v>1.4199975997895278E-3</v>
      </c>
      <c r="AI514" s="5">
        <f t="shared" si="696"/>
        <v>2.114372962677824E-3</v>
      </c>
      <c r="AJ514" s="5">
        <f t="shared" si="697"/>
        <v>1.5741480922100248E-3</v>
      </c>
      <c r="AK514" s="5">
        <f t="shared" si="698"/>
        <v>7.813008899717112E-4</v>
      </c>
      <c r="AL514" s="5">
        <f t="shared" si="699"/>
        <v>1.303452472034645E-5</v>
      </c>
      <c r="AM514" s="5">
        <f t="shared" si="700"/>
        <v>6.4838342549736958E-3</v>
      </c>
      <c r="AN514" s="5">
        <f t="shared" si="701"/>
        <v>4.8788875989940706E-3</v>
      </c>
      <c r="AO514" s="5">
        <f t="shared" si="702"/>
        <v>1.8356070858349457E-3</v>
      </c>
      <c r="AP514" s="5">
        <f t="shared" si="703"/>
        <v>4.6041278948670956E-4</v>
      </c>
      <c r="AQ514" s="5">
        <f t="shared" si="704"/>
        <v>8.6611646778364781E-5</v>
      </c>
      <c r="AR514" s="5">
        <f t="shared" si="705"/>
        <v>2.1370098024637367E-4</v>
      </c>
      <c r="AS514" s="5">
        <f t="shared" si="706"/>
        <v>3.182002383649469E-4</v>
      </c>
      <c r="AT514" s="5">
        <f t="shared" si="707"/>
        <v>2.3689968941363149E-4</v>
      </c>
      <c r="AU514" s="5">
        <f t="shared" si="708"/>
        <v>1.1758101991092545E-4</v>
      </c>
      <c r="AV514" s="5">
        <f t="shared" si="709"/>
        <v>4.3769462966098089E-5</v>
      </c>
      <c r="AW514" s="5">
        <f t="shared" si="710"/>
        <v>4.0567252382863846E-7</v>
      </c>
      <c r="AX514" s="5">
        <f t="shared" si="711"/>
        <v>1.6090688985709886E-3</v>
      </c>
      <c r="AY514" s="5">
        <f t="shared" si="712"/>
        <v>1.210775289196052E-3</v>
      </c>
      <c r="AZ514" s="5">
        <f t="shared" si="713"/>
        <v>4.5553574561962959E-4</v>
      </c>
      <c r="BA514" s="5">
        <f t="shared" si="714"/>
        <v>1.1425892009794777E-4</v>
      </c>
      <c r="BB514" s="5">
        <f t="shared" si="715"/>
        <v>2.1494088467511004E-5</v>
      </c>
      <c r="BC514" s="5">
        <f t="shared" si="716"/>
        <v>3.2347292528453553E-6</v>
      </c>
      <c r="BD514" s="5">
        <f t="shared" si="717"/>
        <v>2.6800578726934641E-5</v>
      </c>
      <c r="BE514" s="5">
        <f t="shared" si="718"/>
        <v>3.9905996357140434E-5</v>
      </c>
      <c r="BF514" s="5">
        <f t="shared" si="719"/>
        <v>2.9709965622041802E-5</v>
      </c>
      <c r="BG514" s="5">
        <f t="shared" si="720"/>
        <v>1.4746022115963135E-5</v>
      </c>
      <c r="BH514" s="5">
        <f t="shared" si="721"/>
        <v>5.4891977411903699E-6</v>
      </c>
      <c r="BI514" s="5">
        <f t="shared" si="722"/>
        <v>1.6346804096690552E-6</v>
      </c>
      <c r="BJ514" s="8">
        <f t="shared" si="723"/>
        <v>0.54688303661377091</v>
      </c>
      <c r="BK514" s="8">
        <f t="shared" si="724"/>
        <v>0.26443604852308061</v>
      </c>
      <c r="BL514" s="8">
        <f t="shared" si="725"/>
        <v>0.18144096179090036</v>
      </c>
      <c r="BM514" s="8">
        <f t="shared" si="726"/>
        <v>0.3874812927578733</v>
      </c>
      <c r="BN514" s="8">
        <f t="shared" si="727"/>
        <v>0.61161685038086255</v>
      </c>
    </row>
    <row r="515" spans="1:66" x14ac:dyDescent="0.25">
      <c r="A515" t="s">
        <v>80</v>
      </c>
      <c r="B515" t="s">
        <v>359</v>
      </c>
      <c r="C515" t="s">
        <v>89</v>
      </c>
      <c r="D515" t="s">
        <v>500</v>
      </c>
      <c r="E515">
        <f>VLOOKUP(A515,home!$A$2:$E$405,3,FALSE)</f>
        <v>1.22770398481973</v>
      </c>
      <c r="F515">
        <f>VLOOKUP(B515,home!$B$2:$E$405,3,FALSE)</f>
        <v>1.37</v>
      </c>
      <c r="G515">
        <f>VLOOKUP(C515,away!$B$2:$E$405,4,FALSE)</f>
        <v>0.85</v>
      </c>
      <c r="H515">
        <f>VLOOKUP(A515,away!$A$2:$E$405,3,FALSE)</f>
        <v>1.04174573055028</v>
      </c>
      <c r="I515">
        <f>VLOOKUP(C515,away!$B$2:$E$405,3,FALSE)</f>
        <v>0.93</v>
      </c>
      <c r="J515">
        <f>VLOOKUP(B515,home!$B$2:$E$405,4,FALSE)</f>
        <v>0.87</v>
      </c>
      <c r="K515" s="3">
        <f t="shared" si="672"/>
        <v>1.4296612903225756</v>
      </c>
      <c r="L515" s="3">
        <f t="shared" si="673"/>
        <v>0.84287647058823156</v>
      </c>
      <c r="M515" s="5">
        <f t="shared" si="674"/>
        <v>0.10305033086675867</v>
      </c>
      <c r="N515" s="5">
        <f t="shared" si="675"/>
        <v>0.14732706899513853</v>
      </c>
      <c r="O515" s="5">
        <f t="shared" si="676"/>
        <v>8.685869917392304E-2</v>
      </c>
      <c r="P515" s="5">
        <f t="shared" si="677"/>
        <v>0.12417851993673125</v>
      </c>
      <c r="Q515" s="5">
        <f t="shared" si="678"/>
        <v>0.10531390377951647</v>
      </c>
      <c r="R515" s="5">
        <f t="shared" si="679"/>
        <v>3.6605576899800596E-2</v>
      </c>
      <c r="S515" s="5">
        <f t="shared" si="680"/>
        <v>3.7409644112679288E-2</v>
      </c>
      <c r="T515" s="5">
        <f t="shared" si="681"/>
        <v>8.8766611521547453E-2</v>
      </c>
      <c r="U515" s="5">
        <f t="shared" si="682"/>
        <v>5.2333576303571189E-2</v>
      </c>
      <c r="V515" s="5">
        <f t="shared" si="683"/>
        <v>5.0088514980971771E-3</v>
      </c>
      <c r="W515" s="5">
        <f t="shared" si="684"/>
        <v>5.0187737188777032E-2</v>
      </c>
      <c r="X515" s="5">
        <f t="shared" si="685"/>
        <v>4.2302062788486118E-2</v>
      </c>
      <c r="Y515" s="5">
        <f t="shared" si="686"/>
        <v>1.782770669088047E-2</v>
      </c>
      <c r="Z515" s="5">
        <f t="shared" si="687"/>
        <v>1.0284659820383343E-2</v>
      </c>
      <c r="AA515" s="5">
        <f t="shared" si="688"/>
        <v>1.4703580029337996E-2</v>
      </c>
      <c r="AB515" s="5">
        <f t="shared" si="689"/>
        <v>1.0510569598552311E-2</v>
      </c>
      <c r="AC515" s="5">
        <f t="shared" si="690"/>
        <v>3.7723785090317013E-4</v>
      </c>
      <c r="AD515" s="5">
        <f t="shared" si="691"/>
        <v>1.7937866276919321E-2</v>
      </c>
      <c r="AE515" s="5">
        <f t="shared" si="692"/>
        <v>1.511940541737342E-2</v>
      </c>
      <c r="AF515" s="5">
        <f t="shared" si="693"/>
        <v>6.3718955377941476E-3</v>
      </c>
      <c r="AG515" s="5">
        <f t="shared" si="694"/>
        <v>1.7902402739509442E-3</v>
      </c>
      <c r="AH515" s="5">
        <f t="shared" si="695"/>
        <v>2.1671744426513266E-3</v>
      </c>
      <c r="AI515" s="5">
        <f t="shared" si="696"/>
        <v>3.0983254100350041E-3</v>
      </c>
      <c r="AJ515" s="5">
        <f t="shared" si="697"/>
        <v>2.2147779517749343E-3</v>
      </c>
      <c r="AK515" s="5">
        <f t="shared" si="698"/>
        <v>1.0554607681041812E-3</v>
      </c>
      <c r="AL515" s="5">
        <f t="shared" si="699"/>
        <v>1.8183284845475408E-5</v>
      </c>
      <c r="AM515" s="5">
        <f t="shared" si="700"/>
        <v>5.1290146094188603E-3</v>
      </c>
      <c r="AN515" s="5">
        <f t="shared" si="701"/>
        <v>4.3231257315824454E-3</v>
      </c>
      <c r="AO515" s="5">
        <f t="shared" si="702"/>
        <v>1.8219304792726891E-3</v>
      </c>
      <c r="AP515" s="5">
        <f t="shared" si="703"/>
        <v>5.1188744400882974E-4</v>
      </c>
      <c r="AQ515" s="5">
        <f t="shared" si="704"/>
        <v>1.0786447053614836E-4</v>
      </c>
      <c r="AR515" s="5">
        <f t="shared" si="705"/>
        <v>3.6533206907419374E-4</v>
      </c>
      <c r="AS515" s="5">
        <f t="shared" si="706"/>
        <v>5.2230111726882808E-4</v>
      </c>
      <c r="AT515" s="5">
        <f t="shared" si="707"/>
        <v>3.7335684462573793E-4</v>
      </c>
      <c r="AU515" s="5">
        <f t="shared" si="708"/>
        <v>1.7792460941279929E-4</v>
      </c>
      <c r="AV515" s="5">
        <f t="shared" si="709"/>
        <v>6.3592981668310737E-5</v>
      </c>
      <c r="AW515" s="5">
        <f t="shared" si="710"/>
        <v>6.0864902419452614E-7</v>
      </c>
      <c r="AX515" s="5">
        <f t="shared" si="711"/>
        <v>1.222125607430849E-3</v>
      </c>
      <c r="AY515" s="5">
        <f t="shared" si="712"/>
        <v>1.0301009186068127E-3</v>
      </c>
      <c r="AZ515" s="5">
        <f t="shared" si="713"/>
        <v>4.3412391331250274E-4</v>
      </c>
      <c r="BA515" s="5">
        <f t="shared" si="714"/>
        <v>1.2197094395026455E-4</v>
      </c>
      <c r="BB515" s="5">
        <f t="shared" si="715"/>
        <v>2.5701609687778501E-5</v>
      </c>
      <c r="BC515" s="5">
        <f t="shared" si="716"/>
        <v>4.33265641241421E-6</v>
      </c>
      <c r="BD515" s="5">
        <f t="shared" si="717"/>
        <v>5.1321634162325387E-5</v>
      </c>
      <c r="BE515" s="5">
        <f t="shared" si="718"/>
        <v>7.3372553717973276E-5</v>
      </c>
      <c r="BF515" s="5">
        <f t="shared" si="719"/>
        <v>5.2448949911350103E-5</v>
      </c>
      <c r="BG515" s="5">
        <f t="shared" si="720"/>
        <v>2.4994744468774976E-5</v>
      </c>
      <c r="BH515" s="5">
        <f t="shared" si="721"/>
        <v>8.9335046571279735E-6</v>
      </c>
      <c r="BI515" s="5">
        <f t="shared" si="722"/>
        <v>2.5543771590424638E-6</v>
      </c>
      <c r="BJ515" s="8">
        <f t="shared" si="723"/>
        <v>0.50767667685460371</v>
      </c>
      <c r="BK515" s="8">
        <f t="shared" si="724"/>
        <v>0.27107286846862183</v>
      </c>
      <c r="BL515" s="8">
        <f t="shared" si="725"/>
        <v>0.21126387396387705</v>
      </c>
      <c r="BM515" s="8">
        <f t="shared" si="726"/>
        <v>0.39593448718603463</v>
      </c>
      <c r="BN515" s="8">
        <f t="shared" si="727"/>
        <v>0.60333409965186857</v>
      </c>
    </row>
    <row r="516" spans="1:66" x14ac:dyDescent="0.25">
      <c r="A516" t="s">
        <v>80</v>
      </c>
      <c r="B516" t="s">
        <v>90</v>
      </c>
      <c r="C516" t="s">
        <v>95</v>
      </c>
      <c r="D516" t="s">
        <v>500</v>
      </c>
      <c r="E516">
        <f>VLOOKUP(A516,home!$A$2:$E$405,3,FALSE)</f>
        <v>1.22770398481973</v>
      </c>
      <c r="F516">
        <f>VLOOKUP(B516,home!$B$2:$E$405,3,FALSE)</f>
        <v>1.3</v>
      </c>
      <c r="G516">
        <f>VLOOKUP(C516,away!$B$2:$E$405,4,FALSE)</f>
        <v>0.59</v>
      </c>
      <c r="H516">
        <f>VLOOKUP(A516,away!$A$2:$E$405,3,FALSE)</f>
        <v>1.04174573055028</v>
      </c>
      <c r="I516">
        <f>VLOOKUP(C516,away!$B$2:$E$405,3,FALSE)</f>
        <v>0.7</v>
      </c>
      <c r="J516">
        <f>VLOOKUP(B516,home!$B$2:$E$405,4,FALSE)</f>
        <v>0.61</v>
      </c>
      <c r="K516" s="3">
        <f t="shared" si="672"/>
        <v>0.94164895635673285</v>
      </c>
      <c r="L516" s="3">
        <f t="shared" si="673"/>
        <v>0.44482542694496952</v>
      </c>
      <c r="M516" s="5">
        <f t="shared" si="674"/>
        <v>0.2499549985053022</v>
      </c>
      <c r="N516" s="5">
        <f t="shared" si="675"/>
        <v>0.23536986347866654</v>
      </c>
      <c r="O516" s="5">
        <f t="shared" si="676"/>
        <v>0.11118633892715028</v>
      </c>
      <c r="P516" s="5">
        <f t="shared" si="677"/>
        <v>0.10469850001187704</v>
      </c>
      <c r="Q516" s="5">
        <f t="shared" si="678"/>
        <v>0.11081789315125651</v>
      </c>
      <c r="R516" s="5">
        <f t="shared" si="679"/>
        <v>2.4729255341858845E-2</v>
      </c>
      <c r="S516" s="5">
        <f t="shared" si="680"/>
        <v>1.0963749445187113E-2</v>
      </c>
      <c r="T516" s="5">
        <f t="shared" si="681"/>
        <v>4.9294616634149691E-2</v>
      </c>
      <c r="U516" s="5">
        <f t="shared" si="682"/>
        <v>2.3286277484140541E-2</v>
      </c>
      <c r="V516" s="5">
        <f t="shared" si="683"/>
        <v>5.1026434904120931E-4</v>
      </c>
      <c r="W516" s="5">
        <f t="shared" si="684"/>
        <v>3.4783851143844212E-2</v>
      </c>
      <c r="X516" s="5">
        <f t="shared" si="685"/>
        <v>1.5472741435850769E-2</v>
      </c>
      <c r="Y516" s="5">
        <f t="shared" si="686"/>
        <v>3.4413344076057182E-3</v>
      </c>
      <c r="Z516" s="5">
        <f t="shared" si="687"/>
        <v>3.6667338551578444E-3</v>
      </c>
      <c r="AA516" s="5">
        <f t="shared" si="688"/>
        <v>3.4527761079472838E-3</v>
      </c>
      <c r="AB516" s="5">
        <f t="shared" si="689"/>
        <v>1.6256515092910105E-3</v>
      </c>
      <c r="AC516" s="5">
        <f t="shared" si="690"/>
        <v>1.3358382577268752E-5</v>
      </c>
      <c r="AD516" s="5">
        <f t="shared" si="691"/>
        <v>8.1885442819172125E-3</v>
      </c>
      <c r="AE516" s="5">
        <f t="shared" si="692"/>
        <v>3.6424727062616129E-3</v>
      </c>
      <c r="AF516" s="5">
        <f t="shared" si="693"/>
        <v>8.1013223834911006E-4</v>
      </c>
      <c r="AG516" s="5">
        <f t="shared" si="694"/>
        <v>1.201224729351756E-4</v>
      </c>
      <c r="AH516" s="5">
        <f t="shared" si="695"/>
        <v>4.0776411315354038E-4</v>
      </c>
      <c r="AI516" s="5">
        <f t="shared" si="696"/>
        <v>3.8397065159076E-4</v>
      </c>
      <c r="AJ516" s="5">
        <f t="shared" si="697"/>
        <v>1.8078278167102689E-4</v>
      </c>
      <c r="AK516" s="5">
        <f t="shared" si="698"/>
        <v>5.6744639229263195E-5</v>
      </c>
      <c r="AL516" s="5">
        <f t="shared" si="699"/>
        <v>2.2381670729343921E-7</v>
      </c>
      <c r="AM516" s="5">
        <f t="shared" si="700"/>
        <v>1.5421468354296474E-3</v>
      </c>
      <c r="AN516" s="5">
        <f t="shared" si="701"/>
        <v>6.8598612448182662E-4</v>
      </c>
      <c r="AO516" s="5">
        <f t="shared" si="702"/>
        <v>1.5257203535047671E-4</v>
      </c>
      <c r="AP516" s="5">
        <f t="shared" si="703"/>
        <v>2.2622640254879602E-5</v>
      </c>
      <c r="AQ516" s="5">
        <f t="shared" si="704"/>
        <v>2.5157814024998174E-6</v>
      </c>
      <c r="AR516" s="5">
        <f t="shared" si="705"/>
        <v>3.6276769145272107E-5</v>
      </c>
      <c r="AS516" s="5">
        <f t="shared" si="706"/>
        <v>3.4159981805639612E-5</v>
      </c>
      <c r="AT516" s="5">
        <f t="shared" si="707"/>
        <v>1.6083355608222758E-5</v>
      </c>
      <c r="AU516" s="5">
        <f t="shared" si="708"/>
        <v>5.0482916743990564E-6</v>
      </c>
      <c r="AV516" s="5">
        <f t="shared" si="709"/>
        <v>1.1884296466455637E-6</v>
      </c>
      <c r="AW516" s="5">
        <f t="shared" si="710"/>
        <v>2.6041658244426536E-9</v>
      </c>
      <c r="AX516" s="5">
        <f t="shared" si="711"/>
        <v>2.4202682635519421E-4</v>
      </c>
      <c r="AY516" s="5">
        <f t="shared" si="712"/>
        <v>1.0765968636558526E-4</v>
      </c>
      <c r="AZ516" s="5">
        <f t="shared" si="713"/>
        <v>2.3944882976166484E-5</v>
      </c>
      <c r="BA516" s="5">
        <f t="shared" si="714"/>
        <v>3.5504309310068639E-6</v>
      </c>
      <c r="BB516" s="5">
        <f t="shared" si="715"/>
        <v>3.9483048868093833E-7</v>
      </c>
      <c r="BC516" s="5">
        <f t="shared" si="716"/>
        <v>3.5126128139677884E-8</v>
      </c>
      <c r="BD516" s="5">
        <f t="shared" si="717"/>
        <v>2.6894715538716268E-6</v>
      </c>
      <c r="BE516" s="5">
        <f t="shared" si="718"/>
        <v>2.532538081854338E-6</v>
      </c>
      <c r="BF516" s="5">
        <f t="shared" si="719"/>
        <v>1.1923809208559095E-6</v>
      </c>
      <c r="BG516" s="5">
        <f t="shared" si="720"/>
        <v>3.7426808323454915E-7</v>
      </c>
      <c r="BH516" s="5">
        <f t="shared" si="721"/>
        <v>8.8107287493862009E-8</v>
      </c>
      <c r="BI516" s="5">
        <f t="shared" si="722"/>
        <v>1.6593227063203558E-8</v>
      </c>
      <c r="BJ516" s="8">
        <f t="shared" si="723"/>
        <v>0.46472502715100072</v>
      </c>
      <c r="BK516" s="8">
        <f t="shared" si="724"/>
        <v>0.36624875419705771</v>
      </c>
      <c r="BL516" s="8">
        <f t="shared" si="725"/>
        <v>0.16540921174306708</v>
      </c>
      <c r="BM516" s="8">
        <f t="shared" si="726"/>
        <v>0.1631852204479721</v>
      </c>
      <c r="BN516" s="8">
        <f t="shared" si="727"/>
        <v>0.83675684941611139</v>
      </c>
    </row>
    <row r="517" spans="1:66" x14ac:dyDescent="0.25">
      <c r="A517" t="s">
        <v>80</v>
      </c>
      <c r="B517" t="s">
        <v>88</v>
      </c>
      <c r="C517" t="s">
        <v>91</v>
      </c>
      <c r="D517" t="s">
        <v>500</v>
      </c>
      <c r="E517">
        <f>VLOOKUP(A517,home!$A$2:$E$405,3,FALSE)</f>
        <v>1.22770398481973</v>
      </c>
      <c r="F517">
        <f>VLOOKUP(B517,home!$B$2:$E$405,3,FALSE)</f>
        <v>0.7</v>
      </c>
      <c r="G517">
        <f>VLOOKUP(C517,away!$B$2:$E$405,4,FALSE)</f>
        <v>1.1100000000000001</v>
      </c>
      <c r="H517">
        <f>VLOOKUP(A517,away!$A$2:$E$405,3,FALSE)</f>
        <v>1.04174573055028</v>
      </c>
      <c r="I517">
        <f>VLOOKUP(C517,away!$B$2:$E$405,3,FALSE)</f>
        <v>0.56000000000000005</v>
      </c>
      <c r="J517">
        <f>VLOOKUP(B517,home!$B$2:$E$405,4,FALSE)</f>
        <v>1.05</v>
      </c>
      <c r="K517" s="3">
        <f t="shared" si="672"/>
        <v>0.95392599620493024</v>
      </c>
      <c r="L517" s="3">
        <f t="shared" si="673"/>
        <v>0.61254648956356472</v>
      </c>
      <c r="M517" s="5">
        <f t="shared" si="674"/>
        <v>0.20878036061211944</v>
      </c>
      <c r="N517" s="5">
        <f t="shared" si="675"/>
        <v>0.19916101348494059</v>
      </c>
      <c r="O517" s="5">
        <f t="shared" si="676"/>
        <v>0.1278876769827689</v>
      </c>
      <c r="P517" s="5">
        <f t="shared" si="677"/>
        <v>0.12199537966812214</v>
      </c>
      <c r="Q517" s="5">
        <f t="shared" si="678"/>
        <v>9.4992434096902736E-2</v>
      </c>
      <c r="R517" s="5">
        <f t="shared" si="679"/>
        <v>3.9168573797117086E-2</v>
      </c>
      <c r="S517" s="5">
        <f t="shared" si="680"/>
        <v>1.7821207675777589E-2</v>
      </c>
      <c r="T517" s="5">
        <f t="shared" si="681"/>
        <v>5.8187282041156044E-2</v>
      </c>
      <c r="U517" s="5">
        <f t="shared" si="682"/>
        <v>3.7363920779341239E-2</v>
      </c>
      <c r="V517" s="5">
        <f t="shared" si="683"/>
        <v>1.157039968370333E-3</v>
      </c>
      <c r="W517" s="5">
        <f t="shared" si="684"/>
        <v>3.0205250775939715E-2</v>
      </c>
      <c r="X517" s="5">
        <f t="shared" si="685"/>
        <v>1.8502120329189013E-2</v>
      </c>
      <c r="Y517" s="5">
        <f t="shared" si="686"/>
        <v>5.6667044285636974E-3</v>
      </c>
      <c r="Z517" s="5">
        <f t="shared" si="687"/>
        <v>7.9975241268784997E-3</v>
      </c>
      <c r="AA517" s="5">
        <f t="shared" si="688"/>
        <v>7.6290461699055371E-3</v>
      </c>
      <c r="AB517" s="5">
        <f t="shared" si="689"/>
        <v>3.6387727338602727E-3</v>
      </c>
      <c r="AC517" s="5">
        <f t="shared" si="690"/>
        <v>4.2255390371334875E-5</v>
      </c>
      <c r="AD517" s="5">
        <f t="shared" si="691"/>
        <v>7.2033934842645076E-3</v>
      </c>
      <c r="AE517" s="5">
        <f t="shared" si="692"/>
        <v>4.4124133917312798E-3</v>
      </c>
      <c r="AF517" s="5">
        <f t="shared" si="693"/>
        <v>1.3514041668041285E-3</v>
      </c>
      <c r="AG517" s="5">
        <f t="shared" si="694"/>
        <v>2.7593262611914769E-4</v>
      </c>
      <c r="AH517" s="5">
        <f t="shared" si="695"/>
        <v>1.2247138322798343E-3</v>
      </c>
      <c r="AI517" s="5">
        <f t="shared" si="696"/>
        <v>1.1682863625234988E-3</v>
      </c>
      <c r="AJ517" s="5">
        <f t="shared" si="697"/>
        <v>5.5722936611143133E-4</v>
      </c>
      <c r="AK517" s="5">
        <f t="shared" si="698"/>
        <v>1.7718519272749635E-4</v>
      </c>
      <c r="AL517" s="5">
        <f t="shared" si="699"/>
        <v>9.8763358320906619E-7</v>
      </c>
      <c r="AM517" s="5">
        <f t="shared" si="700"/>
        <v>1.3743008611066252E-3</v>
      </c>
      <c r="AN517" s="5">
        <f t="shared" si="701"/>
        <v>8.4182316807504748E-4</v>
      </c>
      <c r="AO517" s="5">
        <f t="shared" si="702"/>
        <v>2.5782791321882448E-4</v>
      </c>
      <c r="AP517" s="5">
        <f t="shared" si="703"/>
        <v>5.264386105123011E-5</v>
      </c>
      <c r="AQ517" s="5">
        <f t="shared" si="704"/>
        <v>8.0617030710007692E-6</v>
      </c>
      <c r="AR517" s="5">
        <f t="shared" si="705"/>
        <v>1.5003883173659061E-4</v>
      </c>
      <c r="AS517" s="5">
        <f t="shared" si="706"/>
        <v>1.431259420337511E-4</v>
      </c>
      <c r="AT517" s="5">
        <f t="shared" si="707"/>
        <v>6.8265778418657546E-5</v>
      </c>
      <c r="AU517" s="5">
        <f t="shared" si="708"/>
        <v>2.1706833561574313E-5</v>
      </c>
      <c r="AV517" s="5">
        <f t="shared" si="709"/>
        <v>5.1766782074198473E-6</v>
      </c>
      <c r="AW517" s="5">
        <f t="shared" si="710"/>
        <v>1.6030500719528746E-8</v>
      </c>
      <c r="AX517" s="5">
        <f t="shared" si="711"/>
        <v>2.1849688633607172E-4</v>
      </c>
      <c r="AY517" s="5">
        <f t="shared" si="712"/>
        <v>1.3383950070572996E-4</v>
      </c>
      <c r="AZ517" s="5">
        <f t="shared" si="713"/>
        <v>4.0991458161117559E-5</v>
      </c>
      <c r="BA517" s="5">
        <f t="shared" si="714"/>
        <v>8.3697245995614326E-6</v>
      </c>
      <c r="BB517" s="5">
        <f t="shared" si="715"/>
        <v>1.281711355518792E-6</v>
      </c>
      <c r="BC517" s="5">
        <f t="shared" si="716"/>
        <v>1.5702155829135885E-7</v>
      </c>
      <c r="BD517" s="5">
        <f t="shared" si="717"/>
        <v>1.5317626613077821E-5</v>
      </c>
      <c r="BE517" s="5">
        <f t="shared" si="718"/>
        <v>1.461188222637541E-5</v>
      </c>
      <c r="BF517" s="5">
        <f t="shared" si="719"/>
        <v>6.9693271546121367E-6</v>
      </c>
      <c r="BG517" s="5">
        <f t="shared" si="720"/>
        <v>2.2160741162804852E-6</v>
      </c>
      <c r="BH517" s="5">
        <f t="shared" si="721"/>
        <v>5.2849267725920554E-7</v>
      </c>
      <c r="BI517" s="5">
        <f t="shared" si="722"/>
        <v>1.0082858072829969E-7</v>
      </c>
      <c r="BJ517" s="8">
        <f t="shared" si="723"/>
        <v>0.42289574263484986</v>
      </c>
      <c r="BK517" s="8">
        <f t="shared" si="724"/>
        <v>0.34993107044904981</v>
      </c>
      <c r="BL517" s="8">
        <f t="shared" si="725"/>
        <v>0.21924346351196158</v>
      </c>
      <c r="BM517" s="8">
        <f t="shared" si="726"/>
        <v>0.20794853861056384</v>
      </c>
      <c r="BN517" s="8">
        <f t="shared" si="727"/>
        <v>0.79198543864197091</v>
      </c>
    </row>
    <row r="518" spans="1:66" x14ac:dyDescent="0.25">
      <c r="A518" t="s">
        <v>80</v>
      </c>
      <c r="B518" t="s">
        <v>416</v>
      </c>
      <c r="C518" t="s">
        <v>83</v>
      </c>
      <c r="D518" t="s">
        <v>500</v>
      </c>
      <c r="E518">
        <f>VLOOKUP(A518,home!$A$2:$E$405,3,FALSE)</f>
        <v>1.22770398481973</v>
      </c>
      <c r="F518">
        <f>VLOOKUP(B518,home!$B$2:$E$405,3,FALSE)</f>
        <v>0.81</v>
      </c>
      <c r="G518">
        <f>VLOOKUP(C518,away!$B$2:$E$405,4,FALSE)</f>
        <v>0.93</v>
      </c>
      <c r="H518">
        <f>VLOOKUP(A518,away!$A$2:$E$405,3,FALSE)</f>
        <v>1.04174573055028</v>
      </c>
      <c r="I518">
        <f>VLOOKUP(C518,away!$B$2:$E$405,3,FALSE)</f>
        <v>1</v>
      </c>
      <c r="J518">
        <f>VLOOKUP(B518,home!$B$2:$E$405,4,FALSE)</f>
        <v>0.74</v>
      </c>
      <c r="K518" s="3">
        <f t="shared" si="672"/>
        <v>0.92482941176470268</v>
      </c>
      <c r="L518" s="3">
        <f t="shared" si="673"/>
        <v>0.77089184060720717</v>
      </c>
      <c r="M518" s="5">
        <f t="shared" si="674"/>
        <v>0.18346685539143884</v>
      </c>
      <c r="N518" s="5">
        <f t="shared" si="675"/>
        <v>0.16967554394998413</v>
      </c>
      <c r="O518" s="5">
        <f t="shared" si="676"/>
        <v>0.14143310184312258</v>
      </c>
      <c r="P518" s="5">
        <f t="shared" si="677"/>
        <v>0.13080149238163236</v>
      </c>
      <c r="Q518" s="5">
        <f t="shared" si="678"/>
        <v>7.8460466751059887E-2</v>
      </c>
      <c r="R518" s="5">
        <f t="shared" si="679"/>
        <v>5.4514812101315681E-2</v>
      </c>
      <c r="S518" s="5">
        <f t="shared" si="680"/>
        <v>2.3313516728619678E-2</v>
      </c>
      <c r="T518" s="5">
        <f t="shared" si="681"/>
        <v>6.0484533628625138E-2</v>
      </c>
      <c r="U518" s="5">
        <f t="shared" si="682"/>
        <v>5.0416901608123073E-2</v>
      </c>
      <c r="V518" s="5">
        <f t="shared" si="683"/>
        <v>1.8468021099393404E-3</v>
      </c>
      <c r="W518" s="5">
        <f t="shared" si="684"/>
        <v>2.418751577072225E-2</v>
      </c>
      <c r="X518" s="5">
        <f t="shared" si="685"/>
        <v>1.8645958552207926E-2</v>
      </c>
      <c r="Y518" s="5">
        <f t="shared" si="686"/>
        <v>7.187008654098632E-3</v>
      </c>
      <c r="Z518" s="5">
        <f t="shared" si="687"/>
        <v>1.4008341280379767E-2</v>
      </c>
      <c r="AA518" s="5">
        <f t="shared" si="688"/>
        <v>1.2955326026132821E-2</v>
      </c>
      <c r="AB518" s="5">
        <f t="shared" si="689"/>
        <v>5.9907332739841798E-3</v>
      </c>
      <c r="AC518" s="5">
        <f t="shared" si="690"/>
        <v>8.2291591442436261E-5</v>
      </c>
      <c r="AD518" s="5">
        <f t="shared" si="691"/>
        <v>5.5923314955716305E-3</v>
      </c>
      <c r="AE518" s="5">
        <f t="shared" si="692"/>
        <v>4.3110827199068702E-3</v>
      </c>
      <c r="AF518" s="5">
        <f t="shared" si="693"/>
        <v>1.661689246479466E-3</v>
      </c>
      <c r="AG518" s="5">
        <f t="shared" si="694"/>
        <v>4.2699422724525293E-4</v>
      </c>
      <c r="AH518" s="5">
        <f t="shared" si="695"/>
        <v>2.699728998371469E-3</v>
      </c>
      <c r="AI518" s="5">
        <f t="shared" si="696"/>
        <v>2.4967887814879956E-3</v>
      </c>
      <c r="AJ518" s="5">
        <f t="shared" si="697"/>
        <v>1.1545518500421259E-3</v>
      </c>
      <c r="AK518" s="5">
        <f t="shared" si="698"/>
        <v>3.5592116944210291E-4</v>
      </c>
      <c r="AL518" s="5">
        <f t="shared" si="699"/>
        <v>2.3467700360732326E-6</v>
      </c>
      <c r="AM518" s="5">
        <f t="shared" si="700"/>
        <v>1.0343905294885466E-3</v>
      </c>
      <c r="AN518" s="5">
        <f t="shared" si="701"/>
        <v>7.974032191840893E-4</v>
      </c>
      <c r="AO518" s="5">
        <f t="shared" si="702"/>
        <v>3.0735581767146741E-4</v>
      </c>
      <c r="AP518" s="5">
        <f t="shared" si="703"/>
        <v>7.8979364002030249E-5</v>
      </c>
      <c r="AQ518" s="5">
        <f t="shared" si="704"/>
        <v>1.5221136821377919E-5</v>
      </c>
      <c r="AR518" s="5">
        <f t="shared" si="705"/>
        <v>4.1623981133904689E-4</v>
      </c>
      <c r="AS518" s="5">
        <f t="shared" si="706"/>
        <v>3.8495081987374155E-4</v>
      </c>
      <c r="AT518" s="5">
        <f t="shared" si="707"/>
        <v>1.7800692015108619E-4</v>
      </c>
      <c r="AU518" s="5">
        <f t="shared" si="708"/>
        <v>5.4875345084458491E-5</v>
      </c>
      <c r="AV518" s="5">
        <f t="shared" si="709"/>
        <v>1.2687583278711201E-5</v>
      </c>
      <c r="AW518" s="5">
        <f t="shared" si="710"/>
        <v>4.647539777688301E-8</v>
      </c>
      <c r="AX518" s="5">
        <f t="shared" si="711"/>
        <v>1.594391308203119E-4</v>
      </c>
      <c r="AY518" s="5">
        <f t="shared" si="712"/>
        <v>1.2291032502288355E-4</v>
      </c>
      <c r="AZ518" s="5">
        <f t="shared" si="713"/>
        <v>4.7375283343260387E-5</v>
      </c>
      <c r="BA518" s="5">
        <f t="shared" si="714"/>
        <v>1.2173739791924655E-5</v>
      </c>
      <c r="BB518" s="5">
        <f t="shared" si="715"/>
        <v>2.3461591688174984E-6</v>
      </c>
      <c r="BC518" s="5">
        <f t="shared" si="716"/>
        <v>3.6172699200143947E-7</v>
      </c>
      <c r="BD518" s="5">
        <f t="shared" si="717"/>
        <v>5.3479312382859062E-5</v>
      </c>
      <c r="BE518" s="5">
        <f t="shared" si="718"/>
        <v>4.9459241012620325E-5</v>
      </c>
      <c r="BF518" s="5">
        <f t="shared" si="719"/>
        <v>2.2870680386015153E-5</v>
      </c>
      <c r="BG518" s="5">
        <f t="shared" si="720"/>
        <v>7.0504926293523072E-6</v>
      </c>
      <c r="BH518" s="5">
        <f t="shared" si="721"/>
        <v>1.6301257377638163E-6</v>
      </c>
      <c r="BI518" s="5">
        <f t="shared" si="722"/>
        <v>3.0151764543172258E-7</v>
      </c>
      <c r="BJ518" s="8">
        <f t="shared" si="723"/>
        <v>0.37321108142820797</v>
      </c>
      <c r="BK518" s="8">
        <f t="shared" si="724"/>
        <v>0.33963621529813165</v>
      </c>
      <c r="BL518" s="8">
        <f t="shared" si="725"/>
        <v>0.27319941750154314</v>
      </c>
      <c r="BM518" s="8">
        <f t="shared" si="726"/>
        <v>0.24157991924008382</v>
      </c>
      <c r="BN518" s="8">
        <f t="shared" si="727"/>
        <v>0.75835227241855352</v>
      </c>
    </row>
    <row r="519" spans="1:66" x14ac:dyDescent="0.25">
      <c r="A519" t="s">
        <v>80</v>
      </c>
      <c r="B519" t="s">
        <v>98</v>
      </c>
      <c r="C519" t="s">
        <v>410</v>
      </c>
      <c r="D519" t="s">
        <v>500</v>
      </c>
      <c r="E519">
        <f>VLOOKUP(A519,home!$A$2:$E$405,3,FALSE)</f>
        <v>1.22770398481973</v>
      </c>
      <c r="F519">
        <f>VLOOKUP(B519,home!$B$2:$E$405,3,FALSE)</f>
        <v>0.93</v>
      </c>
      <c r="G519">
        <f>VLOOKUP(C519,away!$B$2:$E$405,4,FALSE)</f>
        <v>1.04</v>
      </c>
      <c r="H519">
        <f>VLOOKUP(A519,away!$A$2:$E$405,3,FALSE)</f>
        <v>1.04174573055028</v>
      </c>
      <c r="I519">
        <f>VLOOKUP(C519,away!$B$2:$E$405,3,FALSE)</f>
        <v>0.85</v>
      </c>
      <c r="J519">
        <f>VLOOKUP(B519,home!$B$2:$E$405,4,FALSE)</f>
        <v>0.65</v>
      </c>
      <c r="K519" s="3">
        <f t="shared" si="672"/>
        <v>1.1874352941176429</v>
      </c>
      <c r="L519" s="3">
        <f t="shared" si="673"/>
        <v>0.5755645161290297</v>
      </c>
      <c r="M519" s="5">
        <f t="shared" si="674"/>
        <v>0.17152953520814399</v>
      </c>
      <c r="N519" s="5">
        <f t="shared" si="675"/>
        <v>0.20368022408974501</v>
      </c>
      <c r="O519" s="5">
        <f t="shared" si="676"/>
        <v>9.8726313933912749E-2</v>
      </c>
      <c r="P519" s="5">
        <f t="shared" si="677"/>
        <v>0.11723110962326641</v>
      </c>
      <c r="Q519" s="5">
        <f t="shared" si="678"/>
        <v>0.12092854339897691</v>
      </c>
      <c r="R519" s="5">
        <f t="shared" si="679"/>
        <v>2.8411681554287582E-2</v>
      </c>
      <c r="S519" s="5">
        <f t="shared" si="680"/>
        <v>2.0030272114399405E-2</v>
      </c>
      <c r="T519" s="5">
        <f t="shared" si="681"/>
        <v>6.9602178567620507E-2</v>
      </c>
      <c r="U519" s="5">
        <f t="shared" si="682"/>
        <v>3.3737033442792282E-2</v>
      </c>
      <c r="V519" s="5">
        <f t="shared" si="683"/>
        <v>1.5210668615418242E-3</v>
      </c>
      <c r="W519" s="5">
        <f t="shared" si="684"/>
        <v>4.7864940166060778E-2</v>
      </c>
      <c r="X519" s="5">
        <f t="shared" si="685"/>
        <v>2.7549361126223727E-2</v>
      </c>
      <c r="Y519" s="5">
        <f t="shared" si="686"/>
        <v>7.9282173531394287E-3</v>
      </c>
      <c r="Z519" s="5">
        <f t="shared" si="687"/>
        <v>5.4509185820685374E-3</v>
      </c>
      <c r="AA519" s="5">
        <f t="shared" si="688"/>
        <v>6.4726131097098787E-3</v>
      </c>
      <c r="AB519" s="5">
        <f t="shared" si="689"/>
        <v>3.8429046258190306E-3</v>
      </c>
      <c r="AC519" s="5">
        <f t="shared" si="690"/>
        <v>6.497290531239558E-5</v>
      </c>
      <c r="AD519" s="5">
        <f t="shared" si="691"/>
        <v>1.4209129826002437E-2</v>
      </c>
      <c r="AE519" s="5">
        <f t="shared" si="692"/>
        <v>8.178270932917656E-3</v>
      </c>
      <c r="AF519" s="5">
        <f t="shared" si="693"/>
        <v>2.3535612761384295E-3</v>
      </c>
      <c r="AG519" s="5">
        <f t="shared" si="694"/>
        <v>4.5154211902687899E-4</v>
      </c>
      <c r="AH519" s="5">
        <f t="shared" si="695"/>
        <v>7.8433882903675351E-4</v>
      </c>
      <c r="AI519" s="5">
        <f t="shared" si="696"/>
        <v>9.31351608145145E-4</v>
      </c>
      <c r="AJ519" s="5">
        <f t="shared" si="697"/>
        <v>5.52959885372385E-4</v>
      </c>
      <c r="AK519" s="5">
        <f t="shared" si="698"/>
        <v>2.1886802804080543E-4</v>
      </c>
      <c r="AL519" s="5">
        <f t="shared" si="699"/>
        <v>1.7762179034594437E-6</v>
      </c>
      <c r="AM519" s="5">
        <f t="shared" si="700"/>
        <v>3.3744844508189951E-3</v>
      </c>
      <c r="AN519" s="5">
        <f t="shared" si="701"/>
        <v>1.9422335101205693E-3</v>
      </c>
      <c r="AO519" s="5">
        <f t="shared" si="702"/>
        <v>5.5894034523106613E-4</v>
      </c>
      <c r="AP519" s="5">
        <f t="shared" si="703"/>
        <v>1.0723540978263714E-4</v>
      </c>
      <c r="AQ519" s="5">
        <f t="shared" si="704"/>
        <v>1.5430224185860441E-5</v>
      </c>
      <c r="AR519" s="5">
        <f t="shared" si="705"/>
        <v>9.0287519723149796E-5</v>
      </c>
      <c r="AS519" s="5">
        <f t="shared" si="706"/>
        <v>1.0721058753761085E-4</v>
      </c>
      <c r="AT519" s="5">
        <f t="shared" si="707"/>
        <v>6.365281777262412E-5</v>
      </c>
      <c r="AU519" s="5">
        <f t="shared" si="708"/>
        <v>2.5194534131084227E-5</v>
      </c>
      <c r="AV519" s="5">
        <f t="shared" si="709"/>
        <v>7.4792197615252471E-6</v>
      </c>
      <c r="AW519" s="5">
        <f t="shared" si="710"/>
        <v>3.3720787421145572E-8</v>
      </c>
      <c r="AX519" s="5">
        <f t="shared" si="711"/>
        <v>6.6783032272561057E-4</v>
      </c>
      <c r="AY519" s="5">
        <f t="shared" si="712"/>
        <v>3.8437943655585978E-4</v>
      </c>
      <c r="AZ519" s="5">
        <f t="shared" si="713"/>
        <v>1.1061758220561124E-4</v>
      </c>
      <c r="BA519" s="5">
        <f t="shared" si="714"/>
        <v>2.1222518392511935E-5</v>
      </c>
      <c r="BB519" s="5">
        <f t="shared" si="715"/>
        <v>3.0537321324063909E-6</v>
      </c>
      <c r="BC519" s="5">
        <f t="shared" si="716"/>
        <v>3.5152397143523101E-7</v>
      </c>
      <c r="BD519" s="5">
        <f t="shared" si="717"/>
        <v>8.6610487669908158E-6</v>
      </c>
      <c r="BE519" s="5">
        <f t="shared" si="718"/>
        <v>1.0284434989998987E-5</v>
      </c>
      <c r="BF519" s="5">
        <f t="shared" si="719"/>
        <v>6.1060505435916133E-6</v>
      </c>
      <c r="BG519" s="5">
        <f t="shared" si="720"/>
        <v>2.4168466410423008E-6</v>
      </c>
      <c r="BH519" s="5">
        <f t="shared" si="721"/>
        <v>7.1746225051082543E-7</v>
      </c>
      <c r="BI519" s="5">
        <f t="shared" si="722"/>
        <v>1.7038799969072556E-7</v>
      </c>
      <c r="BJ519" s="8">
        <f t="shared" si="723"/>
        <v>0.50993174791197449</v>
      </c>
      <c r="BK519" s="8">
        <f t="shared" si="724"/>
        <v>0.31076311236712328</v>
      </c>
      <c r="BL519" s="8">
        <f t="shared" si="725"/>
        <v>0.17400024592723434</v>
      </c>
      <c r="BM519" s="8">
        <f t="shared" si="726"/>
        <v>0.25925427126429962</v>
      </c>
      <c r="BN519" s="8">
        <f t="shared" si="727"/>
        <v>0.74050740780833268</v>
      </c>
    </row>
    <row r="520" spans="1:66" x14ac:dyDescent="0.25">
      <c r="A520" t="s">
        <v>99</v>
      </c>
      <c r="B520" t="s">
        <v>120</v>
      </c>
      <c r="C520" t="s">
        <v>109</v>
      </c>
      <c r="D520" t="s">
        <v>500</v>
      </c>
      <c r="E520">
        <f>VLOOKUP(A520,home!$A$2:$E$405,3,FALSE)</f>
        <v>1.3447619047618999</v>
      </c>
      <c r="F520">
        <f>VLOOKUP(B520,home!$B$2:$E$405,3,FALSE)</f>
        <v>0.81</v>
      </c>
      <c r="G520">
        <f>VLOOKUP(C520,away!$B$2:$E$405,4,FALSE)</f>
        <v>0.88</v>
      </c>
      <c r="H520">
        <f>VLOOKUP(A520,away!$A$2:$E$405,3,FALSE)</f>
        <v>1.2609523809523799</v>
      </c>
      <c r="I520">
        <f>VLOOKUP(C520,away!$B$2:$E$405,3,FALSE)</f>
        <v>1.1200000000000001</v>
      </c>
      <c r="J520">
        <f>VLOOKUP(B520,home!$B$2:$E$405,4,FALSE)</f>
        <v>1.3</v>
      </c>
      <c r="K520" s="3">
        <f t="shared" si="672"/>
        <v>0.95854628571428224</v>
      </c>
      <c r="L520" s="3">
        <f t="shared" si="673"/>
        <v>1.8359466666666655</v>
      </c>
      <c r="M520" s="5">
        <f t="shared" si="674"/>
        <v>6.1145870341669593E-2</v>
      </c>
      <c r="N520" s="5">
        <f t="shared" si="675"/>
        <v>5.8611146902774469E-2</v>
      </c>
      <c r="O520" s="5">
        <f t="shared" si="676"/>
        <v>0.11226055683422041</v>
      </c>
      <c r="P520" s="5">
        <f t="shared" si="677"/>
        <v>0.10760693978565905</v>
      </c>
      <c r="Q520" s="5">
        <f t="shared" si="678"/>
        <v>2.8090748582554309E-2</v>
      </c>
      <c r="R520" s="5">
        <f t="shared" si="679"/>
        <v>0.10305219755896539</v>
      </c>
      <c r="S520" s="5">
        <f t="shared" si="680"/>
        <v>4.734274541081903E-2</v>
      </c>
      <c r="T520" s="5">
        <f t="shared" si="681"/>
        <v>5.1573116224311946E-2</v>
      </c>
      <c r="U520" s="5">
        <f t="shared" si="682"/>
        <v>9.8780301204840687E-2</v>
      </c>
      <c r="V520" s="5">
        <f t="shared" si="683"/>
        <v>9.2572944851083468E-3</v>
      </c>
      <c r="W520" s="5">
        <f t="shared" si="684"/>
        <v>8.9754275722470599E-3</v>
      </c>
      <c r="X520" s="5">
        <f t="shared" si="685"/>
        <v>1.6478406333175072E-2</v>
      </c>
      <c r="Y520" s="5">
        <f t="shared" si="686"/>
        <v>1.5126737589685826E-2</v>
      </c>
      <c r="Z520" s="5">
        <f t="shared" si="687"/>
        <v>6.3066112867019061E-2</v>
      </c>
      <c r="AA520" s="5">
        <f t="shared" si="688"/>
        <v>6.0451788243118809E-2</v>
      </c>
      <c r="AB520" s="5">
        <f t="shared" si="689"/>
        <v>2.8972918542613923E-2</v>
      </c>
      <c r="AC520" s="5">
        <f t="shared" si="690"/>
        <v>1.0182097383180846E-3</v>
      </c>
      <c r="AD520" s="5">
        <f t="shared" si="691"/>
        <v>2.1508406905187435E-3</v>
      </c>
      <c r="AE520" s="5">
        <f t="shared" si="692"/>
        <v>3.9488287962889165E-3</v>
      </c>
      <c r="AF520" s="5">
        <f t="shared" si="693"/>
        <v>3.62491953289199E-3</v>
      </c>
      <c r="AG520" s="5">
        <f t="shared" si="694"/>
        <v>2.2183863111159782E-3</v>
      </c>
      <c r="AH520" s="5">
        <f t="shared" si="695"/>
        <v>2.8946504924456818E-2</v>
      </c>
      <c r="AI520" s="5">
        <f t="shared" si="696"/>
        <v>2.774656477974826E-2</v>
      </c>
      <c r="AJ520" s="5">
        <f t="shared" si="697"/>
        <v>1.3298183305479206E-2</v>
      </c>
      <c r="AK520" s="5">
        <f t="shared" si="698"/>
        <v>4.2489747380715908E-3</v>
      </c>
      <c r="AL520" s="5">
        <f t="shared" si="699"/>
        <v>7.1675443256025533E-5</v>
      </c>
      <c r="AM520" s="5">
        <f t="shared" si="700"/>
        <v>4.1233607101197686E-4</v>
      </c>
      <c r="AN520" s="5">
        <f t="shared" si="701"/>
        <v>7.5702703512086852E-4</v>
      </c>
      <c r="AO520" s="5">
        <f t="shared" si="702"/>
        <v>6.9493063085335378E-4</v>
      </c>
      <c r="AP520" s="5">
        <f t="shared" si="703"/>
        <v>4.2528519175992594E-4</v>
      </c>
      <c r="AQ520" s="5">
        <f t="shared" si="704"/>
        <v>1.9520023254858231E-4</v>
      </c>
      <c r="AR520" s="5">
        <f t="shared" si="705"/>
        <v>1.0628847845541346E-2</v>
      </c>
      <c r="AS520" s="5">
        <f t="shared" si="706"/>
        <v>1.0188242623765905E-2</v>
      </c>
      <c r="AT520" s="5">
        <f t="shared" si="707"/>
        <v>4.8829510624833709E-3</v>
      </c>
      <c r="AU520" s="5">
        <f t="shared" si="708"/>
        <v>1.5601782014226814E-3</v>
      </c>
      <c r="AV520" s="5">
        <f t="shared" si="709"/>
        <v>3.7387575500652509E-4</v>
      </c>
      <c r="AW520" s="5">
        <f t="shared" si="710"/>
        <v>3.5038139413650808E-6</v>
      </c>
      <c r="AX520" s="5">
        <f t="shared" si="711"/>
        <v>6.5873868222425132E-5</v>
      </c>
      <c r="AY520" s="5">
        <f t="shared" si="712"/>
        <v>1.209409087834006E-4</v>
      </c>
      <c r="AZ520" s="5">
        <f t="shared" si="713"/>
        <v>1.1102052917226082E-4</v>
      </c>
      <c r="BA520" s="5">
        <f t="shared" si="714"/>
        <v>6.7942590155127181E-5</v>
      </c>
      <c r="BB520" s="5">
        <f t="shared" si="715"/>
        <v>3.1184742980001265E-5</v>
      </c>
      <c r="BC520" s="5">
        <f t="shared" si="716"/>
        <v>1.1450704984998007E-5</v>
      </c>
      <c r="BD520" s="5">
        <f t="shared" si="717"/>
        <v>3.2523329620881372E-3</v>
      </c>
      <c r="BE520" s="5">
        <f t="shared" si="718"/>
        <v>3.1175116807157129E-3</v>
      </c>
      <c r="BF520" s="5">
        <f t="shared" si="719"/>
        <v>1.4941396211104678E-3</v>
      </c>
      <c r="BG520" s="5">
        <f t="shared" si="720"/>
        <v>4.7740066138466145E-4</v>
      </c>
      <c r="BH520" s="5">
        <f t="shared" si="721"/>
        <v>1.1440265769195222E-4</v>
      </c>
      <c r="BI520" s="5">
        <f t="shared" si="722"/>
        <v>2.1932048521292659E-5</v>
      </c>
      <c r="BJ520" s="8">
        <f t="shared" si="723"/>
        <v>0.19369175104115727</v>
      </c>
      <c r="BK520" s="8">
        <f t="shared" si="724"/>
        <v>0.22656367611361355</v>
      </c>
      <c r="BL520" s="8">
        <f t="shared" si="725"/>
        <v>0.51386980525124704</v>
      </c>
      <c r="BM520" s="8">
        <f t="shared" si="726"/>
        <v>0.52630644817235173</v>
      </c>
      <c r="BN520" s="8">
        <f t="shared" si="727"/>
        <v>0.47076746000584319</v>
      </c>
    </row>
    <row r="521" spans="1:66" x14ac:dyDescent="0.25">
      <c r="A521" t="s">
        <v>99</v>
      </c>
      <c r="B521" t="s">
        <v>102</v>
      </c>
      <c r="C521" t="s">
        <v>121</v>
      </c>
      <c r="D521" t="s">
        <v>500</v>
      </c>
      <c r="E521">
        <f>VLOOKUP(A521,home!$A$2:$E$405,3,FALSE)</f>
        <v>1.3447619047618999</v>
      </c>
      <c r="F521">
        <f>VLOOKUP(B521,home!$B$2:$E$405,3,FALSE)</f>
        <v>1.01</v>
      </c>
      <c r="G521">
        <f>VLOOKUP(C521,away!$B$2:$E$405,4,FALSE)</f>
        <v>1.1299999999999999</v>
      </c>
      <c r="H521">
        <f>VLOOKUP(A521,away!$A$2:$E$405,3,FALSE)</f>
        <v>1.2609523809523799</v>
      </c>
      <c r="I521">
        <f>VLOOKUP(C521,away!$B$2:$E$405,3,FALSE)</f>
        <v>0.96</v>
      </c>
      <c r="J521">
        <f>VLOOKUP(B521,home!$B$2:$E$405,4,FALSE)</f>
        <v>0.9</v>
      </c>
      <c r="K521" s="3">
        <f t="shared" si="672"/>
        <v>1.5347767619047561</v>
      </c>
      <c r="L521" s="3">
        <f t="shared" si="673"/>
        <v>1.0894628571428564</v>
      </c>
      <c r="M521" s="5">
        <f t="shared" si="674"/>
        <v>7.2494859792584868E-2</v>
      </c>
      <c r="N521" s="5">
        <f t="shared" si="675"/>
        <v>0.11126342616720269</v>
      </c>
      <c r="O521" s="5">
        <f t="shared" si="676"/>
        <v>7.8980457077800298E-2</v>
      </c>
      <c r="P521" s="5">
        <f t="shared" si="677"/>
        <v>0.12121737016762389</v>
      </c>
      <c r="Q521" s="5">
        <f t="shared" si="678"/>
        <v>8.5382260465664161E-2</v>
      </c>
      <c r="R521" s="5">
        <f t="shared" si="679"/>
        <v>4.3023137213214518E-2</v>
      </c>
      <c r="S521" s="5">
        <f t="shared" si="680"/>
        <v>5.0671354053221096E-2</v>
      </c>
      <c r="T521" s="5">
        <f t="shared" si="681"/>
        <v>9.3020801436238018E-2</v>
      </c>
      <c r="U521" s="5">
        <f t="shared" si="682"/>
        <v>6.6030911219081376E-2</v>
      </c>
      <c r="V521" s="5">
        <f t="shared" si="683"/>
        <v>9.4140747798267307E-3</v>
      </c>
      <c r="W521" s="5">
        <f t="shared" si="684"/>
        <v>4.3680903080533511E-2</v>
      </c>
      <c r="X521" s="5">
        <f t="shared" si="685"/>
        <v>4.7588721472698228E-2</v>
      </c>
      <c r="Y521" s="5">
        <f t="shared" si="686"/>
        <v>2.5923072231710705E-2</v>
      </c>
      <c r="Z521" s="5">
        <f t="shared" si="687"/>
        <v>1.5624036663852616E-2</v>
      </c>
      <c r="AA521" s="5">
        <f t="shared" si="688"/>
        <v>2.3979408398828901E-2</v>
      </c>
      <c r="AB521" s="5">
        <f t="shared" si="689"/>
        <v>1.8401519387373173E-2</v>
      </c>
      <c r="AC521" s="5">
        <f t="shared" si="690"/>
        <v>9.8381922407748349E-4</v>
      </c>
      <c r="AD521" s="5">
        <f t="shared" si="691"/>
        <v>1.6760108746754168E-2</v>
      </c>
      <c r="AE521" s="5">
        <f t="shared" si="692"/>
        <v>1.8259515961263774E-2</v>
      </c>
      <c r="AF521" s="5">
        <f t="shared" si="693"/>
        <v>9.9465322146020108E-3</v>
      </c>
      <c r="AG521" s="5">
        <f t="shared" si="694"/>
        <v>3.612125801727924E-3</v>
      </c>
      <c r="AH521" s="5">
        <f t="shared" si="695"/>
        <v>4.2554519059764019E-3</v>
      </c>
      <c r="AI521" s="5">
        <f t="shared" si="696"/>
        <v>6.5311686966958845E-3</v>
      </c>
      <c r="AJ521" s="5">
        <f t="shared" si="697"/>
        <v>5.0119429718843093E-3</v>
      </c>
      <c r="AK521" s="5">
        <f t="shared" si="698"/>
        <v>2.564071201746634E-3</v>
      </c>
      <c r="AL521" s="5">
        <f t="shared" si="699"/>
        <v>6.5801067498704463E-5</v>
      </c>
      <c r="AM521" s="5">
        <f t="shared" si="700"/>
        <v>5.1446050863029865E-3</v>
      </c>
      <c r="AN521" s="5">
        <f t="shared" si="701"/>
        <v>5.6048561561953232E-3</v>
      </c>
      <c r="AO521" s="5">
        <f t="shared" si="702"/>
        <v>3.0531413009016422E-3</v>
      </c>
      <c r="AP521" s="5">
        <f t="shared" si="703"/>
        <v>1.1087613483137203E-3</v>
      </c>
      <c r="AQ521" s="5">
        <f t="shared" si="704"/>
        <v>3.0198857660585784E-4</v>
      </c>
      <c r="AR521" s="5">
        <f t="shared" si="705"/>
        <v>9.2723135838381333E-4</v>
      </c>
      <c r="AS521" s="5">
        <f t="shared" si="706"/>
        <v>1.4230931417568574E-3</v>
      </c>
      <c r="AT521" s="5">
        <f t="shared" si="707"/>
        <v>1.0920651419972281E-3</v>
      </c>
      <c r="AU521" s="5">
        <f t="shared" si="708"/>
        <v>5.5869206747452126E-4</v>
      </c>
      <c r="AV521" s="5">
        <f t="shared" si="709"/>
        <v>2.1436690055510473E-4</v>
      </c>
      <c r="AW521" s="5">
        <f t="shared" si="710"/>
        <v>3.0562444086978791E-6</v>
      </c>
      <c r="AX521" s="5">
        <f t="shared" si="711"/>
        <v>1.3159700559391405E-3</v>
      </c>
      <c r="AY521" s="5">
        <f t="shared" si="712"/>
        <v>1.4337004970579005E-3</v>
      </c>
      <c r="AZ521" s="5">
        <f t="shared" si="713"/>
        <v>7.8098171990591682E-4</v>
      </c>
      <c r="BA521" s="5">
        <f t="shared" si="714"/>
        <v>2.836168586483474E-4</v>
      </c>
      <c r="BB521" s="5">
        <f t="shared" si="715"/>
        <v>7.7247508289227535E-5</v>
      </c>
      <c r="BC521" s="5">
        <f t="shared" si="716"/>
        <v>1.6831658217589671E-5</v>
      </c>
      <c r="BD521" s="5">
        <f t="shared" si="717"/>
        <v>1.6836402082288015E-4</v>
      </c>
      <c r="BE521" s="5">
        <f t="shared" si="718"/>
        <v>2.5840118669980488E-4</v>
      </c>
      <c r="BF521" s="5">
        <f t="shared" si="719"/>
        <v>1.9829406829773651E-4</v>
      </c>
      <c r="BG521" s="5">
        <f t="shared" si="720"/>
        <v>1.0144570934897354E-4</v>
      </c>
      <c r="BH521" s="5">
        <f t="shared" si="721"/>
        <v>3.8924129325937148E-5</v>
      </c>
      <c r="BI521" s="5">
        <f t="shared" si="722"/>
        <v>1.1947969833364749E-5</v>
      </c>
      <c r="BJ521" s="8">
        <f t="shared" si="723"/>
        <v>0.47455916834477285</v>
      </c>
      <c r="BK521" s="8">
        <f t="shared" si="724"/>
        <v>0.25628097958189067</v>
      </c>
      <c r="BL521" s="8">
        <f t="shared" si="725"/>
        <v>0.25377089376709766</v>
      </c>
      <c r="BM521" s="8">
        <f t="shared" si="726"/>
        <v>0.48644292322087412</v>
      </c>
      <c r="BN521" s="8">
        <f t="shared" si="727"/>
        <v>0.51236151088409043</v>
      </c>
    </row>
    <row r="522" spans="1:66" x14ac:dyDescent="0.25">
      <c r="A522" t="s">
        <v>99</v>
      </c>
      <c r="B522" t="s">
        <v>100</v>
      </c>
      <c r="C522" t="s">
        <v>113</v>
      </c>
      <c r="D522" t="s">
        <v>500</v>
      </c>
      <c r="E522">
        <f>VLOOKUP(A522,home!$A$2:$E$405,3,FALSE)</f>
        <v>1.3447619047618999</v>
      </c>
      <c r="F522">
        <f>VLOOKUP(B522,home!$B$2:$E$405,3,FALSE)</f>
        <v>1.05</v>
      </c>
      <c r="G522">
        <f>VLOOKUP(C522,away!$B$2:$E$405,4,FALSE)</f>
        <v>1.1200000000000001</v>
      </c>
      <c r="H522">
        <f>VLOOKUP(A522,away!$A$2:$E$405,3,FALSE)</f>
        <v>1.2609523809523799</v>
      </c>
      <c r="I522">
        <f>VLOOKUP(C522,away!$B$2:$E$405,3,FALSE)</f>
        <v>1.18</v>
      </c>
      <c r="J522">
        <f>VLOOKUP(B522,home!$B$2:$E$405,4,FALSE)</f>
        <v>1.3</v>
      </c>
      <c r="K522" s="3">
        <f t="shared" si="672"/>
        <v>1.5814399999999946</v>
      </c>
      <c r="L522" s="3">
        <f t="shared" si="673"/>
        <v>1.9343009523809509</v>
      </c>
      <c r="M522" s="5">
        <f t="shared" si="674"/>
        <v>2.9725769412581392E-2</v>
      </c>
      <c r="N522" s="5">
        <f t="shared" si="675"/>
        <v>4.7009520779832552E-2</v>
      </c>
      <c r="O522" s="5">
        <f t="shared" si="676"/>
        <v>5.7498584085012724E-2</v>
      </c>
      <c r="P522" s="5">
        <f t="shared" si="677"/>
        <v>9.0930560815402212E-2</v>
      </c>
      <c r="Q522" s="5">
        <f t="shared" si="678"/>
        <v>3.7171368271029077E-2</v>
      </c>
      <c r="R522" s="5">
        <f t="shared" si="679"/>
        <v>5.5609782978098161E-2</v>
      </c>
      <c r="S522" s="5">
        <f t="shared" si="680"/>
        <v>6.9538712147716425E-2</v>
      </c>
      <c r="T522" s="5">
        <f t="shared" si="681"/>
        <v>7.1900613047954615E-2</v>
      </c>
      <c r="U522" s="5">
        <f t="shared" si="682"/>
        <v>8.7943535192883254E-2</v>
      </c>
      <c r="V522" s="5">
        <f t="shared" si="683"/>
        <v>2.3635288015628454E-2</v>
      </c>
      <c r="W522" s="5">
        <f t="shared" si="684"/>
        <v>1.9594762879512007E-2</v>
      </c>
      <c r="X522" s="5">
        <f t="shared" si="685"/>
        <v>3.7902168499518982E-2</v>
      </c>
      <c r="Y522" s="5">
        <f t="shared" si="686"/>
        <v>3.6657100312961426E-2</v>
      </c>
      <c r="Z522" s="5">
        <f t="shared" si="687"/>
        <v>3.5855352058744426E-2</v>
      </c>
      <c r="AA522" s="5">
        <f t="shared" si="688"/>
        <v>5.6703087959780595E-2</v>
      </c>
      <c r="AB522" s="5">
        <f t="shared" si="689"/>
        <v>4.483626571155757E-2</v>
      </c>
      <c r="AC522" s="5">
        <f t="shared" si="690"/>
        <v>4.5187434101054275E-3</v>
      </c>
      <c r="AD522" s="5">
        <f t="shared" si="691"/>
        <v>7.7469854520438447E-3</v>
      </c>
      <c r="AE522" s="5">
        <f t="shared" si="692"/>
        <v>1.498500133796978E-2</v>
      </c>
      <c r="AF522" s="5">
        <f t="shared" si="693"/>
        <v>1.4492751179732389E-2</v>
      </c>
      <c r="AG522" s="5">
        <f t="shared" si="694"/>
        <v>9.3444474698588381E-3</v>
      </c>
      <c r="AH522" s="5">
        <f t="shared" si="695"/>
        <v>1.7338760408795902E-2</v>
      </c>
      <c r="AI522" s="5">
        <f t="shared" si="696"/>
        <v>2.7420209260886098E-2</v>
      </c>
      <c r="AJ522" s="5">
        <f t="shared" si="697"/>
        <v>2.1681707866767787E-2</v>
      </c>
      <c r="AK522" s="5">
        <f t="shared" si="698"/>
        <v>1.1429440029607043E-2</v>
      </c>
      <c r="AL522" s="5">
        <f t="shared" si="699"/>
        <v>5.5290999100313239E-4</v>
      </c>
      <c r="AM522" s="5">
        <f t="shared" si="700"/>
        <v>2.4502785346560336E-3</v>
      </c>
      <c r="AN522" s="5">
        <f t="shared" si="701"/>
        <v>4.7395761031837668E-3</v>
      </c>
      <c r="AO522" s="5">
        <f t="shared" si="702"/>
        <v>4.5838832851351789E-3</v>
      </c>
      <c r="AP522" s="5">
        <f t="shared" si="703"/>
        <v>2.9555366013467002E-3</v>
      </c>
      <c r="AQ522" s="5">
        <f t="shared" si="704"/>
        <v>1.4292243156954194E-3</v>
      </c>
      <c r="AR522" s="5">
        <f t="shared" si="705"/>
        <v>6.707676154367806E-3</v>
      </c>
      <c r="AS522" s="5">
        <f t="shared" si="706"/>
        <v>1.0607787377563386E-2</v>
      </c>
      <c r="AT522" s="5">
        <f t="shared" si="707"/>
        <v>8.3877896351868941E-3</v>
      </c>
      <c r="AU522" s="5">
        <f t="shared" si="708"/>
        <v>4.421595346889972E-3</v>
      </c>
      <c r="AV522" s="5">
        <f t="shared" si="709"/>
        <v>1.7481219363464143E-3</v>
      </c>
      <c r="AW522" s="5">
        <f t="shared" si="710"/>
        <v>4.6981697246268049E-5</v>
      </c>
      <c r="AX522" s="5">
        <f t="shared" si="711"/>
        <v>6.4582808097440425E-4</v>
      </c>
      <c r="AY522" s="5">
        <f t="shared" si="712"/>
        <v>1.2492258721031521E-3</v>
      </c>
      <c r="AZ522" s="5">
        <f t="shared" si="713"/>
        <v>1.2081893970740257E-3</v>
      </c>
      <c r="BA522" s="5">
        <f t="shared" si="714"/>
        <v>7.7900063380561852E-4</v>
      </c>
      <c r="BB522" s="5">
        <f t="shared" si="715"/>
        <v>3.7670541696889292E-4</v>
      </c>
      <c r="BC522" s="5">
        <f t="shared" si="716"/>
        <v>1.4573232936199851E-4</v>
      </c>
      <c r="BD522" s="5">
        <f t="shared" si="717"/>
        <v>2.1624440622761078E-3</v>
      </c>
      <c r="BE522" s="5">
        <f t="shared" si="718"/>
        <v>3.4197755378459166E-3</v>
      </c>
      <c r="BF522" s="5">
        <f t="shared" si="719"/>
        <v>2.7040849132855148E-3</v>
      </c>
      <c r="BG522" s="5">
        <f t="shared" si="720"/>
        <v>1.4254493484220764E-3</v>
      </c>
      <c r="BH522" s="5">
        <f t="shared" si="721"/>
        <v>5.6356565439215052E-4</v>
      </c>
      <c r="BI522" s="5">
        <f t="shared" si="722"/>
        <v>1.7824905369638377E-4</v>
      </c>
      <c r="BJ522" s="8">
        <f t="shared" si="723"/>
        <v>0.31736789980071856</v>
      </c>
      <c r="BK522" s="8">
        <f t="shared" si="724"/>
        <v>0.22015120966454022</v>
      </c>
      <c r="BL522" s="8">
        <f t="shared" si="725"/>
        <v>0.42278791251366177</v>
      </c>
      <c r="BM522" s="8">
        <f t="shared" si="726"/>
        <v>0.677014543520852</v>
      </c>
      <c r="BN522" s="8">
        <f t="shared" si="727"/>
        <v>0.31794558634195613</v>
      </c>
    </row>
    <row r="523" spans="1:66" x14ac:dyDescent="0.25">
      <c r="A523" t="s">
        <v>99</v>
      </c>
      <c r="B523" t="s">
        <v>104</v>
      </c>
      <c r="C523" t="s">
        <v>115</v>
      </c>
      <c r="D523" t="s">
        <v>500</v>
      </c>
      <c r="E523">
        <f>VLOOKUP(A523,home!$A$2:$E$405,3,FALSE)</f>
        <v>1.3447619047618999</v>
      </c>
      <c r="F523">
        <f>VLOOKUP(B523,home!$B$2:$E$405,3,FALSE)</f>
        <v>0.78</v>
      </c>
      <c r="G523">
        <f>VLOOKUP(C523,away!$B$2:$E$405,4,FALSE)</f>
        <v>1.1200000000000001</v>
      </c>
      <c r="H523">
        <f>VLOOKUP(A523,away!$A$2:$E$405,3,FALSE)</f>
        <v>1.2609523809523799</v>
      </c>
      <c r="I523">
        <f>VLOOKUP(C523,away!$B$2:$E$405,3,FALSE)</f>
        <v>0.91</v>
      </c>
      <c r="J523">
        <f>VLOOKUP(B523,home!$B$2:$E$405,4,FALSE)</f>
        <v>1.1200000000000001</v>
      </c>
      <c r="K523" s="3">
        <f t="shared" si="672"/>
        <v>1.1747839999999958</v>
      </c>
      <c r="L523" s="3">
        <f t="shared" si="673"/>
        <v>1.2851626666666658</v>
      </c>
      <c r="M523" s="5">
        <f t="shared" si="674"/>
        <v>8.5439507619549576E-2</v>
      </c>
      <c r="N523" s="5">
        <f t="shared" si="675"/>
        <v>0.10037296651932456</v>
      </c>
      <c r="O523" s="5">
        <f t="shared" si="676"/>
        <v>0.10980366545102724</v>
      </c>
      <c r="P523" s="5">
        <f t="shared" si="677"/>
        <v>0.12899558931321911</v>
      </c>
      <c r="Q523" s="5">
        <f t="shared" si="678"/>
        <v>5.8958277549718892E-2</v>
      </c>
      <c r="R523" s="5">
        <f t="shared" si="679"/>
        <v>7.0557785750408303E-2</v>
      </c>
      <c r="S523" s="5">
        <f t="shared" si="680"/>
        <v>4.8689015555776961E-2</v>
      </c>
      <c r="T523" s="5">
        <f t="shared" si="681"/>
        <v>7.577097719787014E-2</v>
      </c>
      <c r="U523" s="5">
        <f t="shared" si="682"/>
        <v>8.289015777500737E-2</v>
      </c>
      <c r="V523" s="5">
        <f t="shared" si="683"/>
        <v>8.1677908469137087E-3</v>
      </c>
      <c r="W523" s="5">
        <f t="shared" si="684"/>
        <v>2.3087747044322898E-2</v>
      </c>
      <c r="X523" s="5">
        <f t="shared" si="685"/>
        <v>2.9671510558807446E-2</v>
      </c>
      <c r="Y523" s="5">
        <f t="shared" si="686"/>
        <v>1.9066358816892556E-2</v>
      </c>
      <c r="Z523" s="5">
        <f t="shared" si="687"/>
        <v>3.0226077363029999E-2</v>
      </c>
      <c r="AA523" s="5">
        <f t="shared" si="688"/>
        <v>3.5509112068849706E-2</v>
      </c>
      <c r="AB523" s="5">
        <f t="shared" si="689"/>
        <v>2.0857768356345695E-2</v>
      </c>
      <c r="AC523" s="5">
        <f t="shared" si="690"/>
        <v>7.7072731269146031E-4</v>
      </c>
      <c r="AD523" s="5">
        <f t="shared" si="691"/>
        <v>6.7807789559294401E-3</v>
      </c>
      <c r="AE523" s="5">
        <f t="shared" si="692"/>
        <v>8.7144039650794893E-3</v>
      </c>
      <c r="AF523" s="5">
        <f t="shared" si="693"/>
        <v>5.5997133190860606E-3</v>
      </c>
      <c r="AG523" s="5">
        <f t="shared" si="694"/>
        <v>2.3988475005751624E-3</v>
      </c>
      <c r="AH523" s="5">
        <f t="shared" si="695"/>
        <v>9.7113565466861416E-3</v>
      </c>
      <c r="AI523" s="5">
        <f t="shared" si="696"/>
        <v>1.1408746289342091E-2</v>
      </c>
      <c r="AJ523" s="5">
        <f t="shared" si="697"/>
        <v>6.7014063003892066E-3</v>
      </c>
      <c r="AK523" s="5">
        <f t="shared" si="698"/>
        <v>2.6242349663988013E-3</v>
      </c>
      <c r="AL523" s="5">
        <f t="shared" si="699"/>
        <v>4.6545410511087684E-5</v>
      </c>
      <c r="AM523" s="5">
        <f t="shared" si="700"/>
        <v>1.5931901249925139E-3</v>
      </c>
      <c r="AN523" s="5">
        <f t="shared" si="701"/>
        <v>2.0475084695423776E-3</v>
      </c>
      <c r="AO523" s="5">
        <f t="shared" si="702"/>
        <v>1.3156907223698328E-3</v>
      </c>
      <c r="AP523" s="5">
        <f t="shared" si="703"/>
        <v>5.6362553242313531E-4</v>
      </c>
      <c r="AQ523" s="5">
        <f t="shared" si="704"/>
        <v>1.8108762306258394E-4</v>
      </c>
      <c r="AR523" s="5">
        <f t="shared" si="705"/>
        <v>2.496134575297989E-3</v>
      </c>
      <c r="AS523" s="5">
        <f t="shared" si="706"/>
        <v>2.9324189609068623E-3</v>
      </c>
      <c r="AT523" s="5">
        <f t="shared" si="707"/>
        <v>1.7224794382849978E-3</v>
      </c>
      <c r="AU523" s="5">
        <f t="shared" si="708"/>
        <v>6.7451376147539832E-4</v>
      </c>
      <c r="AV523" s="5">
        <f t="shared" si="709"/>
        <v>1.9810199369027807E-4</v>
      </c>
      <c r="AW523" s="5">
        <f t="shared" si="710"/>
        <v>1.9520479804258192E-6</v>
      </c>
      <c r="AX523" s="5">
        <f t="shared" si="711"/>
        <v>3.1194237796653307E-4</v>
      </c>
      <c r="AY523" s="5">
        <f t="shared" si="712"/>
        <v>4.0089669831381056E-4</v>
      </c>
      <c r="AZ523" s="5">
        <f t="shared" si="713"/>
        <v>2.5760873493141931E-4</v>
      </c>
      <c r="BA523" s="5">
        <f t="shared" si="714"/>
        <v>1.1035637624702969E-4</v>
      </c>
      <c r="BB523" s="5">
        <f t="shared" si="715"/>
        <v>3.5456473695325634E-5</v>
      </c>
      <c r="BC523" s="5">
        <f t="shared" si="716"/>
        <v>9.1134672569762384E-6</v>
      </c>
      <c r="BD523" s="5">
        <f t="shared" si="717"/>
        <v>5.3465649452480435E-4</v>
      </c>
      <c r="BE523" s="5">
        <f t="shared" si="718"/>
        <v>6.2810589526382553E-4</v>
      </c>
      <c r="BF523" s="5">
        <f t="shared" si="719"/>
        <v>3.6894437803080773E-4</v>
      </c>
      <c r="BG523" s="5">
        <f t="shared" si="720"/>
        <v>1.4447665073351426E-4</v>
      </c>
      <c r="BH523" s="5">
        <f t="shared" si="721"/>
        <v>4.2432214413830091E-5</v>
      </c>
      <c r="BI523" s="5">
        <f t="shared" si="722"/>
        <v>9.9697373155873407E-6</v>
      </c>
      <c r="BJ523" s="8">
        <f t="shared" si="723"/>
        <v>0.33724805802840824</v>
      </c>
      <c r="BK523" s="8">
        <f t="shared" si="724"/>
        <v>0.27251007275697575</v>
      </c>
      <c r="BL523" s="8">
        <f t="shared" si="725"/>
        <v>0.35981646760439256</v>
      </c>
      <c r="BM523" s="8">
        <f t="shared" si="726"/>
        <v>0.4452739388992254</v>
      </c>
      <c r="BN523" s="8">
        <f t="shared" si="727"/>
        <v>0.5541277922032477</v>
      </c>
    </row>
    <row r="524" spans="1:66" x14ac:dyDescent="0.25">
      <c r="A524" t="s">
        <v>99</v>
      </c>
      <c r="B524" t="s">
        <v>106</v>
      </c>
      <c r="C524" t="s">
        <v>395</v>
      </c>
      <c r="D524" t="s">
        <v>500</v>
      </c>
      <c r="E524">
        <f>VLOOKUP(A524,home!$A$2:$E$405,3,FALSE)</f>
        <v>1.3447619047618999</v>
      </c>
      <c r="F524">
        <f>VLOOKUP(B524,home!$B$2:$E$405,3,FALSE)</f>
        <v>1.05</v>
      </c>
      <c r="G524">
        <f>VLOOKUP(C524,away!$B$2:$E$405,4,FALSE)</f>
        <v>0.5</v>
      </c>
      <c r="H524">
        <f>VLOOKUP(A524,away!$A$2:$E$405,3,FALSE)</f>
        <v>1.2609523809523799</v>
      </c>
      <c r="I524">
        <f>VLOOKUP(C524,away!$B$2:$E$405,3,FALSE)</f>
        <v>1.06</v>
      </c>
      <c r="J524">
        <f>VLOOKUP(B524,home!$B$2:$E$405,4,FALSE)</f>
        <v>1.48</v>
      </c>
      <c r="K524" s="3">
        <f t="shared" si="672"/>
        <v>0.70599999999999752</v>
      </c>
      <c r="L524" s="3">
        <f t="shared" si="673"/>
        <v>1.9781820952380937</v>
      </c>
      <c r="M524" s="5">
        <f t="shared" si="674"/>
        <v>6.8277015260877982E-2</v>
      </c>
      <c r="N524" s="5">
        <f t="shared" si="675"/>
        <v>4.8203572774179693E-2</v>
      </c>
      <c r="O524" s="5">
        <f t="shared" si="676"/>
        <v>0.1350643691053669</v>
      </c>
      <c r="P524" s="5">
        <f t="shared" si="677"/>
        <v>9.5355444588388696E-2</v>
      </c>
      <c r="Q524" s="5">
        <f t="shared" si="678"/>
        <v>1.7015861189285365E-2</v>
      </c>
      <c r="R524" s="5">
        <f t="shared" si="679"/>
        <v>0.13359095833443299</v>
      </c>
      <c r="S524" s="5">
        <f t="shared" si="680"/>
        <v>3.3293271454190483E-2</v>
      </c>
      <c r="T524" s="5">
        <f t="shared" si="681"/>
        <v>3.3660471939701085E-2</v>
      </c>
      <c r="U524" s="5">
        <f t="shared" si="682"/>
        <v>9.4315216584109379E-2</v>
      </c>
      <c r="V524" s="5">
        <f t="shared" si="683"/>
        <v>5.1663631509669032E-3</v>
      </c>
      <c r="W524" s="5">
        <f t="shared" si="684"/>
        <v>4.0043993332118093E-3</v>
      </c>
      <c r="X524" s="5">
        <f t="shared" si="685"/>
        <v>7.9214310631429627E-3</v>
      </c>
      <c r="Y524" s="5">
        <f t="shared" si="686"/>
        <v>7.8350165488861347E-3</v>
      </c>
      <c r="Z524" s="5">
        <f t="shared" si="687"/>
        <v>8.8089080620957841E-2</v>
      </c>
      <c r="AA524" s="5">
        <f t="shared" si="688"/>
        <v>6.2190890918396025E-2</v>
      </c>
      <c r="AB524" s="5">
        <f t="shared" si="689"/>
        <v>2.1953384494193713E-2</v>
      </c>
      <c r="AC524" s="5">
        <f t="shared" si="690"/>
        <v>4.509578125259269E-4</v>
      </c>
      <c r="AD524" s="5">
        <f t="shared" si="691"/>
        <v>7.0677648231188173E-4</v>
      </c>
      <c r="AE524" s="5">
        <f t="shared" si="692"/>
        <v>1.3981325826447275E-3</v>
      </c>
      <c r="AF524" s="5">
        <f t="shared" si="693"/>
        <v>1.3828804208783976E-3</v>
      </c>
      <c r="AG524" s="5">
        <f t="shared" si="694"/>
        <v>9.1186309614565498E-4</v>
      </c>
      <c r="AH524" s="5">
        <f t="shared" si="695"/>
        <v>4.3564060517590944E-2</v>
      </c>
      <c r="AI524" s="5">
        <f t="shared" si="696"/>
        <v>3.0756226725419104E-2</v>
      </c>
      <c r="AJ524" s="5">
        <f t="shared" si="697"/>
        <v>1.0856948034072902E-2</v>
      </c>
      <c r="AK524" s="5">
        <f t="shared" si="698"/>
        <v>2.555001770685148E-3</v>
      </c>
      <c r="AL524" s="5">
        <f t="shared" si="699"/>
        <v>2.5192245173409815E-5</v>
      </c>
      <c r="AM524" s="5">
        <f t="shared" si="700"/>
        <v>9.9796839302437396E-5</v>
      </c>
      <c r="AN524" s="5">
        <f t="shared" si="701"/>
        <v>1.9741632066943494E-4</v>
      </c>
      <c r="AO524" s="5">
        <f t="shared" si="702"/>
        <v>1.9526271542802916E-4</v>
      </c>
      <c r="AP524" s="5">
        <f t="shared" si="703"/>
        <v>1.2875506917576609E-4</v>
      </c>
      <c r="AQ524" s="5">
        <f t="shared" si="704"/>
        <v>6.367524312866068E-5</v>
      </c>
      <c r="AR524" s="5">
        <f t="shared" si="705"/>
        <v>1.7235528902353442E-2</v>
      </c>
      <c r="AS524" s="5">
        <f t="shared" si="706"/>
        <v>1.2168283405061488E-2</v>
      </c>
      <c r="AT524" s="5">
        <f t="shared" si="707"/>
        <v>4.2954040419866885E-3</v>
      </c>
      <c r="AU524" s="5">
        <f t="shared" si="708"/>
        <v>1.0108517512141975E-3</v>
      </c>
      <c r="AV524" s="5">
        <f t="shared" si="709"/>
        <v>1.7841533408930518E-4</v>
      </c>
      <c r="AW524" s="5">
        <f t="shared" si="710"/>
        <v>9.7731674801851352E-7</v>
      </c>
      <c r="AX524" s="5">
        <f t="shared" si="711"/>
        <v>1.1742761424586753E-5</v>
      </c>
      <c r="AY524" s="5">
        <f t="shared" si="712"/>
        <v>2.3229320398770084E-5</v>
      </c>
      <c r="AZ524" s="5">
        <f t="shared" si="713"/>
        <v>2.2975912848698005E-5</v>
      </c>
      <c r="BA524" s="5">
        <f t="shared" si="714"/>
        <v>1.5150179806348415E-5</v>
      </c>
      <c r="BB524" s="5">
        <f t="shared" si="715"/>
        <v>7.492453608139044E-6</v>
      </c>
      <c r="BC524" s="5">
        <f t="shared" si="716"/>
        <v>2.9642875154045428E-6</v>
      </c>
      <c r="BD524" s="5">
        <f t="shared" si="717"/>
        <v>5.6825024460990421E-3</v>
      </c>
      <c r="BE524" s="5">
        <f t="shared" si="718"/>
        <v>4.0118467269459101E-3</v>
      </c>
      <c r="BF524" s="5">
        <f t="shared" si="719"/>
        <v>1.4161818946119007E-3</v>
      </c>
      <c r="BG524" s="5">
        <f t="shared" si="720"/>
        <v>3.332748058653329E-4</v>
      </c>
      <c r="BH524" s="5">
        <f t="shared" si="721"/>
        <v>5.8823003235231035E-5</v>
      </c>
      <c r="BI524" s="5">
        <f t="shared" si="722"/>
        <v>8.3058080568145973E-6</v>
      </c>
      <c r="BJ524" s="8">
        <f t="shared" si="723"/>
        <v>0.12380886653369398</v>
      </c>
      <c r="BK524" s="8">
        <f t="shared" si="724"/>
        <v>0.20259147383252218</v>
      </c>
      <c r="BL524" s="8">
        <f t="shared" si="725"/>
        <v>0.58124647460378631</v>
      </c>
      <c r="BM524" s="8">
        <f t="shared" si="726"/>
        <v>0.49820642233477808</v>
      </c>
      <c r="BN524" s="8">
        <f t="shared" si="727"/>
        <v>0.49750722125253166</v>
      </c>
    </row>
    <row r="525" spans="1:66" x14ac:dyDescent="0.25">
      <c r="A525" t="s">
        <v>99</v>
      </c>
      <c r="B525" t="s">
        <v>112</v>
      </c>
      <c r="C525" t="s">
        <v>107</v>
      </c>
      <c r="D525" t="s">
        <v>500</v>
      </c>
      <c r="E525">
        <f>VLOOKUP(A525,home!$A$2:$E$405,3,FALSE)</f>
        <v>1.3447619047618999</v>
      </c>
      <c r="F525">
        <f>VLOOKUP(B525,home!$B$2:$E$405,3,FALSE)</f>
        <v>0.68</v>
      </c>
      <c r="G525">
        <f>VLOOKUP(C525,away!$B$2:$E$405,4,FALSE)</f>
        <v>0.96</v>
      </c>
      <c r="H525">
        <f>VLOOKUP(A525,away!$A$2:$E$405,3,FALSE)</f>
        <v>1.2609523809523799</v>
      </c>
      <c r="I525">
        <f>VLOOKUP(C525,away!$B$2:$E$405,3,FALSE)</f>
        <v>0.67</v>
      </c>
      <c r="J525">
        <f>VLOOKUP(B525,home!$B$2:$E$405,4,FALSE)</f>
        <v>0.83</v>
      </c>
      <c r="K525" s="3">
        <f t="shared" si="672"/>
        <v>0.87786057142856833</v>
      </c>
      <c r="L525" s="3">
        <f t="shared" si="673"/>
        <v>0.70121561904761853</v>
      </c>
      <c r="M525" s="5">
        <f t="shared" si="674"/>
        <v>0.20616546788139475</v>
      </c>
      <c r="N525" s="5">
        <f t="shared" si="675"/>
        <v>0.18098453544319934</v>
      </c>
      <c r="O525" s="5">
        <f t="shared" si="676"/>
        <v>0.14456644618669415</v>
      </c>
      <c r="P525" s="5">
        <f t="shared" si="677"/>
        <v>0.12690918305884868</v>
      </c>
      <c r="Q525" s="5">
        <f t="shared" si="678"/>
        <v>7.9439593851950471E-2</v>
      </c>
      <c r="R525" s="5">
        <f t="shared" si="679"/>
        <v>5.0686125028158474E-2</v>
      </c>
      <c r="S525" s="5">
        <f t="shared" si="680"/>
        <v>1.9530356987245281E-2</v>
      </c>
      <c r="T525" s="5">
        <f t="shared" si="681"/>
        <v>5.5704283979786842E-2</v>
      </c>
      <c r="U525" s="5">
        <f t="shared" si="682"/>
        <v>4.4495350680719047E-2</v>
      </c>
      <c r="V525" s="5">
        <f t="shared" si="683"/>
        <v>1.3358103272684959E-3</v>
      </c>
      <c r="W525" s="5">
        <f t="shared" si="684"/>
        <v>2.3245629084308876E-2</v>
      </c>
      <c r="X525" s="5">
        <f t="shared" si="685"/>
        <v>1.6300198188504974E-2</v>
      </c>
      <c r="Y525" s="5">
        <f t="shared" si="686"/>
        <v>5.7149767816756921E-3</v>
      </c>
      <c r="Z525" s="5">
        <f t="shared" si="687"/>
        <v>1.184730084624838E-2</v>
      </c>
      <c r="AA525" s="5">
        <f t="shared" si="688"/>
        <v>1.0400278290773762E-2</v>
      </c>
      <c r="AB525" s="5">
        <f t="shared" si="689"/>
        <v>4.5649971216773942E-3</v>
      </c>
      <c r="AC525" s="5">
        <f t="shared" si="690"/>
        <v>5.1392759629350631E-5</v>
      </c>
      <c r="AD525" s="5">
        <f t="shared" si="691"/>
        <v>5.1016053077919841E-3</v>
      </c>
      <c r="AE525" s="5">
        <f t="shared" si="692"/>
        <v>3.5773253240399725E-3</v>
      </c>
      <c r="AF525" s="5">
        <f t="shared" si="693"/>
        <v>1.2542381958157056E-3</v>
      </c>
      <c r="AG525" s="5">
        <f t="shared" si="694"/>
        <v>2.9316380430402614E-4</v>
      </c>
      <c r="AH525" s="5">
        <f t="shared" si="695"/>
        <v>2.0768780992363577E-3</v>
      </c>
      <c r="AI525" s="5">
        <f t="shared" si="696"/>
        <v>1.8232093949831075E-3</v>
      </c>
      <c r="AJ525" s="5">
        <f t="shared" si="697"/>
        <v>8.002618206569026E-4</v>
      </c>
      <c r="AK525" s="5">
        <f t="shared" si="698"/>
        <v>2.3417276639144501E-4</v>
      </c>
      <c r="AL525" s="5">
        <f t="shared" si="699"/>
        <v>1.26543270446297E-6</v>
      </c>
      <c r="AM525" s="5">
        <f t="shared" si="700"/>
        <v>8.9569963014025802E-4</v>
      </c>
      <c r="AN525" s="5">
        <f t="shared" si="701"/>
        <v>6.280785706295239E-4</v>
      </c>
      <c r="AO525" s="5">
        <f t="shared" si="702"/>
        <v>2.2020925185726249E-4</v>
      </c>
      <c r="AP525" s="5">
        <f t="shared" si="703"/>
        <v>5.1471388953701091E-5</v>
      </c>
      <c r="AQ525" s="5">
        <f t="shared" si="704"/>
        <v>9.0231354671025639E-6</v>
      </c>
      <c r="AR525" s="5">
        <f t="shared" si="705"/>
        <v>2.9126787240849294E-4</v>
      </c>
      <c r="AS525" s="5">
        <f t="shared" si="706"/>
        <v>2.5569258091130291E-4</v>
      </c>
      <c r="AT525" s="5">
        <f t="shared" si="707"/>
        <v>1.1223121759442091E-4</v>
      </c>
      <c r="AU525" s="5">
        <f t="shared" si="708"/>
        <v>3.2841120269854114E-5</v>
      </c>
      <c r="AV525" s="5">
        <f t="shared" si="709"/>
        <v>7.2074811516121159E-6</v>
      </c>
      <c r="AW525" s="5">
        <f t="shared" si="710"/>
        <v>2.163782869136587E-8</v>
      </c>
      <c r="AX525" s="5">
        <f t="shared" si="711"/>
        <v>1.310498981905473E-4</v>
      </c>
      <c r="AY525" s="5">
        <f t="shared" si="712"/>
        <v>9.1894235485812001E-5</v>
      </c>
      <c r="AZ525" s="5">
        <f t="shared" si="713"/>
        <v>3.2218836611545647E-5</v>
      </c>
      <c r="BA525" s="5">
        <f t="shared" si="714"/>
        <v>7.5307838198530196E-6</v>
      </c>
      <c r="BB525" s="5">
        <f t="shared" si="715"/>
        <v>1.3201758095380058E-6</v>
      </c>
      <c r="BC525" s="5">
        <f t="shared" si="716"/>
        <v>1.8514557950737683E-7</v>
      </c>
      <c r="BD525" s="5">
        <f t="shared" si="717"/>
        <v>3.4040263576600662E-5</v>
      </c>
      <c r="BE525" s="5">
        <f t="shared" si="718"/>
        <v>2.9882605234933737E-5</v>
      </c>
      <c r="BF525" s="5">
        <f t="shared" si="719"/>
        <v>1.3116380453656629E-5</v>
      </c>
      <c r="BG525" s="5">
        <f t="shared" si="720"/>
        <v>3.8381177467071712E-6</v>
      </c>
      <c r="BH525" s="5">
        <f t="shared" si="721"/>
        <v>8.4233305958362151E-7</v>
      </c>
      <c r="BI525" s="5">
        <f t="shared" si="722"/>
        <v>1.478901962038505E-7</v>
      </c>
      <c r="BJ525" s="8">
        <f t="shared" si="723"/>
        <v>0.37368423101392267</v>
      </c>
      <c r="BK525" s="8">
        <f t="shared" si="724"/>
        <v>0.35408537068257684</v>
      </c>
      <c r="BL525" s="8">
        <f t="shared" si="725"/>
        <v>0.26042882725189398</v>
      </c>
      <c r="BM525" s="8">
        <f t="shared" si="726"/>
        <v>0.21120250574673868</v>
      </c>
      <c r="BN525" s="8">
        <f t="shared" si="727"/>
        <v>0.78875135145024589</v>
      </c>
    </row>
    <row r="526" spans="1:66" x14ac:dyDescent="0.25">
      <c r="A526" t="s">
        <v>99</v>
      </c>
      <c r="B526" t="s">
        <v>118</v>
      </c>
      <c r="C526" t="s">
        <v>111</v>
      </c>
      <c r="D526" t="s">
        <v>500</v>
      </c>
      <c r="E526">
        <f>VLOOKUP(A526,home!$A$2:$E$405,3,FALSE)</f>
        <v>1.3447619047618999</v>
      </c>
      <c r="F526">
        <f>VLOOKUP(B526,home!$B$2:$E$405,3,FALSE)</f>
        <v>0.88</v>
      </c>
      <c r="G526">
        <f>VLOOKUP(C526,away!$B$2:$E$405,4,FALSE)</f>
        <v>0.64</v>
      </c>
      <c r="H526">
        <f>VLOOKUP(A526,away!$A$2:$E$405,3,FALSE)</f>
        <v>1.2609523809523799</v>
      </c>
      <c r="I526">
        <f>VLOOKUP(C526,away!$B$2:$E$405,3,FALSE)</f>
        <v>0.91</v>
      </c>
      <c r="J526">
        <f>VLOOKUP(B526,home!$B$2:$E$405,4,FALSE)</f>
        <v>1.44</v>
      </c>
      <c r="K526" s="3">
        <f t="shared" si="672"/>
        <v>0.75736990476190202</v>
      </c>
      <c r="L526" s="3">
        <f t="shared" si="673"/>
        <v>1.6523519999999987</v>
      </c>
      <c r="M526" s="5">
        <f t="shared" si="674"/>
        <v>8.9840275251319615E-2</v>
      </c>
      <c r="N526" s="5">
        <f t="shared" si="675"/>
        <v>6.8042320710875001E-2</v>
      </c>
      <c r="O526" s="5">
        <f t="shared" si="676"/>
        <v>0.14844775849206834</v>
      </c>
      <c r="P526" s="5">
        <f t="shared" si="677"/>
        <v>0.11242986471125564</v>
      </c>
      <c r="Q526" s="5">
        <f t="shared" si="678"/>
        <v>2.57666029782871E-2</v>
      </c>
      <c r="R526" s="5">
        <f t="shared" si="679"/>
        <v>0.12264397531994299</v>
      </c>
      <c r="S526" s="5">
        <f t="shared" si="680"/>
        <v>3.5174854606218442E-2</v>
      </c>
      <c r="T526" s="5">
        <f t="shared" si="681"/>
        <v>4.2575497964378602E-2</v>
      </c>
      <c r="U526" s="5">
        <f t="shared" si="682"/>
        <v>9.2886855907686292E-2</v>
      </c>
      <c r="V526" s="5">
        <f t="shared" si="683"/>
        <v>4.8910310035749768E-3</v>
      </c>
      <c r="W526" s="5">
        <f t="shared" si="684"/>
        <v>6.5049498812343462E-3</v>
      </c>
      <c r="X526" s="5">
        <f t="shared" si="685"/>
        <v>1.0748466946157326E-2</v>
      </c>
      <c r="Y526" s="5">
        <f t="shared" si="686"/>
        <v>8.8801254277084702E-3</v>
      </c>
      <c r="Z526" s="5">
        <f t="shared" si="687"/>
        <v>6.7550339302619417E-2</v>
      </c>
      <c r="AA526" s="5">
        <f t="shared" si="688"/>
        <v>5.1160594044259038E-2</v>
      </c>
      <c r="AB526" s="5">
        <f t="shared" si="689"/>
        <v>1.9373747119431399E-2</v>
      </c>
      <c r="AC526" s="5">
        <f t="shared" si="690"/>
        <v>3.8255250254702334E-4</v>
      </c>
      <c r="AD526" s="5">
        <f t="shared" si="691"/>
        <v>1.2316633180078508E-3</v>
      </c>
      <c r="AE526" s="5">
        <f t="shared" si="692"/>
        <v>2.0351413468369063E-3</v>
      </c>
      <c r="AF526" s="5">
        <f t="shared" si="693"/>
        <v>1.681384937364327E-3</v>
      </c>
      <c r="AG526" s="5">
        <f t="shared" si="694"/>
        <v>9.260799213412726E-4</v>
      </c>
      <c r="AH526" s="5">
        <f t="shared" si="695"/>
        <v>2.7904234561840432E-2</v>
      </c>
      <c r="AI526" s="5">
        <f t="shared" si="696"/>
        <v>2.1133827472554864E-2</v>
      </c>
      <c r="AJ526" s="5">
        <f t="shared" si="697"/>
        <v>8.0030624500716727E-3</v>
      </c>
      <c r="AK526" s="5">
        <f t="shared" si="698"/>
        <v>2.020426215204779E-3</v>
      </c>
      <c r="AL526" s="5">
        <f t="shared" si="699"/>
        <v>1.9149685811178486E-5</v>
      </c>
      <c r="AM526" s="5">
        <f t="shared" si="700"/>
        <v>1.865649459716669E-4</v>
      </c>
      <c r="AN526" s="5">
        <f t="shared" si="701"/>
        <v>3.0827096160617547E-4</v>
      </c>
      <c r="AO526" s="5">
        <f t="shared" si="702"/>
        <v>2.546860699759435E-4</v>
      </c>
      <c r="AP526" s="5">
        <f t="shared" si="703"/>
        <v>1.4027701236562994E-4</v>
      </c>
      <c r="AQ526" s="5">
        <f t="shared" si="704"/>
        <v>5.7946750484093297E-5</v>
      </c>
      <c r="AR526" s="5">
        <f t="shared" si="705"/>
        <v>9.2215235573452226E-3</v>
      </c>
      <c r="AS526" s="5">
        <f t="shared" si="706"/>
        <v>6.9841044183861873E-3</v>
      </c>
      <c r="AT526" s="5">
        <f t="shared" si="707"/>
        <v>2.6447752491001626E-3</v>
      </c>
      <c r="AU526" s="5">
        <f t="shared" si="708"/>
        <v>6.6769105950920864E-4</v>
      </c>
      <c r="AV526" s="5">
        <f t="shared" si="709"/>
        <v>1.2642227853771568E-4</v>
      </c>
      <c r="AW526" s="5">
        <f t="shared" si="710"/>
        <v>6.6568652564263688E-7</v>
      </c>
      <c r="AX526" s="5">
        <f t="shared" si="711"/>
        <v>2.3549779227078449E-5</v>
      </c>
      <c r="AY526" s="5">
        <f t="shared" si="712"/>
        <v>3.8912524805421494E-5</v>
      </c>
      <c r="AZ526" s="5">
        <f t="shared" si="713"/>
        <v>3.2148594093643893E-5</v>
      </c>
      <c r="BA526" s="5">
        <f t="shared" si="714"/>
        <v>1.7706931249273543E-5</v>
      </c>
      <c r="BB526" s="5">
        <f t="shared" si="715"/>
        <v>7.3145208158999037E-6</v>
      </c>
      <c r="BC526" s="5">
        <f t="shared" si="716"/>
        <v>2.4172326198387648E-6</v>
      </c>
      <c r="BD526" s="5">
        <f t="shared" si="717"/>
        <v>2.5395338155044141E-3</v>
      </c>
      <c r="BE526" s="5">
        <f t="shared" si="718"/>
        <v>1.9233664839882077E-3</v>
      </c>
      <c r="BF526" s="5">
        <f t="shared" si="719"/>
        <v>7.2834994540019161E-4</v>
      </c>
      <c r="BG526" s="5">
        <f t="shared" si="720"/>
        <v>1.8387677626035989E-4</v>
      </c>
      <c r="BH526" s="5">
        <f t="shared" si="721"/>
        <v>3.4815684131058585E-5</v>
      </c>
      <c r="BI526" s="5">
        <f t="shared" si="722"/>
        <v>5.2736702749120626E-6</v>
      </c>
      <c r="BJ526" s="8">
        <f t="shared" si="723"/>
        <v>0.16946202875540592</v>
      </c>
      <c r="BK526" s="8">
        <f t="shared" si="724"/>
        <v>0.24277664028553228</v>
      </c>
      <c r="BL526" s="8">
        <f t="shared" si="725"/>
        <v>0.51863421452149738</v>
      </c>
      <c r="BM526" s="8">
        <f t="shared" si="726"/>
        <v>0.43121417856302652</v>
      </c>
      <c r="BN526" s="8">
        <f t="shared" si="727"/>
        <v>0.56717079746374865</v>
      </c>
    </row>
    <row r="527" spans="1:66" x14ac:dyDescent="0.25">
      <c r="A527" t="s">
        <v>99</v>
      </c>
      <c r="B527" t="s">
        <v>417</v>
      </c>
      <c r="C527" t="s">
        <v>119</v>
      </c>
      <c r="D527" t="s">
        <v>500</v>
      </c>
      <c r="E527">
        <f>VLOOKUP(A527,home!$A$2:$E$405,3,FALSE)</f>
        <v>1.3447619047618999</v>
      </c>
      <c r="F527">
        <f>VLOOKUP(B527,home!$B$2:$E$405,3,FALSE)</f>
        <v>0.92</v>
      </c>
      <c r="G527">
        <f>VLOOKUP(C527,away!$B$2:$E$405,4,FALSE)</f>
        <v>1.08</v>
      </c>
      <c r="H527">
        <f>VLOOKUP(A527,away!$A$2:$E$405,3,FALSE)</f>
        <v>1.2609523809523799</v>
      </c>
      <c r="I527">
        <f>VLOOKUP(C527,away!$B$2:$E$405,3,FALSE)</f>
        <v>0.91</v>
      </c>
      <c r="J527">
        <f>VLOOKUP(B527,home!$B$2:$E$405,4,FALSE)</f>
        <v>1.06</v>
      </c>
      <c r="K527" s="3">
        <f t="shared" si="672"/>
        <v>1.3361554285714239</v>
      </c>
      <c r="L527" s="3">
        <f t="shared" si="673"/>
        <v>1.2163146666666658</v>
      </c>
      <c r="M527" s="5">
        <f t="shared" si="674"/>
        <v>7.7889034856361145E-2</v>
      </c>
      <c r="N527" s="5">
        <f t="shared" si="675"/>
        <v>0.1040718567495158</v>
      </c>
      <c r="O527" s="5">
        <f t="shared" si="676"/>
        <v>9.4737575468303234E-2</v>
      </c>
      <c r="P527" s="5">
        <f t="shared" si="677"/>
        <v>0.1265841257516683</v>
      </c>
      <c r="Q527" s="5">
        <f t="shared" si="678"/>
        <v>6.9528088178686567E-2</v>
      </c>
      <c r="R527" s="5">
        <f t="shared" si="679"/>
        <v>5.7615351263268687E-2</v>
      </c>
      <c r="S527" s="5">
        <f t="shared" si="680"/>
        <v>5.1430669675981845E-2</v>
      </c>
      <c r="T527" s="5">
        <f t="shared" si="681"/>
        <v>8.4568033397029715E-2</v>
      </c>
      <c r="U527" s="5">
        <f t="shared" si="682"/>
        <v>7.6983064359465891E-2</v>
      </c>
      <c r="V527" s="5">
        <f t="shared" si="683"/>
        <v>9.2871528632766688E-3</v>
      </c>
      <c r="W527" s="5">
        <f t="shared" si="684"/>
        <v>3.096677748604823E-2</v>
      </c>
      <c r="X527" s="5">
        <f t="shared" si="685"/>
        <v>3.7665345635683571E-2</v>
      </c>
      <c r="Y527" s="5">
        <f t="shared" si="686"/>
        <v>2.2906456160875614E-2</v>
      </c>
      <c r="Z527" s="5">
        <f t="shared" si="687"/>
        <v>2.33594655888885E-2</v>
      </c>
      <c r="AA527" s="5">
        <f t="shared" si="688"/>
        <v>3.121187675512074E-2</v>
      </c>
      <c r="AB527" s="5">
        <f t="shared" si="689"/>
        <v>2.0851959281128412E-2</v>
      </c>
      <c r="AC527" s="5">
        <f t="shared" si="690"/>
        <v>9.433341035166024E-4</v>
      </c>
      <c r="AD527" s="5">
        <f t="shared" si="691"/>
        <v>1.0344106960836676E-2</v>
      </c>
      <c r="AE527" s="5">
        <f t="shared" si="692"/>
        <v>1.2581689010034402E-2</v>
      </c>
      <c r="AF527" s="5">
        <f t="shared" si="693"/>
        <v>7.6516464371718246E-3</v>
      </c>
      <c r="AG527" s="5">
        <f t="shared" si="694"/>
        <v>3.102269928559942E-3</v>
      </c>
      <c r="AH527" s="5">
        <f t="shared" si="695"/>
        <v>7.1031151503150956E-3</v>
      </c>
      <c r="AI527" s="5">
        <f t="shared" si="696"/>
        <v>9.4908658678614401E-3</v>
      </c>
      <c r="AJ527" s="5">
        <f t="shared" si="697"/>
        <v>6.3406359755931521E-3</v>
      </c>
      <c r="AK527" s="5">
        <f t="shared" si="698"/>
        <v>2.8240250597946848E-3</v>
      </c>
      <c r="AL527" s="5">
        <f t="shared" si="699"/>
        <v>6.1323714181640254E-5</v>
      </c>
      <c r="AM527" s="5">
        <f t="shared" si="700"/>
        <v>2.7642669338890755E-3</v>
      </c>
      <c r="AN527" s="5">
        <f t="shared" si="701"/>
        <v>3.3622184142709775E-3</v>
      </c>
      <c r="AO527" s="5">
        <f t="shared" si="702"/>
        <v>2.0447577849072654E-3</v>
      </c>
      <c r="AP527" s="5">
        <f t="shared" si="703"/>
        <v>8.2902296118784991E-4</v>
      </c>
      <c r="AQ527" s="5">
        <f t="shared" si="704"/>
        <v>2.520881966740531E-4</v>
      </c>
      <c r="AR527" s="5">
        <f t="shared" si="705"/>
        <v>1.7279246272700868E-3</v>
      </c>
      <c r="AS527" s="5">
        <f t="shared" si="706"/>
        <v>2.3087758708891805E-3</v>
      </c>
      <c r="AT527" s="5">
        <f t="shared" si="707"/>
        <v>1.5424417066216482E-3</v>
      </c>
      <c r="AU527" s="5">
        <f t="shared" si="708"/>
        <v>6.8698061985249541E-4</v>
      </c>
      <c r="AV527" s="5">
        <f t="shared" si="709"/>
        <v>2.2947822113481847E-4</v>
      </c>
      <c r="AW527" s="5">
        <f t="shared" si="710"/>
        <v>2.7684002140008527E-6</v>
      </c>
      <c r="AX527" s="5">
        <f t="shared" si="711"/>
        <v>6.1558171162272876E-4</v>
      </c>
      <c r="AY527" s="5">
        <f t="shared" si="712"/>
        <v>7.4874106437849497E-4</v>
      </c>
      <c r="AZ527" s="5">
        <f t="shared" si="713"/>
        <v>4.5535236906958697E-4</v>
      </c>
      <c r="BA527" s="5">
        <f t="shared" si="714"/>
        <v>1.8461725500025036E-4</v>
      </c>
      <c r="BB527" s="5">
        <f t="shared" si="715"/>
        <v>5.6138168744136127E-5</v>
      </c>
      <c r="BC527" s="5">
        <f t="shared" si="716"/>
        <v>1.3656335600660171E-5</v>
      </c>
      <c r="BD527" s="5">
        <f t="shared" si="717"/>
        <v>3.5028334450719014E-4</v>
      </c>
      <c r="BE527" s="5">
        <f t="shared" si="718"/>
        <v>4.6803299230143634E-4</v>
      </c>
      <c r="BF527" s="5">
        <f t="shared" si="719"/>
        <v>3.1268241170704584E-4</v>
      </c>
      <c r="BG527" s="5">
        <f t="shared" si="720"/>
        <v>1.3926410060705806E-4</v>
      </c>
      <c r="BH527" s="5">
        <f t="shared" si="721"/>
        <v>4.6519621007809405E-5</v>
      </c>
      <c r="BI527" s="5">
        <f t="shared" si="722"/>
        <v>1.2431488828933955E-5</v>
      </c>
      <c r="BJ527" s="8">
        <f t="shared" si="723"/>
        <v>0.39471271113978745</v>
      </c>
      <c r="BK527" s="8">
        <f t="shared" si="724"/>
        <v>0.26694438202936477</v>
      </c>
      <c r="BL527" s="8">
        <f t="shared" si="725"/>
        <v>0.31498328418557908</v>
      </c>
      <c r="BM527" s="8">
        <f t="shared" si="726"/>
        <v>0.46882783801165151</v>
      </c>
      <c r="BN527" s="8">
        <f t="shared" si="727"/>
        <v>0.53042603226780372</v>
      </c>
    </row>
    <row r="528" spans="1:66" x14ac:dyDescent="0.25">
      <c r="A528" t="s">
        <v>99</v>
      </c>
      <c r="B528" t="s">
        <v>108</v>
      </c>
      <c r="C528" t="s">
        <v>117</v>
      </c>
      <c r="D528" t="s">
        <v>500</v>
      </c>
      <c r="E528">
        <f>VLOOKUP(A528,home!$A$2:$E$405,3,FALSE)</f>
        <v>1.3447619047618999</v>
      </c>
      <c r="F528">
        <f>VLOOKUP(B528,home!$B$2:$E$405,3,FALSE)</f>
        <v>0.85</v>
      </c>
      <c r="G528">
        <f>VLOOKUP(C528,away!$B$2:$E$405,4,FALSE)</f>
        <v>1.05</v>
      </c>
      <c r="H528">
        <f>VLOOKUP(A528,away!$A$2:$E$405,3,FALSE)</f>
        <v>1.2609523809523799</v>
      </c>
      <c r="I528">
        <f>VLOOKUP(C528,away!$B$2:$E$405,3,FALSE)</f>
        <v>0.78</v>
      </c>
      <c r="J528">
        <f>VLOOKUP(B528,home!$B$2:$E$405,4,FALSE)</f>
        <v>0.57999999999999996</v>
      </c>
      <c r="K528" s="3">
        <f t="shared" si="672"/>
        <v>1.2001999999999957</v>
      </c>
      <c r="L528" s="3">
        <f t="shared" si="673"/>
        <v>0.57045485714285671</v>
      </c>
      <c r="M528" s="5">
        <f t="shared" si="674"/>
        <v>0.17022148156566136</v>
      </c>
      <c r="N528" s="5">
        <f t="shared" si="675"/>
        <v>0.20429982217510601</v>
      </c>
      <c r="O528" s="5">
        <f t="shared" si="676"/>
        <v>9.7103670949184775E-2</v>
      </c>
      <c r="P528" s="5">
        <f t="shared" si="677"/>
        <v>0.11654382587321113</v>
      </c>
      <c r="Q528" s="5">
        <f t="shared" si="678"/>
        <v>0.1226003232872807</v>
      </c>
      <c r="R528" s="5">
        <f t="shared" si="679"/>
        <v>2.7696630369682076E-2</v>
      </c>
      <c r="S528" s="5">
        <f t="shared" si="680"/>
        <v>1.9948221611392283E-2</v>
      </c>
      <c r="T528" s="5">
        <f t="shared" si="681"/>
        <v>6.9937949906513766E-2</v>
      </c>
      <c r="U528" s="5">
        <f t="shared" si="682"/>
        <v>3.3241495769692306E-2</v>
      </c>
      <c r="V528" s="5">
        <f t="shared" si="683"/>
        <v>1.5175275337198744E-3</v>
      </c>
      <c r="W528" s="5">
        <f t="shared" si="684"/>
        <v>4.904830266979792E-2</v>
      </c>
      <c r="X528" s="5">
        <f t="shared" si="685"/>
        <v>2.7979842492599168E-2</v>
      </c>
      <c r="Y528" s="5">
        <f t="shared" si="686"/>
        <v>7.9806185259976431E-3</v>
      </c>
      <c r="Z528" s="5">
        <f t="shared" si="687"/>
        <v>5.2665591069584999E-3</v>
      </c>
      <c r="AA528" s="5">
        <f t="shared" si="688"/>
        <v>6.3209242401715687E-3</v>
      </c>
      <c r="AB528" s="5">
        <f t="shared" si="689"/>
        <v>3.7931866365269453E-3</v>
      </c>
      <c r="AC528" s="5">
        <f t="shared" si="690"/>
        <v>6.4936892446294683E-5</v>
      </c>
      <c r="AD528" s="5">
        <f t="shared" si="691"/>
        <v>1.4716943216072821E-2</v>
      </c>
      <c r="AE528" s="5">
        <f t="shared" si="692"/>
        <v>8.3953517399043553E-3</v>
      </c>
      <c r="AF528" s="5">
        <f t="shared" si="693"/>
        <v>2.3945845887255856E-3</v>
      </c>
      <c r="AG528" s="5">
        <f t="shared" si="694"/>
        <v>4.5533413649264688E-4</v>
      </c>
      <c r="AH528" s="5">
        <f t="shared" si="695"/>
        <v>7.5108355574860517E-4</v>
      </c>
      <c r="AI528" s="5">
        <f t="shared" si="696"/>
        <v>9.014504836094726E-4</v>
      </c>
      <c r="AJ528" s="5">
        <f t="shared" si="697"/>
        <v>5.4096043521404259E-4</v>
      </c>
      <c r="AK528" s="5">
        <f t="shared" si="698"/>
        <v>2.1642023811463052E-4</v>
      </c>
      <c r="AL528" s="5">
        <f t="shared" si="699"/>
        <v>1.7783875023057236E-6</v>
      </c>
      <c r="AM528" s="5">
        <f t="shared" si="700"/>
        <v>3.5326550495861056E-3</v>
      </c>
      <c r="AN528" s="5">
        <f t="shared" si="701"/>
        <v>2.0152202316466332E-3</v>
      </c>
      <c r="AO528" s="5">
        <f t="shared" si="702"/>
        <v>5.747960846776872E-4</v>
      </c>
      <c r="AP528" s="5">
        <f t="shared" si="703"/>
        <v>1.0929840612369451E-4</v>
      </c>
      <c r="AQ528" s="5">
        <f t="shared" si="704"/>
        <v>1.5587451662808515E-5</v>
      </c>
      <c r="AR528" s="5">
        <f t="shared" si="705"/>
        <v>8.5691852499383914E-5</v>
      </c>
      <c r="AS528" s="5">
        <f t="shared" si="706"/>
        <v>1.0284736136976019E-4</v>
      </c>
      <c r="AT528" s="5">
        <f t="shared" si="707"/>
        <v>6.1718701557992873E-5</v>
      </c>
      <c r="AU528" s="5">
        <f t="shared" si="708"/>
        <v>2.4691595203300927E-5</v>
      </c>
      <c r="AV528" s="5">
        <f t="shared" si="709"/>
        <v>7.4087131407504201E-6</v>
      </c>
      <c r="AW528" s="5">
        <f t="shared" si="710"/>
        <v>3.3821962340129254E-8</v>
      </c>
      <c r="AX528" s="5">
        <f t="shared" si="711"/>
        <v>7.0664876508553761E-4</v>
      </c>
      <c r="AY528" s="5">
        <f t="shared" si="712"/>
        <v>4.0311122033704646E-4</v>
      </c>
      <c r="AZ528" s="5">
        <f t="shared" si="713"/>
        <v>1.1497837680502621E-4</v>
      </c>
      <c r="BA528" s="5">
        <f t="shared" si="714"/>
        <v>2.1863324504942934E-5</v>
      </c>
      <c r="BB528" s="5">
        <f t="shared" si="715"/>
        <v>3.1180099142837829E-6</v>
      </c>
      <c r="BC528" s="5">
        <f t="shared" si="716"/>
        <v>3.557367800445534E-7</v>
      </c>
      <c r="BD528" s="5">
        <f t="shared" si="717"/>
        <v>8.147222245973798E-6</v>
      </c>
      <c r="BE528" s="5">
        <f t="shared" si="718"/>
        <v>9.7782961396177163E-6</v>
      </c>
      <c r="BF528" s="5">
        <f t="shared" si="719"/>
        <v>5.8679555133845719E-6</v>
      </c>
      <c r="BG528" s="5">
        <f t="shared" si="720"/>
        <v>2.3475734023880458E-6</v>
      </c>
      <c r="BH528" s="5">
        <f t="shared" si="721"/>
        <v>7.0438939938653095E-7</v>
      </c>
      <c r="BI528" s="5">
        <f t="shared" si="722"/>
        <v>1.6908163142874221E-7</v>
      </c>
      <c r="BJ528" s="8">
        <f t="shared" si="723"/>
        <v>0.51530670539561452</v>
      </c>
      <c r="BK528" s="8">
        <f t="shared" si="724"/>
        <v>0.30870088308427029</v>
      </c>
      <c r="BL528" s="8">
        <f t="shared" si="725"/>
        <v>0.17087519542004778</v>
      </c>
      <c r="BM528" s="8">
        <f t="shared" si="726"/>
        <v>0.26128051138839015</v>
      </c>
      <c r="BN528" s="8">
        <f t="shared" si="727"/>
        <v>0.73846575422012595</v>
      </c>
    </row>
    <row r="529" spans="1:66" x14ac:dyDescent="0.25">
      <c r="A529" t="s">
        <v>99</v>
      </c>
      <c r="B529" t="s">
        <v>110</v>
      </c>
      <c r="C529" t="s">
        <v>101</v>
      </c>
      <c r="D529" t="s">
        <v>500</v>
      </c>
      <c r="E529">
        <f>VLOOKUP(A529,home!$A$2:$E$405,3,FALSE)</f>
        <v>1.3447619047618999</v>
      </c>
      <c r="F529">
        <f>VLOOKUP(B529,home!$B$2:$E$405,3,FALSE)</f>
        <v>0.98</v>
      </c>
      <c r="G529">
        <f>VLOOKUP(C529,away!$B$2:$E$405,4,FALSE)</f>
        <v>0.54</v>
      </c>
      <c r="H529">
        <f>VLOOKUP(A529,away!$A$2:$E$405,3,FALSE)</f>
        <v>1.2609523809523799</v>
      </c>
      <c r="I529">
        <f>VLOOKUP(C529,away!$B$2:$E$405,3,FALSE)</f>
        <v>1.18</v>
      </c>
      <c r="J529">
        <f>VLOOKUP(B529,home!$B$2:$E$405,4,FALSE)</f>
        <v>0.47</v>
      </c>
      <c r="K529" s="3">
        <f t="shared" si="672"/>
        <v>0.7116479999999975</v>
      </c>
      <c r="L529" s="3">
        <f t="shared" si="673"/>
        <v>0.69932419047618988</v>
      </c>
      <c r="M529" s="5">
        <f t="shared" si="674"/>
        <v>0.2439060447178896</v>
      </c>
      <c r="N529" s="5">
        <f t="shared" si="675"/>
        <v>0.17357524891139606</v>
      </c>
      <c r="O529" s="5">
        <f t="shared" si="676"/>
        <v>0.1705693972745875</v>
      </c>
      <c r="P529" s="5">
        <f t="shared" si="677"/>
        <v>0.12138537043166521</v>
      </c>
      <c r="Q529" s="5">
        <f t="shared" si="678"/>
        <v>6.1762239368648379E-2</v>
      </c>
      <c r="R529" s="5">
        <f t="shared" si="679"/>
        <v>5.964165283453126E-2</v>
      </c>
      <c r="S529" s="5">
        <f t="shared" si="680"/>
        <v>1.5102545092593875E-2</v>
      </c>
      <c r="T529" s="5">
        <f t="shared" si="681"/>
        <v>4.3191828048476689E-2</v>
      </c>
      <c r="U529" s="5">
        <f t="shared" si="682"/>
        <v>4.2443862956388349E-2</v>
      </c>
      <c r="V529" s="5">
        <f t="shared" si="683"/>
        <v>8.3512486796837081E-4</v>
      </c>
      <c r="W529" s="5">
        <f t="shared" si="684"/>
        <v>1.4650991374073245E-2</v>
      </c>
      <c r="X529" s="5">
        <f t="shared" si="685"/>
        <v>1.0245792682347413E-2</v>
      </c>
      <c r="Y529" s="5">
        <f t="shared" si="686"/>
        <v>3.5825653366847367E-3</v>
      </c>
      <c r="Z529" s="5">
        <f t="shared" si="687"/>
        <v>1.3902950195723511E-2</v>
      </c>
      <c r="AA529" s="5">
        <f t="shared" si="688"/>
        <v>9.8940067008862088E-3</v>
      </c>
      <c r="AB529" s="5">
        <f t="shared" si="689"/>
        <v>3.5205250403361225E-3</v>
      </c>
      <c r="AC529" s="5">
        <f t="shared" si="690"/>
        <v>2.5976175983124611E-5</v>
      </c>
      <c r="AD529" s="5">
        <f t="shared" si="691"/>
        <v>2.6065871773441099E-3</v>
      </c>
      <c r="AE529" s="5">
        <f t="shared" si="692"/>
        <v>1.8228494677017862E-3</v>
      </c>
      <c r="AF529" s="5">
        <f t="shared" si="693"/>
        <v>6.3738136418025259E-4</v>
      </c>
      <c r="AG529" s="5">
        <f t="shared" si="694"/>
        <v>1.4857873550998824E-4</v>
      </c>
      <c r="AH529" s="5">
        <f t="shared" si="695"/>
        <v>2.4306673477137823E-3</v>
      </c>
      <c r="AI529" s="5">
        <f t="shared" si="696"/>
        <v>1.7297795566658114E-3</v>
      </c>
      <c r="AJ529" s="5">
        <f t="shared" si="697"/>
        <v>6.1549708097105354E-4</v>
      </c>
      <c r="AK529" s="5">
        <f t="shared" si="698"/>
        <v>1.4600575555962894E-4</v>
      </c>
      <c r="AL529" s="5">
        <f t="shared" si="699"/>
        <v>5.1710530548871436E-7</v>
      </c>
      <c r="AM529" s="5">
        <f t="shared" si="700"/>
        <v>3.7099451031651499E-4</v>
      </c>
      <c r="AN529" s="5">
        <f t="shared" si="701"/>
        <v>2.5944543559820732E-4</v>
      </c>
      <c r="AO529" s="5">
        <f t="shared" si="702"/>
        <v>9.0718234611229391E-5</v>
      </c>
      <c r="AP529" s="5">
        <f t="shared" si="703"/>
        <v>2.1147151993642355E-5</v>
      </c>
      <c r="AQ529" s="5">
        <f t="shared" si="704"/>
        <v>3.6971787372077206E-6</v>
      </c>
      <c r="AR529" s="5">
        <f t="shared" si="705"/>
        <v>3.3996489505136977E-4</v>
      </c>
      <c r="AS529" s="5">
        <f t="shared" si="706"/>
        <v>2.4193533763351631E-4</v>
      </c>
      <c r="AT529" s="5">
        <f t="shared" si="707"/>
        <v>8.6086399578108003E-5</v>
      </c>
      <c r="AU529" s="5">
        <f t="shared" si="708"/>
        <v>2.04210713623204E-5</v>
      </c>
      <c r="AV529" s="5">
        <f t="shared" si="709"/>
        <v>3.633153648213134E-6</v>
      </c>
      <c r="AW529" s="5">
        <f t="shared" si="710"/>
        <v>7.1485881572335036E-9</v>
      </c>
      <c r="AX529" s="5">
        <f t="shared" si="711"/>
        <v>4.4002916879621031E-5</v>
      </c>
      <c r="AY529" s="5">
        <f t="shared" si="712"/>
        <v>3.0772304225432047E-5</v>
      </c>
      <c r="AZ529" s="5">
        <f t="shared" si="713"/>
        <v>1.0759908370768651E-5</v>
      </c>
      <c r="BA529" s="5">
        <f t="shared" si="714"/>
        <v>2.5082214036619222E-6</v>
      </c>
      <c r="BB529" s="5">
        <f t="shared" si="715"/>
        <v>4.3851497566273152E-7</v>
      </c>
      <c r="BC529" s="5">
        <f t="shared" si="716"/>
        <v>6.1332826073405187E-8</v>
      </c>
      <c r="BD529" s="5">
        <f t="shared" si="717"/>
        <v>3.9624279170353662E-5</v>
      </c>
      <c r="BE529" s="5">
        <f t="shared" si="718"/>
        <v>2.8198539023023739E-5</v>
      </c>
      <c r="BF529" s="5">
        <f t="shared" si="719"/>
        <v>1.0033716949328363E-5</v>
      </c>
      <c r="BG529" s="5">
        <f t="shared" si="720"/>
        <v>2.3801581998518693E-6</v>
      </c>
      <c r="BH529" s="5">
        <f t="shared" si="721"/>
        <v>4.2345870565204424E-7</v>
      </c>
      <c r="BI529" s="5">
        <f t="shared" si="722"/>
        <v>6.0270708191973E-8</v>
      </c>
      <c r="BJ529" s="8">
        <f t="shared" si="723"/>
        <v>0.31305860817630071</v>
      </c>
      <c r="BK529" s="8">
        <f t="shared" si="724"/>
        <v>0.3812863506956311</v>
      </c>
      <c r="BL529" s="8">
        <f t="shared" si="725"/>
        <v>0.29176415582766968</v>
      </c>
      <c r="BM529" s="8">
        <f t="shared" si="726"/>
        <v>0.16914134620096966</v>
      </c>
      <c r="BN529" s="8">
        <f t="shared" si="727"/>
        <v>0.83083995353871798</v>
      </c>
    </row>
    <row r="530" spans="1:66" x14ac:dyDescent="0.25">
      <c r="A530" t="s">
        <v>99</v>
      </c>
      <c r="B530" t="s">
        <v>114</v>
      </c>
      <c r="C530" t="s">
        <v>103</v>
      </c>
      <c r="D530" t="s">
        <v>500</v>
      </c>
      <c r="E530">
        <f>VLOOKUP(A530,home!$A$2:$E$405,3,FALSE)</f>
        <v>1.3447619047618999</v>
      </c>
      <c r="F530">
        <f>VLOOKUP(B530,home!$B$2:$E$405,3,FALSE)</f>
        <v>1.66</v>
      </c>
      <c r="G530">
        <f>VLOOKUP(C530,away!$B$2:$E$405,4,FALSE)</f>
        <v>0.98</v>
      </c>
      <c r="H530">
        <f>VLOOKUP(A530,away!$A$2:$E$405,3,FALSE)</f>
        <v>1.2609523809523799</v>
      </c>
      <c r="I530">
        <f>VLOOKUP(C530,away!$B$2:$E$405,3,FALSE)</f>
        <v>1.05</v>
      </c>
      <c r="J530">
        <f>VLOOKUP(B530,home!$B$2:$E$405,4,FALSE)</f>
        <v>0.68</v>
      </c>
      <c r="K530" s="3">
        <f t="shared" si="672"/>
        <v>2.1876586666666586</v>
      </c>
      <c r="L530" s="3">
        <f t="shared" si="673"/>
        <v>0.90031999999999934</v>
      </c>
      <c r="M530" s="5">
        <f t="shared" si="674"/>
        <v>4.5594022040134727E-2</v>
      </c>
      <c r="N530" s="5">
        <f t="shared" si="675"/>
        <v>9.9744157464291383E-2</v>
      </c>
      <c r="O530" s="5">
        <f t="shared" si="676"/>
        <v>4.1049209923174068E-2</v>
      </c>
      <c r="P530" s="5">
        <f t="shared" si="677"/>
        <v>8.9801659848250753E-2</v>
      </c>
      <c r="Q530" s="5">
        <f t="shared" si="678"/>
        <v>0.10910308526306048</v>
      </c>
      <c r="R530" s="5">
        <f t="shared" si="679"/>
        <v>1.8478712339016021E-2</v>
      </c>
      <c r="S530" s="5">
        <f t="shared" si="680"/>
        <v>4.4218176806173154E-2</v>
      </c>
      <c r="T530" s="5">
        <f t="shared" si="681"/>
        <v>9.8227689724038544E-2</v>
      </c>
      <c r="U530" s="5">
        <f t="shared" si="682"/>
        <v>4.0425115197288523E-2</v>
      </c>
      <c r="V530" s="5">
        <f t="shared" si="683"/>
        <v>9.6768672124077221E-3</v>
      </c>
      <c r="W530" s="5">
        <f t="shared" si="684"/>
        <v>7.9560103345268557E-2</v>
      </c>
      <c r="X530" s="5">
        <f t="shared" si="685"/>
        <v>7.1629552243812136E-2</v>
      </c>
      <c r="Y530" s="5">
        <f t="shared" si="686"/>
        <v>3.2244759238074447E-2</v>
      </c>
      <c r="Z530" s="5">
        <f t="shared" si="687"/>
        <v>5.5455847643542978E-3</v>
      </c>
      <c r="AA530" s="5">
        <f t="shared" si="688"/>
        <v>1.2131846571474258E-2</v>
      </c>
      <c r="AB530" s="5">
        <f t="shared" si="689"/>
        <v>1.3270169647377929E-2</v>
      </c>
      <c r="AC530" s="5">
        <f t="shared" si="690"/>
        <v>1.1912180299650651E-3</v>
      </c>
      <c r="AD530" s="5">
        <f t="shared" si="691"/>
        <v>4.3512587401042954E-2</v>
      </c>
      <c r="AE530" s="5">
        <f t="shared" si="692"/>
        <v>3.9175252688906967E-2</v>
      </c>
      <c r="AF530" s="5">
        <f t="shared" si="693"/>
        <v>1.7635131750438342E-2</v>
      </c>
      <c r="AG530" s="5">
        <f t="shared" si="694"/>
        <v>5.292420605851546E-3</v>
      </c>
      <c r="AH530" s="5">
        <f t="shared" si="695"/>
        <v>1.2482002187608643E-3</v>
      </c>
      <c r="AI530" s="5">
        <f t="shared" si="696"/>
        <v>2.7306360263074239E-3</v>
      </c>
      <c r="AJ530" s="5">
        <f t="shared" si="697"/>
        <v>2.9868497842318216E-3</v>
      </c>
      <c r="AK530" s="5">
        <f t="shared" si="698"/>
        <v>2.178069272168728E-3</v>
      </c>
      <c r="AL530" s="5">
        <f t="shared" si="699"/>
        <v>9.3848580621259012E-5</v>
      </c>
      <c r="AM530" s="5">
        <f t="shared" si="700"/>
        <v>1.9038137787396405E-2</v>
      </c>
      <c r="AN530" s="5">
        <f t="shared" si="701"/>
        <v>1.714041621274872E-2</v>
      </c>
      <c r="AO530" s="5">
        <f t="shared" si="702"/>
        <v>7.715929762330956E-3</v>
      </c>
      <c r="AP530" s="5">
        <f t="shared" si="703"/>
        <v>2.3156019612072675E-3</v>
      </c>
      <c r="AQ530" s="5">
        <f t="shared" si="704"/>
        <v>5.2119568942853131E-4</v>
      </c>
      <c r="AR530" s="5">
        <f t="shared" si="705"/>
        <v>2.2475592419095617E-4</v>
      </c>
      <c r="AS530" s="5">
        <f t="shared" si="706"/>
        <v>4.9168924544101974E-4</v>
      </c>
      <c r="AT530" s="5">
        <f t="shared" si="707"/>
        <v>5.3782411954791845E-4</v>
      </c>
      <c r="AU530" s="5">
        <f t="shared" si="708"/>
        <v>3.9219186542378966E-4</v>
      </c>
      <c r="AV530" s="5">
        <f t="shared" si="709"/>
        <v>2.1449548334762938E-4</v>
      </c>
      <c r="AW530" s="5">
        <f t="shared" si="710"/>
        <v>5.1345414846348798E-6</v>
      </c>
      <c r="AX530" s="5">
        <f t="shared" si="711"/>
        <v>6.9414911879652928E-3</v>
      </c>
      <c r="AY530" s="5">
        <f t="shared" si="712"/>
        <v>6.2495633463489084E-3</v>
      </c>
      <c r="AZ530" s="5">
        <f t="shared" si="713"/>
        <v>2.8133034359924219E-3</v>
      </c>
      <c r="BA530" s="5">
        <f t="shared" si="714"/>
        <v>8.4429111649756523E-4</v>
      </c>
      <c r="BB530" s="5">
        <f t="shared" si="715"/>
        <v>1.9003304450127182E-4</v>
      </c>
      <c r="BC530" s="5">
        <f t="shared" si="716"/>
        <v>3.4218110125076989E-5</v>
      </c>
      <c r="BD530" s="5">
        <f t="shared" si="717"/>
        <v>3.3725375611266902E-5</v>
      </c>
      <c r="BE530" s="5">
        <f t="shared" si="718"/>
        <v>7.3779610242576401E-5</v>
      </c>
      <c r="BF530" s="5">
        <f t="shared" si="719"/>
        <v>8.0702301885230234E-5</v>
      </c>
      <c r="BG530" s="5">
        <f t="shared" si="720"/>
        <v>5.8849696713057647E-5</v>
      </c>
      <c r="BH530" s="5">
        <f t="shared" si="721"/>
        <v>3.2185762261256242E-5</v>
      </c>
      <c r="BI530" s="5">
        <f t="shared" si="722"/>
        <v>1.4082292350821969E-5</v>
      </c>
      <c r="BJ530" s="8">
        <f t="shared" si="723"/>
        <v>0.65992892137932768</v>
      </c>
      <c r="BK530" s="8">
        <f t="shared" si="724"/>
        <v>0.19682535586390154</v>
      </c>
      <c r="BL530" s="8">
        <f t="shared" si="725"/>
        <v>0.13665309065681519</v>
      </c>
      <c r="BM530" s="8">
        <f t="shared" si="726"/>
        <v>0.58893767698160715</v>
      </c>
      <c r="BN530" s="8">
        <f t="shared" si="727"/>
        <v>0.40377084687792747</v>
      </c>
    </row>
    <row r="531" spans="1:66" x14ac:dyDescent="0.25">
      <c r="A531" t="s">
        <v>99</v>
      </c>
      <c r="B531" t="s">
        <v>116</v>
      </c>
      <c r="C531" t="s">
        <v>105</v>
      </c>
      <c r="D531" t="s">
        <v>500</v>
      </c>
      <c r="E531">
        <f>VLOOKUP(A531,home!$A$2:$E$405,3,FALSE)</f>
        <v>1.3447619047618999</v>
      </c>
      <c r="F531">
        <f>VLOOKUP(B531,home!$B$2:$E$405,3,FALSE)</f>
        <v>1.01</v>
      </c>
      <c r="G531">
        <f>VLOOKUP(C531,away!$B$2:$E$405,4,FALSE)</f>
        <v>0.61</v>
      </c>
      <c r="H531">
        <f>VLOOKUP(A531,away!$A$2:$E$405,3,FALSE)</f>
        <v>1.2609523809523799</v>
      </c>
      <c r="I531">
        <f>VLOOKUP(C531,away!$B$2:$E$405,3,FALSE)</f>
        <v>1.1200000000000001</v>
      </c>
      <c r="J531">
        <f>VLOOKUP(B531,home!$B$2:$E$405,4,FALSE)</f>
        <v>1.3</v>
      </c>
      <c r="K531" s="3">
        <f t="shared" si="672"/>
        <v>0.82850780952380654</v>
      </c>
      <c r="L531" s="3">
        <f t="shared" si="673"/>
        <v>1.8359466666666655</v>
      </c>
      <c r="M531" s="5">
        <f t="shared" si="674"/>
        <v>6.9637331995885121E-2</v>
      </c>
      <c r="N531" s="5">
        <f t="shared" si="675"/>
        <v>5.7695073392992867E-2</v>
      </c>
      <c r="O531" s="5">
        <f t="shared" si="676"/>
        <v>0.12785042755340523</v>
      </c>
      <c r="P531" s="5">
        <f t="shared" si="677"/>
        <v>0.10592507767895389</v>
      </c>
      <c r="Q531" s="5">
        <f t="shared" si="678"/>
        <v>2.3900409438571885E-2</v>
      </c>
      <c r="R531" s="5">
        <f t="shared" si="679"/>
        <v>0.11736328314929119</v>
      </c>
      <c r="S531" s="5">
        <f t="shared" si="680"/>
        <v>4.0280556993321538E-2</v>
      </c>
      <c r="T531" s="5">
        <f t="shared" si="681"/>
        <v>4.3879877040714561E-2</v>
      </c>
      <c r="U531" s="5">
        <f t="shared" si="682"/>
        <v>9.7236396640541525E-2</v>
      </c>
      <c r="V531" s="5">
        <f t="shared" si="683"/>
        <v>6.8078444678706298E-3</v>
      </c>
      <c r="W531" s="5">
        <f t="shared" si="684"/>
        <v>6.6005586235577682E-3</v>
      </c>
      <c r="X531" s="5">
        <f t="shared" si="685"/>
        <v>1.21182736030588E-2</v>
      </c>
      <c r="Y531" s="5">
        <f t="shared" si="686"/>
        <v>1.1124252013645225E-2</v>
      </c>
      <c r="Z531" s="5">
        <f t="shared" si="687"/>
        <v>7.182424282899906E-2</v>
      </c>
      <c r="AA531" s="5">
        <f t="shared" si="688"/>
        <v>5.9506946096959987E-2</v>
      </c>
      <c r="AB531" s="5">
        <f t="shared" si="689"/>
        <v>2.4650984781121769E-2</v>
      </c>
      <c r="AC531" s="5">
        <f t="shared" si="690"/>
        <v>6.4721162612896657E-4</v>
      </c>
      <c r="AD531" s="5">
        <f t="shared" si="691"/>
        <v>1.3671535917093292E-3</v>
      </c>
      <c r="AE531" s="5">
        <f t="shared" si="692"/>
        <v>2.5100210795201022E-3</v>
      </c>
      <c r="AF531" s="5">
        <f t="shared" si="693"/>
        <v>2.3041324171039993E-3</v>
      </c>
      <c r="AG531" s="5">
        <f t="shared" si="694"/>
        <v>1.4100880769135646E-3</v>
      </c>
      <c r="AH531" s="5">
        <f t="shared" si="695"/>
        <v>3.2966369801939475E-2</v>
      </c>
      <c r="AI531" s="5">
        <f t="shared" si="696"/>
        <v>2.7312894832556639E-2</v>
      </c>
      <c r="AJ531" s="5">
        <f t="shared" si="697"/>
        <v>1.1314473334737797E-2</v>
      </c>
      <c r="AK531" s="5">
        <f t="shared" si="698"/>
        <v>3.1247098394930439E-3</v>
      </c>
      <c r="AL531" s="5">
        <f t="shared" si="699"/>
        <v>3.9378844540732176E-5</v>
      </c>
      <c r="AM531" s="5">
        <f t="shared" si="700"/>
        <v>2.2653948550994024E-4</v>
      </c>
      <c r="AN531" s="5">
        <f t="shared" si="701"/>
        <v>4.1591441329035618E-4</v>
      </c>
      <c r="AO531" s="5">
        <f t="shared" si="702"/>
        <v>3.8179834034952578E-4</v>
      </c>
      <c r="AP531" s="5">
        <f t="shared" si="703"/>
        <v>2.3365379676785892E-4</v>
      </c>
      <c r="AQ531" s="5">
        <f t="shared" si="704"/>
        <v>1.0724397733249021E-4</v>
      </c>
      <c r="AR531" s="5">
        <f t="shared" si="705"/>
        <v>1.2104899349994282E-2</v>
      </c>
      <c r="AS531" s="5">
        <f t="shared" si="706"/>
        <v>1.0029003644969914E-2</v>
      </c>
      <c r="AT531" s="5">
        <f t="shared" si="707"/>
        <v>4.1545539208001463E-3</v>
      </c>
      <c r="AU531" s="5">
        <f t="shared" si="708"/>
        <v>1.1473601228235574E-3</v>
      </c>
      <c r="AV531" s="5">
        <f t="shared" si="709"/>
        <v>2.3764920552387769E-4</v>
      </c>
      <c r="AW531" s="5">
        <f t="shared" si="710"/>
        <v>1.6638613574919624E-6</v>
      </c>
      <c r="AX531" s="5">
        <f t="shared" si="711"/>
        <v>3.1281622151748442E-5</v>
      </c>
      <c r="AY531" s="5">
        <f t="shared" si="712"/>
        <v>5.743138991742868E-5</v>
      </c>
      <c r="AZ531" s="5">
        <f t="shared" si="713"/>
        <v>5.2720484440468382E-5</v>
      </c>
      <c r="BA531" s="5">
        <f t="shared" si="714"/>
        <v>3.2263999224509903E-5</v>
      </c>
      <c r="BB531" s="5">
        <f t="shared" si="715"/>
        <v>1.4808745457393701E-5</v>
      </c>
      <c r="BC531" s="5">
        <f t="shared" si="716"/>
        <v>5.4376133720034195E-6</v>
      </c>
      <c r="BD531" s="5">
        <f t="shared" si="717"/>
        <v>3.7039916019929184E-3</v>
      </c>
      <c r="BE531" s="5">
        <f t="shared" si="718"/>
        <v>3.0687859686617286E-3</v>
      </c>
      <c r="BF531" s="5">
        <f t="shared" si="719"/>
        <v>1.2712565703966606E-3</v>
      </c>
      <c r="BG531" s="5">
        <f t="shared" si="720"/>
        <v>3.5108199882736136E-4</v>
      </c>
      <c r="BH531" s="5">
        <f t="shared" si="721"/>
        <v>7.2718544452924169E-5</v>
      </c>
      <c r="BI531" s="5">
        <f t="shared" si="722"/>
        <v>1.2049576395290356E-5</v>
      </c>
      <c r="BJ531" s="8">
        <f t="shared" si="723"/>
        <v>0.16446893314560185</v>
      </c>
      <c r="BK531" s="8">
        <f t="shared" si="724"/>
        <v>0.22339483299661828</v>
      </c>
      <c r="BL531" s="8">
        <f t="shared" si="725"/>
        <v>0.5374798365348854</v>
      </c>
      <c r="BM531" s="8">
        <f t="shared" si="726"/>
        <v>0.49474047476844435</v>
      </c>
      <c r="BN531" s="8">
        <f t="shared" si="727"/>
        <v>0.50237160320910024</v>
      </c>
    </row>
    <row r="532" spans="1:66" x14ac:dyDescent="0.25">
      <c r="A532" t="s">
        <v>122</v>
      </c>
      <c r="B532" t="s">
        <v>123</v>
      </c>
      <c r="C532" t="s">
        <v>132</v>
      </c>
      <c r="D532" t="s">
        <v>500</v>
      </c>
      <c r="E532">
        <f>VLOOKUP(A532,home!$A$2:$E$405,3,FALSE)</f>
        <v>1.25</v>
      </c>
      <c r="F532">
        <f>VLOOKUP(B532,home!$B$2:$E$405,3,FALSE)</f>
        <v>1.1299999999999999</v>
      </c>
      <c r="G532">
        <f>VLOOKUP(C532,away!$B$2:$E$405,4,FALSE)</f>
        <v>1.1299999999999999</v>
      </c>
      <c r="H532">
        <f>VLOOKUP(A532,away!$A$2:$E$405,3,FALSE)</f>
        <v>1.08901515151515</v>
      </c>
      <c r="I532">
        <f>VLOOKUP(C532,away!$B$2:$E$405,3,FALSE)</f>
        <v>1.0900000000000001</v>
      </c>
      <c r="J532">
        <f>VLOOKUP(B532,home!$B$2:$E$405,4,FALSE)</f>
        <v>1.25</v>
      </c>
      <c r="K532" s="3">
        <f t="shared" si="672"/>
        <v>1.5961249999999998</v>
      </c>
      <c r="L532" s="3">
        <f t="shared" si="673"/>
        <v>1.483783143939392</v>
      </c>
      <c r="M532" s="5">
        <f t="shared" si="674"/>
        <v>4.5963478479205844E-2</v>
      </c>
      <c r="N532" s="5">
        <f t="shared" si="675"/>
        <v>7.3363457087622416E-2</v>
      </c>
      <c r="O532" s="5">
        <f t="shared" si="676"/>
        <v>6.8199834604266638E-2</v>
      </c>
      <c r="P532" s="5">
        <f t="shared" si="677"/>
        <v>0.10885546100773508</v>
      </c>
      <c r="Q532" s="5">
        <f t="shared" si="678"/>
        <v>5.8548623971990663E-2</v>
      </c>
      <c r="R532" s="5">
        <f t="shared" si="679"/>
        <v>5.0596882502632647E-2</v>
      </c>
      <c r="S532" s="5">
        <f t="shared" si="680"/>
        <v>6.4450688803760384E-2</v>
      </c>
      <c r="T532" s="5">
        <f t="shared" si="681"/>
        <v>8.687346135048557E-2</v>
      </c>
      <c r="U532" s="5">
        <f t="shared" si="682"/>
        <v>8.0758949084514531E-2</v>
      </c>
      <c r="V532" s="5">
        <f t="shared" si="683"/>
        <v>1.695986483697148E-2</v>
      </c>
      <c r="W532" s="5">
        <f t="shared" si="684"/>
        <v>3.1150307479097871E-2</v>
      </c>
      <c r="X532" s="5">
        <f t="shared" si="685"/>
        <v>4.6220301166014603E-2</v>
      </c>
      <c r="Y532" s="5">
        <f t="shared" si="686"/>
        <v>3.4290451888967351E-2</v>
      </c>
      <c r="Z532" s="5">
        <f t="shared" si="687"/>
        <v>2.5024933797762765E-2</v>
      </c>
      <c r="AA532" s="5">
        <f t="shared" si="688"/>
        <v>3.994292245795409E-2</v>
      </c>
      <c r="AB532" s="5">
        <f t="shared" si="689"/>
        <v>3.1876948554100983E-2</v>
      </c>
      <c r="AC532" s="5">
        <f t="shared" si="690"/>
        <v>2.5103815661664751E-3</v>
      </c>
      <c r="AD532" s="5">
        <f t="shared" si="691"/>
        <v>1.2429946131268767E-2</v>
      </c>
      <c r="AE532" s="5">
        <f t="shared" si="692"/>
        <v>1.8443344549651255E-2</v>
      </c>
      <c r="AF532" s="5">
        <f t="shared" si="693"/>
        <v>1.3682961880319497E-2</v>
      </c>
      <c r="AG532" s="5">
        <f t="shared" si="694"/>
        <v>6.7675160657277734E-3</v>
      </c>
      <c r="AH532" s="5">
        <f t="shared" si="695"/>
        <v>9.2828937368298961E-3</v>
      </c>
      <c r="AI532" s="5">
        <f t="shared" si="696"/>
        <v>1.4816658765697616E-2</v>
      </c>
      <c r="AJ532" s="5">
        <f t="shared" si="697"/>
        <v>1.1824619736199554E-2</v>
      </c>
      <c r="AK532" s="5">
        <f t="shared" si="698"/>
        <v>6.2911903921471727E-3</v>
      </c>
      <c r="AL532" s="5">
        <f t="shared" si="699"/>
        <v>2.378138049878011E-4</v>
      </c>
      <c r="AM532" s="5">
        <f t="shared" si="700"/>
        <v>3.9679495537542691E-3</v>
      </c>
      <c r="AN532" s="5">
        <f t="shared" si="701"/>
        <v>5.8875766638624176E-3</v>
      </c>
      <c r="AO532" s="5">
        <f t="shared" si="702"/>
        <v>4.3679435062449878E-3</v>
      </c>
      <c r="AP532" s="5">
        <f t="shared" si="703"/>
        <v>2.1603603160819467E-3</v>
      </c>
      <c r="AQ532" s="5">
        <f t="shared" si="704"/>
        <v>8.0137655545949244E-4</v>
      </c>
      <c r="AR532" s="5">
        <f t="shared" si="705"/>
        <v>2.7547602507377493E-3</v>
      </c>
      <c r="AS532" s="5">
        <f t="shared" si="706"/>
        <v>4.3969417052087895E-3</v>
      </c>
      <c r="AT532" s="5">
        <f t="shared" si="707"/>
        <v>3.5090342896131896E-3</v>
      </c>
      <c r="AU532" s="5">
        <f t="shared" si="708"/>
        <v>1.8669524518362844E-3</v>
      </c>
      <c r="AV532" s="5">
        <f t="shared" si="709"/>
        <v>7.4497237054679702E-4</v>
      </c>
      <c r="AW532" s="5">
        <f t="shared" si="710"/>
        <v>1.5644867664795526E-5</v>
      </c>
      <c r="AX532" s="5">
        <f t="shared" si="711"/>
        <v>1.0555572469143387E-3</v>
      </c>
      <c r="AY532" s="5">
        <f t="shared" si="712"/>
        <v>1.5662180504345668E-3</v>
      </c>
      <c r="AZ532" s="5">
        <f t="shared" si="713"/>
        <v>1.1619639714842134E-3</v>
      </c>
      <c r="BA532" s="5">
        <f t="shared" si="714"/>
        <v>5.747008515843828E-4</v>
      </c>
      <c r="BB532" s="5">
        <f t="shared" si="715"/>
        <v>2.1318285909713037E-4</v>
      </c>
      <c r="BC532" s="5">
        <f t="shared" si="716"/>
        <v>6.3263426581025665E-5</v>
      </c>
      <c r="BD532" s="5">
        <f t="shared" si="717"/>
        <v>6.812444709398209E-4</v>
      </c>
      <c r="BE532" s="5">
        <f t="shared" si="718"/>
        <v>1.0873513311788216E-3</v>
      </c>
      <c r="BF532" s="5">
        <f t="shared" si="719"/>
        <v>8.677743217388983E-4</v>
      </c>
      <c r="BG532" s="5">
        <f t="shared" si="720"/>
        <v>4.6169209642849972E-4</v>
      </c>
      <c r="BH532" s="5">
        <f t="shared" si="721"/>
        <v>1.8422957435298472E-4</v>
      </c>
      <c r="BI532" s="5">
        <f t="shared" si="722"/>
        <v>5.8810685872831499E-5</v>
      </c>
      <c r="BJ532" s="8">
        <f t="shared" si="723"/>
        <v>0.40359046457264447</v>
      </c>
      <c r="BK532" s="8">
        <f t="shared" si="724"/>
        <v>0.24054390654926161</v>
      </c>
      <c r="BL532" s="8">
        <f t="shared" si="725"/>
        <v>0.33020466338279769</v>
      </c>
      <c r="BM532" s="8">
        <f t="shared" si="726"/>
        <v>0.59228565746624373</v>
      </c>
      <c r="BN532" s="8">
        <f t="shared" si="727"/>
        <v>0.40552773765345335</v>
      </c>
    </row>
    <row r="533" spans="1:66" x14ac:dyDescent="0.25">
      <c r="A533" t="s">
        <v>122</v>
      </c>
      <c r="B533" t="s">
        <v>125</v>
      </c>
      <c r="C533" t="s">
        <v>362</v>
      </c>
      <c r="D533" t="s">
        <v>500</v>
      </c>
      <c r="E533">
        <f>VLOOKUP(A533,home!$A$2:$E$405,3,FALSE)</f>
        <v>1.25</v>
      </c>
      <c r="F533">
        <f>VLOOKUP(B533,home!$B$2:$E$405,3,FALSE)</f>
        <v>0.95</v>
      </c>
      <c r="G533">
        <f>VLOOKUP(C533,away!$B$2:$E$405,4,FALSE)</f>
        <v>0.87</v>
      </c>
      <c r="H533">
        <f>VLOOKUP(A533,away!$A$2:$E$405,3,FALSE)</f>
        <v>1.08901515151515</v>
      </c>
      <c r="I533">
        <f>VLOOKUP(C533,away!$B$2:$E$405,3,FALSE)</f>
        <v>0.69</v>
      </c>
      <c r="J533">
        <f>VLOOKUP(B533,home!$B$2:$E$405,4,FALSE)</f>
        <v>0.88</v>
      </c>
      <c r="K533" s="3">
        <f t="shared" si="672"/>
        <v>1.0331250000000001</v>
      </c>
      <c r="L533" s="3">
        <f t="shared" si="673"/>
        <v>0.66124999999999912</v>
      </c>
      <c r="M533" s="5">
        <f t="shared" si="674"/>
        <v>0.18371401441255664</v>
      </c>
      <c r="N533" s="5">
        <f t="shared" si="675"/>
        <v>0.18979954113997258</v>
      </c>
      <c r="O533" s="5">
        <f t="shared" si="676"/>
        <v>0.12148089203030289</v>
      </c>
      <c r="P533" s="5">
        <f t="shared" si="677"/>
        <v>0.12550494657880668</v>
      </c>
      <c r="Q533" s="5">
        <f t="shared" si="678"/>
        <v>9.8043325470117085E-2</v>
      </c>
      <c r="R533" s="5">
        <f t="shared" si="679"/>
        <v>4.0164619927518838E-2</v>
      </c>
      <c r="S533" s="5">
        <f t="shared" si="680"/>
        <v>2.1434798627252307E-2</v>
      </c>
      <c r="T533" s="5">
        <f t="shared" si="681"/>
        <v>6.4831148967114824E-2</v>
      </c>
      <c r="U533" s="5">
        <f t="shared" si="682"/>
        <v>4.1495072962617903E-2</v>
      </c>
      <c r="V533" s="5">
        <f t="shared" si="683"/>
        <v>1.6270296013210597E-3</v>
      </c>
      <c r="W533" s="5">
        <f t="shared" si="684"/>
        <v>3.3763670208771572E-2</v>
      </c>
      <c r="X533" s="5">
        <f t="shared" si="685"/>
        <v>2.2326226925550172E-2</v>
      </c>
      <c r="Y533" s="5">
        <f t="shared" si="686"/>
        <v>7.3816087772600146E-3</v>
      </c>
      <c r="Z533" s="5">
        <f t="shared" si="687"/>
        <v>8.8529516423572676E-3</v>
      </c>
      <c r="AA533" s="5">
        <f t="shared" si="688"/>
        <v>9.1462056655103527E-3</v>
      </c>
      <c r="AB533" s="5">
        <f t="shared" si="689"/>
        <v>4.7245868640901911E-3</v>
      </c>
      <c r="AC533" s="5">
        <f t="shared" si="690"/>
        <v>6.9469476732928763E-5</v>
      </c>
      <c r="AD533" s="5">
        <f t="shared" si="691"/>
        <v>8.7205229461092826E-3</v>
      </c>
      <c r="AE533" s="5">
        <f t="shared" si="692"/>
        <v>5.7664457981147551E-3</v>
      </c>
      <c r="AF533" s="5">
        <f t="shared" si="693"/>
        <v>1.9065311420016879E-3</v>
      </c>
      <c r="AG533" s="5">
        <f t="shared" si="694"/>
        <v>4.2023123921620492E-4</v>
      </c>
      <c r="AH533" s="5">
        <f t="shared" si="695"/>
        <v>1.4635035683771831E-3</v>
      </c>
      <c r="AI533" s="5">
        <f t="shared" si="696"/>
        <v>1.5119821240796773E-3</v>
      </c>
      <c r="AJ533" s="5">
        <f t="shared" si="697"/>
        <v>7.8103326596990841E-4</v>
      </c>
      <c r="AK533" s="5">
        <f t="shared" si="698"/>
        <v>2.6896833096838721E-4</v>
      </c>
      <c r="AL533" s="5">
        <f t="shared" si="699"/>
        <v>1.8983337758097496E-6</v>
      </c>
      <c r="AM533" s="5">
        <f t="shared" si="700"/>
        <v>1.8018780537398312E-3</v>
      </c>
      <c r="AN533" s="5">
        <f t="shared" si="701"/>
        <v>1.1914918630354617E-3</v>
      </c>
      <c r="AO533" s="5">
        <f t="shared" si="702"/>
        <v>3.9393699721609893E-4</v>
      </c>
      <c r="AP533" s="5">
        <f t="shared" si="703"/>
        <v>8.6830279803048387E-5</v>
      </c>
      <c r="AQ533" s="5">
        <f t="shared" si="704"/>
        <v>1.4354130629941411E-5</v>
      </c>
      <c r="AR533" s="5">
        <f t="shared" si="705"/>
        <v>1.9354834691788226E-4</v>
      </c>
      <c r="AS533" s="5">
        <f t="shared" si="706"/>
        <v>1.9995963590953712E-4</v>
      </c>
      <c r="AT533" s="5">
        <f t="shared" si="707"/>
        <v>1.0329164942452027E-4</v>
      </c>
      <c r="AU533" s="5">
        <f t="shared" si="708"/>
        <v>3.5571061770569171E-5</v>
      </c>
      <c r="AV533" s="5">
        <f t="shared" si="709"/>
        <v>9.187338297929819E-6</v>
      </c>
      <c r="AW533" s="5">
        <f t="shared" si="710"/>
        <v>3.6023725953076106E-8</v>
      </c>
      <c r="AX533" s="5">
        <f t="shared" si="711"/>
        <v>3.1026087737832708E-4</v>
      </c>
      <c r="AY533" s="5">
        <f t="shared" si="712"/>
        <v>2.051600051664185E-4</v>
      </c>
      <c r="AZ533" s="5">
        <f t="shared" si="713"/>
        <v>6.7831026708147014E-5</v>
      </c>
      <c r="BA533" s="5">
        <f t="shared" si="714"/>
        <v>1.4951088803587388E-5</v>
      </c>
      <c r="BB533" s="5">
        <f t="shared" si="715"/>
        <v>2.4716018678430361E-6</v>
      </c>
      <c r="BC533" s="5">
        <f t="shared" si="716"/>
        <v>3.2686934702224115E-7</v>
      </c>
      <c r="BD533" s="5">
        <f t="shared" si="717"/>
        <v>2.1330640733241577E-5</v>
      </c>
      <c r="BE533" s="5">
        <f t="shared" si="718"/>
        <v>2.2037218207530206E-5</v>
      </c>
      <c r="BF533" s="5">
        <f t="shared" si="719"/>
        <v>1.1383600530327322E-5</v>
      </c>
      <c r="BG533" s="5">
        <f t="shared" si="720"/>
        <v>3.9202274326314721E-6</v>
      </c>
      <c r="BH533" s="5">
        <f t="shared" si="721"/>
        <v>1.0125212415843472E-6</v>
      </c>
      <c r="BI533" s="5">
        <f t="shared" si="722"/>
        <v>2.0921220154236583E-7</v>
      </c>
      <c r="BJ533" s="8">
        <f t="shared" si="723"/>
        <v>0.43704874540792399</v>
      </c>
      <c r="BK533" s="8">
        <f t="shared" si="724"/>
        <v>0.33255731703561175</v>
      </c>
      <c r="BL533" s="8">
        <f t="shared" si="725"/>
        <v>0.22163831619210261</v>
      </c>
      <c r="BM533" s="8">
        <f t="shared" si="726"/>
        <v>0.24118486673728043</v>
      </c>
      <c r="BN533" s="8">
        <f t="shared" si="727"/>
        <v>0.75870733955927472</v>
      </c>
    </row>
    <row r="534" spans="1:66" x14ac:dyDescent="0.25">
      <c r="A534" t="s">
        <v>122</v>
      </c>
      <c r="B534" t="s">
        <v>127</v>
      </c>
      <c r="C534" t="s">
        <v>142</v>
      </c>
      <c r="D534" t="s">
        <v>500</v>
      </c>
      <c r="E534">
        <f>VLOOKUP(A534,home!$A$2:$E$405,3,FALSE)</f>
        <v>1.25</v>
      </c>
      <c r="F534">
        <f>VLOOKUP(B534,home!$B$2:$E$405,3,FALSE)</f>
        <v>0.8</v>
      </c>
      <c r="G534">
        <f>VLOOKUP(C534,away!$B$2:$E$405,4,FALSE)</f>
        <v>0.95</v>
      </c>
      <c r="H534">
        <f>VLOOKUP(A534,away!$A$2:$E$405,3,FALSE)</f>
        <v>1.08901515151515</v>
      </c>
      <c r="I534">
        <f>VLOOKUP(C534,away!$B$2:$E$405,3,FALSE)</f>
        <v>0.87</v>
      </c>
      <c r="J534">
        <f>VLOOKUP(B534,home!$B$2:$E$405,4,FALSE)</f>
        <v>0.79</v>
      </c>
      <c r="K534" s="3">
        <f t="shared" si="672"/>
        <v>0.95</v>
      </c>
      <c r="L534" s="3">
        <f t="shared" si="673"/>
        <v>0.74848011363636269</v>
      </c>
      <c r="M534" s="5">
        <f t="shared" si="674"/>
        <v>0.18296139336119893</v>
      </c>
      <c r="N534" s="5">
        <f t="shared" si="675"/>
        <v>0.17381332369313895</v>
      </c>
      <c r="O534" s="5">
        <f t="shared" si="676"/>
        <v>0.13694296449405741</v>
      </c>
      <c r="P534" s="5">
        <f t="shared" si="677"/>
        <v>0.13009581626935451</v>
      </c>
      <c r="Q534" s="5">
        <f t="shared" si="678"/>
        <v>8.2561328754240992E-2</v>
      </c>
      <c r="R534" s="5">
        <f t="shared" si="679"/>
        <v>5.1249542813106244E-2</v>
      </c>
      <c r="S534" s="5">
        <f t="shared" si="680"/>
        <v>2.3126356194414187E-2</v>
      </c>
      <c r="T534" s="5">
        <f t="shared" si="681"/>
        <v>6.1795512727943397E-2</v>
      </c>
      <c r="U534" s="5">
        <f t="shared" si="682"/>
        <v>4.8687065672450923E-2</v>
      </c>
      <c r="V534" s="5">
        <f t="shared" si="683"/>
        <v>1.8271263140856248E-3</v>
      </c>
      <c r="W534" s="5">
        <f t="shared" si="684"/>
        <v>2.6144420772176317E-2</v>
      </c>
      <c r="X534" s="5">
        <f t="shared" si="685"/>
        <v>1.9568579030515409E-2</v>
      </c>
      <c r="Y534" s="5">
        <f t="shared" si="686"/>
        <v>7.3233461282311597E-3</v>
      </c>
      <c r="Z534" s="5">
        <f t="shared" si="687"/>
        <v>1.2786421209521797E-2</v>
      </c>
      <c r="AA534" s="5">
        <f t="shared" si="688"/>
        <v>1.2147100149045706E-2</v>
      </c>
      <c r="AB534" s="5">
        <f t="shared" si="689"/>
        <v>5.7698725707967099E-3</v>
      </c>
      <c r="AC534" s="5">
        <f t="shared" si="690"/>
        <v>8.1199332852191047E-5</v>
      </c>
      <c r="AD534" s="5">
        <f t="shared" si="691"/>
        <v>6.2092999333918731E-3</v>
      </c>
      <c r="AE534" s="5">
        <f t="shared" si="692"/>
        <v>4.6475375197474085E-3</v>
      </c>
      <c r="AF534" s="5">
        <f t="shared" si="693"/>
        <v>1.7392947054548997E-3</v>
      </c>
      <c r="AG534" s="5">
        <f t="shared" si="694"/>
        <v>4.3394249959533579E-4</v>
      </c>
      <c r="AH534" s="5">
        <f t="shared" si="695"/>
        <v>2.3925954999763181E-3</v>
      </c>
      <c r="AI534" s="5">
        <f t="shared" si="696"/>
        <v>2.2729657249775017E-3</v>
      </c>
      <c r="AJ534" s="5">
        <f t="shared" si="697"/>
        <v>1.0796587193643132E-3</v>
      </c>
      <c r="AK534" s="5">
        <f t="shared" si="698"/>
        <v>3.4189192779869923E-4</v>
      </c>
      <c r="AL534" s="5">
        <f t="shared" si="699"/>
        <v>2.3094912634553834E-6</v>
      </c>
      <c r="AM534" s="5">
        <f t="shared" si="700"/>
        <v>1.1797669873444563E-3</v>
      </c>
      <c r="AN534" s="5">
        <f t="shared" si="701"/>
        <v>8.8303212875200782E-4</v>
      </c>
      <c r="AO534" s="5">
        <f t="shared" si="702"/>
        <v>3.3046599403643108E-4</v>
      </c>
      <c r="AP534" s="5">
        <f t="shared" si="703"/>
        <v>8.2449074923113825E-5</v>
      </c>
      <c r="AQ534" s="5">
        <f t="shared" si="704"/>
        <v>1.5427873241916304E-5</v>
      </c>
      <c r="AR534" s="5">
        <f t="shared" si="705"/>
        <v>3.5816203034162502E-4</v>
      </c>
      <c r="AS534" s="5">
        <f t="shared" si="706"/>
        <v>3.4025392882454375E-4</v>
      </c>
      <c r="AT534" s="5">
        <f t="shared" si="707"/>
        <v>1.6162061619165826E-4</v>
      </c>
      <c r="AU534" s="5">
        <f t="shared" si="708"/>
        <v>5.1179861794025118E-5</v>
      </c>
      <c r="AV534" s="5">
        <f t="shared" si="709"/>
        <v>1.2155217176080962E-5</v>
      </c>
      <c r="AW534" s="5">
        <f t="shared" si="710"/>
        <v>4.5616051920766864E-8</v>
      </c>
      <c r="AX534" s="5">
        <f t="shared" si="711"/>
        <v>1.867964396628722E-4</v>
      </c>
      <c r="AY534" s="5">
        <f t="shared" si="712"/>
        <v>1.3981342038573452E-4</v>
      </c>
      <c r="AZ534" s="5">
        <f t="shared" si="713"/>
        <v>5.2323782389101572E-5</v>
      </c>
      <c r="BA534" s="5">
        <f t="shared" si="714"/>
        <v>1.3054436862826351E-5</v>
      </c>
      <c r="BB534" s="5">
        <f t="shared" si="715"/>
        <v>2.4427465966367472E-6</v>
      </c>
      <c r="BC534" s="5">
        <f t="shared" si="716"/>
        <v>3.6566945004710227E-7</v>
      </c>
      <c r="BD534" s="5">
        <f t="shared" si="717"/>
        <v>4.4679526195054953E-5</v>
      </c>
      <c r="BE534" s="5">
        <f t="shared" si="718"/>
        <v>4.24455498853022E-5</v>
      </c>
      <c r="BF534" s="5">
        <f t="shared" si="719"/>
        <v>2.0161636195518544E-5</v>
      </c>
      <c r="BG534" s="5">
        <f t="shared" si="720"/>
        <v>6.3845181285808725E-6</v>
      </c>
      <c r="BH534" s="5">
        <f t="shared" si="721"/>
        <v>1.5163230555379566E-6</v>
      </c>
      <c r="BI534" s="5">
        <f t="shared" si="722"/>
        <v>2.8810138055221188E-7</v>
      </c>
      <c r="BJ534" s="8">
        <f t="shared" si="723"/>
        <v>0.38712252431808086</v>
      </c>
      <c r="BK534" s="8">
        <f t="shared" si="724"/>
        <v>0.33823401438355455</v>
      </c>
      <c r="BL534" s="8">
        <f t="shared" si="725"/>
        <v>0.26192250488074231</v>
      </c>
      <c r="BM534" s="8">
        <f t="shared" si="726"/>
        <v>0.24230132760246878</v>
      </c>
      <c r="BN534" s="8">
        <f t="shared" si="727"/>
        <v>0.75762436938509714</v>
      </c>
    </row>
    <row r="535" spans="1:66" x14ac:dyDescent="0.25">
      <c r="A535" t="s">
        <v>122</v>
      </c>
      <c r="B535" t="s">
        <v>129</v>
      </c>
      <c r="C535" t="s">
        <v>134</v>
      </c>
      <c r="D535" t="s">
        <v>500</v>
      </c>
      <c r="E535">
        <f>VLOOKUP(A535,home!$A$2:$E$405,3,FALSE)</f>
        <v>1.25</v>
      </c>
      <c r="F535">
        <f>VLOOKUP(B535,home!$B$2:$E$405,3,FALSE)</f>
        <v>1.1299999999999999</v>
      </c>
      <c r="G535">
        <f>VLOOKUP(C535,away!$B$2:$E$405,4,FALSE)</f>
        <v>1.02</v>
      </c>
      <c r="H535">
        <f>VLOOKUP(A535,away!$A$2:$E$405,3,FALSE)</f>
        <v>1.08901515151515</v>
      </c>
      <c r="I535">
        <f>VLOOKUP(C535,away!$B$2:$E$405,3,FALSE)</f>
        <v>0.4</v>
      </c>
      <c r="J535">
        <f>VLOOKUP(B535,home!$B$2:$E$405,4,FALSE)</f>
        <v>1.0900000000000001</v>
      </c>
      <c r="K535" s="3">
        <f t="shared" si="672"/>
        <v>1.44075</v>
      </c>
      <c r="L535" s="3">
        <f t="shared" si="673"/>
        <v>0.47481060606060549</v>
      </c>
      <c r="M535" s="5">
        <f t="shared" si="674"/>
        <v>0.14725925501074075</v>
      </c>
      <c r="N535" s="5">
        <f t="shared" si="675"/>
        <v>0.21216377165672473</v>
      </c>
      <c r="O535" s="5">
        <f t="shared" si="676"/>
        <v>6.9920256119683069E-2</v>
      </c>
      <c r="P535" s="5">
        <f t="shared" si="677"/>
        <v>0.10073760900443338</v>
      </c>
      <c r="Q535" s="5">
        <f t="shared" si="678"/>
        <v>0.15283747700721309</v>
      </c>
      <c r="R535" s="5">
        <f t="shared" si="679"/>
        <v>1.6599439592049743E-2</v>
      </c>
      <c r="S535" s="5">
        <f t="shared" si="680"/>
        <v>1.7228231032388974E-2</v>
      </c>
      <c r="T535" s="5">
        <f t="shared" si="681"/>
        <v>7.2568855086568698E-2</v>
      </c>
      <c r="U535" s="5">
        <f t="shared" si="682"/>
        <v>2.3915642592245667E-2</v>
      </c>
      <c r="V535" s="5">
        <f t="shared" si="683"/>
        <v>1.3095051697560056E-3</v>
      </c>
      <c r="W535" s="5">
        <f t="shared" si="684"/>
        <v>7.3400198332714106E-2</v>
      </c>
      <c r="X535" s="5">
        <f t="shared" si="685"/>
        <v>3.4851192655324631E-2</v>
      </c>
      <c r="Y535" s="5">
        <f t="shared" si="686"/>
        <v>8.2738579533048057E-3</v>
      </c>
      <c r="Z535" s="5">
        <f t="shared" si="687"/>
        <v>2.6271966576558495E-3</v>
      </c>
      <c r="AA535" s="5">
        <f t="shared" si="688"/>
        <v>3.7851335845176656E-3</v>
      </c>
      <c r="AB535" s="5">
        <f t="shared" si="689"/>
        <v>2.7267156059469135E-3</v>
      </c>
      <c r="AC535" s="5">
        <f t="shared" si="690"/>
        <v>5.598817022168784E-5</v>
      </c>
      <c r="AD535" s="5">
        <f t="shared" si="691"/>
        <v>2.6437833936964469E-2</v>
      </c>
      <c r="AE535" s="5">
        <f t="shared" si="692"/>
        <v>1.2552963954539743E-2</v>
      </c>
      <c r="AF535" s="5">
        <f t="shared" si="693"/>
        <v>2.9801402115559755E-3</v>
      </c>
      <c r="AG535" s="5">
        <f t="shared" si="694"/>
        <v>4.716673933314914E-4</v>
      </c>
      <c r="AH535" s="5">
        <f t="shared" si="695"/>
        <v>3.1185520931549266E-4</v>
      </c>
      <c r="AI535" s="5">
        <f t="shared" si="696"/>
        <v>4.493053928212961E-4</v>
      </c>
      <c r="AJ535" s="5">
        <f t="shared" si="697"/>
        <v>3.2366837235364118E-4</v>
      </c>
      <c r="AK535" s="5">
        <f t="shared" si="698"/>
        <v>1.5544173582283623E-4</v>
      </c>
      <c r="AL535" s="5">
        <f t="shared" si="699"/>
        <v>1.5320230705376492E-6</v>
      </c>
      <c r="AM535" s="5">
        <f t="shared" si="700"/>
        <v>7.6180618489363004E-3</v>
      </c>
      <c r="AN535" s="5">
        <f t="shared" si="701"/>
        <v>3.617136563500622E-3</v>
      </c>
      <c r="AO535" s="5">
        <f t="shared" si="702"/>
        <v>8.587274019598532E-4</v>
      </c>
      <c r="AP535" s="5">
        <f t="shared" si="703"/>
        <v>1.3591095938846905E-4</v>
      </c>
      <c r="AQ535" s="5">
        <f t="shared" si="704"/>
        <v>1.6132991249379329E-5</v>
      </c>
      <c r="AR535" s="5">
        <f t="shared" si="705"/>
        <v>2.9614432187649223E-5</v>
      </c>
      <c r="AS535" s="5">
        <f t="shared" si="706"/>
        <v>4.2666993174355624E-5</v>
      </c>
      <c r="AT535" s="5">
        <f t="shared" si="707"/>
        <v>3.0736235207976433E-5</v>
      </c>
      <c r="AU535" s="5">
        <f t="shared" si="708"/>
        <v>1.4761076958630686E-5</v>
      </c>
      <c r="AV535" s="5">
        <f t="shared" si="709"/>
        <v>5.3167554070367911E-6</v>
      </c>
      <c r="AW535" s="5">
        <f t="shared" si="710"/>
        <v>2.9111986704887069E-8</v>
      </c>
      <c r="AX535" s="5">
        <f t="shared" si="711"/>
        <v>1.8292871014758312E-3</v>
      </c>
      <c r="AY535" s="5">
        <f t="shared" si="712"/>
        <v>8.6856491731058768E-4</v>
      </c>
      <c r="AZ535" s="5">
        <f t="shared" si="713"/>
        <v>2.0620191739560996E-4</v>
      </c>
      <c r="BA535" s="5">
        <f t="shared" si="714"/>
        <v>3.2635619123156166E-5</v>
      </c>
      <c r="BB535" s="5">
        <f t="shared" si="715"/>
        <v>3.8739345237572155E-6</v>
      </c>
      <c r="BC535" s="5">
        <f t="shared" si="716"/>
        <v>3.6787703981285341E-7</v>
      </c>
      <c r="BD535" s="5">
        <f t="shared" si="717"/>
        <v>2.343541082526405E-6</v>
      </c>
      <c r="BE535" s="5">
        <f t="shared" si="718"/>
        <v>3.3764568146499178E-6</v>
      </c>
      <c r="BF535" s="5">
        <f t="shared" si="719"/>
        <v>2.4323150778534348E-6</v>
      </c>
      <c r="BG535" s="5">
        <f t="shared" si="720"/>
        <v>1.1681193161391123E-6</v>
      </c>
      <c r="BH535" s="5">
        <f t="shared" si="721"/>
        <v>4.2074197618185667E-7</v>
      </c>
      <c r="BI535" s="5">
        <f t="shared" si="722"/>
        <v>1.2123680043680182E-7</v>
      </c>
      <c r="BJ535" s="8">
        <f t="shared" si="723"/>
        <v>0.61172485932014498</v>
      </c>
      <c r="BK535" s="8">
        <f t="shared" si="724"/>
        <v>0.26746068532792189</v>
      </c>
      <c r="BL535" s="8">
        <f t="shared" si="725"/>
        <v>0.11832041610875978</v>
      </c>
      <c r="BM535" s="8">
        <f t="shared" si="726"/>
        <v>0.29974681321831398</v>
      </c>
      <c r="BN535" s="8">
        <f t="shared" si="727"/>
        <v>0.69951780839084476</v>
      </c>
    </row>
    <row r="536" spans="1:66" x14ac:dyDescent="0.25">
      <c r="A536" t="s">
        <v>122</v>
      </c>
      <c r="B536" t="s">
        <v>131</v>
      </c>
      <c r="C536" t="s">
        <v>136</v>
      </c>
      <c r="D536" t="s">
        <v>500</v>
      </c>
      <c r="E536">
        <f>VLOOKUP(A536,home!$A$2:$E$405,3,FALSE)</f>
        <v>1.25</v>
      </c>
      <c r="F536">
        <f>VLOOKUP(B536,home!$B$2:$E$405,3,FALSE)</f>
        <v>1.05</v>
      </c>
      <c r="G536">
        <f>VLOOKUP(C536,away!$B$2:$E$405,4,FALSE)</f>
        <v>1.05</v>
      </c>
      <c r="H536">
        <f>VLOOKUP(A536,away!$A$2:$E$405,3,FALSE)</f>
        <v>1.08901515151515</v>
      </c>
      <c r="I536">
        <f>VLOOKUP(C536,away!$B$2:$E$405,3,FALSE)</f>
        <v>1.1299999999999999</v>
      </c>
      <c r="J536">
        <f>VLOOKUP(B536,home!$B$2:$E$405,4,FALSE)</f>
        <v>1.0900000000000001</v>
      </c>
      <c r="K536" s="3">
        <f t="shared" si="672"/>
        <v>1.378125</v>
      </c>
      <c r="L536" s="3">
        <f t="shared" si="673"/>
        <v>1.3413399621212101</v>
      </c>
      <c r="M536" s="5">
        <f t="shared" si="674"/>
        <v>6.591000934579469E-2</v>
      </c>
      <c r="N536" s="5">
        <f t="shared" si="675"/>
        <v>9.0832231629673313E-2</v>
      </c>
      <c r="O536" s="5">
        <f t="shared" si="676"/>
        <v>8.8407729439296839E-2</v>
      </c>
      <c r="P536" s="5">
        <f t="shared" si="677"/>
        <v>0.12183690213353097</v>
      </c>
      <c r="Q536" s="5">
        <f t="shared" si="678"/>
        <v>6.2589084607321779E-2</v>
      </c>
      <c r="R536" s="5">
        <f t="shared" si="679"/>
        <v>5.9292410228664327E-2</v>
      </c>
      <c r="S536" s="5">
        <f t="shared" si="680"/>
        <v>5.6304918133207371E-2</v>
      </c>
      <c r="T536" s="5">
        <f t="shared" si="681"/>
        <v>8.3953240376386198E-2</v>
      </c>
      <c r="U536" s="5">
        <f t="shared" si="682"/>
        <v>8.1712352846378039E-2</v>
      </c>
      <c r="V536" s="5">
        <f t="shared" si="683"/>
        <v>1.1564618128267744E-2</v>
      </c>
      <c r="W536" s="5">
        <f t="shared" si="684"/>
        <v>2.8751860741488448E-2</v>
      </c>
      <c r="X536" s="5">
        <f t="shared" si="685"/>
        <v>3.8566019797902418E-2</v>
      </c>
      <c r="Y536" s="5">
        <f t="shared" si="686"/>
        <v>2.5865071767442144E-2</v>
      </c>
      <c r="Z536" s="5">
        <f t="shared" si="687"/>
        <v>2.6510426430063957E-2</v>
      </c>
      <c r="AA536" s="5">
        <f t="shared" si="688"/>
        <v>3.6534681423931896E-2</v>
      </c>
      <c r="AB536" s="5">
        <f t="shared" si="689"/>
        <v>2.5174678918678077E-2</v>
      </c>
      <c r="AC536" s="5">
        <f t="shared" si="690"/>
        <v>1.3360994607370233E-3</v>
      </c>
      <c r="AD536" s="5">
        <f t="shared" si="691"/>
        <v>9.9059145210909447E-3</v>
      </c>
      <c r="AE536" s="5">
        <f t="shared" si="692"/>
        <v>1.3287199008496073E-2</v>
      </c>
      <c r="AF536" s="5">
        <f t="shared" si="693"/>
        <v>8.9113255073765534E-3</v>
      </c>
      <c r="AG536" s="5">
        <f t="shared" si="694"/>
        <v>3.984372339504748E-3</v>
      </c>
      <c r="AH536" s="5">
        <f t="shared" si="695"/>
        <v>8.8898735958797756E-3</v>
      </c>
      <c r="AI536" s="5">
        <f t="shared" si="696"/>
        <v>1.2251357049321818E-2</v>
      </c>
      <c r="AJ536" s="5">
        <f t="shared" si="697"/>
        <v>8.441950716798317E-3</v>
      </c>
      <c r="AK536" s="5">
        <f t="shared" si="698"/>
        <v>3.8780211105292274E-3</v>
      </c>
      <c r="AL536" s="5">
        <f t="shared" si="699"/>
        <v>9.8793018453041125E-5</v>
      </c>
      <c r="AM536" s="5">
        <f t="shared" si="700"/>
        <v>2.7303176898756916E-3</v>
      </c>
      <c r="AN536" s="5">
        <f t="shared" si="701"/>
        <v>3.6622842267167296E-3</v>
      </c>
      <c r="AO536" s="5">
        <f t="shared" si="702"/>
        <v>2.4561840929706626E-3</v>
      </c>
      <c r="AP536" s="5">
        <f t="shared" si="703"/>
        <v>1.098192626075996E-3</v>
      </c>
      <c r="AQ536" s="5">
        <f t="shared" si="704"/>
        <v>3.6826241386564207E-4</v>
      </c>
      <c r="AR536" s="5">
        <f t="shared" si="705"/>
        <v>2.3848685424719442E-3</v>
      </c>
      <c r="AS536" s="5">
        <f t="shared" si="706"/>
        <v>3.2866469600941486E-3</v>
      </c>
      <c r="AT536" s="5">
        <f t="shared" si="707"/>
        <v>2.2647051709398748E-3</v>
      </c>
      <c r="AU536" s="5">
        <f t="shared" si="708"/>
        <v>1.0403489379005053E-3</v>
      </c>
      <c r="AV536" s="5">
        <f t="shared" si="709"/>
        <v>3.5843272001103354E-4</v>
      </c>
      <c r="AW536" s="5">
        <f t="shared" si="710"/>
        <v>5.0728407483222486E-6</v>
      </c>
      <c r="AX536" s="5">
        <f t="shared" si="711"/>
        <v>6.2711984439332293E-4</v>
      </c>
      <c r="AY536" s="5">
        <f t="shared" si="712"/>
        <v>8.4118090832399888E-4</v>
      </c>
      <c r="AZ536" s="5">
        <f t="shared" si="713"/>
        <v>5.6415478385419908E-4</v>
      </c>
      <c r="BA536" s="5">
        <f t="shared" si="714"/>
        <v>2.522411188018303E-4</v>
      </c>
      <c r="BB536" s="5">
        <f t="shared" si="715"/>
        <v>8.458527318476465E-5</v>
      </c>
      <c r="BC536" s="5">
        <f t="shared" si="716"/>
        <v>2.2691521425932881E-5</v>
      </c>
      <c r="BD536" s="5">
        <f t="shared" si="717"/>
        <v>5.3315324673723153E-4</v>
      </c>
      <c r="BE536" s="5">
        <f t="shared" si="718"/>
        <v>7.3475181815974727E-4</v>
      </c>
      <c r="BF536" s="5">
        <f t="shared" si="719"/>
        <v>5.0628992470070093E-4</v>
      </c>
      <c r="BG536" s="5">
        <f t="shared" si="720"/>
        <v>2.3257693415938452E-4</v>
      </c>
      <c r="BH536" s="5">
        <f t="shared" si="721"/>
        <v>8.0130021847100484E-5</v>
      </c>
      <c r="BI536" s="5">
        <f t="shared" si="722"/>
        <v>2.208583727160707E-5</v>
      </c>
      <c r="BJ536" s="8">
        <f t="shared" si="723"/>
        <v>0.37935353479617145</v>
      </c>
      <c r="BK536" s="8">
        <f t="shared" si="724"/>
        <v>0.2578925211283149</v>
      </c>
      <c r="BL536" s="8">
        <f t="shared" si="725"/>
        <v>0.3360270454437716</v>
      </c>
      <c r="BM536" s="8">
        <f t="shared" si="726"/>
        <v>0.51007905234646433</v>
      </c>
      <c r="BN536" s="8">
        <f t="shared" si="727"/>
        <v>0.48886836738428191</v>
      </c>
    </row>
    <row r="537" spans="1:66" s="10" customFormat="1" x14ac:dyDescent="0.25">
      <c r="A537" t="s">
        <v>122</v>
      </c>
      <c r="B537" t="s">
        <v>133</v>
      </c>
      <c r="C537" t="s">
        <v>138</v>
      </c>
      <c r="D537" t="s">
        <v>500</v>
      </c>
      <c r="E537">
        <f>VLOOKUP(A537,home!$A$2:$E$405,3,FALSE)</f>
        <v>1.25</v>
      </c>
      <c r="F537">
        <f>VLOOKUP(B537,home!$B$2:$E$405,3,FALSE)</f>
        <v>0.57999999999999996</v>
      </c>
      <c r="G537">
        <f>VLOOKUP(C537,away!$B$2:$E$405,4,FALSE)</f>
        <v>1.1299999999999999</v>
      </c>
      <c r="H537">
        <f>VLOOKUP(A537,away!$A$2:$E$405,3,FALSE)</f>
        <v>1.08901515151515</v>
      </c>
      <c r="I537">
        <f>VLOOKUP(C537,away!$B$2:$E$405,3,FALSE)</f>
        <v>1.05</v>
      </c>
      <c r="J537">
        <f>VLOOKUP(B537,home!$B$2:$E$405,4,FALSE)</f>
        <v>1.25</v>
      </c>
      <c r="K537" s="3">
        <f t="shared" si="672"/>
        <v>0.81924999999999992</v>
      </c>
      <c r="L537" s="3">
        <f t="shared" si="673"/>
        <v>1.4293323863636345</v>
      </c>
      <c r="M537" s="5">
        <f t="shared" si="674"/>
        <v>0.1055487458965669</v>
      </c>
      <c r="N537" s="5">
        <f t="shared" si="675"/>
        <v>8.6470810075762433E-2</v>
      </c>
      <c r="O537" s="5">
        <f t="shared" si="676"/>
        <v>0.15086424085002884</v>
      </c>
      <c r="P537" s="5">
        <f t="shared" si="677"/>
        <v>0.12359552931638612</v>
      </c>
      <c r="Q537" s="5">
        <f t="shared" si="678"/>
        <v>3.5420605577284187E-2</v>
      </c>
      <c r="R537" s="5">
        <f t="shared" si="679"/>
        <v>0.10781757269555493</v>
      </c>
      <c r="S537" s="5">
        <f t="shared" si="680"/>
        <v>3.6181990456730116E-2</v>
      </c>
      <c r="T537" s="5">
        <f t="shared" si="681"/>
        <v>5.0627818696224666E-2</v>
      </c>
      <c r="U537" s="5">
        <f t="shared" si="682"/>
        <v>8.8329546430833364E-2</v>
      </c>
      <c r="V537" s="5">
        <f t="shared" si="683"/>
        <v>4.7076008175010401E-3</v>
      </c>
      <c r="W537" s="5">
        <f t="shared" si="684"/>
        <v>9.6727770397300218E-3</v>
      </c>
      <c r="X537" s="5">
        <f t="shared" si="685"/>
        <v>1.3825613488960683E-2</v>
      </c>
      <c r="Y537" s="5">
        <f t="shared" si="686"/>
        <v>9.8806985605587143E-3</v>
      </c>
      <c r="Z537" s="5">
        <f t="shared" si="687"/>
        <v>5.1369049490957407E-2</v>
      </c>
      <c r="AA537" s="5">
        <f t="shared" si="688"/>
        <v>4.2084093795466855E-2</v>
      </c>
      <c r="AB537" s="5">
        <f t="shared" si="689"/>
        <v>1.7238696920968109E-2</v>
      </c>
      <c r="AC537" s="5">
        <f t="shared" si="690"/>
        <v>3.4453181436865961E-4</v>
      </c>
      <c r="AD537" s="5">
        <f t="shared" si="691"/>
        <v>1.9811056474497045E-3</v>
      </c>
      <c r="AE537" s="5">
        <f t="shared" si="692"/>
        <v>2.8316584627077596E-3</v>
      </c>
      <c r="AF537" s="5">
        <f t="shared" si="693"/>
        <v>2.0236905739344315E-3</v>
      </c>
      <c r="AG537" s="5">
        <f t="shared" si="694"/>
        <v>9.6417549243443161E-4</v>
      </c>
      <c r="AH537" s="5">
        <f t="shared" si="695"/>
        <v>1.8355861523535449E-2</v>
      </c>
      <c r="AI537" s="5">
        <f t="shared" si="696"/>
        <v>1.5038039553156414E-2</v>
      </c>
      <c r="AJ537" s="5">
        <f t="shared" si="697"/>
        <v>6.1599569519616955E-3</v>
      </c>
      <c r="AK537" s="5">
        <f t="shared" si="698"/>
        <v>1.6821815776315396E-3</v>
      </c>
      <c r="AL537" s="5">
        <f t="shared" si="699"/>
        <v>1.6137602243027459E-5</v>
      </c>
      <c r="AM537" s="5">
        <f t="shared" si="700"/>
        <v>3.2460416033463417E-4</v>
      </c>
      <c r="AN537" s="5">
        <f t="shared" si="701"/>
        <v>4.6396723911466646E-4</v>
      </c>
      <c r="AO537" s="5">
        <f t="shared" si="702"/>
        <v>3.3158170053915664E-4</v>
      </c>
      <c r="AP537" s="5">
        <f t="shared" si="703"/>
        <v>1.5798015443538164E-4</v>
      </c>
      <c r="AQ537" s="5">
        <f t="shared" si="704"/>
        <v>5.6451537784304887E-5</v>
      </c>
      <c r="AR537" s="5">
        <f t="shared" si="705"/>
        <v>5.2473254710390617E-3</v>
      </c>
      <c r="AS537" s="5">
        <f t="shared" si="706"/>
        <v>4.2988713921487511E-3</v>
      </c>
      <c r="AT537" s="5">
        <f t="shared" si="707"/>
        <v>1.760925194008932E-3</v>
      </c>
      <c r="AU537" s="5">
        <f t="shared" si="708"/>
        <v>4.8087932173060578E-4</v>
      </c>
      <c r="AV537" s="5">
        <f t="shared" si="709"/>
        <v>9.8490096081949675E-5</v>
      </c>
      <c r="AW537" s="5">
        <f t="shared" si="710"/>
        <v>5.2491162421422169E-7</v>
      </c>
      <c r="AX537" s="5">
        <f t="shared" si="711"/>
        <v>4.4321993059024814E-5</v>
      </c>
      <c r="AY537" s="5">
        <f t="shared" si="712"/>
        <v>6.335086010744838E-5</v>
      </c>
      <c r="AZ537" s="5">
        <f t="shared" si="713"/>
        <v>4.5274718027783986E-5</v>
      </c>
      <c r="BA537" s="5">
        <f t="shared" si="714"/>
        <v>2.1570873586864392E-5</v>
      </c>
      <c r="BB537" s="5">
        <f t="shared" si="715"/>
        <v>7.7079870549652919E-6</v>
      </c>
      <c r="BC537" s="5">
        <f t="shared" si="716"/>
        <v>2.2034551062667063E-6</v>
      </c>
      <c r="BD537" s="5">
        <f t="shared" si="717"/>
        <v>1.2500287062578255E-3</v>
      </c>
      <c r="BE537" s="5">
        <f t="shared" si="718"/>
        <v>1.0240860176017235E-3</v>
      </c>
      <c r="BF537" s="5">
        <f t="shared" si="719"/>
        <v>4.1949123496010592E-4</v>
      </c>
      <c r="BG537" s="5">
        <f t="shared" si="720"/>
        <v>1.1455606474702224E-4</v>
      </c>
      <c r="BH537" s="5">
        <f t="shared" si="721"/>
        <v>2.3462514010999488E-5</v>
      </c>
      <c r="BI537" s="5">
        <f t="shared" si="722"/>
        <v>3.8443329207022671E-6</v>
      </c>
      <c r="BJ537" s="8">
        <f t="shared" si="723"/>
        <v>0.21521796829419754</v>
      </c>
      <c r="BK537" s="8">
        <f t="shared" si="724"/>
        <v>0.27045788676390331</v>
      </c>
      <c r="BL537" s="8">
        <f t="shared" si="725"/>
        <v>0.46229215064464496</v>
      </c>
      <c r="BM537" s="8">
        <f t="shared" si="726"/>
        <v>0.38955672483363651</v>
      </c>
      <c r="BN537" s="8">
        <f t="shared" si="727"/>
        <v>0.60971750441158334</v>
      </c>
    </row>
    <row r="538" spans="1:66" x14ac:dyDescent="0.25">
      <c r="A538" t="s">
        <v>122</v>
      </c>
      <c r="B538" t="s">
        <v>135</v>
      </c>
      <c r="C538" t="s">
        <v>144</v>
      </c>
      <c r="D538" t="s">
        <v>500</v>
      </c>
      <c r="E538">
        <f>VLOOKUP(A538,home!$A$2:$E$405,3,FALSE)</f>
        <v>1.25</v>
      </c>
      <c r="F538">
        <f>VLOOKUP(B538,home!$B$2:$E$405,3,FALSE)</f>
        <v>0.69</v>
      </c>
      <c r="G538">
        <f>VLOOKUP(C538,away!$B$2:$E$405,4,FALSE)</f>
        <v>1.27</v>
      </c>
      <c r="H538">
        <f>VLOOKUP(A538,away!$A$2:$E$405,3,FALSE)</f>
        <v>1.08901515151515</v>
      </c>
      <c r="I538">
        <f>VLOOKUP(C538,away!$B$2:$E$405,3,FALSE)</f>
        <v>1.45</v>
      </c>
      <c r="J538">
        <f>VLOOKUP(B538,home!$B$2:$E$405,4,FALSE)</f>
        <v>1.04</v>
      </c>
      <c r="K538" s="3">
        <f t="shared" si="672"/>
        <v>1.095375</v>
      </c>
      <c r="L538" s="3">
        <f t="shared" si="673"/>
        <v>1.6422348484848464</v>
      </c>
      <c r="M538" s="5">
        <f t="shared" si="674"/>
        <v>6.4724864392185458E-2</v>
      </c>
      <c r="N538" s="5">
        <f t="shared" si="675"/>
        <v>7.0897998333590145E-2</v>
      </c>
      <c r="O538" s="5">
        <f t="shared" si="676"/>
        <v>0.1062934278683029</v>
      </c>
      <c r="P538" s="5">
        <f t="shared" si="677"/>
        <v>0.11643116355124229</v>
      </c>
      <c r="Q538" s="5">
        <f t="shared" si="678"/>
        <v>3.8829947462328152E-2</v>
      </c>
      <c r="R538" s="5">
        <f t="shared" si="679"/>
        <v>8.7279385705118687E-2</v>
      </c>
      <c r="S538" s="5">
        <f t="shared" si="680"/>
        <v>5.2360927957126935E-2</v>
      </c>
      <c r="T538" s="5">
        <f t="shared" si="681"/>
        <v>6.3767892887471006E-2</v>
      </c>
      <c r="U538" s="5">
        <f t="shared" si="682"/>
        <v>9.5603657116744387E-2</v>
      </c>
      <c r="V538" s="5">
        <f t="shared" si="683"/>
        <v>1.0465570644332052E-2</v>
      </c>
      <c r="W538" s="5">
        <f t="shared" si="684"/>
        <v>1.4177784567182565E-2</v>
      </c>
      <c r="X538" s="5">
        <f t="shared" si="685"/>
        <v>2.3283251890537853E-2</v>
      </c>
      <c r="Y538" s="5">
        <f t="shared" si="686"/>
        <v>1.9118283820345975E-2</v>
      </c>
      <c r="Z538" s="5">
        <f t="shared" si="687"/>
        <v>4.7777749586432015E-2</v>
      </c>
      <c r="AA538" s="5">
        <f t="shared" si="688"/>
        <v>5.2334552453237967E-2</v>
      </c>
      <c r="AB538" s="5">
        <f t="shared" si="689"/>
        <v>2.8662980196732767E-2</v>
      </c>
      <c r="AC538" s="5">
        <f t="shared" si="690"/>
        <v>1.1766329860152084E-3</v>
      </c>
      <c r="AD538" s="5">
        <f t="shared" si="691"/>
        <v>3.8824976925693998E-3</v>
      </c>
      <c r="AE538" s="5">
        <f t="shared" si="692"/>
        <v>6.3759730098994737E-3</v>
      </c>
      <c r="AF538" s="5">
        <f t="shared" si="693"/>
        <v>5.2354225349278668E-3</v>
      </c>
      <c r="AG538" s="5">
        <f t="shared" si="694"/>
        <v>2.8659311111338048E-3</v>
      </c>
      <c r="AH538" s="5">
        <f t="shared" si="695"/>
        <v>1.9615571338255287E-2</v>
      </c>
      <c r="AI538" s="5">
        <f t="shared" si="696"/>
        <v>2.1486406454641387E-2</v>
      </c>
      <c r="AJ538" s="5">
        <f t="shared" si="697"/>
        <v>1.1767836235126403E-2</v>
      </c>
      <c r="AK538" s="5">
        <f t="shared" si="698"/>
        <v>4.2967312053505281E-3</v>
      </c>
      <c r="AL538" s="5">
        <f t="shared" si="699"/>
        <v>8.4664061591182649E-5</v>
      </c>
      <c r="AM538" s="5">
        <f t="shared" si="700"/>
        <v>8.5055818199964155E-4</v>
      </c>
      <c r="AN538" s="5">
        <f t="shared" si="701"/>
        <v>1.3968162871437276E-3</v>
      </c>
      <c r="AO538" s="5">
        <f t="shared" si="702"/>
        <v>1.1469501918393227E-3</v>
      </c>
      <c r="AP538" s="5">
        <f t="shared" si="703"/>
        <v>6.2785385817163851E-4</v>
      </c>
      <c r="AQ538" s="5">
        <f t="shared" si="704"/>
        <v>2.5777087141128183E-4</v>
      </c>
      <c r="AR538" s="5">
        <f t="shared" si="705"/>
        <v>6.4426749649246729E-3</v>
      </c>
      <c r="AS538" s="5">
        <f t="shared" si="706"/>
        <v>7.0571450897043636E-3</v>
      </c>
      <c r="AT538" s="5">
        <f t="shared" si="707"/>
        <v>3.8651101513174583E-3</v>
      </c>
      <c r="AU538" s="5">
        <f t="shared" si="708"/>
        <v>1.4112483439997871E-3</v>
      </c>
      <c r="AV538" s="5">
        <f t="shared" si="709"/>
        <v>3.8646153870219163E-4</v>
      </c>
      <c r="AW538" s="5">
        <f t="shared" si="710"/>
        <v>4.2305290995993446E-6</v>
      </c>
      <c r="AX538" s="5">
        <f t="shared" si="711"/>
        <v>1.5528002810130952E-4</v>
      </c>
      <c r="AY538" s="5">
        <f t="shared" si="712"/>
        <v>2.5500627342167669E-4</v>
      </c>
      <c r="AZ538" s="5">
        <f t="shared" si="713"/>
        <v>2.0939009439766628E-4</v>
      </c>
      <c r="BA538" s="5">
        <f t="shared" si="714"/>
        <v>1.1462256998245971E-4</v>
      </c>
      <c r="BB538" s="5">
        <f t="shared" si="715"/>
        <v>4.7059294712022132E-5</v>
      </c>
      <c r="BC538" s="5">
        <f t="shared" si="716"/>
        <v>1.5456482744240279E-5</v>
      </c>
      <c r="BD538" s="5">
        <f t="shared" si="717"/>
        <v>1.7633975574766968E-3</v>
      </c>
      <c r="BE538" s="5">
        <f t="shared" si="718"/>
        <v>1.9315815995210367E-3</v>
      </c>
      <c r="BF538" s="5">
        <f t="shared" si="719"/>
        <v>1.0579030972876777E-3</v>
      </c>
      <c r="BG538" s="5">
        <f t="shared" si="720"/>
        <v>3.8626686839716333E-4</v>
      </c>
      <c r="BH538" s="5">
        <f t="shared" si="721"/>
        <v>1.0577676774263567E-4</v>
      </c>
      <c r="BI538" s="5">
        <f t="shared" si="722"/>
        <v>2.3173045393217918E-5</v>
      </c>
      <c r="BJ538" s="8">
        <f t="shared" si="723"/>
        <v>0.25351174744391131</v>
      </c>
      <c r="BK538" s="8">
        <f t="shared" si="724"/>
        <v>0.24549882986591479</v>
      </c>
      <c r="BL538" s="8">
        <f t="shared" si="725"/>
        <v>0.4517712875979773</v>
      </c>
      <c r="BM538" s="8">
        <f t="shared" si="726"/>
        <v>0.51385205143714541</v>
      </c>
      <c r="BN538" s="8">
        <f t="shared" si="727"/>
        <v>0.48445678731276764</v>
      </c>
    </row>
    <row r="539" spans="1:66" x14ac:dyDescent="0.25">
      <c r="A539" t="s">
        <v>122</v>
      </c>
      <c r="B539" t="s">
        <v>137</v>
      </c>
      <c r="C539" t="s">
        <v>130</v>
      </c>
      <c r="D539" t="s">
        <v>500</v>
      </c>
      <c r="E539">
        <f>VLOOKUP(A539,home!$A$2:$E$405,3,FALSE)</f>
        <v>1.25</v>
      </c>
      <c r="F539">
        <f>VLOOKUP(B539,home!$B$2:$E$405,3,FALSE)</f>
        <v>1.0900000000000001</v>
      </c>
      <c r="G539">
        <f>VLOOKUP(C539,away!$B$2:$E$405,4,FALSE)</f>
        <v>0.87</v>
      </c>
      <c r="H539">
        <f>VLOOKUP(A539,away!$A$2:$E$405,3,FALSE)</f>
        <v>1.08901515151515</v>
      </c>
      <c r="I539">
        <f>VLOOKUP(C539,away!$B$2:$E$405,3,FALSE)</f>
        <v>1.42</v>
      </c>
      <c r="J539">
        <f>VLOOKUP(B539,home!$B$2:$E$405,4,FALSE)</f>
        <v>0.92</v>
      </c>
      <c r="K539" s="3">
        <f t="shared" si="672"/>
        <v>1.1853750000000001</v>
      </c>
      <c r="L539" s="3">
        <f t="shared" si="673"/>
        <v>1.4226893939393919</v>
      </c>
      <c r="M539" s="5">
        <f t="shared" si="674"/>
        <v>7.3677015511737318E-2</v>
      </c>
      <c r="N539" s="5">
        <f t="shared" si="675"/>
        <v>8.7334892262225614E-2</v>
      </c>
      <c r="O539" s="5">
        <f t="shared" si="676"/>
        <v>0.10481950854565672</v>
      </c>
      <c r="P539" s="5">
        <f t="shared" si="677"/>
        <v>0.12425042494230781</v>
      </c>
      <c r="Q539" s="5">
        <f t="shared" si="678"/>
        <v>5.176229895766786E-2</v>
      </c>
      <c r="R539" s="5">
        <f t="shared" si="679"/>
        <v>7.4562801542922649E-2</v>
      </c>
      <c r="S539" s="5">
        <f t="shared" si="680"/>
        <v>5.2384614085937913E-2</v>
      </c>
      <c r="T539" s="5">
        <f t="shared" si="681"/>
        <v>7.3641673732994087E-2</v>
      </c>
      <c r="U539" s="5">
        <f t="shared" si="682"/>
        <v>8.8384880878941932E-2</v>
      </c>
      <c r="V539" s="5">
        <f t="shared" si="683"/>
        <v>9.8158315504328769E-3</v>
      </c>
      <c r="W539" s="5">
        <f t="shared" si="684"/>
        <v>2.0452578375648511E-2</v>
      </c>
      <c r="X539" s="5">
        <f t="shared" si="685"/>
        <v>2.909766633374929E-2</v>
      </c>
      <c r="Y539" s="5">
        <f t="shared" si="686"/>
        <v>2.0698470640706217E-2</v>
      </c>
      <c r="Z539" s="5">
        <f t="shared" si="687"/>
        <v>3.5359902312507935E-2</v>
      </c>
      <c r="AA539" s="5">
        <f t="shared" si="688"/>
        <v>4.1914744203689083E-2</v>
      </c>
      <c r="AB539" s="5">
        <f t="shared" si="689"/>
        <v>2.4842344955223982E-2</v>
      </c>
      <c r="AC539" s="5">
        <f t="shared" si="690"/>
        <v>1.0346011853495729E-3</v>
      </c>
      <c r="AD539" s="5">
        <f t="shared" si="691"/>
        <v>6.0609937730085875E-3</v>
      </c>
      <c r="AE539" s="5">
        <f t="shared" si="692"/>
        <v>8.6229115575920147E-3</v>
      </c>
      <c r="AF539" s="5">
        <f t="shared" si="693"/>
        <v>6.133862408931782E-3</v>
      </c>
      <c r="AG539" s="5">
        <f t="shared" si="694"/>
        <v>2.9088603310235919E-3</v>
      </c>
      <c r="AH539" s="5">
        <f t="shared" si="695"/>
        <v>1.2576539497684499E-2</v>
      </c>
      <c r="AI539" s="5">
        <f t="shared" si="696"/>
        <v>1.490791550706776E-2</v>
      </c>
      <c r="AJ539" s="5">
        <f t="shared" si="697"/>
        <v>8.835735172095226E-3</v>
      </c>
      <c r="AK539" s="5">
        <f t="shared" si="698"/>
        <v>3.4912198598741262E-3</v>
      </c>
      <c r="AL539" s="5">
        <f t="shared" si="699"/>
        <v>6.9790903462978063E-5</v>
      </c>
      <c r="AM539" s="5">
        <f t="shared" si="700"/>
        <v>1.4369100987360116E-3</v>
      </c>
      <c r="AN539" s="5">
        <f t="shared" si="701"/>
        <v>2.0442767575161273E-3</v>
      </c>
      <c r="AO539" s="5">
        <f t="shared" si="702"/>
        <v>1.4541854305975027E-3</v>
      </c>
      <c r="AP539" s="5">
        <f t="shared" si="703"/>
        <v>6.8961806297741833E-4</v>
      </c>
      <c r="AQ539" s="5">
        <f t="shared" si="704"/>
        <v>2.4527807601675011E-4</v>
      </c>
      <c r="AR539" s="5">
        <f t="shared" si="705"/>
        <v>3.5785018711631169E-3</v>
      </c>
      <c r="AS539" s="5">
        <f t="shared" si="706"/>
        <v>4.2418666555299788E-3</v>
      </c>
      <c r="AT539" s="5">
        <f t="shared" si="707"/>
        <v>2.5141013433994251E-3</v>
      </c>
      <c r="AU539" s="5">
        <f t="shared" si="708"/>
        <v>9.9338429331069793E-4</v>
      </c>
      <c r="AV539" s="5">
        <f t="shared" si="709"/>
        <v>2.9438322667079206E-4</v>
      </c>
      <c r="AW539" s="5">
        <f t="shared" si="710"/>
        <v>3.2693557263840249E-6</v>
      </c>
      <c r="AX539" s="5">
        <f t="shared" si="711"/>
        <v>2.8387955138153273E-4</v>
      </c>
      <c r="AY539" s="5">
        <f t="shared" si="712"/>
        <v>4.0387242690677919E-4</v>
      </c>
      <c r="AZ539" s="5">
        <f t="shared" si="713"/>
        <v>2.872925091324186E-4</v>
      </c>
      <c r="BA539" s="5">
        <f t="shared" si="714"/>
        <v>1.3624266856697597E-4</v>
      </c>
      <c r="BB539" s="5">
        <f t="shared" si="715"/>
        <v>4.8457749893059101E-5</v>
      </c>
      <c r="BC539" s="5">
        <f t="shared" si="716"/>
        <v>1.3788065365404577E-5</v>
      </c>
      <c r="BD539" s="5">
        <f t="shared" si="717"/>
        <v>8.4851610971600538E-4</v>
      </c>
      <c r="BE539" s="5">
        <f t="shared" si="718"/>
        <v>1.0058097835546097E-3</v>
      </c>
      <c r="BF539" s="5">
        <f t="shared" si="719"/>
        <v>5.9613088609052295E-4</v>
      </c>
      <c r="BG539" s="5">
        <f t="shared" si="720"/>
        <v>2.3554621636651791E-4</v>
      </c>
      <c r="BH539" s="5">
        <f t="shared" si="721"/>
        <v>6.9802649056365274E-5</v>
      </c>
      <c r="BI539" s="5">
        <f t="shared" si="722"/>
        <v>1.6548463025037804E-5</v>
      </c>
      <c r="BJ539" s="8">
        <f t="shared" si="723"/>
        <v>0.3137580097706375</v>
      </c>
      <c r="BK539" s="8">
        <f t="shared" si="724"/>
        <v>0.26163615060613526</v>
      </c>
      <c r="BL539" s="8">
        <f t="shared" si="725"/>
        <v>0.38873028166103896</v>
      </c>
      <c r="BM539" s="8">
        <f t="shared" si="726"/>
        <v>0.48267679951662129</v>
      </c>
      <c r="BN539" s="8">
        <f t="shared" si="727"/>
        <v>0.516406941762518</v>
      </c>
    </row>
    <row r="540" spans="1:66" x14ac:dyDescent="0.25">
      <c r="A540" t="s">
        <v>122</v>
      </c>
      <c r="B540" t="s">
        <v>401</v>
      </c>
      <c r="C540" t="s">
        <v>124</v>
      </c>
      <c r="D540" t="s">
        <v>500</v>
      </c>
      <c r="E540">
        <f>VLOOKUP(A540,home!$A$2:$E$405,3,FALSE)</f>
        <v>1.25</v>
      </c>
      <c r="F540">
        <f>VLOOKUP(B540,home!$B$2:$E$405,3,FALSE)</f>
        <v>1.05</v>
      </c>
      <c r="G540">
        <f>VLOOKUP(C540,away!$B$2:$E$405,4,FALSE)</f>
        <v>1.31</v>
      </c>
      <c r="H540">
        <f>VLOOKUP(A540,away!$A$2:$E$405,3,FALSE)</f>
        <v>1.08901515151515</v>
      </c>
      <c r="I540">
        <f>VLOOKUP(C540,away!$B$2:$E$405,3,FALSE)</f>
        <v>0.69</v>
      </c>
      <c r="J540">
        <f>VLOOKUP(B540,home!$B$2:$E$405,4,FALSE)</f>
        <v>1.25</v>
      </c>
      <c r="K540" s="3">
        <f t="shared" si="672"/>
        <v>1.7193750000000001</v>
      </c>
      <c r="L540" s="3">
        <f t="shared" si="673"/>
        <v>0.93927556818181679</v>
      </c>
      <c r="M540" s="5">
        <f t="shared" si="674"/>
        <v>7.0042675816034433E-2</v>
      </c>
      <c r="N540" s="5">
        <f t="shared" si="675"/>
        <v>0.1204296257311942</v>
      </c>
      <c r="O540" s="5">
        <f t="shared" si="676"/>
        <v>6.5789374124080535E-2</v>
      </c>
      <c r="P540" s="5">
        <f t="shared" si="677"/>
        <v>0.11311660513459096</v>
      </c>
      <c r="Q540" s="5">
        <f t="shared" si="678"/>
        <v>0.10353184387078604</v>
      </c>
      <c r="R540" s="5">
        <f t="shared" si="679"/>
        <v>3.0897175880360925E-2</v>
      </c>
      <c r="S540" s="5">
        <f t="shared" si="680"/>
        <v>4.5669894132763171E-2</v>
      </c>
      <c r="T540" s="5">
        <f t="shared" si="681"/>
        <v>9.724493147664369E-2</v>
      </c>
      <c r="U540" s="5">
        <f t="shared" si="682"/>
        <v>5.3123831779295569E-2</v>
      </c>
      <c r="V540" s="5">
        <f t="shared" si="683"/>
        <v>8.1950409692177345E-3</v>
      </c>
      <c r="W540" s="5">
        <f t="shared" si="684"/>
        <v>5.9336688018444252E-2</v>
      </c>
      <c r="X540" s="5">
        <f t="shared" si="685"/>
        <v>5.5733501352551416E-2</v>
      </c>
      <c r="Y540" s="5">
        <f t="shared" si="686"/>
        <v>2.6174558074839892E-2</v>
      </c>
      <c r="Z540" s="5">
        <f t="shared" si="687"/>
        <v>9.6736541434131792E-3</v>
      </c>
      <c r="AA540" s="5">
        <f t="shared" si="688"/>
        <v>1.6632639092831036E-2</v>
      </c>
      <c r="AB540" s="5">
        <f t="shared" si="689"/>
        <v>1.4298871920118186E-2</v>
      </c>
      <c r="AC540" s="5">
        <f t="shared" si="690"/>
        <v>8.2717000972693693E-4</v>
      </c>
      <c r="AD540" s="5">
        <f t="shared" si="691"/>
        <v>2.5505504490428155E-2</v>
      </c>
      <c r="AE540" s="5">
        <f t="shared" si="692"/>
        <v>2.395669722201078E-2</v>
      </c>
      <c r="AF540" s="5">
        <f t="shared" si="693"/>
        <v>1.1250970197481964E-2</v>
      </c>
      <c r="AG540" s="5">
        <f t="shared" si="694"/>
        <v>3.522587141612187E-3</v>
      </c>
      <c r="AH540" s="5">
        <f t="shared" si="695"/>
        <v>2.2715567479871996E-3</v>
      </c>
      <c r="AI540" s="5">
        <f t="shared" si="696"/>
        <v>3.9056578835704914E-3</v>
      </c>
      <c r="AJ540" s="5">
        <f t="shared" si="697"/>
        <v>3.3576452617820078E-3</v>
      </c>
      <c r="AK540" s="5">
        <f t="shared" si="698"/>
        <v>1.9243504406588133E-3</v>
      </c>
      <c r="AL540" s="5">
        <f t="shared" si="699"/>
        <v>5.3434088449281133E-5</v>
      </c>
      <c r="AM540" s="5">
        <f t="shared" si="700"/>
        <v>8.7707053566459768E-3</v>
      </c>
      <c r="AN540" s="5">
        <f t="shared" si="701"/>
        <v>8.2381092572189531E-3</v>
      </c>
      <c r="AO540" s="5">
        <f t="shared" si="702"/>
        <v>3.8689273766591083E-3</v>
      </c>
      <c r="AP540" s="5">
        <f t="shared" si="703"/>
        <v>1.2113296533218902E-3</v>
      </c>
      <c r="AQ540" s="5">
        <f t="shared" si="704"/>
        <v>2.8444308709485032E-4</v>
      </c>
      <c r="AR540" s="5">
        <f t="shared" si="705"/>
        <v>4.267235510245836E-4</v>
      </c>
      <c r="AS540" s="5">
        <f t="shared" si="706"/>
        <v>7.3369780554289341E-4</v>
      </c>
      <c r="AT540" s="5">
        <f t="shared" si="707"/>
        <v>6.307508322026563E-4</v>
      </c>
      <c r="AU540" s="5">
        <f t="shared" si="708"/>
        <v>3.6149907070614741E-4</v>
      </c>
      <c r="AV540" s="5">
        <f t="shared" si="709"/>
        <v>1.5538811617384559E-4</v>
      </c>
      <c r="AW540" s="5">
        <f t="shared" si="710"/>
        <v>2.3970634939600245E-6</v>
      </c>
      <c r="AX540" s="5">
        <f t="shared" si="711"/>
        <v>2.5133552537638633E-3</v>
      </c>
      <c r="AY540" s="5">
        <f t="shared" si="712"/>
        <v>2.3607331840218067E-3</v>
      </c>
      <c r="AZ540" s="5">
        <f t="shared" si="713"/>
        <v>1.108689501373876E-3</v>
      </c>
      <c r="BA540" s="5">
        <f t="shared" si="714"/>
        <v>3.4712165378005422E-4</v>
      </c>
      <c r="BB540" s="5">
        <f t="shared" si="715"/>
        <v>8.1510722145618068E-5</v>
      </c>
      <c r="BC540" s="5">
        <f t="shared" si="716"/>
        <v>1.531220597124713E-5</v>
      </c>
      <c r="BD540" s="5">
        <f t="shared" si="717"/>
        <v>6.6801834307529678E-5</v>
      </c>
      <c r="BE540" s="5">
        <f t="shared" si="718"/>
        <v>1.1485740386250883E-4</v>
      </c>
      <c r="BF540" s="5">
        <f t="shared" si="719"/>
        <v>9.8741474383050591E-5</v>
      </c>
      <c r="BG540" s="5">
        <f t="shared" si="720"/>
        <v>5.659120750578587E-5</v>
      </c>
      <c r="BH540" s="5">
        <f t="shared" si="721"/>
        <v>2.4325376851315153E-5</v>
      </c>
      <c r="BI540" s="5">
        <f t="shared" si="722"/>
        <v>8.3648889647459941E-6</v>
      </c>
      <c r="BJ540" s="8">
        <f t="shared" si="723"/>
        <v>0.55548714482798978</v>
      </c>
      <c r="BK540" s="8">
        <f t="shared" si="724"/>
        <v>0.24026555333480434</v>
      </c>
      <c r="BL540" s="8">
        <f t="shared" si="725"/>
        <v>0.19487884469220979</v>
      </c>
      <c r="BM540" s="8">
        <f t="shared" si="726"/>
        <v>0.49413956032084211</v>
      </c>
      <c r="BN540" s="8">
        <f t="shared" si="727"/>
        <v>0.50380730055704714</v>
      </c>
    </row>
    <row r="541" spans="1:66" x14ac:dyDescent="0.25">
      <c r="A541" t="s">
        <v>122</v>
      </c>
      <c r="B541" t="s">
        <v>139</v>
      </c>
      <c r="C541" t="s">
        <v>128</v>
      </c>
      <c r="D541" t="s">
        <v>500</v>
      </c>
      <c r="E541">
        <f>VLOOKUP(A541,home!$A$2:$E$405,3,FALSE)</f>
        <v>1.25</v>
      </c>
      <c r="F541">
        <f>VLOOKUP(B541,home!$B$2:$E$405,3,FALSE)</f>
        <v>0.95</v>
      </c>
      <c r="G541">
        <f>VLOOKUP(C541,away!$B$2:$E$405,4,FALSE)</f>
        <v>1.1599999999999999</v>
      </c>
      <c r="H541">
        <f>VLOOKUP(A541,away!$A$2:$E$405,3,FALSE)</f>
        <v>1.08901515151515</v>
      </c>
      <c r="I541">
        <f>VLOOKUP(C541,away!$B$2:$E$405,3,FALSE)</f>
        <v>0.84</v>
      </c>
      <c r="J541">
        <f>VLOOKUP(B541,home!$B$2:$E$405,4,FALSE)</f>
        <v>0.71</v>
      </c>
      <c r="K541" s="3">
        <f t="shared" si="672"/>
        <v>1.3774999999999999</v>
      </c>
      <c r="L541" s="3">
        <f t="shared" si="673"/>
        <v>0.64948863636363541</v>
      </c>
      <c r="M541" s="5">
        <f t="shared" si="674"/>
        <v>0.13173161625491658</v>
      </c>
      <c r="N541" s="5">
        <f t="shared" si="675"/>
        <v>0.18146030139114755</v>
      </c>
      <c r="O541" s="5">
        <f t="shared" si="676"/>
        <v>8.5558187807383487E-2</v>
      </c>
      <c r="P541" s="5">
        <f t="shared" si="677"/>
        <v>0.11785640370467074</v>
      </c>
      <c r="Q541" s="5">
        <f t="shared" si="678"/>
        <v>0.12498078258315291</v>
      </c>
      <c r="R541" s="5">
        <f t="shared" si="679"/>
        <v>2.7784535364380653E-2</v>
      </c>
      <c r="S541" s="5">
        <f t="shared" si="680"/>
        <v>2.6360664753629161E-2</v>
      </c>
      <c r="T541" s="5">
        <f t="shared" si="681"/>
        <v>8.1173598051591994E-2</v>
      </c>
      <c r="U541" s="5">
        <f t="shared" si="682"/>
        <v>3.8273197464434347E-2</v>
      </c>
      <c r="V541" s="5">
        <f t="shared" si="683"/>
        <v>2.6204568512958122E-3</v>
      </c>
      <c r="W541" s="5">
        <f t="shared" si="684"/>
        <v>5.7387009336097694E-2</v>
      </c>
      <c r="X541" s="5">
        <f t="shared" si="685"/>
        <v>3.7272210438689307E-2</v>
      </c>
      <c r="Y541" s="5">
        <f t="shared" si="686"/>
        <v>1.2103938566041385E-2</v>
      </c>
      <c r="Z541" s="5">
        <f t="shared" si="687"/>
        <v>6.0152466619362655E-3</v>
      </c>
      <c r="AA541" s="5">
        <f t="shared" si="688"/>
        <v>8.2860022768172052E-3</v>
      </c>
      <c r="AB541" s="5">
        <f t="shared" si="689"/>
        <v>5.7069840681578509E-3</v>
      </c>
      <c r="AC541" s="5">
        <f t="shared" si="690"/>
        <v>1.4652785590559735E-4</v>
      </c>
      <c r="AD541" s="5">
        <f t="shared" si="691"/>
        <v>1.9762651340118655E-2</v>
      </c>
      <c r="AE541" s="5">
        <f t="shared" si="692"/>
        <v>1.2835617469823639E-2</v>
      </c>
      <c r="AF541" s="5">
        <f t="shared" si="693"/>
        <v>4.1682938436805048E-3</v>
      </c>
      <c r="AG541" s="5">
        <f t="shared" si="694"/>
        <v>9.024198281649959E-4</v>
      </c>
      <c r="AH541" s="5">
        <f t="shared" si="695"/>
        <v>9.7670858796297362E-4</v>
      </c>
      <c r="AI541" s="5">
        <f t="shared" si="696"/>
        <v>1.345416079918996E-3</v>
      </c>
      <c r="AJ541" s="5">
        <f t="shared" si="697"/>
        <v>9.2665532504420864E-4</v>
      </c>
      <c r="AK541" s="5">
        <f t="shared" si="698"/>
        <v>4.2548923674946571E-4</v>
      </c>
      <c r="AL541" s="5">
        <f t="shared" si="699"/>
        <v>5.243766570409887E-6</v>
      </c>
      <c r="AM541" s="5">
        <f t="shared" si="700"/>
        <v>5.4446104442026815E-3</v>
      </c>
      <c r="AN541" s="5">
        <f t="shared" si="701"/>
        <v>3.5362126129364073E-3</v>
      </c>
      <c r="AO541" s="5">
        <f t="shared" si="702"/>
        <v>1.1483649539339774E-3</v>
      </c>
      <c r="AP541" s="5">
        <f t="shared" si="703"/>
        <v>2.4861666265945601E-4</v>
      </c>
      <c r="AQ541" s="5">
        <f t="shared" si="704"/>
        <v>4.0368424301992003E-5</v>
      </c>
      <c r="AR541" s="5">
        <f t="shared" si="705"/>
        <v>1.2687222578414476E-4</v>
      </c>
      <c r="AS541" s="5">
        <f t="shared" si="706"/>
        <v>1.7476649101765939E-4</v>
      </c>
      <c r="AT541" s="5">
        <f t="shared" si="707"/>
        <v>1.2037042068841293E-4</v>
      </c>
      <c r="AU541" s="5">
        <f t="shared" si="708"/>
        <v>5.5270084832762916E-5</v>
      </c>
      <c r="AV541" s="5">
        <f t="shared" si="709"/>
        <v>1.9033635464282742E-5</v>
      </c>
      <c r="AW541" s="5">
        <f t="shared" si="710"/>
        <v>1.3031788238700182E-7</v>
      </c>
      <c r="AX541" s="5">
        <f t="shared" si="711"/>
        <v>1.249991814481531E-3</v>
      </c>
      <c r="AY541" s="5">
        <f t="shared" si="712"/>
        <v>8.1185547905331611E-4</v>
      </c>
      <c r="AZ541" s="5">
        <f t="shared" si="713"/>
        <v>2.6364545400734204E-4</v>
      </c>
      <c r="BA541" s="5">
        <f t="shared" si="714"/>
        <v>5.7078242135566722E-5</v>
      </c>
      <c r="BB541" s="5">
        <f t="shared" si="715"/>
        <v>9.267917412665656E-6</v>
      </c>
      <c r="BC541" s="5">
        <f t="shared" si="716"/>
        <v>1.2038814084566021E-6</v>
      </c>
      <c r="BD541" s="5">
        <f t="shared" si="717"/>
        <v>1.3733678152827233E-5</v>
      </c>
      <c r="BE541" s="5">
        <f t="shared" si="718"/>
        <v>1.8918141655519513E-5</v>
      </c>
      <c r="BF541" s="5">
        <f t="shared" si="719"/>
        <v>1.3029870065239065E-5</v>
      </c>
      <c r="BG541" s="5">
        <f t="shared" si="720"/>
        <v>5.9828820049556025E-6</v>
      </c>
      <c r="BH541" s="5">
        <f t="shared" si="721"/>
        <v>2.060354990456587E-6</v>
      </c>
      <c r="BI541" s="5">
        <f t="shared" si="722"/>
        <v>5.6762779987078885E-7</v>
      </c>
      <c r="BJ541" s="8">
        <f t="shared" si="723"/>
        <v>0.54485803873504179</v>
      </c>
      <c r="BK541" s="8">
        <f t="shared" si="724"/>
        <v>0.2795327686660416</v>
      </c>
      <c r="BL541" s="8">
        <f t="shared" si="725"/>
        <v>0.16983378162330534</v>
      </c>
      <c r="BM541" s="8">
        <f t="shared" si="726"/>
        <v>0.33005628341950238</v>
      </c>
      <c r="BN541" s="8">
        <f t="shared" si="727"/>
        <v>0.66937182710565191</v>
      </c>
    </row>
    <row r="542" spans="1:66" x14ac:dyDescent="0.25">
      <c r="A542" t="s">
        <v>122</v>
      </c>
      <c r="B542" t="s">
        <v>141</v>
      </c>
      <c r="C542" t="s">
        <v>126</v>
      </c>
      <c r="D542" t="s">
        <v>500</v>
      </c>
      <c r="E542">
        <f>VLOOKUP(A542,home!$A$2:$E$405,3,FALSE)</f>
        <v>1.25</v>
      </c>
      <c r="F542">
        <f>VLOOKUP(B542,home!$B$2:$E$405,3,FALSE)</f>
        <v>0.84</v>
      </c>
      <c r="G542">
        <f>VLOOKUP(C542,away!$B$2:$E$405,4,FALSE)</f>
        <v>0.62</v>
      </c>
      <c r="H542">
        <f>VLOOKUP(A542,away!$A$2:$E$405,3,FALSE)</f>
        <v>1.08901515151515</v>
      </c>
      <c r="I542">
        <f>VLOOKUP(C542,away!$B$2:$E$405,3,FALSE)</f>
        <v>0.87</v>
      </c>
      <c r="J542">
        <f>VLOOKUP(B542,home!$B$2:$E$405,4,FALSE)</f>
        <v>0.71</v>
      </c>
      <c r="K542" s="3">
        <f t="shared" si="672"/>
        <v>0.65100000000000002</v>
      </c>
      <c r="L542" s="3">
        <f t="shared" si="673"/>
        <v>0.67268465909090813</v>
      </c>
      <c r="M542" s="5">
        <f t="shared" si="674"/>
        <v>0.26615281063135643</v>
      </c>
      <c r="N542" s="5">
        <f t="shared" si="675"/>
        <v>0.17326547972101303</v>
      </c>
      <c r="O542" s="5">
        <f t="shared" si="676"/>
        <v>0.17903691268564101</v>
      </c>
      <c r="P542" s="5">
        <f t="shared" si="677"/>
        <v>0.11655303015835231</v>
      </c>
      <c r="Q542" s="5">
        <f t="shared" si="678"/>
        <v>5.6397913649189738E-2</v>
      </c>
      <c r="R542" s="5">
        <f t="shared" si="679"/>
        <v>6.0217692287314536E-2</v>
      </c>
      <c r="S542" s="5">
        <f t="shared" si="680"/>
        <v>1.2760159104528095E-2</v>
      </c>
      <c r="T542" s="5">
        <f t="shared" si="681"/>
        <v>3.7938011316543674E-2</v>
      </c>
      <c r="U542" s="5">
        <f t="shared" si="682"/>
        <v>3.9201717679041764E-2</v>
      </c>
      <c r="V542" s="5">
        <f t="shared" si="683"/>
        <v>6.2087774371567502E-4</v>
      </c>
      <c r="W542" s="5">
        <f t="shared" si="684"/>
        <v>1.2238347261874175E-2</v>
      </c>
      <c r="X542" s="5">
        <f t="shared" si="685"/>
        <v>8.2325484556899781E-3</v>
      </c>
      <c r="Y542" s="5">
        <f t="shared" si="686"/>
        <v>2.768954525682597E-3</v>
      </c>
      <c r="Z542" s="5">
        <f t="shared" si="687"/>
        <v>1.3502505935844464E-2</v>
      </c>
      <c r="AA542" s="5">
        <f t="shared" si="688"/>
        <v>8.7901313642347479E-3</v>
      </c>
      <c r="AB542" s="5">
        <f t="shared" si="689"/>
        <v>2.8611877590584102E-3</v>
      </c>
      <c r="AC542" s="5">
        <f t="shared" si="690"/>
        <v>1.6993335101431295E-5</v>
      </c>
      <c r="AD542" s="5">
        <f t="shared" si="691"/>
        <v>1.991791016870022E-3</v>
      </c>
      <c r="AE542" s="5">
        <f t="shared" si="692"/>
        <v>1.3398472611635438E-3</v>
      </c>
      <c r="AF542" s="5">
        <f t="shared" si="693"/>
        <v>4.5064734905484258E-4</v>
      </c>
      <c r="AG542" s="5">
        <f t="shared" si="694"/>
        <v>1.0104785278972611E-4</v>
      </c>
      <c r="AH542" s="5">
        <f t="shared" si="695"/>
        <v>2.2707321505816241E-3</v>
      </c>
      <c r="AI542" s="5">
        <f t="shared" si="696"/>
        <v>1.4782466300286375E-3</v>
      </c>
      <c r="AJ542" s="5">
        <f t="shared" si="697"/>
        <v>4.8116927807432148E-4</v>
      </c>
      <c r="AK542" s="5">
        <f t="shared" si="698"/>
        <v>1.0441373334212778E-4</v>
      </c>
      <c r="AL542" s="5">
        <f t="shared" si="699"/>
        <v>2.9766729780080176E-7</v>
      </c>
      <c r="AM542" s="5">
        <f t="shared" si="700"/>
        <v>2.5933119039647692E-4</v>
      </c>
      <c r="AN542" s="5">
        <f t="shared" si="701"/>
        <v>1.7444811340349344E-4</v>
      </c>
      <c r="AO542" s="5">
        <f t="shared" si="702"/>
        <v>5.8674284846940517E-5</v>
      </c>
      <c r="AP542" s="5">
        <f t="shared" si="703"/>
        <v>1.3156430433222342E-5</v>
      </c>
      <c r="AQ542" s="5">
        <f t="shared" si="704"/>
        <v>2.2125322302063548E-6</v>
      </c>
      <c r="AR542" s="5">
        <f t="shared" si="705"/>
        <v>3.0549733652015295E-4</v>
      </c>
      <c r="AS542" s="5">
        <f t="shared" si="706"/>
        <v>1.9887876607461958E-4</v>
      </c>
      <c r="AT542" s="5">
        <f t="shared" si="707"/>
        <v>6.4735038357288668E-5</v>
      </c>
      <c r="AU542" s="5">
        <f t="shared" si="708"/>
        <v>1.4047503323531643E-5</v>
      </c>
      <c r="AV542" s="5">
        <f t="shared" si="709"/>
        <v>2.2862311659047749E-6</v>
      </c>
      <c r="AW542" s="5">
        <f t="shared" si="710"/>
        <v>3.620938397447563E-9</v>
      </c>
      <c r="AX542" s="5">
        <f t="shared" si="711"/>
        <v>2.8137434158017739E-5</v>
      </c>
      <c r="AY542" s="5">
        <f t="shared" si="712"/>
        <v>1.8927620304279035E-5</v>
      </c>
      <c r="AZ542" s="5">
        <f t="shared" si="713"/>
        <v>6.3661599058930453E-6</v>
      </c>
      <c r="BA542" s="5">
        <f t="shared" si="714"/>
        <v>1.4274727020046239E-6</v>
      </c>
      <c r="BB542" s="5">
        <f t="shared" si="715"/>
        <v>2.4005974697738949E-7</v>
      </c>
      <c r="BC542" s="5">
        <f t="shared" si="716"/>
        <v>3.2296901811386981E-8</v>
      </c>
      <c r="BD542" s="5">
        <f t="shared" si="717"/>
        <v>3.4250561945039904E-5</v>
      </c>
      <c r="BE542" s="5">
        <f t="shared" si="718"/>
        <v>2.229711582622098E-5</v>
      </c>
      <c r="BF542" s="5">
        <f t="shared" si="719"/>
        <v>7.2577112014349288E-6</v>
      </c>
      <c r="BG542" s="5">
        <f t="shared" si="720"/>
        <v>1.5749233307113799E-6</v>
      </c>
      <c r="BH542" s="5">
        <f t="shared" si="721"/>
        <v>2.5631877207327703E-7</v>
      </c>
      <c r="BI542" s="5">
        <f t="shared" si="722"/>
        <v>3.3372704123940682E-8</v>
      </c>
      <c r="BJ542" s="8">
        <f t="shared" si="723"/>
        <v>0.29528754200490065</v>
      </c>
      <c r="BK542" s="8">
        <f t="shared" si="724"/>
        <v>0.39612309626065595</v>
      </c>
      <c r="BL542" s="8">
        <f t="shared" si="725"/>
        <v>0.29509331844653819</v>
      </c>
      <c r="BM542" s="8">
        <f t="shared" si="726"/>
        <v>0.14836369951570658</v>
      </c>
      <c r="BN542" s="8">
        <f t="shared" si="727"/>
        <v>0.8516238391328671</v>
      </c>
    </row>
    <row r="543" spans="1:66" x14ac:dyDescent="0.25">
      <c r="A543" t="s">
        <v>122</v>
      </c>
      <c r="B543" t="s">
        <v>143</v>
      </c>
      <c r="C543" t="s">
        <v>140</v>
      </c>
      <c r="D543" t="s">
        <v>500</v>
      </c>
      <c r="E543">
        <f>VLOOKUP(A543,home!$A$2:$E$405,3,FALSE)</f>
        <v>1.25</v>
      </c>
      <c r="F543">
        <f>VLOOKUP(B543,home!$B$2:$E$405,3,FALSE)</f>
        <v>0.73</v>
      </c>
      <c r="G543">
        <f>VLOOKUP(C543,away!$B$2:$E$405,4,FALSE)</f>
        <v>0.65</v>
      </c>
      <c r="H543">
        <f>VLOOKUP(A543,away!$A$2:$E$405,3,FALSE)</f>
        <v>1.08901515151515</v>
      </c>
      <c r="I543">
        <f>VLOOKUP(C543,away!$B$2:$E$405,3,FALSE)</f>
        <v>0.65</v>
      </c>
      <c r="J543">
        <f>VLOOKUP(B543,home!$B$2:$E$405,4,FALSE)</f>
        <v>1.04</v>
      </c>
      <c r="K543" s="3">
        <f t="shared" si="672"/>
        <v>0.59312500000000001</v>
      </c>
      <c r="L543" s="3">
        <f t="shared" si="673"/>
        <v>0.73617424242424145</v>
      </c>
      <c r="M543" s="5">
        <f t="shared" si="674"/>
        <v>0.26466266069672478</v>
      </c>
      <c r="N543" s="5">
        <f t="shared" si="675"/>
        <v>0.15697804062574489</v>
      </c>
      <c r="O543" s="5">
        <f t="shared" si="676"/>
        <v>0.19483783373639546</v>
      </c>
      <c r="P543" s="5">
        <f t="shared" si="677"/>
        <v>0.11556319013489953</v>
      </c>
      <c r="Q543" s="5">
        <f t="shared" si="678"/>
        <v>4.6553800173072465E-2</v>
      </c>
      <c r="R543" s="5">
        <f t="shared" si="679"/>
        <v>7.1717297323235604E-2</v>
      </c>
      <c r="S543" s="5">
        <f t="shared" si="680"/>
        <v>1.2614974548164707E-2</v>
      </c>
      <c r="T543" s="5">
        <f t="shared" si="681"/>
        <v>3.4271708574381145E-2</v>
      </c>
      <c r="U543" s="5">
        <f t="shared" si="682"/>
        <v>4.2537321974844111E-2</v>
      </c>
      <c r="V543" s="5">
        <f t="shared" si="683"/>
        <v>6.1202719064619698E-4</v>
      </c>
      <c r="W543" s="5">
        <f t="shared" si="684"/>
        <v>9.2040742425512027E-3</v>
      </c>
      <c r="X543" s="5">
        <f t="shared" si="685"/>
        <v>6.7758023827266065E-3</v>
      </c>
      <c r="Y543" s="5">
        <f t="shared" si="686"/>
        <v>2.4940855929600639E-3</v>
      </c>
      <c r="Z543" s="5">
        <f t="shared" si="687"/>
        <v>1.7598809008549023E-2</v>
      </c>
      <c r="AA543" s="5">
        <f t="shared" si="688"/>
        <v>1.0438293593195638E-2</v>
      </c>
      <c r="AB543" s="5">
        <f t="shared" si="689"/>
        <v>3.0956064437320813E-3</v>
      </c>
      <c r="AC543" s="5">
        <f t="shared" si="690"/>
        <v>1.6702350081747405E-5</v>
      </c>
      <c r="AD543" s="5">
        <f t="shared" si="691"/>
        <v>1.3647916337782952E-3</v>
      </c>
      <c r="AE543" s="5">
        <f t="shared" si="692"/>
        <v>1.0047244470636793E-3</v>
      </c>
      <c r="AF543" s="5">
        <f t="shared" si="693"/>
        <v>3.6982612933110943E-4</v>
      </c>
      <c r="AG543" s="5">
        <f t="shared" si="694"/>
        <v>9.0752156863006377E-5</v>
      </c>
      <c r="AH543" s="5">
        <f t="shared" si="695"/>
        <v>3.2389474723593724E-3</v>
      </c>
      <c r="AI543" s="5">
        <f t="shared" si="696"/>
        <v>1.9211007195431525E-3</v>
      </c>
      <c r="AJ543" s="5">
        <f t="shared" si="697"/>
        <v>5.6972643213951612E-4</v>
      </c>
      <c r="AK543" s="5">
        <f t="shared" si="698"/>
        <v>1.1263966335425018E-4</v>
      </c>
      <c r="AL543" s="5">
        <f t="shared" si="699"/>
        <v>2.9171880205774982E-7</v>
      </c>
      <c r="AM543" s="5">
        <f t="shared" si="700"/>
        <v>1.6189840755695032E-4</v>
      </c>
      <c r="AN543" s="5">
        <f t="shared" si="701"/>
        <v>1.1918543753292899E-4</v>
      </c>
      <c r="AO543" s="5">
        <f t="shared" si="702"/>
        <v>4.3870624591902861E-5</v>
      </c>
      <c r="AP543" s="5">
        <f t="shared" si="703"/>
        <v>1.0765474607874134E-5</v>
      </c>
      <c r="AQ543" s="5">
        <f t="shared" si="704"/>
        <v>1.9813162784472863E-6</v>
      </c>
      <c r="AR543" s="5">
        <f t="shared" si="705"/>
        <v>4.7688594034321472E-4</v>
      </c>
      <c r="AS543" s="5">
        <f t="shared" si="706"/>
        <v>2.8285297336606916E-4</v>
      </c>
      <c r="AT543" s="5">
        <f t="shared" si="707"/>
        <v>8.3883584913874899E-5</v>
      </c>
      <c r="AU543" s="5">
        <f t="shared" si="708"/>
        <v>1.6584483767347351E-5</v>
      </c>
      <c r="AV543" s="5">
        <f t="shared" si="709"/>
        <v>2.4591679836269739E-6</v>
      </c>
      <c r="AW543" s="5">
        <f t="shared" si="710"/>
        <v>3.5382520630620972E-9</v>
      </c>
      <c r="AX543" s="5">
        <f t="shared" si="711"/>
        <v>1.6004332163702693E-5</v>
      </c>
      <c r="AY543" s="5">
        <f t="shared" si="712"/>
        <v>1.1781977106119751E-5</v>
      </c>
      <c r="AZ543" s="5">
        <f t="shared" si="713"/>
        <v>4.3367940351787309E-6</v>
      </c>
      <c r="BA543" s="5">
        <f t="shared" si="714"/>
        <v>1.0642120211325575E-6</v>
      </c>
      <c r="BB543" s="5">
        <f t="shared" si="715"/>
        <v>1.9586136960900779E-7</v>
      </c>
      <c r="BC543" s="5">
        <f t="shared" si="716"/>
        <v>2.8837619078417143E-8</v>
      </c>
      <c r="BD543" s="5">
        <f t="shared" si="717"/>
        <v>5.8511857642489656E-5</v>
      </c>
      <c r="BE543" s="5">
        <f t="shared" si="718"/>
        <v>3.470484556420167E-5</v>
      </c>
      <c r="BF543" s="5">
        <f t="shared" si="719"/>
        <v>1.0292155762633559E-5</v>
      </c>
      <c r="BG543" s="5">
        <f t="shared" si="720"/>
        <v>2.0348449622373435E-6</v>
      </c>
      <c r="BH543" s="5">
        <f t="shared" si="721"/>
        <v>3.01729354556756E-7</v>
      </c>
      <c r="BI543" s="5">
        <f t="shared" si="722"/>
        <v>3.5792644684295188E-8</v>
      </c>
      <c r="BJ543" s="8">
        <f t="shared" si="723"/>
        <v>0.25947871923335525</v>
      </c>
      <c r="BK543" s="8">
        <f t="shared" si="724"/>
        <v>0.39348162861642505</v>
      </c>
      <c r="BL543" s="8">
        <f t="shared" si="725"/>
        <v>0.32943731473510424</v>
      </c>
      <c r="BM543" s="8">
        <f t="shared" si="726"/>
        <v>0.14967187046450689</v>
      </c>
      <c r="BN543" s="8">
        <f t="shared" si="727"/>
        <v>0.85031282269007269</v>
      </c>
    </row>
    <row r="544" spans="1:66" x14ac:dyDescent="0.25">
      <c r="A544" t="s">
        <v>145</v>
      </c>
      <c r="B544" t="s">
        <v>347</v>
      </c>
      <c r="C544" t="s">
        <v>391</v>
      </c>
      <c r="D544" t="s">
        <v>500</v>
      </c>
      <c r="E544">
        <f>VLOOKUP(A544,home!$A$2:$E$405,3,FALSE)</f>
        <v>1.40149625935162</v>
      </c>
      <c r="F544">
        <f>VLOOKUP(B544,home!$B$2:$E$405,3,FALSE)</f>
        <v>1.01</v>
      </c>
      <c r="G544">
        <f>VLOOKUP(C544,away!$B$2:$E$405,4,FALSE)</f>
        <v>1.76</v>
      </c>
      <c r="H544">
        <f>VLOOKUP(A544,away!$A$2:$E$405,3,FALSE)</f>
        <v>1.22194513715711</v>
      </c>
      <c r="I544">
        <f>VLOOKUP(C544,away!$B$2:$E$405,3,FALSE)</f>
        <v>0.67</v>
      </c>
      <c r="J544">
        <f>VLOOKUP(B544,home!$B$2:$E$405,4,FALSE)</f>
        <v>1.1599999999999999</v>
      </c>
      <c r="K544" s="3">
        <f t="shared" si="672"/>
        <v>2.49129975062344</v>
      </c>
      <c r="L544" s="3">
        <f t="shared" si="673"/>
        <v>0.9496957605985058</v>
      </c>
      <c r="M544" s="5">
        <f t="shared" si="674"/>
        <v>3.2032780457252011E-2</v>
      </c>
      <c r="N544" s="5">
        <f t="shared" si="675"/>
        <v>7.9803257964927335E-2</v>
      </c>
      <c r="O544" s="5">
        <f t="shared" si="676"/>
        <v>3.0421395800434896E-2</v>
      </c>
      <c r="P544" s="5">
        <f t="shared" si="677"/>
        <v>7.5788815771240414E-2</v>
      </c>
      <c r="Q544" s="5">
        <f t="shared" si="678"/>
        <v>9.9406918333480782E-2</v>
      </c>
      <c r="R544" s="5">
        <f t="shared" si="679"/>
        <v>1.4445535311581107E-2</v>
      </c>
      <c r="S544" s="5">
        <f t="shared" si="680"/>
        <v>4.482864517234432E-2</v>
      </c>
      <c r="T544" s="5">
        <f t="shared" si="681"/>
        <v>9.4406328915468574E-2</v>
      </c>
      <c r="U544" s="5">
        <f t="shared" si="682"/>
        <v>3.5988158519364107E-2</v>
      </c>
      <c r="V544" s="5">
        <f t="shared" si="683"/>
        <v>1.1784837218982644E-2</v>
      </c>
      <c r="W544" s="5">
        <f t="shared" si="684"/>
        <v>8.2550810284815104E-2</v>
      </c>
      <c r="X544" s="5">
        <f t="shared" si="685"/>
        <v>7.8398154561460417E-2</v>
      </c>
      <c r="Y544" s="5">
        <f t="shared" si="686"/>
        <v>3.7227197512882691E-2</v>
      </c>
      <c r="Z544" s="5">
        <f t="shared" si="687"/>
        <v>4.5729545483281977E-3</v>
      </c>
      <c r="AA544" s="5">
        <f t="shared" si="688"/>
        <v>1.1392600525862365E-2</v>
      </c>
      <c r="AB544" s="5">
        <f t="shared" si="689"/>
        <v>1.4191191424516693E-2</v>
      </c>
      <c r="AC544" s="5">
        <f t="shared" si="690"/>
        <v>1.7426657242482048E-3</v>
      </c>
      <c r="AD544" s="5">
        <f t="shared" si="691"/>
        <v>5.1414703269080701E-2</v>
      </c>
      <c r="AE544" s="5">
        <f t="shared" si="692"/>
        <v>4.8828325727076079E-2</v>
      </c>
      <c r="AF544" s="5">
        <f t="shared" si="693"/>
        <v>2.3186026970063556E-2</v>
      </c>
      <c r="AG544" s="5">
        <f t="shared" si="694"/>
        <v>7.3398905061973262E-3</v>
      </c>
      <c r="AH544" s="5">
        <f t="shared" si="695"/>
        <v>1.085728886989236E-3</v>
      </c>
      <c r="AI544" s="5">
        <f t="shared" si="696"/>
        <v>2.7048761054009481E-3</v>
      </c>
      <c r="AJ544" s="5">
        <f t="shared" si="697"/>
        <v>3.3693285834263428E-3</v>
      </c>
      <c r="AK544" s="5">
        <f t="shared" si="698"/>
        <v>2.7980024865528249E-3</v>
      </c>
      <c r="AL544" s="5">
        <f t="shared" si="699"/>
        <v>1.6492426775397399E-4</v>
      </c>
      <c r="AM544" s="5">
        <f t="shared" si="700"/>
        <v>2.5617887486527765E-2</v>
      </c>
      <c r="AN544" s="5">
        <f t="shared" si="701"/>
        <v>2.4329199141444928E-2</v>
      </c>
      <c r="AO544" s="5">
        <f t="shared" si="702"/>
        <v>1.1552668641693528E-2</v>
      </c>
      <c r="AP544" s="5">
        <f t="shared" si="703"/>
        <v>3.6571734775385474E-3</v>
      </c>
      <c r="AQ544" s="5">
        <f t="shared" si="704"/>
        <v>8.6830053684791315E-4</v>
      </c>
      <c r="AR544" s="5">
        <f t="shared" si="705"/>
        <v>2.0622242422660235E-4</v>
      </c>
      <c r="AS544" s="5">
        <f t="shared" si="706"/>
        <v>5.1376187404869567E-4</v>
      </c>
      <c r="AT544" s="5">
        <f t="shared" si="707"/>
        <v>6.399674143486735E-4</v>
      </c>
      <c r="AU544" s="5">
        <f t="shared" si="708"/>
        <v>5.3145021992465926E-4</v>
      </c>
      <c r="AV544" s="5">
        <f t="shared" si="709"/>
        <v>3.3100045009176905E-4</v>
      </c>
      <c r="AW544" s="5">
        <f t="shared" si="710"/>
        <v>1.0839083143536209E-5</v>
      </c>
      <c r="AX544" s="5">
        <f t="shared" si="711"/>
        <v>1.0636972784447668E-2</v>
      </c>
      <c r="AY544" s="5">
        <f t="shared" si="712"/>
        <v>1.0101887958991633E-2</v>
      </c>
      <c r="AZ544" s="5">
        <f t="shared" si="713"/>
        <v>4.7968600843477233E-3</v>
      </c>
      <c r="BA544" s="5">
        <f t="shared" si="714"/>
        <v>1.5185192287630747E-3</v>
      </c>
      <c r="BB544" s="5">
        <f t="shared" si="715"/>
        <v>3.6053281848590112E-4</v>
      </c>
      <c r="BC544" s="5">
        <f t="shared" si="716"/>
        <v>6.8479297854538186E-5</v>
      </c>
      <c r="BD544" s="5">
        <f t="shared" si="717"/>
        <v>3.2641427004725132E-5</v>
      </c>
      <c r="BE544" s="5">
        <f t="shared" si="718"/>
        <v>8.1319578956864938E-5</v>
      </c>
      <c r="BF544" s="5">
        <f t="shared" si="719"/>
        <v>1.012957233880204E-4</v>
      </c>
      <c r="BG544" s="5">
        <f t="shared" si="720"/>
        <v>8.4119336805265371E-5</v>
      </c>
      <c r="BH544" s="5">
        <f t="shared" si="721"/>
        <v>5.2391620701391713E-5</v>
      </c>
      <c r="BI544" s="5">
        <f t="shared" si="722"/>
        <v>2.6104646317626984E-5</v>
      </c>
      <c r="BJ544" s="8">
        <f t="shared" si="723"/>
        <v>0.69607009550239585</v>
      </c>
      <c r="BK544" s="8">
        <f t="shared" si="724"/>
        <v>0.17644455657081318</v>
      </c>
      <c r="BL544" s="8">
        <f t="shared" si="725"/>
        <v>0.11899709235994281</v>
      </c>
      <c r="BM544" s="8">
        <f t="shared" si="726"/>
        <v>0.65409494646671551</v>
      </c>
      <c r="BN544" s="8">
        <f t="shared" si="727"/>
        <v>0.33189870363891655</v>
      </c>
    </row>
    <row r="545" spans="1:66" x14ac:dyDescent="0.25">
      <c r="A545" t="s">
        <v>145</v>
      </c>
      <c r="B545" t="s">
        <v>357</v>
      </c>
      <c r="C545" t="s">
        <v>355</v>
      </c>
      <c r="D545" t="s">
        <v>500</v>
      </c>
      <c r="E545">
        <f>VLOOKUP(A545,home!$A$2:$E$405,3,FALSE)</f>
        <v>1.40149625935162</v>
      </c>
      <c r="F545">
        <f>VLOOKUP(B545,home!$B$2:$E$405,3,FALSE)</f>
        <v>0.71</v>
      </c>
      <c r="G545">
        <f>VLOOKUP(C545,away!$B$2:$E$405,4,FALSE)</f>
        <v>1.82</v>
      </c>
      <c r="H545">
        <f>VLOOKUP(A545,away!$A$2:$E$405,3,FALSE)</f>
        <v>1.22194513715711</v>
      </c>
      <c r="I545">
        <f>VLOOKUP(C545,away!$B$2:$E$405,3,FALSE)</f>
        <v>0.71</v>
      </c>
      <c r="J545">
        <f>VLOOKUP(B545,home!$B$2:$E$405,4,FALSE)</f>
        <v>0.91</v>
      </c>
      <c r="K545" s="3">
        <f t="shared" si="672"/>
        <v>1.8110134663341635</v>
      </c>
      <c r="L545" s="3">
        <f t="shared" si="673"/>
        <v>0.78949875311720874</v>
      </c>
      <c r="M545" s="5">
        <f t="shared" si="674"/>
        <v>7.4235543584719635E-2</v>
      </c>
      <c r="N545" s="5">
        <f t="shared" si="675"/>
        <v>0.134441569112564</v>
      </c>
      <c r="O545" s="5">
        <f t="shared" si="676"/>
        <v>5.8608869097114345E-2</v>
      </c>
      <c r="P545" s="5">
        <f t="shared" si="677"/>
        <v>0.10614145118149031</v>
      </c>
      <c r="Q545" s="5">
        <f t="shared" si="678"/>
        <v>0.12173774604897428</v>
      </c>
      <c r="R545" s="5">
        <f t="shared" si="679"/>
        <v>2.3135814536890741E-2</v>
      </c>
      <c r="S545" s="5">
        <f t="shared" si="680"/>
        <v>3.7940072621868839E-2</v>
      </c>
      <c r="T545" s="5">
        <f t="shared" si="681"/>
        <v>9.6111798712964588E-2</v>
      </c>
      <c r="U545" s="5">
        <f t="shared" si="682"/>
        <v>4.189927168091883E-2</v>
      </c>
      <c r="V545" s="5">
        <f t="shared" si="683"/>
        <v>6.0273828285212043E-3</v>
      </c>
      <c r="W545" s="5">
        <f t="shared" si="684"/>
        <v>7.3489565818620331E-2</v>
      </c>
      <c r="X545" s="5">
        <f t="shared" si="685"/>
        <v>5.8019920580925796E-2</v>
      </c>
      <c r="Y545" s="5">
        <f t="shared" si="686"/>
        <v>2.2903327477300194E-2</v>
      </c>
      <c r="Z545" s="5">
        <f t="shared" si="687"/>
        <v>6.0885655764087452E-3</v>
      </c>
      <c r="AA545" s="5">
        <f t="shared" si="688"/>
        <v>1.1026474249534866E-2</v>
      </c>
      <c r="AB545" s="5">
        <f t="shared" si="689"/>
        <v>9.9845466760472689E-3</v>
      </c>
      <c r="AC545" s="5">
        <f t="shared" si="690"/>
        <v>5.3861931339831376E-4</v>
      </c>
      <c r="AD545" s="5">
        <f t="shared" si="691"/>
        <v>3.3272648333143084E-2</v>
      </c>
      <c r="AE545" s="5">
        <f t="shared" si="692"/>
        <v>2.6268714371923841E-2</v>
      </c>
      <c r="AF545" s="5">
        <f t="shared" si="693"/>
        <v>1.0369558621312985E-2</v>
      </c>
      <c r="AG545" s="5">
        <f t="shared" si="694"/>
        <v>2.7289178673008019E-3</v>
      </c>
      <c r="AH545" s="5">
        <f t="shared" si="695"/>
        <v>1.2017287327117656E-3</v>
      </c>
      <c r="AI545" s="5">
        <f t="shared" si="696"/>
        <v>2.1763469178216963E-3</v>
      </c>
      <c r="AJ545" s="5">
        <f t="shared" si="697"/>
        <v>1.9706967877949717E-3</v>
      </c>
      <c r="AK545" s="5">
        <f t="shared" si="698"/>
        <v>1.1896528069193911E-3</v>
      </c>
      <c r="AL545" s="5">
        <f t="shared" si="699"/>
        <v>3.0804562234116968E-5</v>
      </c>
      <c r="AM545" s="5">
        <f t="shared" si="700"/>
        <v>1.2051442838384618E-2</v>
      </c>
      <c r="AN545" s="5">
        <f t="shared" si="701"/>
        <v>9.5145990941679706E-3</v>
      </c>
      <c r="AO545" s="5">
        <f t="shared" si="702"/>
        <v>3.7558820606278676E-3</v>
      </c>
      <c r="AP545" s="5">
        <f t="shared" si="703"/>
        <v>9.884214012403315E-4</v>
      </c>
      <c r="AQ545" s="5">
        <f t="shared" si="704"/>
        <v>1.9508936595840148E-4</v>
      </c>
      <c r="AR545" s="5">
        <f t="shared" si="705"/>
        <v>1.8975266721221254E-4</v>
      </c>
      <c r="AS545" s="5">
        <f t="shared" si="706"/>
        <v>3.4364463559414203E-4</v>
      </c>
      <c r="AT545" s="5">
        <f t="shared" si="707"/>
        <v>3.1117253134724384E-4</v>
      </c>
      <c r="AU545" s="5">
        <f t="shared" si="708"/>
        <v>1.8784588154104943E-4</v>
      </c>
      <c r="AV545" s="5">
        <f t="shared" si="709"/>
        <v>8.5047855266563193E-5</v>
      </c>
      <c r="AW545" s="5">
        <f t="shared" si="710"/>
        <v>1.2234484320873947E-6</v>
      </c>
      <c r="AX545" s="5">
        <f t="shared" si="711"/>
        <v>3.6375542115118262E-3</v>
      </c>
      <c r="AY545" s="5">
        <f t="shared" si="712"/>
        <v>2.8718445143848378E-3</v>
      </c>
      <c r="AZ545" s="5">
        <f t="shared" si="713"/>
        <v>1.1336588316266626E-3</v>
      </c>
      <c r="BA545" s="5">
        <f t="shared" si="714"/>
        <v>2.9834074467652066E-4</v>
      </c>
      <c r="BB545" s="5">
        <f t="shared" si="715"/>
        <v>5.8884911481543136E-5</v>
      </c>
      <c r="BC545" s="5">
        <f t="shared" si="716"/>
        <v>9.2979128384191057E-6</v>
      </c>
      <c r="BD545" s="5">
        <f t="shared" si="717"/>
        <v>2.4968249027451064E-5</v>
      </c>
      <c r="BE545" s="5">
        <f t="shared" si="718"/>
        <v>4.5217835219498764E-5</v>
      </c>
      <c r="BF545" s="5">
        <f t="shared" si="719"/>
        <v>4.094505425049574E-5</v>
      </c>
      <c r="BG545" s="5">
        <f t="shared" si="720"/>
        <v>2.4717348209143557E-5</v>
      </c>
      <c r="BH545" s="5">
        <f t="shared" si="721"/>
        <v>1.1190862614707406E-5</v>
      </c>
      <c r="BI545" s="5">
        <f t="shared" si="722"/>
        <v>4.0533605790261321E-6</v>
      </c>
      <c r="BJ545" s="8">
        <f t="shared" si="723"/>
        <v>0.61385878283192874</v>
      </c>
      <c r="BK545" s="8">
        <f t="shared" si="724"/>
        <v>0.22778571860661723</v>
      </c>
      <c r="BL545" s="8">
        <f t="shared" si="725"/>
        <v>0.15246195776661536</v>
      </c>
      <c r="BM545" s="8">
        <f t="shared" si="726"/>
        <v>0.47902341015386429</v>
      </c>
      <c r="BN545" s="8">
        <f t="shared" si="727"/>
        <v>0.5183009935617533</v>
      </c>
    </row>
    <row r="546" spans="1:66" x14ac:dyDescent="0.25">
      <c r="A546" t="s">
        <v>145</v>
      </c>
      <c r="B546" t="s">
        <v>366</v>
      </c>
      <c r="C546" t="s">
        <v>388</v>
      </c>
      <c r="D546" t="s">
        <v>500</v>
      </c>
      <c r="E546">
        <f>VLOOKUP(A546,home!$A$2:$E$405,3,FALSE)</f>
        <v>1.40149625935162</v>
      </c>
      <c r="F546">
        <f>VLOOKUP(B546,home!$B$2:$E$405,3,FALSE)</f>
        <v>1.0900000000000001</v>
      </c>
      <c r="G546">
        <f>VLOOKUP(C546,away!$B$2:$E$405,4,FALSE)</f>
        <v>0.79</v>
      </c>
      <c r="H546">
        <f>VLOOKUP(A546,away!$A$2:$E$405,3,FALSE)</f>
        <v>1.22194513715711</v>
      </c>
      <c r="I546">
        <f>VLOOKUP(C546,away!$B$2:$E$405,3,FALSE)</f>
        <v>0.99</v>
      </c>
      <c r="J546">
        <f>VLOOKUP(B546,home!$B$2:$E$405,4,FALSE)</f>
        <v>0.72</v>
      </c>
      <c r="K546" s="3">
        <f t="shared" si="672"/>
        <v>1.2068284289276803</v>
      </c>
      <c r="L546" s="3">
        <f t="shared" si="673"/>
        <v>0.87100249376558792</v>
      </c>
      <c r="M546" s="5">
        <f t="shared" si="674"/>
        <v>0.12520148959124469</v>
      </c>
      <c r="N546" s="5">
        <f t="shared" si="675"/>
        <v>0.15109671698280716</v>
      </c>
      <c r="O546" s="5">
        <f t="shared" si="676"/>
        <v>0.10905080965714042</v>
      </c>
      <c r="P546" s="5">
        <f t="shared" si="677"/>
        <v>0.1316056172918183</v>
      </c>
      <c r="Q546" s="5">
        <f t="shared" si="678"/>
        <v>9.1173906786245762E-2</v>
      </c>
      <c r="R546" s="5">
        <f t="shared" si="679"/>
        <v>4.749176357926288E-2</v>
      </c>
      <c r="S546" s="5">
        <f t="shared" si="680"/>
        <v>3.4584329945487581E-2</v>
      </c>
      <c r="T546" s="5">
        <f t="shared" si="681"/>
        <v>7.9412700177171322E-2</v>
      </c>
      <c r="U546" s="5">
        <f t="shared" si="682"/>
        <v>5.7314410427366652E-2</v>
      </c>
      <c r="V546" s="5">
        <f t="shared" si="683"/>
        <v>4.0392597972005234E-3</v>
      </c>
      <c r="W546" s="5">
        <f t="shared" si="684"/>
        <v>3.6677087562014585E-2</v>
      </c>
      <c r="X546" s="5">
        <f t="shared" si="685"/>
        <v>3.1945834730573532E-2</v>
      </c>
      <c r="Y546" s="5">
        <f t="shared" si="686"/>
        <v>1.3912450857876436E-2</v>
      </c>
      <c r="Z546" s="5">
        <f t="shared" si="687"/>
        <v>1.3788481503621232E-2</v>
      </c>
      <c r="AA546" s="5">
        <f t="shared" si="688"/>
        <v>1.6640331470313591E-2</v>
      </c>
      <c r="AB546" s="5">
        <f t="shared" si="689"/>
        <v>1.0041012542577195E-2</v>
      </c>
      <c r="AC546" s="5">
        <f t="shared" si="690"/>
        <v>2.6536689017644732E-4</v>
      </c>
      <c r="AD546" s="5">
        <f t="shared" si="691"/>
        <v>1.1065737990027249E-2</v>
      </c>
      <c r="AE546" s="5">
        <f t="shared" si="692"/>
        <v>9.6382853846703372E-3</v>
      </c>
      <c r="AF546" s="5">
        <f t="shared" si="693"/>
        <v>4.1974853028361406E-3</v>
      </c>
      <c r="AG546" s="5">
        <f t="shared" si="694"/>
        <v>1.2186733887715611E-3</v>
      </c>
      <c r="AH546" s="5">
        <f t="shared" si="695"/>
        <v>3.0024504437236935E-3</v>
      </c>
      <c r="AI546" s="5">
        <f t="shared" si="696"/>
        <v>3.6234425519322817E-3</v>
      </c>
      <c r="AJ546" s="5">
        <f t="shared" si="697"/>
        <v>2.1864367411290704E-3</v>
      </c>
      <c r="AK546" s="5">
        <f t="shared" si="698"/>
        <v>8.7955133908218454E-4</v>
      </c>
      <c r="AL546" s="5">
        <f t="shared" si="699"/>
        <v>1.1157622326858866E-5</v>
      </c>
      <c r="AM546" s="5">
        <f t="shared" si="700"/>
        <v>2.6708894386859847E-3</v>
      </c>
      <c r="AN546" s="5">
        <f t="shared" si="701"/>
        <v>2.3263513616676641E-3</v>
      </c>
      <c r="AO546" s="5">
        <f t="shared" si="702"/>
        <v>1.0131289186937533E-3</v>
      </c>
      <c r="AP546" s="5">
        <f t="shared" si="703"/>
        <v>2.9414593822943088E-4</v>
      </c>
      <c r="AQ546" s="5">
        <f t="shared" si="704"/>
        <v>6.4050461432213211E-5</v>
      </c>
      <c r="AR546" s="5">
        <f t="shared" si="705"/>
        <v>5.2302836477818675E-4</v>
      </c>
      <c r="AS546" s="5">
        <f t="shared" si="706"/>
        <v>6.312054997498728E-4</v>
      </c>
      <c r="AT546" s="5">
        <f t="shared" si="707"/>
        <v>3.8087837079682518E-4</v>
      </c>
      <c r="AU546" s="5">
        <f t="shared" si="708"/>
        <v>1.5321828194708902E-4</v>
      </c>
      <c r="AV546" s="5">
        <f t="shared" si="709"/>
        <v>4.6227044621300913E-5</v>
      </c>
      <c r="AW546" s="5">
        <f t="shared" si="710"/>
        <v>3.2578725226327753E-7</v>
      </c>
      <c r="AX546" s="5">
        <f t="shared" si="711"/>
        <v>5.3721755085482344E-4</v>
      </c>
      <c r="AY546" s="5">
        <f t="shared" si="712"/>
        <v>4.6791782648919277E-4</v>
      </c>
      <c r="AZ546" s="5">
        <f t="shared" si="713"/>
        <v>2.0377879687473026E-4</v>
      </c>
      <c r="BA546" s="5">
        <f t="shared" si="714"/>
        <v>5.9163946751480418E-5</v>
      </c>
      <c r="BB546" s="5">
        <f t="shared" si="715"/>
        <v>1.2882986290388473E-5</v>
      </c>
      <c r="BC546" s="5">
        <f t="shared" si="716"/>
        <v>2.2442226372152483E-6</v>
      </c>
      <c r="BD546" s="5">
        <f t="shared" si="717"/>
        <v>7.592650167198968E-5</v>
      </c>
      <c r="BE546" s="5">
        <f t="shared" si="718"/>
        <v>9.1630260726782194E-5</v>
      </c>
      <c r="BF546" s="5">
        <f t="shared" si="719"/>
        <v>5.5291001797568147E-5</v>
      </c>
      <c r="BG546" s="5">
        <f t="shared" si="720"/>
        <v>2.2242250944398909E-5</v>
      </c>
      <c r="BH546" s="5">
        <f t="shared" si="721"/>
        <v>6.7106451907610316E-6</v>
      </c>
      <c r="BI546" s="5">
        <f t="shared" si="722"/>
        <v>1.6197194785314451E-6</v>
      </c>
      <c r="BJ546" s="8">
        <f t="shared" si="723"/>
        <v>0.43799065061160097</v>
      </c>
      <c r="BK546" s="8">
        <f t="shared" si="724"/>
        <v>0.29617513896474357</v>
      </c>
      <c r="BL546" s="8">
        <f t="shared" si="725"/>
        <v>0.25221818669423124</v>
      </c>
      <c r="BM546" s="8">
        <f t="shared" si="726"/>
        <v>0.34408456184644082</v>
      </c>
      <c r="BN546" s="8">
        <f t="shared" si="727"/>
        <v>0.65562030388851933</v>
      </c>
    </row>
    <row r="547" spans="1:66" x14ac:dyDescent="0.25">
      <c r="A547" t="s">
        <v>145</v>
      </c>
      <c r="B547" t="s">
        <v>432</v>
      </c>
      <c r="C547" t="s">
        <v>146</v>
      </c>
      <c r="D547" t="s">
        <v>500</v>
      </c>
      <c r="E547">
        <f>VLOOKUP(A547,home!$A$2:$E$405,3,FALSE)</f>
        <v>1.40149625935162</v>
      </c>
      <c r="F547">
        <f>VLOOKUP(B547,home!$B$2:$E$405,3,FALSE)</f>
        <v>1.3</v>
      </c>
      <c r="G547">
        <f>VLOOKUP(C547,away!$B$2:$E$405,4,FALSE)</f>
        <v>0.94</v>
      </c>
      <c r="H547">
        <f>VLOOKUP(A547,away!$A$2:$E$405,3,FALSE)</f>
        <v>1.22194513715711</v>
      </c>
      <c r="I547">
        <f>VLOOKUP(C547,away!$B$2:$E$405,3,FALSE)</f>
        <v>1.07</v>
      </c>
      <c r="J547">
        <f>VLOOKUP(B547,home!$B$2:$E$405,4,FALSE)</f>
        <v>1.88</v>
      </c>
      <c r="K547" s="3">
        <f t="shared" si="672"/>
        <v>1.7126284289276796</v>
      </c>
      <c r="L547" s="3">
        <f t="shared" si="673"/>
        <v>2.4580648379052423</v>
      </c>
      <c r="M547" s="5">
        <f t="shared" si="674"/>
        <v>1.5441551296938113E-2</v>
      </c>
      <c r="N547" s="5">
        <f t="shared" si="675"/>
        <v>2.6445639737881294E-2</v>
      </c>
      <c r="O547" s="5">
        <f t="shared" si="676"/>
        <v>3.7956334285713669E-2</v>
      </c>
      <c r="P547" s="5">
        <f t="shared" si="677"/>
        <v>6.5005097155595618E-2</v>
      </c>
      <c r="Q547" s="5">
        <f t="shared" si="678"/>
        <v>2.2645777218137528E-2</v>
      </c>
      <c r="R547" s="5">
        <f t="shared" si="679"/>
        <v>4.6649565341744983E-2</v>
      </c>
      <c r="S547" s="5">
        <f t="shared" si="680"/>
        <v>6.8413829914976354E-2</v>
      </c>
      <c r="T547" s="5">
        <f t="shared" si="681"/>
        <v>5.5664788706939458E-2</v>
      </c>
      <c r="U547" s="5">
        <f t="shared" si="682"/>
        <v>7.9893371801391846E-2</v>
      </c>
      <c r="V547" s="5">
        <f t="shared" si="683"/>
        <v>3.2000582029110214E-2</v>
      </c>
      <c r="W547" s="5">
        <f t="shared" si="684"/>
        <v>1.2927933952981705E-2</v>
      </c>
      <c r="X547" s="5">
        <f t="shared" si="685"/>
        <v>3.1777699876585658E-2</v>
      </c>
      <c r="Y547" s="5">
        <f t="shared" si="686"/>
        <v>3.9055823348070479E-2</v>
      </c>
      <c r="Z547" s="5">
        <f t="shared" si="687"/>
        <v>3.8222552090035458E-2</v>
      </c>
      <c r="AA547" s="5">
        <f t="shared" si="688"/>
        <v>6.5461029335563831E-2</v>
      </c>
      <c r="AB547" s="5">
        <f t="shared" si="689"/>
        <v>5.6055209913477719E-2</v>
      </c>
      <c r="AC547" s="5">
        <f t="shared" si="690"/>
        <v>8.4196565804661033E-3</v>
      </c>
      <c r="AD547" s="5">
        <f t="shared" si="691"/>
        <v>5.5351868037939672E-3</v>
      </c>
      <c r="AE547" s="5">
        <f t="shared" si="692"/>
        <v>1.3605848053643054E-2</v>
      </c>
      <c r="AF547" s="5">
        <f t="shared" si="693"/>
        <v>1.6722028345270736E-2</v>
      </c>
      <c r="AG547" s="5">
        <f t="shared" si="694"/>
        <v>1.3701276631321592E-2</v>
      </c>
      <c r="AH547" s="5">
        <f t="shared" si="695"/>
        <v>2.3488377826879438E-2</v>
      </c>
      <c r="AI547" s="5">
        <f t="shared" si="696"/>
        <v>4.0226863615708278E-2</v>
      </c>
      <c r="AJ547" s="5">
        <f t="shared" si="697"/>
        <v>3.4446835117429256E-2</v>
      </c>
      <c r="AK547" s="5">
        <f t="shared" si="698"/>
        <v>1.9664876369564564E-2</v>
      </c>
      <c r="AL547" s="5">
        <f t="shared" si="699"/>
        <v>1.4177865513770667E-3</v>
      </c>
      <c r="AM547" s="5">
        <f t="shared" si="700"/>
        <v>1.8959436559205767E-3</v>
      </c>
      <c r="AN547" s="5">
        <f t="shared" si="701"/>
        <v>4.6603524352678847E-3</v>
      </c>
      <c r="AO547" s="5">
        <f t="shared" si="702"/>
        <v>5.7277242266890278E-3</v>
      </c>
      <c r="AP547" s="5">
        <f t="shared" si="703"/>
        <v>4.6930391742807647E-3</v>
      </c>
      <c r="AQ547" s="5">
        <f t="shared" si="704"/>
        <v>2.8839486443028514E-3</v>
      </c>
      <c r="AR547" s="5">
        <f t="shared" si="705"/>
        <v>1.1547191127137101E-2</v>
      </c>
      <c r="AS547" s="5">
        <f t="shared" si="706"/>
        <v>1.9776047798596454E-2</v>
      </c>
      <c r="AT547" s="5">
        <f t="shared" si="707"/>
        <v>1.6934510835854472E-2</v>
      </c>
      <c r="AU547" s="5">
        <f t="shared" si="708"/>
        <v>9.6675082291560709E-3</v>
      </c>
      <c r="AV547" s="5">
        <f t="shared" si="709"/>
        <v>4.1392123575362452E-3</v>
      </c>
      <c r="AW547" s="5">
        <f t="shared" si="710"/>
        <v>1.6579248265115469E-4</v>
      </c>
      <c r="AX547" s="5">
        <f t="shared" si="711"/>
        <v>5.4117450079577654E-4</v>
      </c>
      <c r="AY547" s="5">
        <f t="shared" si="712"/>
        <v>1.3302420115770207E-3</v>
      </c>
      <c r="AZ547" s="5">
        <f t="shared" si="713"/>
        <v>1.6349105572809068E-3</v>
      </c>
      <c r="BA547" s="5">
        <f t="shared" si="714"/>
        <v>1.3395720513240872E-3</v>
      </c>
      <c r="BB547" s="5">
        <f t="shared" si="715"/>
        <v>8.2318873930008413E-4</v>
      </c>
      <c r="BC547" s="5">
        <f t="shared" si="716"/>
        <v>4.0469025900661653E-4</v>
      </c>
      <c r="BD547" s="5">
        <f t="shared" si="717"/>
        <v>4.7306240810311793E-3</v>
      </c>
      <c r="BE547" s="5">
        <f t="shared" si="718"/>
        <v>8.1018012877438761E-3</v>
      </c>
      <c r="BF547" s="5">
        <f t="shared" si="719"/>
        <v>6.9376876054565249E-3</v>
      </c>
      <c r="BG547" s="5">
        <f t="shared" si="720"/>
        <v>3.9605603413746812E-3</v>
      </c>
      <c r="BH547" s="5">
        <f t="shared" si="721"/>
        <v>1.6957420587804489E-3</v>
      </c>
      <c r="BI547" s="5">
        <f t="shared" si="722"/>
        <v>5.8083521159914969E-4</v>
      </c>
      <c r="BJ547" s="8">
        <f t="shared" si="723"/>
        <v>0.26401678893037112</v>
      </c>
      <c r="BK547" s="8">
        <f t="shared" si="724"/>
        <v>0.19202874554004051</v>
      </c>
      <c r="BL547" s="8">
        <f t="shared" si="725"/>
        <v>0.49191418454173974</v>
      </c>
      <c r="BM547" s="8">
        <f t="shared" si="726"/>
        <v>0.77087385653724971</v>
      </c>
      <c r="BN547" s="8">
        <f t="shared" si="727"/>
        <v>0.21414396503601119</v>
      </c>
    </row>
    <row r="548" spans="1:66" x14ac:dyDescent="0.25">
      <c r="A548" t="s">
        <v>145</v>
      </c>
      <c r="B548" t="s">
        <v>434</v>
      </c>
      <c r="C548" t="s">
        <v>427</v>
      </c>
      <c r="D548" t="s">
        <v>500</v>
      </c>
      <c r="E548">
        <f>VLOOKUP(A548,home!$A$2:$E$405,3,FALSE)</f>
        <v>1.40149625935162</v>
      </c>
      <c r="F548">
        <f>VLOOKUP(B548,home!$B$2:$E$405,3,FALSE)</f>
        <v>0.87</v>
      </c>
      <c r="G548">
        <f>VLOOKUP(C548,away!$B$2:$E$405,4,FALSE)</f>
        <v>0.67</v>
      </c>
      <c r="H548">
        <f>VLOOKUP(A548,away!$A$2:$E$405,3,FALSE)</f>
        <v>1.22194513715711</v>
      </c>
      <c r="I548">
        <f>VLOOKUP(C548,away!$B$2:$E$405,3,FALSE)</f>
        <v>1.19</v>
      </c>
      <c r="J548">
        <f>VLOOKUP(B548,home!$B$2:$E$405,4,FALSE)</f>
        <v>1.0900000000000001</v>
      </c>
      <c r="K548" s="3">
        <f t="shared" si="672"/>
        <v>0.81693216957605941</v>
      </c>
      <c r="L548" s="3">
        <f t="shared" si="673"/>
        <v>1.5849850374064873</v>
      </c>
      <c r="M548" s="5">
        <f t="shared" si="674"/>
        <v>9.0544194814627679E-2</v>
      </c>
      <c r="N548" s="5">
        <f t="shared" si="675"/>
        <v>7.3968465512431178E-2</v>
      </c>
      <c r="O548" s="5">
        <f t="shared" si="676"/>
        <v>0.14351119400520293</v>
      </c>
      <c r="P548" s="5">
        <f t="shared" si="677"/>
        <v>0.1172389110771212</v>
      </c>
      <c r="Q548" s="5">
        <f t="shared" si="678"/>
        <v>3.021360950564116E-2</v>
      </c>
      <c r="R548" s="5">
        <f t="shared" si="679"/>
        <v>0.11373154759929313</v>
      </c>
      <c r="S548" s="5">
        <f t="shared" si="680"/>
        <v>3.7950976036314019E-2</v>
      </c>
      <c r="T548" s="5">
        <f t="shared" si="681"/>
        <v>4.7888118992483651E-2</v>
      </c>
      <c r="U548" s="5">
        <f t="shared" si="682"/>
        <v>9.291095992953341E-2</v>
      </c>
      <c r="V548" s="5">
        <f t="shared" si="683"/>
        <v>5.4599869574073765E-3</v>
      </c>
      <c r="W548" s="5">
        <f t="shared" si="684"/>
        <v>8.2274898547224293E-3</v>
      </c>
      <c r="X548" s="5">
        <f t="shared" si="685"/>
        <v>1.3040448315148724E-2</v>
      </c>
      <c r="Y548" s="5">
        <f t="shared" si="686"/>
        <v>1.0334457730291685E-2</v>
      </c>
      <c r="Z548" s="5">
        <f t="shared" si="687"/>
        <v>6.0087600408654442E-2</v>
      </c>
      <c r="AA548" s="5">
        <f t="shared" si="688"/>
        <v>4.9087493766461383E-2</v>
      </c>
      <c r="AB548" s="5">
        <f t="shared" si="689"/>
        <v>2.0050576390843292E-2</v>
      </c>
      <c r="AC548" s="5">
        <f t="shared" si="690"/>
        <v>4.41858066309674E-4</v>
      </c>
      <c r="AD548" s="5">
        <f t="shared" si="691"/>
        <v>1.6803252842958526E-3</v>
      </c>
      <c r="AE548" s="5">
        <f t="shared" si="692"/>
        <v>2.6632904335847285E-3</v>
      </c>
      <c r="AF548" s="5">
        <f t="shared" si="693"/>
        <v>2.1106377437498155E-3</v>
      </c>
      <c r="AG548" s="5">
        <f t="shared" si="694"/>
        <v>1.1151097477429485E-3</v>
      </c>
      <c r="AH548" s="5">
        <f t="shared" si="695"/>
        <v>2.3809486895344303E-2</v>
      </c>
      <c r="AI548" s="5">
        <f t="shared" si="696"/>
        <v>1.9450735785906378E-2</v>
      </c>
      <c r="AJ548" s="5">
        <f t="shared" si="697"/>
        <v>7.9449658927155976E-3</v>
      </c>
      <c r="AK548" s="5">
        <f t="shared" si="698"/>
        <v>2.1634994079813155E-3</v>
      </c>
      <c r="AL548" s="5">
        <f t="shared" si="699"/>
        <v>2.2885159518330452E-5</v>
      </c>
      <c r="AM548" s="5">
        <f t="shared" si="700"/>
        <v>2.7454235601866405E-4</v>
      </c>
      <c r="AN548" s="5">
        <f t="shared" si="701"/>
        <v>4.351455264239074E-4</v>
      </c>
      <c r="AO548" s="5">
        <f t="shared" si="702"/>
        <v>3.4484957423813132E-4</v>
      </c>
      <c r="AP548" s="5">
        <f t="shared" si="703"/>
        <v>1.8219380510781194E-4</v>
      </c>
      <c r="AQ548" s="5">
        <f t="shared" si="704"/>
        <v>7.2193613751008883E-5</v>
      </c>
      <c r="AR548" s="5">
        <f t="shared" si="705"/>
        <v>7.547536095489308E-3</v>
      </c>
      <c r="AS548" s="5">
        <f t="shared" si="706"/>
        <v>6.1658250374417006E-3</v>
      </c>
      <c r="AT548" s="5">
        <f t="shared" si="707"/>
        <v>2.5185304125318179E-3</v>
      </c>
      <c r="AU548" s="5">
        <f t="shared" si="708"/>
        <v>6.8582283801763542E-4</v>
      </c>
      <c r="AV548" s="5">
        <f t="shared" si="709"/>
        <v>1.4006768475163927E-4</v>
      </c>
      <c r="AW548" s="5">
        <f t="shared" si="710"/>
        <v>8.23118965166459E-7</v>
      </c>
      <c r="AX548" s="5">
        <f t="shared" si="711"/>
        <v>3.7380413757141672E-5</v>
      </c>
      <c r="AY548" s="5">
        <f t="shared" si="712"/>
        <v>5.9247396497133171E-5</v>
      </c>
      <c r="AZ548" s="5">
        <f t="shared" si="713"/>
        <v>4.6953118476622809E-5</v>
      </c>
      <c r="BA548" s="5">
        <f t="shared" si="714"/>
        <v>2.4806663415007079E-5</v>
      </c>
      <c r="BB548" s="5">
        <f t="shared" si="715"/>
        <v>9.8295475851912835E-6</v>
      </c>
      <c r="BC548" s="5">
        <f t="shared" si="716"/>
        <v>3.1159371694006493E-6</v>
      </c>
      <c r="BD548" s="5">
        <f t="shared" si="717"/>
        <v>1.9937886301059898E-3</v>
      </c>
      <c r="BE548" s="5">
        <f t="shared" si="718"/>
        <v>1.6287900712685657E-3</v>
      </c>
      <c r="BF548" s="5">
        <f t="shared" si="719"/>
        <v>6.6530550335268672E-4</v>
      </c>
      <c r="BG548" s="5">
        <f t="shared" si="720"/>
        <v>1.8116982276160091E-4</v>
      </c>
      <c r="BH548" s="5">
        <f t="shared" si="721"/>
        <v>3.7000864092586185E-5</v>
      </c>
      <c r="BI548" s="5">
        <f t="shared" si="722"/>
        <v>6.0454392358690718E-6</v>
      </c>
      <c r="BJ548" s="8">
        <f t="shared" si="723"/>
        <v>0.19273221107253222</v>
      </c>
      <c r="BK548" s="8">
        <f t="shared" si="724"/>
        <v>0.25171805950779547</v>
      </c>
      <c r="BL548" s="8">
        <f t="shared" si="725"/>
        <v>0.49423034207233119</v>
      </c>
      <c r="BM548" s="8">
        <f t="shared" si="726"/>
        <v>0.42950186626946396</v>
      </c>
      <c r="BN548" s="8">
        <f t="shared" si="727"/>
        <v>0.56920792251431729</v>
      </c>
    </row>
    <row r="549" spans="1:66" x14ac:dyDescent="0.25">
      <c r="A549" t="s">
        <v>154</v>
      </c>
      <c r="B549" t="s">
        <v>161</v>
      </c>
      <c r="C549" t="s">
        <v>173</v>
      </c>
      <c r="D549" t="s">
        <v>500</v>
      </c>
      <c r="E549">
        <f>VLOOKUP(A549,home!$A$2:$E$405,3,FALSE)</f>
        <v>1.3314121037464</v>
      </c>
      <c r="F549">
        <f>VLOOKUP(B549,home!$B$2:$E$405,3,FALSE)</f>
        <v>0.66</v>
      </c>
      <c r="G549">
        <f>VLOOKUP(C549,away!$B$2:$E$405,4,FALSE)</f>
        <v>1.46</v>
      </c>
      <c r="H549">
        <f>VLOOKUP(A549,away!$A$2:$E$405,3,FALSE)</f>
        <v>1.01440922190202</v>
      </c>
      <c r="I549">
        <f>VLOOKUP(C549,away!$B$2:$E$405,3,FALSE)</f>
        <v>0.8</v>
      </c>
      <c r="J549">
        <f>VLOOKUP(B549,home!$B$2:$E$405,4,FALSE)</f>
        <v>0.52</v>
      </c>
      <c r="K549" s="3">
        <f t="shared" si="672"/>
        <v>1.2829487031700311</v>
      </c>
      <c r="L549" s="3">
        <f t="shared" si="673"/>
        <v>0.42199423631124039</v>
      </c>
      <c r="M549" s="5">
        <f t="shared" si="674"/>
        <v>0.18178275849793546</v>
      </c>
      <c r="N549" s="5">
        <f t="shared" si="675"/>
        <v>0.23321795427359723</v>
      </c>
      <c r="O549" s="5">
        <f t="shared" si="676"/>
        <v>7.6711276346886917E-2</v>
      </c>
      <c r="P549" s="5">
        <f t="shared" si="677"/>
        <v>9.8416632507756438E-2</v>
      </c>
      <c r="Q549" s="5">
        <f t="shared" si="678"/>
        <v>0.1496033359956396</v>
      </c>
      <c r="R549" s="5">
        <f t="shared" si="679"/>
        <v>1.6185858239232531E-2</v>
      </c>
      <c r="S549" s="5">
        <f t="shared" si="680"/>
        <v>1.3320616369506776E-2</v>
      </c>
      <c r="T549" s="5">
        <f t="shared" si="681"/>
        <v>6.3131745523093835E-2</v>
      </c>
      <c r="U549" s="5">
        <f t="shared" si="682"/>
        <v>2.0765625837717336E-2</v>
      </c>
      <c r="V549" s="5">
        <f t="shared" si="683"/>
        <v>8.013045760084758E-4</v>
      </c>
      <c r="W549" s="5">
        <f t="shared" si="684"/>
        <v>6.3977801968505457E-2</v>
      </c>
      <c r="X549" s="5">
        <f t="shared" si="685"/>
        <v>2.699826368257123E-2</v>
      </c>
      <c r="Y549" s="5">
        <f t="shared" si="686"/>
        <v>5.696555832228071E-3</v>
      </c>
      <c r="Z549" s="5">
        <f t="shared" si="687"/>
        <v>2.27677962890231E-3</v>
      </c>
      <c r="AA549" s="5">
        <f t="shared" si="688"/>
        <v>2.9209914723041627E-3</v>
      </c>
      <c r="AB549" s="5">
        <f t="shared" si="689"/>
        <v>1.8737411106816732E-3</v>
      </c>
      <c r="AC549" s="5">
        <f t="shared" si="690"/>
        <v>2.7113991253708953E-5</v>
      </c>
      <c r="AD549" s="5">
        <f t="shared" si="691"/>
        <v>2.0520059516790781E-2</v>
      </c>
      <c r="AE549" s="5">
        <f t="shared" si="692"/>
        <v>8.659346844849326E-3</v>
      </c>
      <c r="AF549" s="5">
        <f t="shared" si="693"/>
        <v>1.8270972293731702E-3</v>
      </c>
      <c r="AG549" s="5">
        <f t="shared" si="694"/>
        <v>2.5700816665857136E-4</v>
      </c>
      <c r="AH549" s="5">
        <f t="shared" si="695"/>
        <v>2.4019697018690488E-4</v>
      </c>
      <c r="AI549" s="5">
        <f t="shared" si="696"/>
        <v>3.0816039140666021E-4</v>
      </c>
      <c r="AJ549" s="5">
        <f t="shared" si="697"/>
        <v>1.9767698726177196E-4</v>
      </c>
      <c r="AK549" s="5">
        <f t="shared" si="698"/>
        <v>8.4536478151349737E-5</v>
      </c>
      <c r="AL549" s="5">
        <f t="shared" si="699"/>
        <v>5.8717729559926403E-7</v>
      </c>
      <c r="AM549" s="5">
        <f t="shared" si="700"/>
        <v>5.2652367492077171E-3</v>
      </c>
      <c r="AN549" s="5">
        <f t="shared" si="701"/>
        <v>2.2218995609797881E-3</v>
      </c>
      <c r="AO549" s="5">
        <f t="shared" si="702"/>
        <v>4.6881440419797301E-4</v>
      </c>
      <c r="AP549" s="5">
        <f t="shared" si="703"/>
        <v>6.5945658823744264E-5</v>
      </c>
      <c r="AQ549" s="5">
        <f t="shared" si="704"/>
        <v>6.9571719833418919E-6</v>
      </c>
      <c r="AR549" s="5">
        <f t="shared" si="705"/>
        <v>2.0272347399659348E-5</v>
      </c>
      <c r="AS549" s="5">
        <f t="shared" si="706"/>
        <v>2.6008381806605306E-5</v>
      </c>
      <c r="AT549" s="5">
        <f t="shared" si="707"/>
        <v>1.6683709855167657E-5</v>
      </c>
      <c r="AU549" s="5">
        <f t="shared" si="708"/>
        <v>7.1347813075841409E-6</v>
      </c>
      <c r="AV549" s="5">
        <f t="shared" si="709"/>
        <v>2.288389606491713E-6</v>
      </c>
      <c r="AW549" s="5">
        <f t="shared" si="710"/>
        <v>8.8304444937143817E-9</v>
      </c>
      <c r="AX549" s="5">
        <f t="shared" si="711"/>
        <v>1.1258381098798716E-3</v>
      </c>
      <c r="AY549" s="5">
        <f t="shared" si="712"/>
        <v>4.7509719338884672E-4</v>
      </c>
      <c r="AZ549" s="5">
        <f t="shared" si="713"/>
        <v>1.0024413864887002E-4</v>
      </c>
      <c r="BA549" s="5">
        <f t="shared" si="714"/>
        <v>1.4100816244602667E-5</v>
      </c>
      <c r="BB549" s="5">
        <f t="shared" si="715"/>
        <v>1.4876157956265585E-6</v>
      </c>
      <c r="BC549" s="5">
        <f t="shared" si="716"/>
        <v>1.255530583199936E-7</v>
      </c>
      <c r="BD549" s="5">
        <f t="shared" si="717"/>
        <v>1.4258022931925667E-6</v>
      </c>
      <c r="BE549" s="5">
        <f t="shared" si="718"/>
        <v>1.8292312030282596E-6</v>
      </c>
      <c r="BF549" s="5">
        <f t="shared" si="719"/>
        <v>1.1734048998616309E-6</v>
      </c>
      <c r="BG549" s="5">
        <f t="shared" si="720"/>
        <v>5.0180609819028013E-7</v>
      </c>
      <c r="BH549" s="5">
        <f t="shared" si="721"/>
        <v>1.6094787072900827E-7</v>
      </c>
      <c r="BI549" s="5">
        <f t="shared" si="722"/>
        <v>4.1297572405951783E-8</v>
      </c>
      <c r="BJ549" s="8">
        <f t="shared" si="723"/>
        <v>0.58363491600551598</v>
      </c>
      <c r="BK549" s="8">
        <f t="shared" si="724"/>
        <v>0.29482411031314532</v>
      </c>
      <c r="BL549" s="8">
        <f t="shared" si="725"/>
        <v>0.11936558393374218</v>
      </c>
      <c r="BM549" s="8">
        <f t="shared" si="726"/>
        <v>0.24370848565731332</v>
      </c>
      <c r="BN549" s="8">
        <f t="shared" si="727"/>
        <v>0.75591781586104823</v>
      </c>
    </row>
    <row r="550" spans="1:66" x14ac:dyDescent="0.25">
      <c r="A550" t="s">
        <v>154</v>
      </c>
      <c r="B550" t="s">
        <v>160</v>
      </c>
      <c r="C550" t="s">
        <v>168</v>
      </c>
      <c r="D550" t="s">
        <v>500</v>
      </c>
      <c r="E550">
        <f>VLOOKUP(A550,home!$A$2:$E$405,3,FALSE)</f>
        <v>1.3314121037464</v>
      </c>
      <c r="F550">
        <f>VLOOKUP(B550,home!$B$2:$E$405,3,FALSE)</f>
        <v>0.66</v>
      </c>
      <c r="G550">
        <f>VLOOKUP(C550,away!$B$2:$E$405,4,FALSE)</f>
        <v>1.1299999999999999</v>
      </c>
      <c r="H550">
        <f>VLOOKUP(A550,away!$A$2:$E$405,3,FALSE)</f>
        <v>1.01440922190202</v>
      </c>
      <c r="I550">
        <f>VLOOKUP(C550,away!$B$2:$E$405,3,FALSE)</f>
        <v>0.5</v>
      </c>
      <c r="J550">
        <f>VLOOKUP(B550,home!$B$2:$E$405,4,FALSE)</f>
        <v>1.04</v>
      </c>
      <c r="K550" s="3">
        <f t="shared" si="672"/>
        <v>0.99296714697406507</v>
      </c>
      <c r="L550" s="3">
        <f t="shared" si="673"/>
        <v>0.52749279538905036</v>
      </c>
      <c r="M550" s="5">
        <f t="shared" si="674"/>
        <v>0.21861131522046146</v>
      </c>
      <c r="N550" s="5">
        <f t="shared" si="675"/>
        <v>0.21707385397070961</v>
      </c>
      <c r="O550" s="5">
        <f t="shared" si="676"/>
        <v>0.11531589376931807</v>
      </c>
      <c r="P550" s="5">
        <f t="shared" si="677"/>
        <v>0.11450489403688413</v>
      </c>
      <c r="Q550" s="5">
        <f t="shared" si="678"/>
        <v>0.10777360272998018</v>
      </c>
      <c r="R550" s="5">
        <f t="shared" si="679"/>
        <v>3.0414151578582176E-2</v>
      </c>
      <c r="S550" s="5">
        <f t="shared" si="680"/>
        <v>1.4993929688835783E-2</v>
      </c>
      <c r="T550" s="5">
        <f t="shared" si="681"/>
        <v>5.684979897318624E-2</v>
      </c>
      <c r="U550" s="5">
        <f t="shared" si="682"/>
        <v>3.0200253320621498E-2</v>
      </c>
      <c r="V550" s="5">
        <f t="shared" si="683"/>
        <v>8.7261841282360194E-4</v>
      </c>
      <c r="W550" s="5">
        <f t="shared" si="684"/>
        <v>3.5671882273968239E-2</v>
      </c>
      <c r="X550" s="5">
        <f t="shared" si="685"/>
        <v>1.8816660897484624E-2</v>
      </c>
      <c r="Y550" s="5">
        <f t="shared" si="686"/>
        <v>4.9628265283509993E-3</v>
      </c>
      <c r="Z550" s="5">
        <f t="shared" si="687"/>
        <v>5.3477486118575389E-3</v>
      </c>
      <c r="AA550" s="5">
        <f t="shared" si="688"/>
        <v>5.3101386818506964E-3</v>
      </c>
      <c r="AB550" s="5">
        <f t="shared" si="689"/>
        <v>2.6363966284769546E-3</v>
      </c>
      <c r="AC550" s="5">
        <f t="shared" si="690"/>
        <v>2.8566419010103555E-5</v>
      </c>
      <c r="AD550" s="5">
        <f t="shared" si="691"/>
        <v>8.8552517921942405E-3</v>
      </c>
      <c r="AE550" s="5">
        <f t="shared" si="692"/>
        <v>4.6710815217384386E-3</v>
      </c>
      <c r="AF550" s="5">
        <f t="shared" si="693"/>
        <v>1.2319809246959738E-3</v>
      </c>
      <c r="AG550" s="5">
        <f t="shared" si="694"/>
        <v>2.166203539446222E-4</v>
      </c>
      <c r="AH550" s="5">
        <f t="shared" si="695"/>
        <v>7.0522471607666146E-4</v>
      </c>
      <c r="AI550" s="5">
        <f t="shared" si="696"/>
        <v>7.002649742982375E-4</v>
      </c>
      <c r="AJ550" s="5">
        <f t="shared" si="697"/>
        <v>3.4767005682739398E-4</v>
      </c>
      <c r="AK550" s="5">
        <f t="shared" si="698"/>
        <v>1.1507498147206949E-4</v>
      </c>
      <c r="AL550" s="5">
        <f t="shared" si="699"/>
        <v>5.9850420431649902E-7</v>
      </c>
      <c r="AM550" s="5">
        <f t="shared" si="700"/>
        <v>1.7585948215664189E-3</v>
      </c>
      <c r="AN550" s="5">
        <f t="shared" si="701"/>
        <v>9.2764609838477858E-4</v>
      </c>
      <c r="AO550" s="5">
        <f t="shared" si="702"/>
        <v>2.4466331678436642E-4</v>
      </c>
      <c r="AP550" s="5">
        <f t="shared" si="703"/>
        <v>4.3019378966580741E-5</v>
      </c>
      <c r="AQ550" s="5">
        <f t="shared" si="704"/>
        <v>5.6731031167456463E-6</v>
      </c>
      <c r="AR550" s="5">
        <f t="shared" si="705"/>
        <v>7.4400191372145499E-5</v>
      </c>
      <c r="AS550" s="5">
        <f t="shared" si="706"/>
        <v>7.3876945761123763E-5</v>
      </c>
      <c r="AT550" s="5">
        <f t="shared" si="707"/>
        <v>3.6678690029790411E-5</v>
      </c>
      <c r="AU550" s="5">
        <f t="shared" si="708"/>
        <v>1.2140244731209023E-5</v>
      </c>
      <c r="AV550" s="5">
        <f t="shared" si="709"/>
        <v>3.0137160435788868E-6</v>
      </c>
      <c r="AW550" s="5">
        <f t="shared" si="710"/>
        <v>8.7079538132652733E-9</v>
      </c>
      <c r="AX550" s="5">
        <f t="shared" si="711"/>
        <v>2.9103781377569523E-4</v>
      </c>
      <c r="AY550" s="5">
        <f t="shared" si="712"/>
        <v>1.5352034995245935E-4</v>
      </c>
      <c r="AZ550" s="5">
        <f t="shared" si="713"/>
        <v>4.0490439272764017E-5</v>
      </c>
      <c r="BA550" s="5">
        <f t="shared" si="714"/>
        <v>7.1194716661736279E-6</v>
      </c>
      <c r="BB550" s="5">
        <f t="shared" si="715"/>
        <v>9.3886750272076647E-7</v>
      </c>
      <c r="BC550" s="5">
        <f t="shared" si="716"/>
        <v>9.9049168702022789E-8</v>
      </c>
      <c r="BD550" s="5">
        <f t="shared" si="717"/>
        <v>6.5409274873955557E-6</v>
      </c>
      <c r="BE550" s="5">
        <f t="shared" si="718"/>
        <v>6.4949261057234047E-6</v>
      </c>
      <c r="BF550" s="5">
        <f t="shared" si="719"/>
        <v>3.2246241225037725E-6</v>
      </c>
      <c r="BG550" s="5">
        <f t="shared" si="720"/>
        <v>1.0673152716621063E-6</v>
      </c>
      <c r="BH550" s="5">
        <f t="shared" si="721"/>
        <v>2.6495225005604267E-7</v>
      </c>
      <c r="BI550" s="5">
        <f t="shared" si="722"/>
        <v>5.2617775964501567E-8</v>
      </c>
      <c r="BJ550" s="8">
        <f t="shared" si="723"/>
        <v>0.45959636267641063</v>
      </c>
      <c r="BK550" s="8">
        <f t="shared" si="724"/>
        <v>0.34916544263217186</v>
      </c>
      <c r="BL550" s="8">
        <f t="shared" si="725"/>
        <v>0.1859628238584749</v>
      </c>
      <c r="BM550" s="8">
        <f t="shared" si="726"/>
        <v>0.19622515483098063</v>
      </c>
      <c r="BN550" s="8">
        <f t="shared" si="727"/>
        <v>0.80369371130593559</v>
      </c>
    </row>
    <row r="551" spans="1:66" x14ac:dyDescent="0.25">
      <c r="A551" t="s">
        <v>154</v>
      </c>
      <c r="B551" t="s">
        <v>164</v>
      </c>
      <c r="C551" t="s">
        <v>171</v>
      </c>
      <c r="D551" t="s">
        <v>500</v>
      </c>
      <c r="E551">
        <f>VLOOKUP(A551,home!$A$2:$E$405,3,FALSE)</f>
        <v>1.3314121037464</v>
      </c>
      <c r="F551">
        <f>VLOOKUP(B551,home!$B$2:$E$405,3,FALSE)</f>
        <v>0.88</v>
      </c>
      <c r="G551">
        <f>VLOOKUP(C551,away!$B$2:$E$405,4,FALSE)</f>
        <v>0.97</v>
      </c>
      <c r="H551">
        <f>VLOOKUP(A551,away!$A$2:$E$405,3,FALSE)</f>
        <v>1.01440922190202</v>
      </c>
      <c r="I551">
        <f>VLOOKUP(C551,away!$B$2:$E$405,3,FALSE)</f>
        <v>0.62</v>
      </c>
      <c r="J551">
        <f>VLOOKUP(B551,home!$B$2:$E$405,4,FALSE)</f>
        <v>1.68</v>
      </c>
      <c r="K551" s="3">
        <f t="shared" si="672"/>
        <v>1.1364933717579269</v>
      </c>
      <c r="L551" s="3">
        <f t="shared" si="673"/>
        <v>1.056608645533144</v>
      </c>
      <c r="M551" s="5">
        <f t="shared" si="674"/>
        <v>0.11157011883170583</v>
      </c>
      <c r="N551" s="5">
        <f t="shared" si="675"/>
        <v>0.12679870053847792</v>
      </c>
      <c r="O551" s="5">
        <f t="shared" si="676"/>
        <v>0.11788595214074062</v>
      </c>
      <c r="P551" s="5">
        <f t="shared" si="677"/>
        <v>0.1339766032313239</v>
      </c>
      <c r="Q551" s="5">
        <f t="shared" si="678"/>
        <v>7.2052941354749253E-2</v>
      </c>
      <c r="R551" s="5">
        <f t="shared" si="679"/>
        <v>6.2279658109406479E-2</v>
      </c>
      <c r="S551" s="5">
        <f t="shared" si="680"/>
        <v>4.0220738315424893E-2</v>
      </c>
      <c r="T551" s="5">
        <f t="shared" si="681"/>
        <v>7.613176077152066E-2</v>
      </c>
      <c r="U551" s="5">
        <f t="shared" si="682"/>
        <v>7.0780418636690282E-2</v>
      </c>
      <c r="V551" s="5">
        <f t="shared" si="683"/>
        <v>5.3664686440968558E-3</v>
      </c>
      <c r="W551" s="5">
        <f t="shared" si="684"/>
        <v>2.7295896755111692E-2</v>
      </c>
      <c r="X551" s="5">
        <f t="shared" si="685"/>
        <v>2.8841080499031106E-2</v>
      </c>
      <c r="Y551" s="5">
        <f t="shared" si="686"/>
        <v>1.5236867500896813E-2</v>
      </c>
      <c r="Z551" s="5">
        <f t="shared" si="687"/>
        <v>2.193507506641576E-2</v>
      </c>
      <c r="AA551" s="5">
        <f t="shared" si="688"/>
        <v>2.4929067421994081E-2</v>
      </c>
      <c r="AB551" s="5">
        <f t="shared" si="689"/>
        <v>1.4165859944601377E-2</v>
      </c>
      <c r="AC551" s="5">
        <f t="shared" si="690"/>
        <v>4.027631052854017E-4</v>
      </c>
      <c r="AD551" s="5">
        <f t="shared" si="691"/>
        <v>7.7554014345932948E-3</v>
      </c>
      <c r="AE551" s="5">
        <f t="shared" si="692"/>
        <v>8.1944242053714218E-3</v>
      </c>
      <c r="AF551" s="5">
        <f t="shared" si="693"/>
        <v>4.3291497302807534E-3</v>
      </c>
      <c r="AG551" s="5">
        <f t="shared" si="694"/>
        <v>1.524739010940708E-3</v>
      </c>
      <c r="AH551" s="5">
        <f t="shared" si="695"/>
        <v>5.7941974888983472E-3</v>
      </c>
      <c r="AI551" s="5">
        <f t="shared" si="696"/>
        <v>6.5850670407893962E-3</v>
      </c>
      <c r="AJ551" s="5">
        <f t="shared" si="697"/>
        <v>3.7419425222193691E-3</v>
      </c>
      <c r="AK551" s="5">
        <f t="shared" si="698"/>
        <v>1.4175642913338161E-3</v>
      </c>
      <c r="AL551" s="5">
        <f t="shared" si="699"/>
        <v>1.9345980202614488E-5</v>
      </c>
      <c r="AM551" s="5">
        <f t="shared" si="700"/>
        <v>1.7627924651474375E-3</v>
      </c>
      <c r="AN551" s="5">
        <f t="shared" si="701"/>
        <v>1.8625817589554658E-3</v>
      </c>
      <c r="AO551" s="5">
        <f t="shared" si="702"/>
        <v>9.8400999476233771E-4</v>
      </c>
      <c r="AP551" s="5">
        <f t="shared" si="703"/>
        <v>3.4657115591897001E-4</v>
      </c>
      <c r="AQ551" s="5">
        <f t="shared" si="704"/>
        <v>9.1547519909099723E-5</v>
      </c>
      <c r="AR551" s="5">
        <f t="shared" si="705"/>
        <v>1.224439832139286E-3</v>
      </c>
      <c r="AS551" s="5">
        <f t="shared" si="706"/>
        <v>1.3915677533426873E-3</v>
      </c>
      <c r="AT551" s="5">
        <f t="shared" si="707"/>
        <v>7.9075376401301718E-4</v>
      </c>
      <c r="AU551" s="5">
        <f t="shared" si="708"/>
        <v>2.9956213716447511E-4</v>
      </c>
      <c r="AV551" s="5">
        <f t="shared" si="709"/>
        <v>8.5112595829266318E-5</v>
      </c>
      <c r="AW551" s="5">
        <f t="shared" si="710"/>
        <v>6.4531135239524948E-7</v>
      </c>
      <c r="AX551" s="5">
        <f t="shared" si="711"/>
        <v>3.339003254041461E-4</v>
      </c>
      <c r="AY551" s="5">
        <f t="shared" si="712"/>
        <v>3.5280197056835081E-4</v>
      </c>
      <c r="AZ551" s="5">
        <f t="shared" si="713"/>
        <v>1.8638680613182462E-4</v>
      </c>
      <c r="BA551" s="5">
        <f t="shared" si="714"/>
        <v>6.5645970257398662E-5</v>
      </c>
      <c r="BB551" s="5">
        <f t="shared" si="715"/>
        <v>1.734052492959476E-5</v>
      </c>
      <c r="BC551" s="5">
        <f t="shared" si="716"/>
        <v>3.6644297117385686E-6</v>
      </c>
      <c r="BD551" s="5">
        <f t="shared" si="717"/>
        <v>2.1562561876225345E-4</v>
      </c>
      <c r="BE551" s="5">
        <f t="shared" si="718"/>
        <v>2.4505708650450269E-4</v>
      </c>
      <c r="BF551" s="5">
        <f t="shared" si="719"/>
        <v>1.392528772573382E-4</v>
      </c>
      <c r="BG551" s="5">
        <f t="shared" si="720"/>
        <v>5.2753324000394962E-5</v>
      </c>
      <c r="BH551" s="5">
        <f t="shared" si="721"/>
        <v>1.4988450766161827E-5</v>
      </c>
      <c r="BI551" s="5">
        <f t="shared" si="722"/>
        <v>3.406854989732584E-6</v>
      </c>
      <c r="BJ551" s="8">
        <f t="shared" si="723"/>
        <v>0.37416820472266993</v>
      </c>
      <c r="BK551" s="8">
        <f t="shared" si="724"/>
        <v>0.29190884007860785</v>
      </c>
      <c r="BL551" s="8">
        <f t="shared" si="725"/>
        <v>0.31204224789144291</v>
      </c>
      <c r="BM551" s="8">
        <f t="shared" si="726"/>
        <v>0.3751382368935165</v>
      </c>
      <c r="BN551" s="8">
        <f t="shared" si="727"/>
        <v>0.62456397420640397</v>
      </c>
    </row>
    <row r="552" spans="1:66" x14ac:dyDescent="0.25">
      <c r="A552" t="s">
        <v>154</v>
      </c>
      <c r="B552" t="s">
        <v>156</v>
      </c>
      <c r="C552" t="s">
        <v>158</v>
      </c>
      <c r="D552" t="s">
        <v>500</v>
      </c>
      <c r="E552">
        <f>VLOOKUP(A552,home!$A$2:$E$405,3,FALSE)</f>
        <v>1.3314121037464</v>
      </c>
      <c r="F552">
        <f>VLOOKUP(B552,home!$B$2:$E$405,3,FALSE)</f>
        <v>1.46</v>
      </c>
      <c r="G552">
        <f>VLOOKUP(C552,away!$B$2:$E$405,4,FALSE)</f>
        <v>0.49</v>
      </c>
      <c r="H552">
        <f>VLOOKUP(A552,away!$A$2:$E$405,3,FALSE)</f>
        <v>1.01440922190202</v>
      </c>
      <c r="I552">
        <f>VLOOKUP(C552,away!$B$2:$E$405,3,FALSE)</f>
        <v>0.88</v>
      </c>
      <c r="J552">
        <f>VLOOKUP(B552,home!$B$2:$E$405,4,FALSE)</f>
        <v>0.7</v>
      </c>
      <c r="K552" s="3">
        <f t="shared" si="672"/>
        <v>0.95249221902017445</v>
      </c>
      <c r="L552" s="3">
        <f t="shared" si="673"/>
        <v>0.62487608069164424</v>
      </c>
      <c r="M552" s="5">
        <f t="shared" si="674"/>
        <v>0.20651787683225573</v>
      </c>
      <c r="N552" s="5">
        <f t="shared" si="675"/>
        <v>0.19670667077129031</v>
      </c>
      <c r="O552" s="5">
        <f t="shared" si="676"/>
        <v>0.12904808146769967</v>
      </c>
      <c r="P552" s="5">
        <f t="shared" si="677"/>
        <v>0.12291729347746551</v>
      </c>
      <c r="Q552" s="5">
        <f t="shared" si="678"/>
        <v>9.3680786669508603E-2</v>
      </c>
      <c r="R552" s="5">
        <f t="shared" si="679"/>
        <v>4.0319529684156079E-2</v>
      </c>
      <c r="S552" s="5">
        <f t="shared" si="680"/>
        <v>1.8289773829237795E-2</v>
      </c>
      <c r="T552" s="5">
        <f t="shared" si="681"/>
        <v>5.853888281015257E-2</v>
      </c>
      <c r="U552" s="5">
        <f t="shared" si="682"/>
        <v>3.8404038298711612E-2</v>
      </c>
      <c r="V552" s="5">
        <f t="shared" si="683"/>
        <v>1.2095425839633973E-3</v>
      </c>
      <c r="W552" s="5">
        <f t="shared" si="684"/>
        <v>2.9743406791465275E-2</v>
      </c>
      <c r="X552" s="5">
        <f t="shared" si="685"/>
        <v>1.8585943462268054E-2</v>
      </c>
      <c r="Y552" s="5">
        <f t="shared" si="686"/>
        <v>5.8069557533292739E-3</v>
      </c>
      <c r="Z552" s="5">
        <f t="shared" si="687"/>
        <v>8.3982365614552884E-3</v>
      </c>
      <c r="AA552" s="5">
        <f t="shared" si="688"/>
        <v>7.9992549782769064E-3</v>
      </c>
      <c r="AB552" s="5">
        <f t="shared" si="689"/>
        <v>3.8096140623835747E-3</v>
      </c>
      <c r="AC552" s="5">
        <f t="shared" si="690"/>
        <v>4.4994198276864291E-5</v>
      </c>
      <c r="AD552" s="5">
        <f t="shared" si="691"/>
        <v>7.082590884005621E-3</v>
      </c>
      <c r="AE552" s="5">
        <f t="shared" si="692"/>
        <v>4.4257416327398002E-3</v>
      </c>
      <c r="AF552" s="5">
        <f t="shared" si="693"/>
        <v>1.3827700428101421E-3</v>
      </c>
      <c r="AG552" s="5">
        <f t="shared" si="694"/>
        <v>2.8801997494967295E-4</v>
      </c>
      <c r="AH552" s="5">
        <f t="shared" si="695"/>
        <v>1.3119642868108627E-3</v>
      </c>
      <c r="AI552" s="5">
        <f t="shared" si="696"/>
        <v>1.2496357748196991E-3</v>
      </c>
      <c r="AJ552" s="5">
        <f t="shared" si="697"/>
        <v>5.9513417606250516E-4</v>
      </c>
      <c r="AK552" s="5">
        <f t="shared" si="698"/>
        <v>1.889535573241729E-4</v>
      </c>
      <c r="AL552" s="5">
        <f t="shared" si="699"/>
        <v>1.0712031634671138E-6</v>
      </c>
      <c r="AM552" s="5">
        <f t="shared" si="700"/>
        <v>1.3492225415037149E-3</v>
      </c>
      <c r="AN552" s="5">
        <f t="shared" si="701"/>
        <v>8.4309689371566071E-4</v>
      </c>
      <c r="AO552" s="5">
        <f t="shared" si="702"/>
        <v>2.6341554129417081E-4</v>
      </c>
      <c r="AP552" s="5">
        <f t="shared" si="703"/>
        <v>5.4867357012389827E-5</v>
      </c>
      <c r="AQ552" s="5">
        <f t="shared" si="704"/>
        <v>8.5713247519528376E-6</v>
      </c>
      <c r="AR552" s="5">
        <f t="shared" si="705"/>
        <v>1.6396302030995604E-4</v>
      </c>
      <c r="AS552" s="5">
        <f t="shared" si="706"/>
        <v>1.5617350105227995E-4</v>
      </c>
      <c r="AT552" s="5">
        <f t="shared" si="707"/>
        <v>7.437702228471785E-5</v>
      </c>
      <c r="AU552" s="5">
        <f t="shared" si="708"/>
        <v>2.3614511666694621E-5</v>
      </c>
      <c r="AV552" s="5">
        <f t="shared" si="709"/>
        <v>5.6231596546219392E-6</v>
      </c>
      <c r="AW552" s="5">
        <f t="shared" si="710"/>
        <v>1.7710249650798612E-8</v>
      </c>
      <c r="AX552" s="5">
        <f t="shared" si="711"/>
        <v>2.1418732875148539E-4</v>
      </c>
      <c r="AY552" s="5">
        <f t="shared" si="712"/>
        <v>1.3384053852404093E-4</v>
      </c>
      <c r="AZ552" s="5">
        <f t="shared" si="713"/>
        <v>4.1816875575280845E-5</v>
      </c>
      <c r="BA552" s="5">
        <f t="shared" si="714"/>
        <v>8.710121772083883E-6</v>
      </c>
      <c r="BB552" s="5">
        <f t="shared" si="715"/>
        <v>1.3606866888216835E-6</v>
      </c>
      <c r="BC552" s="5">
        <f t="shared" si="716"/>
        <v>1.7005211303203694E-7</v>
      </c>
      <c r="BD552" s="5">
        <f t="shared" si="717"/>
        <v>1.7076094918274958E-5</v>
      </c>
      <c r="BE552" s="5">
        <f t="shared" si="718"/>
        <v>1.6264847540906837E-5</v>
      </c>
      <c r="BF552" s="5">
        <f t="shared" si="719"/>
        <v>7.7460703631315912E-6</v>
      </c>
      <c r="BG552" s="5">
        <f t="shared" si="720"/>
        <v>2.4593572496218725E-6</v>
      </c>
      <c r="BH552" s="5">
        <f t="shared" si="721"/>
        <v>5.8562966101392255E-7</v>
      </c>
      <c r="BI552" s="5">
        <f t="shared" si="722"/>
        <v>1.1156153906863675E-7</v>
      </c>
      <c r="BJ552" s="8">
        <f t="shared" si="723"/>
        <v>0.41916102805422195</v>
      </c>
      <c r="BK552" s="8">
        <f t="shared" si="724"/>
        <v>0.3491143926628868</v>
      </c>
      <c r="BL552" s="8">
        <f t="shared" si="725"/>
        <v>0.22339420106248542</v>
      </c>
      <c r="BM552" s="8">
        <f t="shared" si="726"/>
        <v>0.21074379661039916</v>
      </c>
      <c r="BN552" s="8">
        <f t="shared" si="727"/>
        <v>0.78919023890237594</v>
      </c>
    </row>
    <row r="553" spans="1:66" x14ac:dyDescent="0.25">
      <c r="A553" t="s">
        <v>154</v>
      </c>
      <c r="B553" t="s">
        <v>169</v>
      </c>
      <c r="C553" t="s">
        <v>165</v>
      </c>
      <c r="D553" t="s">
        <v>500</v>
      </c>
      <c r="E553">
        <f>VLOOKUP(A553,home!$A$2:$E$405,3,FALSE)</f>
        <v>1.3314121037464</v>
      </c>
      <c r="F553">
        <f>VLOOKUP(B553,home!$B$2:$E$405,3,FALSE)</f>
        <v>0.71</v>
      </c>
      <c r="G553">
        <f>VLOOKUP(C553,away!$B$2:$E$405,4,FALSE)</f>
        <v>1.41</v>
      </c>
      <c r="H553">
        <f>VLOOKUP(A553,away!$A$2:$E$405,3,FALSE)</f>
        <v>1.01440922190202</v>
      </c>
      <c r="I553">
        <f>VLOOKUP(C553,away!$B$2:$E$405,3,FALSE)</f>
        <v>0.71</v>
      </c>
      <c r="J553">
        <f>VLOOKUP(B553,home!$B$2:$E$405,4,FALSE)</f>
        <v>1.26</v>
      </c>
      <c r="K553" s="3">
        <f t="shared" si="672"/>
        <v>1.3328766570605208</v>
      </c>
      <c r="L553" s="3">
        <f t="shared" si="673"/>
        <v>0.90749048991354697</v>
      </c>
      <c r="M553" s="5">
        <f t="shared" si="674"/>
        <v>0.10641942563576638</v>
      </c>
      <c r="N553" s="5">
        <f t="shared" si="675"/>
        <v>0.14184396828770099</v>
      </c>
      <c r="O553" s="5">
        <f t="shared" si="676"/>
        <v>9.6574616706519914E-2</v>
      </c>
      <c r="P553" s="5">
        <f t="shared" si="677"/>
        <v>0.12872205227268738</v>
      </c>
      <c r="Q553" s="5">
        <f t="shared" si="678"/>
        <v>9.4530257137754731E-2</v>
      </c>
      <c r="R553" s="5">
        <f t="shared" si="679"/>
        <v>4.3820273114106377E-2</v>
      </c>
      <c r="S553" s="5">
        <f t="shared" si="680"/>
        <v>3.8924676209969332E-2</v>
      </c>
      <c r="T553" s="5">
        <f t="shared" si="681"/>
        <v>8.5785309361594606E-2</v>
      </c>
      <c r="U553" s="5">
        <f t="shared" si="682"/>
        <v>5.8407019139809127E-2</v>
      </c>
      <c r="V553" s="5">
        <f t="shared" si="683"/>
        <v>5.2313592350517303E-3</v>
      </c>
      <c r="W553" s="5">
        <f t="shared" si="684"/>
        <v>4.199905770828067E-2</v>
      </c>
      <c r="X553" s="5">
        <f t="shared" si="685"/>
        <v>3.8113745455594948E-2</v>
      </c>
      <c r="Y553" s="5">
        <f t="shared" si="686"/>
        <v>1.7293930767969038E-2</v>
      </c>
      <c r="Z553" s="5">
        <f t="shared" si="687"/>
        <v>1.3255493705488612E-2</v>
      </c>
      <c r="AA553" s="5">
        <f t="shared" si="688"/>
        <v>1.7667938137858434E-2</v>
      </c>
      <c r="AB553" s="5">
        <f t="shared" si="689"/>
        <v>1.177459116117042E-2</v>
      </c>
      <c r="AC553" s="5">
        <f t="shared" si="690"/>
        <v>3.9548189445241604E-4</v>
      </c>
      <c r="AD553" s="5">
        <f t="shared" si="691"/>
        <v>1.3994890909476252E-2</v>
      </c>
      <c r="AE553" s="5">
        <f t="shared" si="692"/>
        <v>1.2700230407727248E-2</v>
      </c>
      <c r="AF553" s="5">
        <f t="shared" si="693"/>
        <v>5.7626691573616625E-3</v>
      </c>
      <c r="AG553" s="5">
        <f t="shared" si="694"/>
        <v>1.7431891522746077E-3</v>
      </c>
      <c r="AH553" s="5">
        <f t="shared" si="695"/>
        <v>3.0073086192099491E-3</v>
      </c>
      <c r="AI553" s="5">
        <f t="shared" si="696"/>
        <v>4.0083714591218475E-3</v>
      </c>
      <c r="AJ553" s="5">
        <f t="shared" si="697"/>
        <v>2.671332375345566E-3</v>
      </c>
      <c r="AK553" s="5">
        <f t="shared" si="698"/>
        <v>1.1868521887827132E-3</v>
      </c>
      <c r="AL553" s="5">
        <f t="shared" si="699"/>
        <v>1.9134567128690076E-5</v>
      </c>
      <c r="AM553" s="5">
        <f t="shared" si="700"/>
        <v>3.730692682269875E-3</v>
      </c>
      <c r="AN553" s="5">
        <f t="shared" si="701"/>
        <v>3.3855681299499729E-3</v>
      </c>
      <c r="AO553" s="5">
        <f t="shared" si="702"/>
        <v>1.5361854404419958E-3</v>
      </c>
      <c r="AP553" s="5">
        <f t="shared" si="703"/>
        <v>4.646912259815883E-4</v>
      </c>
      <c r="AQ553" s="5">
        <f t="shared" si="704"/>
        <v>1.0542571708113957E-4</v>
      </c>
      <c r="AR553" s="5">
        <f t="shared" si="705"/>
        <v>5.4582079443361408E-4</v>
      </c>
      <c r="AS553" s="5">
        <f t="shared" si="706"/>
        <v>7.2751179583879322E-4</v>
      </c>
      <c r="AT553" s="5">
        <f t="shared" si="707"/>
        <v>4.8484174520485352E-4</v>
      </c>
      <c r="AU553" s="5">
        <f t="shared" si="708"/>
        <v>2.1541141485067805E-4</v>
      </c>
      <c r="AV553" s="5">
        <f t="shared" si="709"/>
        <v>7.1779211629712173E-5</v>
      </c>
      <c r="AW553" s="5">
        <f t="shared" si="710"/>
        <v>6.4290704640307837E-7</v>
      </c>
      <c r="AX553" s="5">
        <f t="shared" si="711"/>
        <v>8.287588651440048E-4</v>
      </c>
      <c r="AY553" s="5">
        <f t="shared" si="712"/>
        <v>7.5209078854972808E-4</v>
      </c>
      <c r="AZ553" s="5">
        <f t="shared" si="713"/>
        <v>3.4125761908022922E-4</v>
      </c>
      <c r="BA553" s="5">
        <f t="shared" si="714"/>
        <v>1.0322934797528262E-4</v>
      </c>
      <c r="BB553" s="5">
        <f t="shared" si="715"/>
        <v>2.3419912891886308E-5</v>
      </c>
      <c r="BC553" s="5">
        <f t="shared" si="716"/>
        <v>4.2506696447981018E-6</v>
      </c>
      <c r="BD553" s="5">
        <f t="shared" si="717"/>
        <v>8.2554530024260276E-5</v>
      </c>
      <c r="BE553" s="5">
        <f t="shared" si="718"/>
        <v>1.1003500600393842E-4</v>
      </c>
      <c r="BF553" s="5">
        <f t="shared" si="719"/>
        <v>7.3331545481081914E-5</v>
      </c>
      <c r="BG553" s="5">
        <f t="shared" si="720"/>
        <v>3.2580635065968674E-5</v>
      </c>
      <c r="BH553" s="5">
        <f t="shared" si="721"/>
        <v>1.0856491987909274E-5</v>
      </c>
      <c r="BI553" s="5">
        <f t="shared" si="722"/>
        <v>2.894072949649767E-6</v>
      </c>
      <c r="BJ553" s="8">
        <f t="shared" si="723"/>
        <v>0.46504281874474529</v>
      </c>
      <c r="BK553" s="8">
        <f t="shared" si="724"/>
        <v>0.28046422060360565</v>
      </c>
      <c r="BL553" s="8">
        <f t="shared" si="725"/>
        <v>0.24147592014539476</v>
      </c>
      <c r="BM553" s="8">
        <f t="shared" si="726"/>
        <v>0.38757641216319516</v>
      </c>
      <c r="BN553" s="8">
        <f t="shared" si="727"/>
        <v>0.61191059315453578</v>
      </c>
    </row>
    <row r="554" spans="1:66" x14ac:dyDescent="0.25">
      <c r="A554" t="s">
        <v>154</v>
      </c>
      <c r="B554" t="s">
        <v>170</v>
      </c>
      <c r="C554" t="s">
        <v>159</v>
      </c>
      <c r="D554" t="s">
        <v>500</v>
      </c>
      <c r="E554">
        <f>VLOOKUP(A554,home!$A$2:$E$405,3,FALSE)</f>
        <v>1.3314121037464</v>
      </c>
      <c r="F554">
        <f>VLOOKUP(B554,home!$B$2:$E$405,3,FALSE)</f>
        <v>1.1000000000000001</v>
      </c>
      <c r="G554">
        <f>VLOOKUP(C554,away!$B$2:$E$405,4,FALSE)</f>
        <v>1.1499999999999999</v>
      </c>
      <c r="H554">
        <f>VLOOKUP(A554,away!$A$2:$E$405,3,FALSE)</f>
        <v>1.01440922190202</v>
      </c>
      <c r="I554">
        <f>VLOOKUP(C554,away!$B$2:$E$405,3,FALSE)</f>
        <v>0.56999999999999995</v>
      </c>
      <c r="J554">
        <f>VLOOKUP(B554,home!$B$2:$E$405,4,FALSE)</f>
        <v>1.33</v>
      </c>
      <c r="K554" s="3">
        <f t="shared" si="672"/>
        <v>1.684236311239196</v>
      </c>
      <c r="L554" s="3">
        <f t="shared" si="673"/>
        <v>0.76902363112392136</v>
      </c>
      <c r="M554" s="5">
        <f t="shared" si="674"/>
        <v>8.6012732413866366E-2</v>
      </c>
      <c r="N554" s="5">
        <f t="shared" si="675"/>
        <v>0.14486576716033431</v>
      </c>
      <c r="O554" s="5">
        <f t="shared" si="676"/>
        <v>6.6145823803801726E-2</v>
      </c>
      <c r="P554" s="5">
        <f t="shared" si="677"/>
        <v>0.11140519828719281</v>
      </c>
      <c r="Q554" s="5">
        <f t="shared" si="678"/>
        <v>0.12199409265347889</v>
      </c>
      <c r="R554" s="5">
        <f t="shared" si="679"/>
        <v>2.5433850802641357E-2</v>
      </c>
      <c r="S554" s="5">
        <f t="shared" si="680"/>
        <v>3.6073491264323326E-2</v>
      </c>
      <c r="T554" s="5">
        <f t="shared" si="681"/>
        <v>9.3816340108046431E-2</v>
      </c>
      <c r="U554" s="5">
        <f t="shared" si="682"/>
        <v>4.2836615056448743E-2</v>
      </c>
      <c r="V554" s="5">
        <f t="shared" si="683"/>
        <v>5.1914464475589662E-3</v>
      </c>
      <c r="W554" s="5">
        <f t="shared" si="684"/>
        <v>6.8488960201222665E-2</v>
      </c>
      <c r="X554" s="5">
        <f t="shared" si="685"/>
        <v>5.2669628865845988E-2</v>
      </c>
      <c r="Y554" s="5">
        <f t="shared" si="686"/>
        <v>2.0252094620181096E-2</v>
      </c>
      <c r="Z554" s="5">
        <f t="shared" si="687"/>
        <v>6.5197440992371064E-3</v>
      </c>
      <c r="AA554" s="5">
        <f t="shared" si="688"/>
        <v>1.0980789751922619E-2</v>
      </c>
      <c r="AB554" s="5">
        <f t="shared" si="689"/>
        <v>9.2471224131356611E-3</v>
      </c>
      <c r="AC554" s="5">
        <f t="shared" si="690"/>
        <v>4.2025327577723486E-4</v>
      </c>
      <c r="AD554" s="5">
        <f t="shared" si="691"/>
        <v>2.8837898422478848E-2</v>
      </c>
      <c r="AE554" s="5">
        <f t="shared" si="692"/>
        <v>2.2177025358837484E-2</v>
      </c>
      <c r="AF554" s="5">
        <f t="shared" si="693"/>
        <v>8.5273282844902445E-3</v>
      </c>
      <c r="AG554" s="5">
        <f t="shared" si="694"/>
        <v>2.1859056537081355E-3</v>
      </c>
      <c r="AH554" s="5">
        <f t="shared" si="695"/>
        <v>1.2534593202985199E-3</v>
      </c>
      <c r="AI554" s="5">
        <f t="shared" si="696"/>
        <v>2.1111217019079689E-3</v>
      </c>
      <c r="AJ554" s="5">
        <f t="shared" si="697"/>
        <v>1.7778139138992458E-3</v>
      </c>
      <c r="AK554" s="5">
        <f t="shared" si="698"/>
        <v>9.9808624947179459E-4</v>
      </c>
      <c r="AL554" s="5">
        <f t="shared" si="699"/>
        <v>2.1772776287831289E-5</v>
      </c>
      <c r="AM554" s="5">
        <f t="shared" si="700"/>
        <v>9.7139671325932788E-3</v>
      </c>
      <c r="AN554" s="5">
        <f t="shared" si="701"/>
        <v>7.4702702769253093E-3</v>
      </c>
      <c r="AO554" s="5">
        <f t="shared" si="702"/>
        <v>2.8724071869191017E-3</v>
      </c>
      <c r="AP554" s="5">
        <f t="shared" si="703"/>
        <v>7.3631633498365864E-4</v>
      </c>
      <c r="AQ554" s="5">
        <f t="shared" si="704"/>
        <v>1.415611653962477E-4</v>
      </c>
      <c r="AR554" s="5">
        <f t="shared" si="705"/>
        <v>1.9278796759241809E-4</v>
      </c>
      <c r="AS554" s="5">
        <f t="shared" si="706"/>
        <v>3.2470049538915589E-4</v>
      </c>
      <c r="AT554" s="5">
        <f t="shared" si="707"/>
        <v>2.7343618230588583E-4</v>
      </c>
      <c r="AU554" s="5">
        <f t="shared" si="708"/>
        <v>1.5351038234873117E-4</v>
      </c>
      <c r="AV554" s="5">
        <f t="shared" si="709"/>
        <v>6.4636940025986395E-5</v>
      </c>
      <c r="AW554" s="5">
        <f t="shared" si="710"/>
        <v>7.8334670523522761E-7</v>
      </c>
      <c r="AX554" s="5">
        <f t="shared" si="711"/>
        <v>2.7267693618162822E-3</v>
      </c>
      <c r="AY554" s="5">
        <f t="shared" si="712"/>
        <v>2.096950075861415E-3</v>
      </c>
      <c r="AZ554" s="5">
        <f t="shared" si="713"/>
        <v>8.0630208081226384E-4</v>
      </c>
      <c r="BA554" s="5">
        <f t="shared" si="714"/>
        <v>2.0668845132300689E-4</v>
      </c>
      <c r="BB554" s="5">
        <f t="shared" si="715"/>
        <v>3.9737075836949651E-5</v>
      </c>
      <c r="BC554" s="5">
        <f t="shared" si="716"/>
        <v>6.1117500700755342E-6</v>
      </c>
      <c r="BD554" s="5">
        <f t="shared" si="717"/>
        <v>2.4709750479153692E-5</v>
      </c>
      <c r="BE554" s="5">
        <f t="shared" si="718"/>
        <v>4.1617058998650771E-5</v>
      </c>
      <c r="BF554" s="5">
        <f t="shared" si="719"/>
        <v>3.5046480966255792E-5</v>
      </c>
      <c r="BG554" s="5">
        <f t="shared" si="720"/>
        <v>1.9675518608173784E-5</v>
      </c>
      <c r="BH554" s="5">
        <f t="shared" si="721"/>
        <v>8.2845557205871935E-6</v>
      </c>
      <c r="BI554" s="5">
        <f t="shared" si="722"/>
        <v>2.7906299134194706E-6</v>
      </c>
      <c r="BJ554" s="8">
        <f t="shared" si="723"/>
        <v>0.59063212222116135</v>
      </c>
      <c r="BK554" s="8">
        <f t="shared" si="724"/>
        <v>0.24122184454086798</v>
      </c>
      <c r="BL554" s="8">
        <f t="shared" si="725"/>
        <v>0.16192587897587607</v>
      </c>
      <c r="BM554" s="8">
        <f t="shared" si="726"/>
        <v>0.4423459579866712</v>
      </c>
      <c r="BN554" s="8">
        <f t="shared" si="727"/>
        <v>0.55585746512131551</v>
      </c>
    </row>
    <row r="555" spans="1:66" x14ac:dyDescent="0.25">
      <c r="A555" t="s">
        <v>154</v>
      </c>
      <c r="B555" t="s">
        <v>166</v>
      </c>
      <c r="C555" t="s">
        <v>157</v>
      </c>
      <c r="D555" t="s">
        <v>500</v>
      </c>
      <c r="E555">
        <f>VLOOKUP(A555,home!$A$2:$E$405,3,FALSE)</f>
        <v>1.3314121037464</v>
      </c>
      <c r="F555">
        <f>VLOOKUP(B555,home!$B$2:$E$405,3,FALSE)</f>
        <v>0.75</v>
      </c>
      <c r="G555">
        <f>VLOOKUP(C555,away!$B$2:$E$405,4,FALSE)</f>
        <v>0.75</v>
      </c>
      <c r="H555">
        <f>VLOOKUP(A555,away!$A$2:$E$405,3,FALSE)</f>
        <v>1.01440922190202</v>
      </c>
      <c r="I555">
        <f>VLOOKUP(C555,away!$B$2:$E$405,3,FALSE)</f>
        <v>1.06</v>
      </c>
      <c r="J555">
        <f>VLOOKUP(B555,home!$B$2:$E$405,4,FALSE)</f>
        <v>1.17</v>
      </c>
      <c r="K555" s="3">
        <f t="shared" si="672"/>
        <v>0.74891930835734999</v>
      </c>
      <c r="L555" s="3">
        <f t="shared" si="673"/>
        <v>1.2580703170028851</v>
      </c>
      <c r="M555" s="5">
        <f t="shared" si="674"/>
        <v>0.13439263851322802</v>
      </c>
      <c r="N555" s="5">
        <f t="shared" si="675"/>
        <v>0.10064924188364609</v>
      </c>
      <c r="O555" s="5">
        <f t="shared" si="676"/>
        <v>0.16907538933719091</v>
      </c>
      <c r="P555" s="5">
        <f t="shared" si="677"/>
        <v>0.12662382364265867</v>
      </c>
      <c r="Q555" s="5">
        <f t="shared" si="678"/>
        <v>3.7689080309095929E-2</v>
      </c>
      <c r="R555" s="5">
        <f t="shared" si="679"/>
        <v>0.10635436433041302</v>
      </c>
      <c r="S555" s="5">
        <f t="shared" si="680"/>
        <v>2.9826024868744905E-2</v>
      </c>
      <c r="T555" s="5">
        <f t="shared" si="681"/>
        <v>4.7415513212011498E-2</v>
      </c>
      <c r="U555" s="5">
        <f t="shared" si="682"/>
        <v>7.965083697511853E-2</v>
      </c>
      <c r="V555" s="5">
        <f t="shared" si="683"/>
        <v>3.1224307081123468E-3</v>
      </c>
      <c r="W555" s="5">
        <f t="shared" si="684"/>
        <v>9.4086933192375818E-3</v>
      </c>
      <c r="X555" s="5">
        <f t="shared" si="685"/>
        <v>1.183679778671615E-2</v>
      </c>
      <c r="Y555" s="5">
        <f t="shared" si="686"/>
        <v>7.4457619719165207E-3</v>
      </c>
      <c r="Z555" s="5">
        <f t="shared" si="687"/>
        <v>4.4600422949267672E-2</v>
      </c>
      <c r="AA555" s="5">
        <f t="shared" si="688"/>
        <v>3.3402117907610822E-2</v>
      </c>
      <c r="AB555" s="5">
        <f t="shared" si="689"/>
        <v>1.2507745520519276E-2</v>
      </c>
      <c r="AC555" s="5">
        <f t="shared" si="690"/>
        <v>1.8387080186014237E-4</v>
      </c>
      <c r="AD555" s="5">
        <f t="shared" si="691"/>
        <v>1.7615880232974568E-3</v>
      </c>
      <c r="AE555" s="5">
        <f t="shared" si="692"/>
        <v>2.2162016028983164E-3</v>
      </c>
      <c r="AF555" s="5">
        <f t="shared" si="693"/>
        <v>1.3940687265502941E-3</v>
      </c>
      <c r="AG555" s="5">
        <f t="shared" si="694"/>
        <v>5.8461216157831212E-4</v>
      </c>
      <c r="AH555" s="5">
        <f t="shared" si="695"/>
        <v>1.4027617059561992E-2</v>
      </c>
      <c r="AI555" s="5">
        <f t="shared" si="696"/>
        <v>1.050555326614893E-2</v>
      </c>
      <c r="AJ555" s="5">
        <f t="shared" si="697"/>
        <v>3.933905842997778E-3</v>
      </c>
      <c r="AK555" s="5">
        <f t="shared" si="698"/>
        <v>9.820593476936115E-4</v>
      </c>
      <c r="AL555" s="5">
        <f t="shared" si="699"/>
        <v>6.929672412222559E-6</v>
      </c>
      <c r="AM555" s="5">
        <f t="shared" si="700"/>
        <v>2.6385745680370461E-4</v>
      </c>
      <c r="AN555" s="5">
        <f t="shared" si="701"/>
        <v>3.3195123432461167E-4</v>
      </c>
      <c r="AO555" s="5">
        <f t="shared" si="702"/>
        <v>2.0880899729813169E-4</v>
      </c>
      <c r="AP555" s="5">
        <f t="shared" si="703"/>
        <v>8.7565467141305001E-5</v>
      </c>
      <c r="AQ555" s="5">
        <f t="shared" si="704"/>
        <v>2.7540878751241845E-5</v>
      </c>
      <c r="AR555" s="5">
        <f t="shared" si="705"/>
        <v>3.5295457281836412E-3</v>
      </c>
      <c r="AS555" s="5">
        <f t="shared" si="706"/>
        <v>2.6433449455669318E-3</v>
      </c>
      <c r="AT555" s="5">
        <f t="shared" si="707"/>
        <v>9.8982603419194167E-4</v>
      </c>
      <c r="AU555" s="5">
        <f t="shared" si="708"/>
        <v>2.4709994297370929E-4</v>
      </c>
      <c r="AV555" s="5">
        <f t="shared" si="709"/>
        <v>4.6264479596752729E-5</v>
      </c>
      <c r="AW555" s="5">
        <f t="shared" si="710"/>
        <v>1.8136360805959103E-7</v>
      </c>
      <c r="AX555" s="5">
        <f t="shared" si="711"/>
        <v>3.2934657342393293E-5</v>
      </c>
      <c r="AY555" s="5">
        <f t="shared" si="712"/>
        <v>4.1434114803126122E-5</v>
      </c>
      <c r="AZ555" s="5">
        <f t="shared" si="713"/>
        <v>2.6063514972551416E-5</v>
      </c>
      <c r="BA555" s="5">
        <f t="shared" si="714"/>
        <v>1.0929911514575731E-5</v>
      </c>
      <c r="BB555" s="5">
        <f t="shared" si="715"/>
        <v>3.4376493109889455E-6</v>
      </c>
      <c r="BC555" s="5">
        <f t="shared" si="716"/>
        <v>8.6496091168412115E-7</v>
      </c>
      <c r="BD555" s="5">
        <f t="shared" si="717"/>
        <v>7.4006945218869501E-4</v>
      </c>
      <c r="BE555" s="5">
        <f t="shared" si="718"/>
        <v>5.5425230226956038E-4</v>
      </c>
      <c r="BF555" s="5">
        <f t="shared" si="719"/>
        <v>2.0754512543559402E-4</v>
      </c>
      <c r="BG555" s="5">
        <f t="shared" si="720"/>
        <v>5.1811517264721516E-5</v>
      </c>
      <c r="BH555" s="5">
        <f t="shared" si="721"/>
        <v>9.700661418710031E-6</v>
      </c>
      <c r="BI555" s="5">
        <f t="shared" si="722"/>
        <v>1.4530025280618296E-6</v>
      </c>
      <c r="BJ555" s="8">
        <f t="shared" si="723"/>
        <v>0.22143694784012241</v>
      </c>
      <c r="BK555" s="8">
        <f t="shared" si="724"/>
        <v>0.29419715232181948</v>
      </c>
      <c r="BL555" s="8">
        <f t="shared" si="725"/>
        <v>0.43946050277887333</v>
      </c>
      <c r="BM555" s="8">
        <f t="shared" si="726"/>
        <v>0.32486923512265509</v>
      </c>
      <c r="BN555" s="8">
        <f t="shared" si="727"/>
        <v>0.67478453801623262</v>
      </c>
    </row>
    <row r="556" spans="1:66" x14ac:dyDescent="0.25">
      <c r="A556" t="s">
        <v>154</v>
      </c>
      <c r="B556" t="s">
        <v>174</v>
      </c>
      <c r="C556" t="s">
        <v>167</v>
      </c>
      <c r="D556" t="s">
        <v>500</v>
      </c>
      <c r="E556">
        <f>VLOOKUP(A556,home!$A$2:$E$405,3,FALSE)</f>
        <v>1.3314121037464</v>
      </c>
      <c r="F556">
        <f>VLOOKUP(B556,home!$B$2:$E$405,3,FALSE)</f>
        <v>1.1000000000000001</v>
      </c>
      <c r="G556">
        <f>VLOOKUP(C556,away!$B$2:$E$405,4,FALSE)</f>
        <v>0.56999999999999995</v>
      </c>
      <c r="H556">
        <f>VLOOKUP(A556,away!$A$2:$E$405,3,FALSE)</f>
        <v>1.01440922190202</v>
      </c>
      <c r="I556">
        <f>VLOOKUP(C556,away!$B$2:$E$405,3,FALSE)</f>
        <v>0.93</v>
      </c>
      <c r="J556">
        <f>VLOOKUP(B556,home!$B$2:$E$405,4,FALSE)</f>
        <v>0.99</v>
      </c>
      <c r="K556" s="3">
        <f t="shared" si="672"/>
        <v>0.83479538904899275</v>
      </c>
      <c r="L556" s="3">
        <f t="shared" si="673"/>
        <v>0.93396657060518984</v>
      </c>
      <c r="M556" s="5">
        <f t="shared" si="674"/>
        <v>0.17054399853011085</v>
      </c>
      <c r="N556" s="5">
        <f t="shared" si="675"/>
        <v>0.14236934360291476</v>
      </c>
      <c r="O556" s="5">
        <f t="shared" si="676"/>
        <v>0.15928239344446418</v>
      </c>
      <c r="P556" s="5">
        <f t="shared" si="677"/>
        <v>0.13296820760412623</v>
      </c>
      <c r="Q556" s="5">
        <f t="shared" si="678"/>
        <v>5.9424635790822466E-2</v>
      </c>
      <c r="R556" s="5">
        <f t="shared" si="679"/>
        <v>7.4382215381556371E-2</v>
      </c>
      <c r="S556" s="5">
        <f t="shared" si="680"/>
        <v>2.5917863404516642E-2</v>
      </c>
      <c r="T556" s="5">
        <f t="shared" si="681"/>
        <v>5.5500623299016887E-2</v>
      </c>
      <c r="U556" s="5">
        <f t="shared" si="682"/>
        <v>6.209393042777233E-2</v>
      </c>
      <c r="V556" s="5">
        <f t="shared" si="683"/>
        <v>2.2452673481003285E-3</v>
      </c>
      <c r="W556" s="5">
        <f t="shared" si="684"/>
        <v>1.6535803984698113E-2</v>
      </c>
      <c r="X556" s="5">
        <f t="shared" si="685"/>
        <v>1.544388813978813E-2</v>
      </c>
      <c r="Y556" s="5">
        <f t="shared" si="686"/>
        <v>7.2120376213640411E-3</v>
      </c>
      <c r="Z556" s="5">
        <f t="shared" si="687"/>
        <v>2.3156834204642943E-2</v>
      </c>
      <c r="AA556" s="5">
        <f t="shared" si="688"/>
        <v>1.9331218419007926E-2</v>
      </c>
      <c r="AB556" s="5">
        <f t="shared" si="689"/>
        <v>8.0688060004433879E-3</v>
      </c>
      <c r="AC556" s="5">
        <f t="shared" si="690"/>
        <v>1.0941061303905219E-4</v>
      </c>
      <c r="AD556" s="5">
        <f t="shared" si="691"/>
        <v>3.4510032301609864E-3</v>
      </c>
      <c r="AE556" s="5">
        <f t="shared" si="692"/>
        <v>3.2231216520208893E-3</v>
      </c>
      <c r="AF556" s="5">
        <f t="shared" si="693"/>
        <v>1.5051439379906416E-3</v>
      </c>
      <c r="AG556" s="5">
        <f t="shared" si="694"/>
        <v>4.6858470734410345E-4</v>
      </c>
      <c r="AH556" s="5">
        <f t="shared" si="695"/>
        <v>5.4069272570458314E-3</v>
      </c>
      <c r="AI556" s="5">
        <f t="shared" si="696"/>
        <v>4.5136779431051779E-3</v>
      </c>
      <c r="AJ556" s="5">
        <f t="shared" si="697"/>
        <v>1.883998767278172E-3</v>
      </c>
      <c r="AK556" s="5">
        <f t="shared" si="698"/>
        <v>5.242511612992681E-4</v>
      </c>
      <c r="AL556" s="5">
        <f t="shared" si="699"/>
        <v>3.412171224800463E-6</v>
      </c>
      <c r="AM556" s="5">
        <f t="shared" si="700"/>
        <v>5.7617631682631439E-4</v>
      </c>
      <c r="AN556" s="5">
        <f t="shared" si="701"/>
        <v>5.3812941869020223E-4</v>
      </c>
      <c r="AO556" s="5">
        <f t="shared" si="702"/>
        <v>2.5129744385792621E-4</v>
      </c>
      <c r="AP556" s="5">
        <f t="shared" si="703"/>
        <v>7.8234470613945881E-5</v>
      </c>
      <c r="AQ556" s="5">
        <f t="shared" si="704"/>
        <v>1.826709505560488E-5</v>
      </c>
      <c r="AR556" s="5">
        <f t="shared" si="705"/>
        <v>1.0099778615549643E-3</v>
      </c>
      <c r="AS556" s="5">
        <f t="shared" si="706"/>
        <v>8.4312486186764626E-4</v>
      </c>
      <c r="AT556" s="5">
        <f t="shared" si="707"/>
        <v>3.5191837353983996E-4</v>
      </c>
      <c r="AU556" s="5">
        <f t="shared" si="708"/>
        <v>9.7926611850893163E-5</v>
      </c>
      <c r="AV556" s="5">
        <f t="shared" si="709"/>
        <v>2.0437171009579013E-5</v>
      </c>
      <c r="AW556" s="5">
        <f t="shared" si="710"/>
        <v>7.3899191819925163E-8</v>
      </c>
      <c r="AX556" s="5">
        <f t="shared" si="711"/>
        <v>8.0164888760973101E-5</v>
      </c>
      <c r="AY556" s="5">
        <f t="shared" si="712"/>
        <v>7.4871326239032583E-5</v>
      </c>
      <c r="AZ556" s="5">
        <f t="shared" si="713"/>
        <v>3.4963657902065804E-5</v>
      </c>
      <c r="BA556" s="5">
        <f t="shared" si="714"/>
        <v>1.088496255553515E-5</v>
      </c>
      <c r="BB556" s="5">
        <f t="shared" si="715"/>
        <v>2.5415477872897665E-6</v>
      </c>
      <c r="BC556" s="5">
        <f t="shared" si="716"/>
        <v>4.7474413418484645E-7</v>
      </c>
      <c r="BD556" s="5">
        <f t="shared" si="717"/>
        <v>1.5721425995727549E-4</v>
      </c>
      <c r="BE556" s="5">
        <f t="shared" si="718"/>
        <v>1.3124173930508328E-4</v>
      </c>
      <c r="BF556" s="5">
        <f t="shared" si="719"/>
        <v>5.4779999411326739E-5</v>
      </c>
      <c r="BG556" s="5">
        <f t="shared" si="720"/>
        <v>1.5243363640227366E-5</v>
      </c>
      <c r="BH556" s="5">
        <f t="shared" si="721"/>
        <v>3.1812724201147186E-6</v>
      </c>
      <c r="BI556" s="5">
        <f t="shared" si="722"/>
        <v>5.3114230952409956E-7</v>
      </c>
      <c r="BJ556" s="8">
        <f t="shared" si="723"/>
        <v>0.30680019183854401</v>
      </c>
      <c r="BK556" s="8">
        <f t="shared" si="724"/>
        <v>0.33186303099735687</v>
      </c>
      <c r="BL556" s="8">
        <f t="shared" si="725"/>
        <v>0.33817299545883917</v>
      </c>
      <c r="BM556" s="8">
        <f t="shared" si="726"/>
        <v>0.26094746071834096</v>
      </c>
      <c r="BN556" s="8">
        <f t="shared" si="727"/>
        <v>0.73897079435399471</v>
      </c>
    </row>
    <row r="557" spans="1:66" x14ac:dyDescent="0.25">
      <c r="A557" t="s">
        <v>154</v>
      </c>
      <c r="B557" t="s">
        <v>172</v>
      </c>
      <c r="C557" t="s">
        <v>163</v>
      </c>
      <c r="D557" t="s">
        <v>500</v>
      </c>
      <c r="E557">
        <f>VLOOKUP(A557,home!$A$2:$E$405,3,FALSE)</f>
        <v>1.3314121037464</v>
      </c>
      <c r="F557">
        <f>VLOOKUP(B557,home!$B$2:$E$405,3,FALSE)</f>
        <v>0.97</v>
      </c>
      <c r="G557">
        <f>VLOOKUP(C557,away!$B$2:$E$405,4,FALSE)</f>
        <v>1.02</v>
      </c>
      <c r="H557">
        <f>VLOOKUP(A557,away!$A$2:$E$405,3,FALSE)</f>
        <v>1.01440922190202</v>
      </c>
      <c r="I557">
        <f>VLOOKUP(C557,away!$B$2:$E$405,3,FALSE)</f>
        <v>1.02</v>
      </c>
      <c r="J557">
        <f>VLOOKUP(B557,home!$B$2:$E$405,4,FALSE)</f>
        <v>0.93</v>
      </c>
      <c r="K557" s="3">
        <f t="shared" si="672"/>
        <v>1.3172991354466881</v>
      </c>
      <c r="L557" s="3">
        <f t="shared" si="673"/>
        <v>0.96226858789625624</v>
      </c>
      <c r="M557" s="5">
        <f t="shared" si="674"/>
        <v>0.10232843134843563</v>
      </c>
      <c r="N557" s="5">
        <f t="shared" si="675"/>
        <v>0.13479715414691004</v>
      </c>
      <c r="O557" s="5">
        <f t="shared" si="676"/>
        <v>9.846743513529814E-2</v>
      </c>
      <c r="P557" s="5">
        <f t="shared" si="677"/>
        <v>0.12971106717338107</v>
      </c>
      <c r="Q557" s="5">
        <f t="shared" si="678"/>
        <v>8.8784087309199261E-2</v>
      </c>
      <c r="R557" s="5">
        <f t="shared" si="679"/>
        <v>4.7376059880704778E-2</v>
      </c>
      <c r="S557" s="5">
        <f t="shared" si="680"/>
        <v>4.1105293820949886E-2</v>
      </c>
      <c r="T557" s="5">
        <f t="shared" si="681"/>
        <v>8.5434138322681097E-2</v>
      </c>
      <c r="U557" s="5">
        <f t="shared" si="682"/>
        <v>6.2408442721722933E-2</v>
      </c>
      <c r="V557" s="5">
        <f t="shared" si="683"/>
        <v>5.7894320796616555E-3</v>
      </c>
      <c r="W557" s="5">
        <f t="shared" si="684"/>
        <v>3.8985067151277156E-2</v>
      </c>
      <c r="X557" s="5">
        <f t="shared" si="685"/>
        <v>3.7514105516700189E-2</v>
      </c>
      <c r="Y557" s="5">
        <f t="shared" si="686"/>
        <v>1.8049322670873124E-2</v>
      </c>
      <c r="Z557" s="5">
        <f t="shared" si="687"/>
        <v>1.5196164747164754E-2</v>
      </c>
      <c r="AA557" s="5">
        <f t="shared" si="688"/>
        <v>2.0017894683545572E-2</v>
      </c>
      <c r="AB557" s="5">
        <f t="shared" si="689"/>
        <v>1.3184777680048717E-2</v>
      </c>
      <c r="AC557" s="5">
        <f t="shared" si="690"/>
        <v>4.586661567837328E-4</v>
      </c>
      <c r="AD557" s="5">
        <f t="shared" si="691"/>
        <v>1.2838748813427118E-2</v>
      </c>
      <c r="AE557" s="5">
        <f t="shared" si="692"/>
        <v>1.2354324691051247E-2</v>
      </c>
      <c r="AF557" s="5">
        <f t="shared" si="693"/>
        <v>5.9440892874348681E-3</v>
      </c>
      <c r="AG557" s="5">
        <f t="shared" si="694"/>
        <v>1.9066034683164047E-3</v>
      </c>
      <c r="AH557" s="5">
        <f t="shared" si="695"/>
        <v>3.6556979981732744E-3</v>
      </c>
      <c r="AI557" s="5">
        <f t="shared" si="696"/>
        <v>4.8156478124478427E-3</v>
      </c>
      <c r="AJ557" s="5">
        <f t="shared" si="697"/>
        <v>3.171824349976639E-3</v>
      </c>
      <c r="AK557" s="5">
        <f t="shared" si="698"/>
        <v>1.3927471580043266E-3</v>
      </c>
      <c r="AL557" s="5">
        <f t="shared" si="699"/>
        <v>2.3256127701264079E-5</v>
      </c>
      <c r="AM557" s="5">
        <f t="shared" si="700"/>
        <v>3.3824945424289475E-3</v>
      </c>
      <c r="AN557" s="5">
        <f t="shared" si="701"/>
        <v>3.2548682469098959E-3</v>
      </c>
      <c r="AO557" s="5">
        <f t="shared" si="702"/>
        <v>1.5660287358711745E-3</v>
      </c>
      <c r="AP557" s="5">
        <f t="shared" si="703"/>
        <v>5.0231342009057149E-4</v>
      </c>
      <c r="AQ557" s="5">
        <f t="shared" si="704"/>
        <v>1.2084010635797328E-4</v>
      </c>
      <c r="AR557" s="5">
        <f t="shared" si="705"/>
        <v>7.0355267009547366E-4</v>
      </c>
      <c r="AS557" s="5">
        <f t="shared" si="706"/>
        <v>9.2678932405797644E-4</v>
      </c>
      <c r="AT557" s="5">
        <f t="shared" si="707"/>
        <v>6.1042938766139637E-4</v>
      </c>
      <c r="AU557" s="5">
        <f t="shared" si="708"/>
        <v>2.6803936820586958E-4</v>
      </c>
      <c r="AV557" s="5">
        <f t="shared" si="709"/>
        <v>8.8272007000817119E-5</v>
      </c>
      <c r="AW557" s="5">
        <f t="shared" si="710"/>
        <v>8.188712404592101E-7</v>
      </c>
      <c r="AX557" s="5">
        <f t="shared" si="711"/>
        <v>7.426261893991315E-4</v>
      </c>
      <c r="AY557" s="5">
        <f t="shared" si="712"/>
        <v>7.146058546078799E-4</v>
      </c>
      <c r="AZ557" s="5">
        <f t="shared" si="713"/>
        <v>3.4382138330796101E-4</v>
      </c>
      <c r="BA557" s="5">
        <f t="shared" si="714"/>
        <v>1.102828390014297E-4</v>
      </c>
      <c r="BB557" s="5">
        <f t="shared" si="715"/>
        <v>2.6530427938773981E-5</v>
      </c>
      <c r="BC557" s="5">
        <f t="shared" si="716"/>
        <v>5.1058794857854864E-6</v>
      </c>
      <c r="BD557" s="5">
        <f t="shared" si="717"/>
        <v>1.1283443906056863E-4</v>
      </c>
      <c r="BE557" s="5">
        <f t="shared" si="718"/>
        <v>1.4863670902309908E-4</v>
      </c>
      <c r="BF557" s="5">
        <f t="shared" si="719"/>
        <v>9.7899504145884685E-5</v>
      </c>
      <c r="BG557" s="5">
        <f t="shared" si="720"/>
        <v>4.2987644057344451E-5</v>
      </c>
      <c r="BH557" s="5">
        <f t="shared" si="721"/>
        <v>1.415689658790745E-5</v>
      </c>
      <c r="BI557" s="5">
        <f t="shared" si="722"/>
        <v>3.7297735271717309E-6</v>
      </c>
      <c r="BJ557" s="8">
        <f t="shared" si="723"/>
        <v>0.44737715900327002</v>
      </c>
      <c r="BK557" s="8">
        <f t="shared" si="724"/>
        <v>0.28013075256152115</v>
      </c>
      <c r="BL557" s="8">
        <f t="shared" si="725"/>
        <v>0.25750785514334573</v>
      </c>
      <c r="BM557" s="8">
        <f t="shared" si="726"/>
        <v>0.39803390947800538</v>
      </c>
      <c r="BN557" s="8">
        <f t="shared" si="727"/>
        <v>0.60146423499392898</v>
      </c>
    </row>
    <row r="558" spans="1:66" x14ac:dyDescent="0.25">
      <c r="A558" t="s">
        <v>24</v>
      </c>
      <c r="B558" t="s">
        <v>181</v>
      </c>
      <c r="C558" t="s">
        <v>287</v>
      </c>
      <c r="D558" t="s">
        <v>500</v>
      </c>
      <c r="E558">
        <f>VLOOKUP(A558,home!$A$2:$E$405,3,FALSE)</f>
        <v>1.62917933130699</v>
      </c>
      <c r="F558">
        <f>VLOOKUP(B558,home!$B$2:$E$405,3,FALSE)</f>
        <v>0.61</v>
      </c>
      <c r="G558">
        <f>VLOOKUP(C558,away!$B$2:$E$405,4,FALSE)</f>
        <v>1.19</v>
      </c>
      <c r="H558">
        <f>VLOOKUP(A558,away!$A$2:$E$405,3,FALSE)</f>
        <v>1.4103343465045599</v>
      </c>
      <c r="I558">
        <f>VLOOKUP(C558,away!$B$2:$E$405,3,FALSE)</f>
        <v>0.73</v>
      </c>
      <c r="J558">
        <f>VLOOKUP(B558,home!$B$2:$E$405,4,FALSE)</f>
        <v>0.84</v>
      </c>
      <c r="K558" s="3">
        <f t="shared" si="672"/>
        <v>1.182621276595744</v>
      </c>
      <c r="L558" s="3">
        <f t="shared" si="673"/>
        <v>0.8648170212765961</v>
      </c>
      <c r="M558" s="5">
        <f t="shared" si="674"/>
        <v>0.12906510682482172</v>
      </c>
      <c r="N558" s="5">
        <f t="shared" si="675"/>
        <v>0.15263514139713674</v>
      </c>
      <c r="O558" s="5">
        <f t="shared" si="676"/>
        <v>0.11161770123498801</v>
      </c>
      <c r="P558" s="5">
        <f t="shared" si="677"/>
        <v>0.13200146832520387</v>
      </c>
      <c r="Q558" s="5">
        <f t="shared" si="678"/>
        <v>9.0254782886226889E-2</v>
      </c>
      <c r="R558" s="5">
        <f t="shared" si="679"/>
        <v>4.8264443951891681E-2</v>
      </c>
      <c r="S558" s="5">
        <f t="shared" si="680"/>
        <v>3.3751158753658493E-2</v>
      </c>
      <c r="T558" s="5">
        <f t="shared" si="681"/>
        <v>7.8053872491632662E-2</v>
      </c>
      <c r="U558" s="5">
        <f t="shared" si="682"/>
        <v>5.7078558320569871E-2</v>
      </c>
      <c r="V558" s="5">
        <f t="shared" si="683"/>
        <v>3.8354479660727137E-3</v>
      </c>
      <c r="W558" s="5">
        <f t="shared" si="684"/>
        <v>3.5579075518593795E-2</v>
      </c>
      <c r="X558" s="5">
        <f t="shared" si="685"/>
        <v>3.076939010976535E-2</v>
      </c>
      <c r="Y558" s="5">
        <f t="shared" si="686"/>
        <v>1.3304946150612409E-2</v>
      </c>
      <c r="Z558" s="5">
        <f t="shared" si="687"/>
        <v>1.3913304217348732E-2</v>
      </c>
      <c r="AA558" s="5">
        <f t="shared" si="688"/>
        <v>1.6454169595185905E-2</v>
      </c>
      <c r="AB558" s="5">
        <f t="shared" si="689"/>
        <v>9.7295255259908179E-3</v>
      </c>
      <c r="AC558" s="5">
        <f t="shared" si="690"/>
        <v>2.4516926750276126E-4</v>
      </c>
      <c r="AD558" s="5">
        <f t="shared" si="691"/>
        <v>1.0519142927473945E-2</v>
      </c>
      <c r="AE558" s="5">
        <f t="shared" si="692"/>
        <v>9.0971338529207916E-3</v>
      </c>
      <c r="AF558" s="5">
        <f t="shared" si="693"/>
        <v>3.9336781004187206E-3</v>
      </c>
      <c r="AG558" s="5">
        <f t="shared" si="694"/>
        <v>1.1339705924883659E-3</v>
      </c>
      <c r="AH558" s="5">
        <f t="shared" si="695"/>
        <v>3.0081155773406575E-3</v>
      </c>
      <c r="AI558" s="5">
        <f t="shared" si="696"/>
        <v>3.5574614842221516E-3</v>
      </c>
      <c r="AJ558" s="5">
        <f t="shared" si="697"/>
        <v>2.1035648209554959E-3</v>
      </c>
      <c r="AK558" s="5">
        <f t="shared" si="698"/>
        <v>8.2924017132009556E-4</v>
      </c>
      <c r="AL558" s="5">
        <f t="shared" si="699"/>
        <v>1.0029884635668298E-5</v>
      </c>
      <c r="AM558" s="5">
        <f t="shared" si="700"/>
        <v>2.4880324475164651E-3</v>
      </c>
      <c r="AN558" s="5">
        <f t="shared" si="701"/>
        <v>2.1516928101007085E-3</v>
      </c>
      <c r="AO558" s="5">
        <f t="shared" si="702"/>
        <v>9.3041028336678132E-4</v>
      </c>
      <c r="AP558" s="5">
        <f t="shared" si="703"/>
        <v>2.6821154994212458E-4</v>
      </c>
      <c r="AQ558" s="5">
        <f t="shared" si="704"/>
        <v>5.7988478423231778E-5</v>
      </c>
      <c r="AR558" s="5">
        <f t="shared" si="705"/>
        <v>5.2029391065029531E-4</v>
      </c>
      <c r="AS558" s="5">
        <f t="shared" si="706"/>
        <v>6.1531064881824424E-4</v>
      </c>
      <c r="AT558" s="5">
        <f t="shared" si="707"/>
        <v>3.6383973250419377E-4</v>
      </c>
      <c r="AU558" s="5">
        <f t="shared" si="708"/>
        <v>1.4342820297678791E-4</v>
      </c>
      <c r="AV558" s="5">
        <f t="shared" si="709"/>
        <v>4.2405311126060616E-5</v>
      </c>
      <c r="AW558" s="5">
        <f t="shared" si="710"/>
        <v>2.8494651773732035E-7</v>
      </c>
      <c r="AX558" s="5">
        <f t="shared" si="711"/>
        <v>4.9040001821559201E-4</v>
      </c>
      <c r="AY558" s="5">
        <f t="shared" si="712"/>
        <v>4.2410628298719682E-4</v>
      </c>
      <c r="AZ558" s="5">
        <f t="shared" si="713"/>
        <v>1.8338716617883829E-4</v>
      </c>
      <c r="BA558" s="5">
        <f t="shared" si="714"/>
        <v>5.2865447598379696E-5</v>
      </c>
      <c r="BB558" s="5">
        <f t="shared" si="715"/>
        <v>1.1429734730121175E-5</v>
      </c>
      <c r="BC558" s="5">
        <f t="shared" si="716"/>
        <v>1.9769258286570114E-6</v>
      </c>
      <c r="BD558" s="5">
        <f t="shared" si="717"/>
        <v>7.4993171666156596E-5</v>
      </c>
      <c r="BE558" s="5">
        <f t="shared" si="718"/>
        <v>8.8688520411793901E-5</v>
      </c>
      <c r="BF558" s="5">
        <f t="shared" si="719"/>
        <v>5.2442465614391705E-5</v>
      </c>
      <c r="BG558" s="5">
        <f t="shared" si="720"/>
        <v>2.0673191877573448E-5</v>
      </c>
      <c r="BH558" s="5">
        <f t="shared" si="721"/>
        <v>6.1121391423911702E-6</v>
      </c>
      <c r="BI558" s="5">
        <f t="shared" si="722"/>
        <v>1.4456691590610918E-6</v>
      </c>
      <c r="BJ558" s="8">
        <f t="shared" si="723"/>
        <v>0.43234163517215773</v>
      </c>
      <c r="BK558" s="8">
        <f t="shared" si="724"/>
        <v>0.29933248730488249</v>
      </c>
      <c r="BL558" s="8">
        <f t="shared" si="725"/>
        <v>0.25457241364641153</v>
      </c>
      <c r="BM558" s="8">
        <f t="shared" si="726"/>
        <v>0.33589737438406203</v>
      </c>
      <c r="BN558" s="8">
        <f t="shared" si="727"/>
        <v>0.66383864462026898</v>
      </c>
    </row>
    <row r="559" spans="1:66" x14ac:dyDescent="0.25">
      <c r="A559" t="s">
        <v>32</v>
      </c>
      <c r="B559" t="s">
        <v>207</v>
      </c>
      <c r="C559" t="s">
        <v>210</v>
      </c>
      <c r="D559" t="s">
        <v>500</v>
      </c>
      <c r="E559">
        <f>VLOOKUP(A559,home!$A$2:$E$405,3,FALSE)</f>
        <v>1.2328244274809199</v>
      </c>
      <c r="F559">
        <f>VLOOKUP(B559,home!$B$2:$E$405,3,FALSE)</f>
        <v>1.22</v>
      </c>
      <c r="G559">
        <f>VLOOKUP(C559,away!$B$2:$E$405,4,FALSE)</f>
        <v>1.1000000000000001</v>
      </c>
      <c r="H559">
        <f>VLOOKUP(A559,away!$A$2:$E$405,3,FALSE)</f>
        <v>1.1412213740457999</v>
      </c>
      <c r="I559">
        <f>VLOOKUP(C559,away!$B$2:$E$405,3,FALSE)</f>
        <v>0.64</v>
      </c>
      <c r="J559">
        <f>VLOOKUP(B559,home!$B$2:$E$405,4,FALSE)</f>
        <v>1</v>
      </c>
      <c r="K559" s="3">
        <f t="shared" si="672"/>
        <v>1.6544503816793945</v>
      </c>
      <c r="L559" s="3">
        <f t="shared" si="673"/>
        <v>0.73038167938931198</v>
      </c>
      <c r="M559" s="5">
        <f t="shared" si="674"/>
        <v>9.2104446202783394E-2</v>
      </c>
      <c r="N559" s="5">
        <f t="shared" si="675"/>
        <v>0.15238223617456423</v>
      </c>
      <c r="O559" s="5">
        <f t="shared" si="676"/>
        <v>6.7271400096811471E-2</v>
      </c>
      <c r="P559" s="5">
        <f t="shared" si="677"/>
        <v>0.11129719356627699</v>
      </c>
      <c r="Q559" s="5">
        <f t="shared" si="678"/>
        <v>0.12605442440008374</v>
      </c>
      <c r="R559" s="5">
        <f t="shared" si="679"/>
        <v>2.4566899088789739E-2</v>
      </c>
      <c r="S559" s="5">
        <f t="shared" si="680"/>
        <v>3.3622332597432726E-2</v>
      </c>
      <c r="T559" s="5">
        <f t="shared" si="681"/>
        <v>9.2067842187786242E-2</v>
      </c>
      <c r="U559" s="5">
        <f t="shared" si="682"/>
        <v>4.0644715574127355E-2</v>
      </c>
      <c r="V559" s="5">
        <f t="shared" si="683"/>
        <v>4.5142847344891426E-3</v>
      </c>
      <c r="W559" s="5">
        <f t="shared" si="684"/>
        <v>6.9516930187031631E-2</v>
      </c>
      <c r="X559" s="5">
        <f t="shared" si="685"/>
        <v>5.0773892215993724E-2</v>
      </c>
      <c r="Y559" s="5">
        <f t="shared" si="686"/>
        <v>1.85421603329247E-2</v>
      </c>
      <c r="Z559" s="5">
        <f t="shared" si="687"/>
        <v>5.9810710046193363E-3</v>
      </c>
      <c r="AA559" s="5">
        <f t="shared" si="688"/>
        <v>9.8953852064440195E-3</v>
      </c>
      <c r="AB559" s="5">
        <f t="shared" si="689"/>
        <v>8.1857119158329737E-3</v>
      </c>
      <c r="AC559" s="5">
        <f t="shared" si="690"/>
        <v>3.4093578175473582E-4</v>
      </c>
      <c r="AD559" s="5">
        <f t="shared" si="691"/>
        <v>2.8753077920278577E-2</v>
      </c>
      <c r="AE559" s="5">
        <f t="shared" si="692"/>
        <v>2.1000721339024815E-2</v>
      </c>
      <c r="AF559" s="5">
        <f t="shared" si="693"/>
        <v>7.6692710599919516E-3</v>
      </c>
      <c r="AG559" s="5">
        <f t="shared" si="694"/>
        <v>1.8671650254962566E-3</v>
      </c>
      <c r="AH559" s="5">
        <f t="shared" si="695"/>
        <v>1.0921161712251473E-3</v>
      </c>
      <c r="AI559" s="5">
        <f t="shared" si="696"/>
        <v>1.8068520163216839E-3</v>
      </c>
      <c r="AJ559" s="5">
        <f t="shared" si="697"/>
        <v>1.4946735040207973E-3</v>
      </c>
      <c r="AK559" s="5">
        <f t="shared" si="698"/>
        <v>8.2428771640442845E-4</v>
      </c>
      <c r="AL559" s="5">
        <f t="shared" si="699"/>
        <v>1.6479202583590422E-5</v>
      </c>
      <c r="AM559" s="5">
        <f t="shared" si="700"/>
        <v>9.5141081479324565E-3</v>
      </c>
      <c r="AN559" s="5">
        <f t="shared" si="701"/>
        <v>6.9489302869784443E-3</v>
      </c>
      <c r="AO559" s="5">
        <f t="shared" si="702"/>
        <v>2.5376856864812846E-3</v>
      </c>
      <c r="AP559" s="5">
        <f t="shared" si="703"/>
        <v>6.1782637781813987E-4</v>
      </c>
      <c r="AQ559" s="5">
        <f t="shared" si="704"/>
        <v>1.1281226685045711E-4</v>
      </c>
      <c r="AR559" s="5">
        <f t="shared" si="705"/>
        <v>1.5953232864552975E-4</v>
      </c>
      <c r="AS559" s="5">
        <f t="shared" si="706"/>
        <v>2.6393832201779927E-4</v>
      </c>
      <c r="AT559" s="5">
        <f t="shared" si="707"/>
        <v>2.1833642880108355E-4</v>
      </c>
      <c r="AU559" s="5">
        <f t="shared" si="708"/>
        <v>1.2040892932148952E-4</v>
      </c>
      <c r="AV559" s="5">
        <f t="shared" si="709"/>
        <v>4.9802649768386396E-5</v>
      </c>
      <c r="AW559" s="5">
        <f t="shared" si="710"/>
        <v>5.5314285857531842E-7</v>
      </c>
      <c r="AX559" s="5">
        <f t="shared" si="711"/>
        <v>2.6234366427809784E-3</v>
      </c>
      <c r="AY559" s="5">
        <f t="shared" si="712"/>
        <v>1.9161100609258297E-3</v>
      </c>
      <c r="AZ559" s="5">
        <f t="shared" si="713"/>
        <v>6.9974584209688202E-4</v>
      </c>
      <c r="BA559" s="5">
        <f t="shared" si="714"/>
        <v>1.7036051443213634E-4</v>
      </c>
      <c r="BB559" s="5">
        <f t="shared" si="715"/>
        <v>3.1107049658142709E-5</v>
      </c>
      <c r="BC559" s="5">
        <f t="shared" si="716"/>
        <v>4.544003834032201E-6</v>
      </c>
      <c r="BD559" s="5">
        <f t="shared" si="717"/>
        <v>1.9419915018834941E-5</v>
      </c>
      <c r="BE559" s="5">
        <f t="shared" si="718"/>
        <v>3.2129285815092869E-5</v>
      </c>
      <c r="BF559" s="5">
        <f t="shared" si="719"/>
        <v>2.6578154589933386E-5</v>
      </c>
      <c r="BG559" s="5">
        <f t="shared" si="720"/>
        <v>1.4657412668549743E-5</v>
      </c>
      <c r="BH559" s="5">
        <f t="shared" si="721"/>
        <v>6.0624904959786296E-6</v>
      </c>
      <c r="BI559" s="5">
        <f t="shared" si="722"/>
        <v>2.0060179429999097E-6</v>
      </c>
      <c r="BJ559" s="8">
        <f t="shared" si="723"/>
        <v>0.59380438772296451</v>
      </c>
      <c r="BK559" s="8">
        <f t="shared" si="724"/>
        <v>0.24381178214624641</v>
      </c>
      <c r="BL559" s="8">
        <f t="shared" si="725"/>
        <v>0.15669491322506326</v>
      </c>
      <c r="BM559" s="8">
        <f t="shared" si="726"/>
        <v>0.42469999765151684</v>
      </c>
      <c r="BN559" s="8">
        <f t="shared" si="727"/>
        <v>0.57367659952930961</v>
      </c>
    </row>
    <row r="560" spans="1:66" x14ac:dyDescent="0.25">
      <c r="A560" t="s">
        <v>37</v>
      </c>
      <c r="B560" t="s">
        <v>231</v>
      </c>
      <c r="C560" t="s">
        <v>226</v>
      </c>
      <c r="D560" t="s">
        <v>500</v>
      </c>
      <c r="E560">
        <f>VLOOKUP(A560,home!$A$2:$E$405,3,FALSE)</f>
        <v>1.5846153846153801</v>
      </c>
      <c r="F560">
        <f>VLOOKUP(B560,home!$B$2:$E$405,3,FALSE)</f>
        <v>0.74</v>
      </c>
      <c r="G560">
        <f>VLOOKUP(C560,away!$B$2:$E$405,4,FALSE)</f>
        <v>1.1200000000000001</v>
      </c>
      <c r="H560">
        <f>VLOOKUP(A560,away!$A$2:$E$405,3,FALSE)</f>
        <v>1.2538461538461501</v>
      </c>
      <c r="I560">
        <f>VLOOKUP(C560,away!$B$2:$E$405,3,FALSE)</f>
        <v>1.07</v>
      </c>
      <c r="J560">
        <f>VLOOKUP(B560,home!$B$2:$E$405,4,FALSE)</f>
        <v>0.73</v>
      </c>
      <c r="K560" s="3">
        <f t="shared" si="672"/>
        <v>1.3133292307692273</v>
      </c>
      <c r="L560" s="3">
        <f t="shared" si="673"/>
        <v>0.97937923076922784</v>
      </c>
      <c r="M560" s="5">
        <f t="shared" si="674"/>
        <v>0.10099255663513379</v>
      </c>
      <c r="N560" s="5">
        <f t="shared" si="675"/>
        <v>0.13263647671903789</v>
      </c>
      <c r="O560" s="5">
        <f t="shared" si="676"/>
        <v>9.8910012430735009E-2</v>
      </c>
      <c r="P560" s="5">
        <f t="shared" si="677"/>
        <v>0.12990141054103194</v>
      </c>
      <c r="Q560" s="5">
        <f t="shared" si="678"/>
        <v>8.7097680970677285E-2</v>
      </c>
      <c r="R560" s="5">
        <f t="shared" si="679"/>
        <v>4.8435205944894005E-2</v>
      </c>
      <c r="S560" s="5">
        <f t="shared" si="680"/>
        <v>4.1771336974648327E-2</v>
      </c>
      <c r="T560" s="5">
        <f t="shared" si="681"/>
        <v>8.5301659790845516E-2</v>
      </c>
      <c r="U560" s="5">
        <f t="shared" si="682"/>
        <v>6.361137176575675E-2</v>
      </c>
      <c r="V560" s="5">
        <f t="shared" si="683"/>
        <v>5.9698080443637835E-3</v>
      </c>
      <c r="W560" s="5">
        <f t="shared" si="684"/>
        <v>3.8129310117001054E-2</v>
      </c>
      <c r="X560" s="5">
        <f t="shared" si="685"/>
        <v>3.7343054412149829E-2</v>
      </c>
      <c r="Y560" s="5">
        <f t="shared" si="686"/>
        <v>1.828650595237236E-2</v>
      </c>
      <c r="Z560" s="5">
        <f t="shared" si="687"/>
        <v>1.5812144913486478E-2</v>
      </c>
      <c r="AA560" s="5">
        <f t="shared" si="688"/>
        <v>2.0766552116040747E-2</v>
      </c>
      <c r="AB560" s="5">
        <f t="shared" si="689"/>
        <v>1.3636659958144431E-2</v>
      </c>
      <c r="AC560" s="5">
        <f t="shared" si="690"/>
        <v>4.7991561919244583E-4</v>
      </c>
      <c r="AD560" s="5">
        <f t="shared" si="691"/>
        <v>1.2519084381430573E-2</v>
      </c>
      <c r="AE560" s="5">
        <f t="shared" si="692"/>
        <v>1.2260931231420528E-2</v>
      </c>
      <c r="AF560" s="5">
        <f t="shared" si="693"/>
        <v>6.004050698971519E-3</v>
      </c>
      <c r="AG560" s="5">
        <f t="shared" si="694"/>
        <v>1.9600808516860571E-3</v>
      </c>
      <c r="AH560" s="5">
        <f t="shared" si="695"/>
        <v>3.8715215805454851E-3</v>
      </c>
      <c r="AI560" s="5">
        <f t="shared" si="696"/>
        <v>5.0845824592842658E-3</v>
      </c>
      <c r="AJ560" s="5">
        <f t="shared" si="697"/>
        <v>3.3388653850172549E-3</v>
      </c>
      <c r="AK560" s="5">
        <f t="shared" si="698"/>
        <v>1.4616765025822372E-3</v>
      </c>
      <c r="AL560" s="5">
        <f t="shared" si="699"/>
        <v>2.4691608154450377E-5</v>
      </c>
      <c r="AM560" s="5">
        <f t="shared" si="700"/>
        <v>3.2883358921198553E-3</v>
      </c>
      <c r="AN560" s="5">
        <f t="shared" si="701"/>
        <v>3.2205278765351864E-3</v>
      </c>
      <c r="AO560" s="5">
        <f t="shared" si="702"/>
        <v>1.5770590571959427E-3</v>
      </c>
      <c r="AP560" s="5">
        <f t="shared" si="703"/>
        <v>5.1484629543806877E-4</v>
      </c>
      <c r="AQ560" s="5">
        <f t="shared" si="704"/>
        <v>1.2605744219763057E-4</v>
      </c>
      <c r="AR560" s="5">
        <f t="shared" si="705"/>
        <v>7.5833756549222074E-4</v>
      </c>
      <c r="AS560" s="5">
        <f t="shared" si="706"/>
        <v>9.959468915513069E-4</v>
      </c>
      <c r="AT560" s="5">
        <f t="shared" si="707"/>
        <v>6.5400308248404044E-4</v>
      </c>
      <c r="AU560" s="5">
        <f t="shared" si="708"/>
        <v>2.8630712174648949E-4</v>
      </c>
      <c r="AV560" s="5">
        <f t="shared" si="709"/>
        <v>9.4003877991767087E-5</v>
      </c>
      <c r="AW560" s="5">
        <f t="shared" si="710"/>
        <v>8.8220878037838431E-7</v>
      </c>
      <c r="AX560" s="5">
        <f t="shared" si="711"/>
        <v>7.1977794128476791E-4</v>
      </c>
      <c r="AY560" s="5">
        <f t="shared" si="712"/>
        <v>7.049355664601344E-4</v>
      </c>
      <c r="AZ560" s="5">
        <f t="shared" si="713"/>
        <v>3.4519962641079815E-4</v>
      </c>
      <c r="BA560" s="5">
        <f t="shared" si="714"/>
        <v>1.1269378152534413E-4</v>
      </c>
      <c r="BB560" s="5">
        <f t="shared" si="715"/>
        <v>2.759248726569173E-5</v>
      </c>
      <c r="BC560" s="5">
        <f t="shared" si="716"/>
        <v>5.4047017906565785E-6</v>
      </c>
      <c r="BD560" s="5">
        <f t="shared" si="717"/>
        <v>1.2378334359252997E-4</v>
      </c>
      <c r="BE560" s="5">
        <f t="shared" si="718"/>
        <v>1.6256828342242036E-4</v>
      </c>
      <c r="BF560" s="5">
        <f t="shared" si="719"/>
        <v>1.0675283930732051E-4</v>
      </c>
      <c r="BG560" s="5">
        <f t="shared" si="720"/>
        <v>4.6733874776638064E-5</v>
      </c>
      <c r="BH560" s="5">
        <f t="shared" si="721"/>
        <v>1.534424095281686E-5</v>
      </c>
      <c r="BI560" s="5">
        <f t="shared" si="722"/>
        <v>4.0304080334601322E-6</v>
      </c>
      <c r="BJ560" s="8">
        <f t="shared" si="723"/>
        <v>0.44218126579381667</v>
      </c>
      <c r="BK560" s="8">
        <f t="shared" si="724"/>
        <v>0.27984465498898481</v>
      </c>
      <c r="BL560" s="8">
        <f t="shared" si="725"/>
        <v>0.26236425967235127</v>
      </c>
      <c r="BM560" s="8">
        <f t="shared" si="726"/>
        <v>0.40152492876944956</v>
      </c>
      <c r="BN560" s="8">
        <f t="shared" si="727"/>
        <v>0.59797334324150997</v>
      </c>
    </row>
    <row r="561" spans="1:66" x14ac:dyDescent="0.25">
      <c r="A561" t="s">
        <v>37</v>
      </c>
      <c r="B561" t="s">
        <v>38</v>
      </c>
      <c r="C561" t="s">
        <v>225</v>
      </c>
      <c r="D561" t="s">
        <v>500</v>
      </c>
      <c r="E561">
        <f>VLOOKUP(A561,home!$A$2:$E$405,3,FALSE)</f>
        <v>1.5846153846153801</v>
      </c>
      <c r="F561">
        <f>VLOOKUP(B561,home!$B$2:$E$405,3,FALSE)</f>
        <v>0.63</v>
      </c>
      <c r="G561">
        <f>VLOOKUP(C561,away!$B$2:$E$405,4,FALSE)</f>
        <v>0.42</v>
      </c>
      <c r="H561">
        <f>VLOOKUP(A561,away!$A$2:$E$405,3,FALSE)</f>
        <v>1.2538461538461501</v>
      </c>
      <c r="I561">
        <f>VLOOKUP(C561,away!$B$2:$E$405,3,FALSE)</f>
        <v>0.79</v>
      </c>
      <c r="J561">
        <f>VLOOKUP(B561,home!$B$2:$E$405,4,FALSE)</f>
        <v>1.03</v>
      </c>
      <c r="K561" s="3">
        <f t="shared" si="672"/>
        <v>0.41928923076922958</v>
      </c>
      <c r="L561" s="3">
        <f t="shared" si="673"/>
        <v>1.0202546153846124</v>
      </c>
      <c r="M561" s="5">
        <f t="shared" si="674"/>
        <v>0.23703585884378403</v>
      </c>
      <c r="N561" s="5">
        <f t="shared" si="675"/>
        <v>9.9386582919333888E-2</v>
      </c>
      <c r="O561" s="5">
        <f t="shared" si="676"/>
        <v>0.24183692899702613</v>
      </c>
      <c r="P561" s="5">
        <f t="shared" si="677"/>
        <v>0.10139961993075587</v>
      </c>
      <c r="Q561" s="5">
        <f t="shared" si="678"/>
        <v>2.0835861950514879E-2</v>
      </c>
      <c r="R561" s="5">
        <f t="shared" si="679"/>
        <v>0.12336762148982836</v>
      </c>
      <c r="S561" s="5">
        <f t="shared" si="680"/>
        <v>1.0844227295666172E-2</v>
      </c>
      <c r="T561" s="5">
        <f t="shared" si="681"/>
        <v>2.1257884320529438E-2</v>
      </c>
      <c r="U561" s="5">
        <f t="shared" si="682"/>
        <v>5.1726715116299601E-2</v>
      </c>
      <c r="V561" s="5">
        <f t="shared" si="683"/>
        <v>5.1544030866465214E-4</v>
      </c>
      <c r="W561" s="5">
        <f t="shared" si="684"/>
        <v>2.9120841765484145E-3</v>
      </c>
      <c r="X561" s="5">
        <f t="shared" si="685"/>
        <v>2.9710673215120179E-3</v>
      </c>
      <c r="Y561" s="5">
        <f t="shared" si="686"/>
        <v>1.5156225736955172E-3</v>
      </c>
      <c r="Z561" s="5">
        <f t="shared" si="687"/>
        <v>4.1955461738006426E-2</v>
      </c>
      <c r="AA561" s="5">
        <f t="shared" si="688"/>
        <v>1.7591473278696555E-2</v>
      </c>
      <c r="AB561" s="5">
        <f t="shared" si="689"/>
        <v>3.6879576495610685E-3</v>
      </c>
      <c r="AC561" s="5">
        <f t="shared" si="690"/>
        <v>1.378099806568513E-5</v>
      </c>
      <c r="AD561" s="5">
        <f t="shared" si="691"/>
        <v>3.0525138358005751E-4</v>
      </c>
      <c r="AE561" s="5">
        <f t="shared" si="692"/>
        <v>3.1143413295009231E-4</v>
      </c>
      <c r="AF561" s="5">
        <f t="shared" si="693"/>
        <v>1.5887105576531835E-4</v>
      </c>
      <c r="AG561" s="5">
        <f t="shared" si="694"/>
        <v>5.4029642631864065E-5</v>
      </c>
      <c r="AH561" s="5">
        <f t="shared" si="695"/>
        <v>1.070131336969839E-2</v>
      </c>
      <c r="AI561" s="5">
        <f t="shared" si="696"/>
        <v>4.4869454510013101E-3</v>
      </c>
      <c r="AJ561" s="5">
        <f t="shared" si="697"/>
        <v>9.4066395332691676E-4</v>
      </c>
      <c r="AK561" s="5">
        <f t="shared" si="698"/>
        <v>1.3147008846759513E-4</v>
      </c>
      <c r="AL561" s="5">
        <f t="shared" si="699"/>
        <v>2.3581039138013098E-7</v>
      </c>
      <c r="AM561" s="5">
        <f t="shared" si="700"/>
        <v>2.5597723562505073E-5</v>
      </c>
      <c r="AN561" s="5">
        <f t="shared" si="701"/>
        <v>2.6116195607985242E-5</v>
      </c>
      <c r="AO561" s="5">
        <f t="shared" si="702"/>
        <v>1.3322584552667143E-5</v>
      </c>
      <c r="AP561" s="5">
        <f t="shared" si="703"/>
        <v>4.5308094595701315E-6</v>
      </c>
      <c r="AQ561" s="5">
        <f t="shared" si="704"/>
        <v>1.155644815638672E-6</v>
      </c>
      <c r="AR561" s="5">
        <f t="shared" si="705"/>
        <v>2.1836128712223691E-3</v>
      </c>
      <c r="AS561" s="5">
        <f t="shared" si="706"/>
        <v>9.1556536107261584E-4</v>
      </c>
      <c r="AT561" s="5">
        <f t="shared" si="707"/>
        <v>1.9194334798154454E-4</v>
      </c>
      <c r="AU561" s="5">
        <f t="shared" si="708"/>
        <v>2.6826592908817451E-5</v>
      </c>
      <c r="AV561" s="5">
        <f t="shared" si="709"/>
        <v>2.8120253762243346E-6</v>
      </c>
      <c r="AW561" s="5">
        <f t="shared" si="710"/>
        <v>2.8020940912932134E-9</v>
      </c>
      <c r="AX561" s="5">
        <f t="shared" si="711"/>
        <v>1.7888083036610221E-6</v>
      </c>
      <c r="AY561" s="5">
        <f t="shared" si="712"/>
        <v>1.8250399278484767E-6</v>
      </c>
      <c r="AZ561" s="5">
        <f t="shared" si="713"/>
        <v>9.3100270482430422E-7</v>
      </c>
      <c r="BA561" s="5">
        <f t="shared" si="714"/>
        <v>3.1661993551085146E-7</v>
      </c>
      <c r="BB561" s="5">
        <f t="shared" si="715"/>
        <v>8.0758237631931128E-8</v>
      </c>
      <c r="BC561" s="5">
        <f t="shared" si="716"/>
        <v>1.6478792934861007E-8</v>
      </c>
      <c r="BD561" s="5">
        <f t="shared" si="717"/>
        <v>3.7130685167964441E-4</v>
      </c>
      <c r="BE561" s="5">
        <f t="shared" si="718"/>
        <v>1.5568496422010251E-4</v>
      </c>
      <c r="BF561" s="5">
        <f t="shared" si="719"/>
        <v>3.2638514445090912E-5</v>
      </c>
      <c r="BG561" s="5">
        <f t="shared" si="720"/>
        <v>4.5616592050441846E-6</v>
      </c>
      <c r="BH561" s="5">
        <f t="shared" si="721"/>
        <v>4.7816364477858789E-7</v>
      </c>
      <c r="BI561" s="5">
        <f t="shared" si="722"/>
        <v>4.0097773360205059E-8</v>
      </c>
      <c r="BJ561" s="8">
        <f t="shared" si="723"/>
        <v>0.14978437114296228</v>
      </c>
      <c r="BK561" s="8">
        <f t="shared" si="724"/>
        <v>0.34981098822725565</v>
      </c>
      <c r="BL561" s="8">
        <f t="shared" si="725"/>
        <v>0.45835655984343554</v>
      </c>
      <c r="BM561" s="8">
        <f t="shared" si="726"/>
        <v>0.17604308458258294</v>
      </c>
      <c r="BN561" s="8">
        <f t="shared" si="727"/>
        <v>0.82386247413124314</v>
      </c>
    </row>
    <row r="562" spans="1:66" x14ac:dyDescent="0.25">
      <c r="A562" t="s">
        <v>337</v>
      </c>
      <c r="B562" t="s">
        <v>338</v>
      </c>
      <c r="C562" t="s">
        <v>374</v>
      </c>
      <c r="D562" t="s">
        <v>500</v>
      </c>
      <c r="E562">
        <f>VLOOKUP(A562,home!$A$2:$E$405,3,FALSE)</f>
        <v>1.3762376237623799</v>
      </c>
      <c r="F562">
        <f>VLOOKUP(B562,home!$B$2:$E$405,3,FALSE)</f>
        <v>1.38</v>
      </c>
      <c r="G562">
        <f>VLOOKUP(C562,away!$B$2:$E$405,4,FALSE)</f>
        <v>1.45</v>
      </c>
      <c r="H562">
        <f>VLOOKUP(A562,away!$A$2:$E$405,3,FALSE)</f>
        <v>1.0792079207920799</v>
      </c>
      <c r="I562">
        <f>VLOOKUP(C562,away!$B$2:$E$405,3,FALSE)</f>
        <v>0.65</v>
      </c>
      <c r="J562">
        <f>VLOOKUP(B562,home!$B$2:$E$405,4,FALSE)</f>
        <v>1.02</v>
      </c>
      <c r="K562" s="3">
        <f t="shared" si="672"/>
        <v>2.7538514851485218</v>
      </c>
      <c r="L562" s="3">
        <f t="shared" si="673"/>
        <v>0.71551485148514904</v>
      </c>
      <c r="M562" s="5">
        <f t="shared" si="674"/>
        <v>3.1136754631978646E-2</v>
      </c>
      <c r="N562" s="5">
        <f t="shared" si="675"/>
        <v>8.5745997985979511E-2</v>
      </c>
      <c r="O562" s="5">
        <f t="shared" si="676"/>
        <v>2.2278810366229727E-2</v>
      </c>
      <c r="P562" s="5">
        <f t="shared" si="677"/>
        <v>6.1352535014384021E-2</v>
      </c>
      <c r="Q562" s="5">
        <f t="shared" si="678"/>
        <v>0.11806587194961593</v>
      </c>
      <c r="R562" s="5">
        <f t="shared" si="679"/>
        <v>7.9704098452293305E-3</v>
      </c>
      <c r="S562" s="5">
        <f t="shared" si="680"/>
        <v>3.0222590610208513E-2</v>
      </c>
      <c r="T562" s="5">
        <f t="shared" si="681"/>
        <v>8.4477884833494069E-2</v>
      </c>
      <c r="U562" s="5">
        <f t="shared" si="682"/>
        <v>2.1949324989527192E-2</v>
      </c>
      <c r="V562" s="5">
        <f t="shared" si="683"/>
        <v>6.6168051607402474E-3</v>
      </c>
      <c r="W562" s="5">
        <f t="shared" si="684"/>
        <v>0.10837862560460169</v>
      </c>
      <c r="X562" s="5">
        <f t="shared" si="685"/>
        <v>7.7546516203641155E-2</v>
      </c>
      <c r="Y562" s="5">
        <f t="shared" si="686"/>
        <v>2.7742842012319496E-2</v>
      </c>
      <c r="Z562" s="5">
        <f t="shared" si="687"/>
        <v>1.9009822055616784E-3</v>
      </c>
      <c r="AA562" s="5">
        <f t="shared" si="688"/>
        <v>5.2350226700269408E-3</v>
      </c>
      <c r="AB562" s="5">
        <f t="shared" si="689"/>
        <v>7.2082374773199363E-3</v>
      </c>
      <c r="AC562" s="5">
        <f t="shared" si="690"/>
        <v>8.1486850328875177E-4</v>
      </c>
      <c r="AD562" s="5">
        <f t="shared" si="691"/>
        <v>7.4614659769896993E-2</v>
      </c>
      <c r="AE562" s="5">
        <f t="shared" si="692"/>
        <v>5.3387897203872769E-2</v>
      </c>
      <c r="AF562" s="5">
        <f t="shared" si="693"/>
        <v>1.9099916669466713E-2</v>
      </c>
      <c r="AG562" s="5">
        <f t="shared" si="694"/>
        <v>4.5554246797107336E-3</v>
      </c>
      <c r="AH562" s="5">
        <f t="shared" si="695"/>
        <v>3.4004525012209375E-4</v>
      </c>
      <c r="AI562" s="5">
        <f t="shared" si="696"/>
        <v>9.3643411706642848E-4</v>
      </c>
      <c r="AJ562" s="5">
        <f t="shared" si="697"/>
        <v>1.2894002420135646E-3</v>
      </c>
      <c r="AK562" s="5">
        <f t="shared" si="698"/>
        <v>1.1836055904733062E-3</v>
      </c>
      <c r="AL562" s="5">
        <f t="shared" si="699"/>
        <v>6.4225381188309002E-5</v>
      </c>
      <c r="AM562" s="5">
        <f t="shared" si="700"/>
        <v>4.1095538324236507E-2</v>
      </c>
      <c r="AN562" s="5">
        <f t="shared" si="701"/>
        <v>2.9404468000768333E-2</v>
      </c>
      <c r="AO562" s="5">
        <f t="shared" si="702"/>
        <v>1.0519666777284786E-2</v>
      </c>
      <c r="AP562" s="5">
        <f t="shared" si="703"/>
        <v>2.5089926039407271E-3</v>
      </c>
      <c r="AQ562" s="5">
        <f t="shared" si="704"/>
        <v>4.4880536759649652E-4</v>
      </c>
      <c r="AR562" s="5">
        <f t="shared" si="705"/>
        <v>4.8661485327868064E-5</v>
      </c>
      <c r="AS562" s="5">
        <f t="shared" si="706"/>
        <v>1.3400650363968247E-4</v>
      </c>
      <c r="AT562" s="5">
        <f t="shared" si="707"/>
        <v>1.8451700453385022E-4</v>
      </c>
      <c r="AU562" s="5">
        <f t="shared" si="708"/>
        <v>1.693774756569E-4</v>
      </c>
      <c r="AV562" s="5">
        <f t="shared" si="709"/>
        <v>1.1661010322211541E-4</v>
      </c>
      <c r="AW562" s="5">
        <f t="shared" si="710"/>
        <v>3.515307797222454E-6</v>
      </c>
      <c r="AX562" s="5">
        <f t="shared" si="711"/>
        <v>1.886183487452945E-2</v>
      </c>
      <c r="AY562" s="5">
        <f t="shared" si="712"/>
        <v>1.3495922978986346E-2</v>
      </c>
      <c r="AZ562" s="5">
        <f t="shared" si="713"/>
        <v>4.828266662982212E-3</v>
      </c>
      <c r="BA562" s="5">
        <f t="shared" si="714"/>
        <v>1.1515655014314714E-3</v>
      </c>
      <c r="BB562" s="5">
        <f t="shared" si="715"/>
        <v>2.0599055468304006E-4</v>
      </c>
      <c r="BC562" s="5">
        <f t="shared" si="716"/>
        <v>2.9477860228275781E-5</v>
      </c>
      <c r="BD562" s="5">
        <f t="shared" si="717"/>
        <v>5.8030025745693785E-6</v>
      </c>
      <c r="BE562" s="5">
        <f t="shared" si="718"/>
        <v>1.5980607258298581E-5</v>
      </c>
      <c r="BF562" s="5">
        <f t="shared" si="719"/>
        <v>2.2004109515920399E-5</v>
      </c>
      <c r="BG562" s="5">
        <f t="shared" si="720"/>
        <v>2.0198683223262706E-5</v>
      </c>
      <c r="BH562" s="5">
        <f t="shared" si="721"/>
        <v>1.3906043448106633E-5</v>
      </c>
      <c r="BI562" s="5">
        <f t="shared" si="722"/>
        <v>7.6590356804216662E-6</v>
      </c>
      <c r="BJ562" s="8">
        <f t="shared" si="723"/>
        <v>0.77616616641926672</v>
      </c>
      <c r="BK562" s="8">
        <f t="shared" si="724"/>
        <v>0.14370370228077484</v>
      </c>
      <c r="BL562" s="8">
        <f t="shared" si="725"/>
        <v>6.9130014602089493E-2</v>
      </c>
      <c r="BM562" s="8">
        <f t="shared" si="726"/>
        <v>0.65085807804308649</v>
      </c>
      <c r="BN562" s="8">
        <f t="shared" si="727"/>
        <v>0.32655037979341717</v>
      </c>
    </row>
    <row r="563" spans="1:66" x14ac:dyDescent="0.25">
      <c r="A563" t="s">
        <v>337</v>
      </c>
      <c r="B563" t="s">
        <v>373</v>
      </c>
      <c r="C563" t="s">
        <v>407</v>
      </c>
      <c r="D563" t="s">
        <v>500</v>
      </c>
      <c r="E563">
        <f>VLOOKUP(A563,home!$A$2:$E$405,3,FALSE)</f>
        <v>1.3762376237623799</v>
      </c>
      <c r="F563">
        <f>VLOOKUP(B563,home!$B$2:$E$405,3,FALSE)</f>
        <v>0.36</v>
      </c>
      <c r="G563">
        <f>VLOOKUP(C563,away!$B$2:$E$405,4,FALSE)</f>
        <v>0.57999999999999996</v>
      </c>
      <c r="H563">
        <f>VLOOKUP(A563,away!$A$2:$E$405,3,FALSE)</f>
        <v>1.0792079207920799</v>
      </c>
      <c r="I563">
        <f>VLOOKUP(C563,away!$B$2:$E$405,3,FALSE)</f>
        <v>1.1599999999999999</v>
      </c>
      <c r="J563">
        <f>VLOOKUP(B563,home!$B$2:$E$405,4,FALSE)</f>
        <v>0.83</v>
      </c>
      <c r="K563" s="3">
        <f t="shared" si="672"/>
        <v>0.28735841584158489</v>
      </c>
      <c r="L563" s="3">
        <f t="shared" si="673"/>
        <v>1.0390613861386144</v>
      </c>
      <c r="M563" s="5">
        <f t="shared" si="674"/>
        <v>0.26542583930233021</v>
      </c>
      <c r="N563" s="5">
        <f t="shared" si="675"/>
        <v>7.6272348705340692E-2</v>
      </c>
      <c r="O563" s="5">
        <f t="shared" si="676"/>
        <v>0.27579374050248434</v>
      </c>
      <c r="P563" s="5">
        <f t="shared" si="677"/>
        <v>7.9251652369819042E-2</v>
      </c>
      <c r="Q563" s="5">
        <f t="shared" si="678"/>
        <v>1.0958750648241828E-2</v>
      </c>
      <c r="R563" s="5">
        <f t="shared" si="679"/>
        <v>0.14328331314743234</v>
      </c>
      <c r="S563" s="5">
        <f t="shared" si="680"/>
        <v>5.9157997012044333E-3</v>
      </c>
      <c r="T563" s="5">
        <f t="shared" si="681"/>
        <v>1.1386814638909592E-2</v>
      </c>
      <c r="U563" s="5">
        <f t="shared" si="682"/>
        <v>4.1173665882579889E-2</v>
      </c>
      <c r="V563" s="5">
        <f t="shared" si="683"/>
        <v>1.9626193584772113E-4</v>
      </c>
      <c r="W563" s="5">
        <f t="shared" si="684"/>
        <v>1.0496964086272377E-3</v>
      </c>
      <c r="X563" s="5">
        <f t="shared" si="685"/>
        <v>1.0906990053729429E-3</v>
      </c>
      <c r="Y563" s="5">
        <f t="shared" si="686"/>
        <v>5.6665161019140895E-4</v>
      </c>
      <c r="Z563" s="5">
        <f t="shared" si="687"/>
        <v>4.9626719323168082E-2</v>
      </c>
      <c r="AA563" s="5">
        <f t="shared" si="688"/>
        <v>1.426065544812055E-2</v>
      </c>
      <c r="AB563" s="5">
        <f t="shared" si="689"/>
        <v>2.0489596792172935E-3</v>
      </c>
      <c r="AC563" s="5">
        <f t="shared" si="690"/>
        <v>3.6625302650721355E-6</v>
      </c>
      <c r="AD563" s="5">
        <f t="shared" si="691"/>
        <v>7.5409774274430997E-5</v>
      </c>
      <c r="AE563" s="5">
        <f t="shared" si="692"/>
        <v>7.8355384585990296E-5</v>
      </c>
      <c r="AF563" s="5">
        <f t="shared" si="693"/>
        <v>4.0708027259671643E-5</v>
      </c>
      <c r="AG563" s="5">
        <f t="shared" si="694"/>
        <v>1.4099379743800976E-5</v>
      </c>
      <c r="AH563" s="5">
        <f t="shared" si="695"/>
        <v>1.2891301942360744E-2</v>
      </c>
      <c r="AI563" s="5">
        <f t="shared" si="696"/>
        <v>3.70442410429233E-3</v>
      </c>
      <c r="AJ563" s="5">
        <f t="shared" si="697"/>
        <v>5.3224872110741285E-4</v>
      </c>
      <c r="AK563" s="5">
        <f t="shared" si="698"/>
        <v>5.0982049777045225E-5</v>
      </c>
      <c r="AL563" s="5">
        <f t="shared" si="699"/>
        <v>4.374277592933509E-8</v>
      </c>
      <c r="AM563" s="5">
        <f t="shared" si="700"/>
        <v>4.3339266548944003E-6</v>
      </c>
      <c r="AN563" s="5">
        <f t="shared" si="701"/>
        <v>4.5032158374576639E-6</v>
      </c>
      <c r="AO563" s="5">
        <f t="shared" si="702"/>
        <v>2.3395588450750608E-6</v>
      </c>
      <c r="AP563" s="5">
        <f t="shared" si="703"/>
        <v>8.1031508550551633E-7</v>
      </c>
      <c r="AQ563" s="5">
        <f t="shared" si="704"/>
        <v>2.104917789885979E-7</v>
      </c>
      <c r="AR563" s="5">
        <f t="shared" si="705"/>
        <v>2.6789708130721544E-3</v>
      </c>
      <c r="AS563" s="5">
        <f t="shared" si="706"/>
        <v>7.6982480893025688E-4</v>
      </c>
      <c r="AT563" s="5">
        <f t="shared" si="707"/>
        <v>1.1060781878487468E-4</v>
      </c>
      <c r="AU563" s="5">
        <f t="shared" si="708"/>
        <v>1.0594695861904893E-5</v>
      </c>
      <c r="AV563" s="5">
        <f t="shared" si="709"/>
        <v>7.6111875480009627E-7</v>
      </c>
      <c r="AW563" s="5">
        <f t="shared" si="710"/>
        <v>3.6280140965119686E-10</v>
      </c>
      <c r="AX563" s="5">
        <f t="shared" si="711"/>
        <v>2.0756504965401215E-7</v>
      </c>
      <c r="AY563" s="5">
        <f t="shared" si="712"/>
        <v>2.1567282820742819E-7</v>
      </c>
      <c r="AZ563" s="5">
        <f t="shared" si="713"/>
        <v>1.1204865391482278E-7</v>
      </c>
      <c r="BA563" s="5">
        <f t="shared" si="714"/>
        <v>3.8808476550567226E-8</v>
      </c>
      <c r="BB563" s="5">
        <f t="shared" si="715"/>
        <v>1.0081097359640072E-8</v>
      </c>
      <c r="BC563" s="5">
        <f t="shared" si="716"/>
        <v>2.0949757992611884E-9</v>
      </c>
      <c r="BD563" s="5">
        <f t="shared" si="717"/>
        <v>4.6393585440927376E-4</v>
      </c>
      <c r="BE563" s="5">
        <f t="shared" si="718"/>
        <v>1.3331587217516107E-4</v>
      </c>
      <c r="BF563" s="5">
        <f t="shared" si="719"/>
        <v>1.9154718917396751E-5</v>
      </c>
      <c r="BG563" s="5">
        <f t="shared" si="720"/>
        <v>1.8347565613313227E-6</v>
      </c>
      <c r="BH563" s="5">
        <f t="shared" si="721"/>
        <v>1.3180818472978066E-7</v>
      </c>
      <c r="BI563" s="5">
        <f t="shared" si="722"/>
        <v>7.5752382317809539E-9</v>
      </c>
      <c r="BJ563" s="8">
        <f t="shared" si="723"/>
        <v>0.10154631736183099</v>
      </c>
      <c r="BK563" s="8">
        <f t="shared" si="724"/>
        <v>0.3507934752550706</v>
      </c>
      <c r="BL563" s="8">
        <f t="shared" si="725"/>
        <v>0.49792843131826209</v>
      </c>
      <c r="BM563" s="8">
        <f t="shared" si="726"/>
        <v>0.14890908327265642</v>
      </c>
      <c r="BN563" s="8">
        <f t="shared" si="727"/>
        <v>0.85098564467564841</v>
      </c>
    </row>
    <row r="564" spans="1:66" x14ac:dyDescent="0.25">
      <c r="A564" t="s">
        <v>337</v>
      </c>
      <c r="B564" t="s">
        <v>383</v>
      </c>
      <c r="C564" t="s">
        <v>367</v>
      </c>
      <c r="D564" t="s">
        <v>500</v>
      </c>
      <c r="E564">
        <f>VLOOKUP(A564,home!$A$2:$E$405,3,FALSE)</f>
        <v>1.3762376237623799</v>
      </c>
      <c r="F564">
        <f>VLOOKUP(B564,home!$B$2:$E$405,3,FALSE)</f>
        <v>0.57999999999999996</v>
      </c>
      <c r="G564">
        <f>VLOOKUP(C564,away!$B$2:$E$405,4,FALSE)</f>
        <v>1.39</v>
      </c>
      <c r="H564">
        <f>VLOOKUP(A564,away!$A$2:$E$405,3,FALSE)</f>
        <v>1.0792079207920799</v>
      </c>
      <c r="I564">
        <f>VLOOKUP(C564,away!$B$2:$E$405,3,FALSE)</f>
        <v>0.79</v>
      </c>
      <c r="J564">
        <f>VLOOKUP(B564,home!$B$2:$E$405,4,FALSE)</f>
        <v>1.67</v>
      </c>
      <c r="K564" s="3">
        <f t="shared" si="672"/>
        <v>1.1095227722772305</v>
      </c>
      <c r="L564" s="3">
        <f t="shared" si="673"/>
        <v>1.4237990099009912</v>
      </c>
      <c r="M564" s="5">
        <f t="shared" si="674"/>
        <v>7.9394849374001625E-2</v>
      </c>
      <c r="N564" s="5">
        <f t="shared" si="675"/>
        <v>8.8090393381975413E-2</v>
      </c>
      <c r="O564" s="5">
        <f t="shared" si="676"/>
        <v>0.11304230792994184</v>
      </c>
      <c r="P564" s="5">
        <f t="shared" si="677"/>
        <v>0.12542301487904542</v>
      </c>
      <c r="Q564" s="5">
        <f t="shared" si="678"/>
        <v>4.8869148738080605E-2</v>
      </c>
      <c r="R564" s="5">
        <f t="shared" si="679"/>
        <v>8.0474763053787091E-2</v>
      </c>
      <c r="S564" s="5">
        <f t="shared" si="680"/>
        <v>4.9533857628617346E-2</v>
      </c>
      <c r="T564" s="5">
        <f t="shared" si="681"/>
        <v>6.9579845587983441E-2</v>
      </c>
      <c r="U564" s="5">
        <f t="shared" si="682"/>
        <v>8.9288582201791089E-2</v>
      </c>
      <c r="V564" s="5">
        <f t="shared" si="683"/>
        <v>8.6944987424740876E-3</v>
      </c>
      <c r="W564" s="5">
        <f t="shared" si="684"/>
        <v>1.807381112890117E-2</v>
      </c>
      <c r="X564" s="5">
        <f t="shared" si="685"/>
        <v>2.5733474390467002E-2</v>
      </c>
      <c r="Y564" s="5">
        <f t="shared" si="686"/>
        <v>1.8319647679229716E-2</v>
      </c>
      <c r="Z564" s="5">
        <f t="shared" si="687"/>
        <v>3.8193295985999638E-2</v>
      </c>
      <c r="AA564" s="5">
        <f t="shared" si="688"/>
        <v>4.237633164479114E-2</v>
      </c>
      <c r="AB564" s="5">
        <f t="shared" si="689"/>
        <v>2.350875248273401E-2</v>
      </c>
      <c r="AC564" s="5">
        <f t="shared" si="690"/>
        <v>8.5843906574330177E-4</v>
      </c>
      <c r="AD564" s="5">
        <f t="shared" si="691"/>
        <v>5.0133262573383722E-3</v>
      </c>
      <c r="AE564" s="5">
        <f t="shared" si="692"/>
        <v>7.1379689615090171E-3</v>
      </c>
      <c r="AF564" s="5">
        <f t="shared" si="693"/>
        <v>5.0815165700502729E-3</v>
      </c>
      <c r="AG564" s="5">
        <f t="shared" si="694"/>
        <v>2.4116860870776863E-3</v>
      </c>
      <c r="AH564" s="5">
        <f t="shared" si="695"/>
        <v>1.3594894252430453E-2</v>
      </c>
      <c r="AI564" s="5">
        <f t="shared" si="696"/>
        <v>1.5083844759772423E-2</v>
      </c>
      <c r="AJ564" s="5">
        <f t="shared" si="697"/>
        <v>8.3679346272310419E-3</v>
      </c>
      <c r="AK564" s="5">
        <f t="shared" si="698"/>
        <v>3.094804675280006E-3</v>
      </c>
      <c r="AL564" s="5">
        <f t="shared" si="699"/>
        <v>5.4244332756795918E-5</v>
      </c>
      <c r="AM564" s="5">
        <f t="shared" si="700"/>
        <v>1.1124799294744594E-3</v>
      </c>
      <c r="AN564" s="5">
        <f t="shared" si="701"/>
        <v>1.5839478221204599E-3</v>
      </c>
      <c r="AO564" s="5">
        <f t="shared" si="702"/>
        <v>1.1276116704349711E-3</v>
      </c>
      <c r="AP564" s="5">
        <f t="shared" si="703"/>
        <v>5.351641266393716E-4</v>
      </c>
      <c r="AQ564" s="5">
        <f t="shared" si="704"/>
        <v>1.9049153841091656E-4</v>
      </c>
      <c r="AR564" s="5">
        <f t="shared" si="705"/>
        <v>3.8712793952638304E-3</v>
      </c>
      <c r="AS564" s="5">
        <f t="shared" si="706"/>
        <v>4.295272646892845E-3</v>
      </c>
      <c r="AT564" s="5">
        <f t="shared" si="707"/>
        <v>2.3828514074335548E-3</v>
      </c>
      <c r="AU564" s="5">
        <f t="shared" si="708"/>
        <v>8.8127596650012607E-4</v>
      </c>
      <c r="AV564" s="5">
        <f t="shared" si="709"/>
        <v>2.4444893837312896E-4</v>
      </c>
      <c r="AW564" s="5">
        <f t="shared" si="710"/>
        <v>2.3803278480567687E-6</v>
      </c>
      <c r="AX564" s="5">
        <f t="shared" si="711"/>
        <v>2.0572030257554665E-4</v>
      </c>
      <c r="AY564" s="5">
        <f t="shared" si="712"/>
        <v>2.9290436312359567E-4</v>
      </c>
      <c r="AZ564" s="5">
        <f t="shared" si="713"/>
        <v>2.0851847110552797E-4</v>
      </c>
      <c r="BA564" s="5">
        <f t="shared" si="714"/>
        <v>9.8962797568706383E-5</v>
      </c>
      <c r="BB564" s="5">
        <f t="shared" si="715"/>
        <v>3.522578329883911E-5</v>
      </c>
      <c r="BC564" s="5">
        <f t="shared" si="716"/>
        <v>1.0030887076774797E-5</v>
      </c>
      <c r="BD564" s="5">
        <f t="shared" si="717"/>
        <v>9.1865396167112551E-4</v>
      </c>
      <c r="BE564" s="5">
        <f t="shared" si="718"/>
        <v>1.0192674903168077E-3</v>
      </c>
      <c r="BF564" s="5">
        <f t="shared" si="719"/>
        <v>5.654502457741802E-4</v>
      </c>
      <c r="BG564" s="5">
        <f t="shared" si="720"/>
        <v>2.0912664142540321E-4</v>
      </c>
      <c r="BH564" s="5">
        <f t="shared" si="721"/>
        <v>5.8007692737834939E-5</v>
      </c>
      <c r="BI564" s="5">
        <f t="shared" si="722"/>
        <v>1.2872171211977663E-5</v>
      </c>
      <c r="BJ564" s="8">
        <f t="shared" si="723"/>
        <v>0.29371187647444191</v>
      </c>
      <c r="BK564" s="8">
        <f t="shared" si="724"/>
        <v>0.26425180838576212</v>
      </c>
      <c r="BL564" s="8">
        <f t="shared" si="725"/>
        <v>0.40329072218535994</v>
      </c>
      <c r="BM564" s="8">
        <f t="shared" si="726"/>
        <v>0.46386270163945609</v>
      </c>
      <c r="BN564" s="8">
        <f t="shared" si="727"/>
        <v>0.535294477356832</v>
      </c>
    </row>
    <row r="565" spans="1:66" x14ac:dyDescent="0.25">
      <c r="A565" t="s">
        <v>337</v>
      </c>
      <c r="B565" t="s">
        <v>403</v>
      </c>
      <c r="C565" t="s">
        <v>368</v>
      </c>
      <c r="D565" t="s">
        <v>500</v>
      </c>
      <c r="E565">
        <f>VLOOKUP(A565,home!$A$2:$E$405,3,FALSE)</f>
        <v>1.3762376237623799</v>
      </c>
      <c r="F565">
        <f>VLOOKUP(B565,home!$B$2:$E$405,3,FALSE)</f>
        <v>1.1599999999999999</v>
      </c>
      <c r="G565">
        <f>VLOOKUP(C565,away!$B$2:$E$405,4,FALSE)</f>
        <v>0.53</v>
      </c>
      <c r="H565">
        <f>VLOOKUP(A565,away!$A$2:$E$405,3,FALSE)</f>
        <v>1.0792079207920799</v>
      </c>
      <c r="I565">
        <f>VLOOKUP(C565,away!$B$2:$E$405,3,FALSE)</f>
        <v>0.66</v>
      </c>
      <c r="J565">
        <f>VLOOKUP(B565,home!$B$2:$E$405,4,FALSE)</f>
        <v>1.1100000000000001</v>
      </c>
      <c r="K565" s="3">
        <f t="shared" si="672"/>
        <v>0.84611089108911108</v>
      </c>
      <c r="L565" s="3">
        <f t="shared" si="673"/>
        <v>0.79062772277227789</v>
      </c>
      <c r="M565" s="5">
        <f t="shared" si="674"/>
        <v>0.19461371888233006</v>
      </c>
      <c r="N565" s="5">
        <f t="shared" si="675"/>
        <v>0.16466478710169408</v>
      </c>
      <c r="O565" s="5">
        <f t="shared" si="676"/>
        <v>0.15386700138018089</v>
      </c>
      <c r="P565" s="5">
        <f t="shared" si="677"/>
        <v>0.13018854564699436</v>
      </c>
      <c r="Q565" s="5">
        <f t="shared" si="678"/>
        <v>6.9662334872806542E-2</v>
      </c>
      <c r="R565" s="5">
        <f t="shared" si="679"/>
        <v>6.0825758455505662E-2</v>
      </c>
      <c r="S565" s="5">
        <f t="shared" si="680"/>
        <v>2.177269094262502E-2</v>
      </c>
      <c r="T565" s="5">
        <f t="shared" si="681"/>
        <v>5.5076973183486887E-2</v>
      </c>
      <c r="U565" s="5">
        <f t="shared" si="682"/>
        <v>5.1465336687958933E-2</v>
      </c>
      <c r="V565" s="5">
        <f t="shared" si="683"/>
        <v>1.6183368463440391E-3</v>
      </c>
      <c r="W565" s="5">
        <f t="shared" si="684"/>
        <v>1.9647353411526139E-2</v>
      </c>
      <c r="X565" s="5">
        <f t="shared" si="685"/>
        <v>1.5533742286257056E-2</v>
      </c>
      <c r="Y565" s="5">
        <f t="shared" si="686"/>
        <v>6.1407036449574251E-3</v>
      </c>
      <c r="Z565" s="5">
        <f t="shared" si="687"/>
        <v>1.603017696452436E-2</v>
      </c>
      <c r="AA565" s="5">
        <f t="shared" si="688"/>
        <v>1.3563307315769851E-2</v>
      </c>
      <c r="AB565" s="5">
        <f t="shared" si="689"/>
        <v>5.7380310195307418E-3</v>
      </c>
      <c r="AC565" s="5">
        <f t="shared" si="690"/>
        <v>6.766253479021926E-5</v>
      </c>
      <c r="AD565" s="5">
        <f t="shared" si="691"/>
        <v>4.1559599256422667E-3</v>
      </c>
      <c r="AE565" s="5">
        <f t="shared" si="692"/>
        <v>3.285817131943391E-3</v>
      </c>
      <c r="AF565" s="5">
        <f t="shared" si="693"/>
        <v>1.2989290582372699E-3</v>
      </c>
      <c r="AG565" s="5">
        <f t="shared" si="694"/>
        <v>3.4232310778562418E-4</v>
      </c>
      <c r="AH565" s="5">
        <f t="shared" si="695"/>
        <v>3.1684755772746296E-3</v>
      </c>
      <c r="AI565" s="5">
        <f t="shared" si="696"/>
        <v>2.680881694081923E-3</v>
      </c>
      <c r="AJ565" s="5">
        <f t="shared" si="697"/>
        <v>1.1341615995420704E-3</v>
      </c>
      <c r="AK565" s="5">
        <f t="shared" si="698"/>
        <v>3.1987549387586431E-4</v>
      </c>
      <c r="AL565" s="5">
        <f t="shared" si="699"/>
        <v>1.8105377256479955E-6</v>
      </c>
      <c r="AM565" s="5">
        <f t="shared" si="700"/>
        <v>7.0328059120316306E-4</v>
      </c>
      <c r="AN565" s="5">
        <f t="shared" si="701"/>
        <v>5.5603313229289815E-4</v>
      </c>
      <c r="AO565" s="5">
        <f t="shared" si="702"/>
        <v>2.1980760458533533E-4</v>
      </c>
      <c r="AP565" s="5">
        <f t="shared" si="703"/>
        <v>5.7928661953777679E-5</v>
      </c>
      <c r="AQ565" s="5">
        <f t="shared" si="704"/>
        <v>1.1450001520940082E-5</v>
      </c>
      <c r="AR565" s="5">
        <f t="shared" si="705"/>
        <v>5.0101692606404388E-4</v>
      </c>
      <c r="AS565" s="5">
        <f t="shared" si="706"/>
        <v>4.2391587776277552E-4</v>
      </c>
      <c r="AT565" s="5">
        <f t="shared" si="707"/>
        <v>1.7933992054034229E-4</v>
      </c>
      <c r="AU565" s="5">
        <f t="shared" si="708"/>
        <v>5.0580486658746471E-5</v>
      </c>
      <c r="AV565" s="5">
        <f t="shared" si="709"/>
        <v>1.0699175159638217E-5</v>
      </c>
      <c r="AW565" s="5">
        <f t="shared" si="710"/>
        <v>3.3643750338822609E-8</v>
      </c>
      <c r="AX565" s="5">
        <f t="shared" si="711"/>
        <v>9.9175561284764135E-5</v>
      </c>
      <c r="AY565" s="5">
        <f t="shared" si="712"/>
        <v>7.8410948173235554E-5</v>
      </c>
      <c r="AZ565" s="5">
        <f t="shared" si="713"/>
        <v>3.0996934697310158E-5</v>
      </c>
      <c r="BA565" s="5">
        <f t="shared" si="714"/>
        <v>8.1690119642184488E-6</v>
      </c>
      <c r="BB565" s="5">
        <f t="shared" si="715"/>
        <v>1.6146618316423808E-6</v>
      </c>
      <c r="BC565" s="5">
        <f t="shared" si="716"/>
        <v>2.5531928139974616E-7</v>
      </c>
      <c r="BD565" s="5">
        <f t="shared" si="717"/>
        <v>6.6019645220730271E-5</v>
      </c>
      <c r="BE565" s="5">
        <f t="shared" si="718"/>
        <v>5.585994084709907E-5</v>
      </c>
      <c r="BF565" s="5">
        <f t="shared" si="719"/>
        <v>2.3631852163162004E-5</v>
      </c>
      <c r="BG565" s="5">
        <f t="shared" si="720"/>
        <v>6.6650558306197147E-6</v>
      </c>
      <c r="BH565" s="5">
        <f t="shared" si="721"/>
        <v>1.4098440820010805E-6</v>
      </c>
      <c r="BI565" s="5">
        <f t="shared" si="722"/>
        <v>2.385768865037289E-7</v>
      </c>
      <c r="BJ565" s="8">
        <f t="shared" si="723"/>
        <v>0.34157604615312526</v>
      </c>
      <c r="BK565" s="8">
        <f t="shared" si="724"/>
        <v>0.34834117633898259</v>
      </c>
      <c r="BL565" s="8">
        <f t="shared" si="725"/>
        <v>0.29408220652493616</v>
      </c>
      <c r="BM565" s="8">
        <f t="shared" si="726"/>
        <v>0.22612908233763412</v>
      </c>
      <c r="BN565" s="8">
        <f t="shared" si="727"/>
        <v>0.77382214633951163</v>
      </c>
    </row>
    <row r="566" spans="1:66" x14ac:dyDescent="0.25">
      <c r="A566" t="s">
        <v>337</v>
      </c>
      <c r="B566" t="s">
        <v>408</v>
      </c>
      <c r="C566" t="s">
        <v>382</v>
      </c>
      <c r="D566" t="s">
        <v>500</v>
      </c>
      <c r="E566">
        <f>VLOOKUP(A566,home!$A$2:$E$405,3,FALSE)</f>
        <v>1.3762376237623799</v>
      </c>
      <c r="F566">
        <f>VLOOKUP(B566,home!$B$2:$E$405,3,FALSE)</f>
        <v>0.65</v>
      </c>
      <c r="G566">
        <f>VLOOKUP(C566,away!$B$2:$E$405,4,FALSE)</f>
        <v>1.0900000000000001</v>
      </c>
      <c r="H566">
        <f>VLOOKUP(A566,away!$A$2:$E$405,3,FALSE)</f>
        <v>1.0792079207920799</v>
      </c>
      <c r="I566">
        <f>VLOOKUP(C566,away!$B$2:$E$405,3,FALSE)</f>
        <v>1.0900000000000001</v>
      </c>
      <c r="J566">
        <f>VLOOKUP(B566,home!$B$2:$E$405,4,FALSE)</f>
        <v>0.93</v>
      </c>
      <c r="K566" s="3">
        <f t="shared" si="672"/>
        <v>0.97506435643564626</v>
      </c>
      <c r="L566" s="3">
        <f t="shared" si="673"/>
        <v>1.0939930693069315</v>
      </c>
      <c r="M566" s="5">
        <f t="shared" si="674"/>
        <v>0.12630477724678371</v>
      </c>
      <c r="N566" s="5">
        <f t="shared" si="675"/>
        <v>0.12315528634088281</v>
      </c>
      <c r="O566" s="5">
        <f t="shared" si="676"/>
        <v>0.13817655092833722</v>
      </c>
      <c r="P566" s="5">
        <f t="shared" si="677"/>
        <v>0.13473102970543643</v>
      </c>
      <c r="Q566" s="5">
        <f t="shared" si="678"/>
        <v>6.0042165008810308E-2</v>
      </c>
      <c r="R566" s="5">
        <f t="shared" si="679"/>
        <v>7.5582094528168581E-2</v>
      </c>
      <c r="S566" s="5">
        <f t="shared" si="680"/>
        <v>3.592985705128867E-2</v>
      </c>
      <c r="T566" s="5">
        <f t="shared" si="681"/>
        <v>6.5685712385821646E-2</v>
      </c>
      <c r="U566" s="5">
        <f t="shared" si="682"/>
        <v>7.369740635916687E-2</v>
      </c>
      <c r="V566" s="5">
        <f t="shared" si="683"/>
        <v>4.2585409877523763E-3</v>
      </c>
      <c r="W566" s="5">
        <f t="shared" si="684"/>
        <v>1.9514991661106172E-2</v>
      </c>
      <c r="X566" s="5">
        <f t="shared" si="685"/>
        <v>2.1349265624832716E-2</v>
      </c>
      <c r="Y566" s="5">
        <f t="shared" si="686"/>
        <v>1.1677974314179853E-2</v>
      </c>
      <c r="Z566" s="5">
        <f t="shared" si="687"/>
        <v>2.7562095859172596E-2</v>
      </c>
      <c r="AA566" s="5">
        <f t="shared" si="688"/>
        <v>2.6874817260941715E-2</v>
      </c>
      <c r="AB566" s="5">
        <f t="shared" si="689"/>
        <v>1.3102338198432864E-2</v>
      </c>
      <c r="AC566" s="5">
        <f t="shared" si="690"/>
        <v>2.8391523703099583E-4</v>
      </c>
      <c r="AD566" s="5">
        <f t="shared" si="691"/>
        <v>4.7570931962208724E-3</v>
      </c>
      <c r="AE566" s="5">
        <f t="shared" si="692"/>
        <v>5.2042269867127941E-3</v>
      </c>
      <c r="AF566" s="5">
        <f t="shared" si="693"/>
        <v>2.8466941272819461E-3</v>
      </c>
      <c r="AG566" s="5">
        <f t="shared" si="694"/>
        <v>1.0380878818943978E-3</v>
      </c>
      <c r="AH566" s="5">
        <f t="shared" si="695"/>
        <v>7.5381854613770219E-3</v>
      </c>
      <c r="AI566" s="5">
        <f t="shared" si="696"/>
        <v>7.3502159555901298E-3</v>
      </c>
      <c r="AJ566" s="5">
        <f t="shared" si="697"/>
        <v>3.5834667952002542E-3</v>
      </c>
      <c r="AK566" s="5">
        <f t="shared" si="698"/>
        <v>1.1647035814901481E-3</v>
      </c>
      <c r="AL566" s="5">
        <f t="shared" si="699"/>
        <v>1.2114250329426307E-5</v>
      </c>
      <c r="AM566" s="5">
        <f t="shared" si="700"/>
        <v>9.2769440317549956E-4</v>
      </c>
      <c r="AN566" s="5">
        <f t="shared" si="701"/>
        <v>1.0148912475088268E-3</v>
      </c>
      <c r="AO566" s="5">
        <f t="shared" si="702"/>
        <v>5.5514199543746097E-4</v>
      </c>
      <c r="AP566" s="5">
        <f t="shared" si="703"/>
        <v>2.0244049849660087E-4</v>
      </c>
      <c r="AQ566" s="5">
        <f t="shared" si="704"/>
        <v>5.5367125575580391E-5</v>
      </c>
      <c r="AR566" s="5">
        <f t="shared" si="705"/>
        <v>1.649344529979348E-3</v>
      </c>
      <c r="AS566" s="5">
        <f t="shared" si="706"/>
        <v>1.6082170626649662E-3</v>
      </c>
      <c r="AT566" s="5">
        <f t="shared" si="707"/>
        <v>7.8405756760812023E-4</v>
      </c>
      <c r="AU566" s="5">
        <f t="shared" si="708"/>
        <v>2.5483552918943671E-4</v>
      </c>
      <c r="AV566" s="5">
        <f t="shared" si="709"/>
        <v>6.2120260316508849E-5</v>
      </c>
      <c r="AW566" s="5">
        <f t="shared" si="710"/>
        <v>3.5895656007003437E-7</v>
      </c>
      <c r="AX566" s="5">
        <f t="shared" si="711"/>
        <v>1.5076029103354487E-4</v>
      </c>
      <c r="AY566" s="5">
        <f t="shared" si="712"/>
        <v>1.6493071351739405E-4</v>
      </c>
      <c r="AZ566" s="5">
        <f t="shared" si="713"/>
        <v>9.0216528751938045E-5</v>
      </c>
      <c r="BA566" s="5">
        <f t="shared" si="714"/>
        <v>3.2898752397183249E-5</v>
      </c>
      <c r="BB566" s="5">
        <f t="shared" si="715"/>
        <v>8.9977517778408161E-6</v>
      </c>
      <c r="BC566" s="5">
        <f t="shared" si="716"/>
        <v>1.9686956168603958E-6</v>
      </c>
      <c r="BD566" s="5">
        <f t="shared" si="717"/>
        <v>3.0072858078278401E-4</v>
      </c>
      <c r="BE566" s="5">
        <f t="shared" si="718"/>
        <v>2.9322972008277053E-4</v>
      </c>
      <c r="BF566" s="5">
        <f t="shared" si="719"/>
        <v>1.4295892415015565E-4</v>
      </c>
      <c r="BG566" s="5">
        <f t="shared" si="720"/>
        <v>4.6464717124401305E-5</v>
      </c>
      <c r="BH566" s="5">
        <f t="shared" si="721"/>
        <v>1.1326522374967177E-5</v>
      </c>
      <c r="BI566" s="5">
        <f t="shared" si="722"/>
        <v>2.2088176500402639E-6</v>
      </c>
      <c r="BJ566" s="8">
        <f t="shared" si="723"/>
        <v>0.31847680553103219</v>
      </c>
      <c r="BK566" s="8">
        <f t="shared" si="724"/>
        <v>0.301685165192139</v>
      </c>
      <c r="BL566" s="8">
        <f t="shared" si="725"/>
        <v>0.35222527130062831</v>
      </c>
      <c r="BM566" s="8">
        <f t="shared" si="726"/>
        <v>0.34179286236759576</v>
      </c>
      <c r="BN566" s="8">
        <f t="shared" si="727"/>
        <v>0.65799190375841909</v>
      </c>
    </row>
    <row r="567" spans="1:66" x14ac:dyDescent="0.25">
      <c r="A567" t="s">
        <v>344</v>
      </c>
      <c r="B567" t="s">
        <v>345</v>
      </c>
      <c r="C567" t="s">
        <v>424</v>
      </c>
      <c r="D567" t="s">
        <v>500</v>
      </c>
      <c r="E567">
        <f>VLOOKUP(A567,home!$A$2:$E$405,3,FALSE)</f>
        <v>1.2843137254902</v>
      </c>
      <c r="F567">
        <f>VLOOKUP(B567,home!$B$2:$E$405,3,FALSE)</f>
        <v>0.55000000000000004</v>
      </c>
      <c r="G567">
        <f>VLOOKUP(C567,away!$B$2:$E$405,4,FALSE)</f>
        <v>0.78</v>
      </c>
      <c r="H567">
        <f>VLOOKUP(A567,away!$A$2:$E$405,3,FALSE)</f>
        <v>1.3823529411764699</v>
      </c>
      <c r="I567">
        <f>VLOOKUP(C567,away!$B$2:$E$405,3,FALSE)</f>
        <v>1.0900000000000001</v>
      </c>
      <c r="J567">
        <f>VLOOKUP(B567,home!$B$2:$E$405,4,FALSE)</f>
        <v>1.0900000000000001</v>
      </c>
      <c r="K567" s="3">
        <f t="shared" si="672"/>
        <v>0.55097058823529577</v>
      </c>
      <c r="L567" s="3">
        <f t="shared" si="673"/>
        <v>1.6423735294117641</v>
      </c>
      <c r="M567" s="5">
        <f t="shared" si="674"/>
        <v>0.11154311093566148</v>
      </c>
      <c r="N567" s="5">
        <f t="shared" si="675"/>
        <v>6.145697344581625E-2</v>
      </c>
      <c r="O567" s="5">
        <f t="shared" si="676"/>
        <v>0.18319545278897029</v>
      </c>
      <c r="P567" s="5">
        <f t="shared" si="677"/>
        <v>0.10093530638517031</v>
      </c>
      <c r="Q567" s="5">
        <f t="shared" si="678"/>
        <v>1.6930492405301169E-2</v>
      </c>
      <c r="R567" s="5">
        <f t="shared" si="679"/>
        <v>0.15043768118460368</v>
      </c>
      <c r="S567" s="5">
        <f t="shared" si="680"/>
        <v>2.2834077312369042E-2</v>
      </c>
      <c r="T567" s="5">
        <f t="shared" si="681"/>
        <v>2.7806192566373549E-2</v>
      </c>
      <c r="U567" s="5">
        <f t="shared" si="682"/>
        <v>8.2886737695034962E-2</v>
      </c>
      <c r="V567" s="5">
        <f t="shared" si="683"/>
        <v>2.2958383735754112E-3</v>
      </c>
      <c r="W567" s="5">
        <f t="shared" si="684"/>
        <v>3.1094011198873313E-3</v>
      </c>
      <c r="X567" s="5">
        <f t="shared" si="685"/>
        <v>5.1067980916262483E-3</v>
      </c>
      <c r="Y567" s="5">
        <f t="shared" si="686"/>
        <v>4.1936350028687315E-3</v>
      </c>
      <c r="Z567" s="5">
        <f t="shared" si="687"/>
        <v>8.2358288467893101E-2</v>
      </c>
      <c r="AA567" s="5">
        <f t="shared" si="688"/>
        <v>4.5376994643207234E-2</v>
      </c>
      <c r="AB567" s="5">
        <f t="shared" si="689"/>
        <v>1.2500694715458879E-2</v>
      </c>
      <c r="AC567" s="5">
        <f t="shared" si="690"/>
        <v>1.298439386483764E-4</v>
      </c>
      <c r="AD567" s="5">
        <f t="shared" si="691"/>
        <v>4.2829714102095247E-4</v>
      </c>
      <c r="AE567" s="5">
        <f t="shared" si="692"/>
        <v>7.034238871355497E-4</v>
      </c>
      <c r="AF567" s="5">
        <f t="shared" si="693"/>
        <v>5.776423860936776E-4</v>
      </c>
      <c r="AG567" s="5">
        <f t="shared" si="694"/>
        <v>3.1623485479550216E-4</v>
      </c>
      <c r="AH567" s="5">
        <f t="shared" si="695"/>
        <v>3.3815768226831446E-2</v>
      </c>
      <c r="AI567" s="5">
        <f t="shared" si="696"/>
        <v>1.8631493711565746E-2</v>
      </c>
      <c r="AJ567" s="5">
        <f t="shared" si="697"/>
        <v>5.132702524981797E-3</v>
      </c>
      <c r="AK567" s="5">
        <f t="shared" si="698"/>
        <v>9.4265604314200315E-4</v>
      </c>
      <c r="AL567" s="5">
        <f t="shared" si="699"/>
        <v>4.6998286563087216E-6</v>
      </c>
      <c r="AM567" s="5">
        <f t="shared" si="700"/>
        <v>4.7195825545561936E-5</v>
      </c>
      <c r="AN567" s="5">
        <f t="shared" si="701"/>
        <v>7.7513174574766455E-5</v>
      </c>
      <c r="AO567" s="5">
        <f t="shared" si="702"/>
        <v>6.3652793051134711E-5</v>
      </c>
      <c r="AP567" s="5">
        <f t="shared" si="703"/>
        <v>3.4847220793436248E-5</v>
      </c>
      <c r="AQ567" s="5">
        <f t="shared" si="704"/>
        <v>1.4308038251176726E-5</v>
      </c>
      <c r="AR567" s="5">
        <f t="shared" si="705"/>
        <v>1.1107624522494254E-2</v>
      </c>
      <c r="AS567" s="5">
        <f t="shared" si="706"/>
        <v>6.1199744170554555E-3</v>
      </c>
      <c r="AT567" s="5">
        <f t="shared" si="707"/>
        <v>1.685962952275003E-3</v>
      </c>
      <c r="AU567" s="5">
        <f t="shared" si="708"/>
        <v>3.0963866651929152E-4</v>
      </c>
      <c r="AV567" s="5">
        <f t="shared" si="709"/>
        <v>4.265044955813164E-5</v>
      </c>
      <c r="AW567" s="5">
        <f t="shared" si="710"/>
        <v>1.1813535128632123E-7</v>
      </c>
      <c r="AX567" s="5">
        <f t="shared" si="711"/>
        <v>4.3339186271814438E-6</v>
      </c>
      <c r="AY567" s="5">
        <f t="shared" si="712"/>
        <v>7.117913231907375E-6</v>
      </c>
      <c r="AZ567" s="5">
        <f t="shared" si="713"/>
        <v>5.8451361383672063E-6</v>
      </c>
      <c r="BA567" s="5">
        <f t="shared" si="714"/>
        <v>3.1999656231541335E-6</v>
      </c>
      <c r="BB567" s="5">
        <f t="shared" si="715"/>
        <v>1.3138847086239923E-6</v>
      </c>
      <c r="BC567" s="5">
        <f t="shared" si="716"/>
        <v>4.3157789322858607E-7</v>
      </c>
      <c r="BD567" s="5">
        <f t="shared" si="717"/>
        <v>3.040478081731596E-3</v>
      </c>
      <c r="BE567" s="5">
        <f t="shared" si="718"/>
        <v>1.6752139972081811E-3</v>
      </c>
      <c r="BF567" s="5">
        <f t="shared" si="719"/>
        <v>4.6149682073089637E-4</v>
      </c>
      <c r="BG567" s="5">
        <f t="shared" si="720"/>
        <v>8.4757058262273629E-5</v>
      </c>
      <c r="BH567" s="5">
        <f t="shared" si="721"/>
        <v>1.1674661561964529E-5</v>
      </c>
      <c r="BI567" s="5">
        <f t="shared" si="722"/>
        <v>1.2864790296487192E-6</v>
      </c>
      <c r="BJ567" s="8">
        <f t="shared" si="723"/>
        <v>0.12088885034935751</v>
      </c>
      <c r="BK567" s="8">
        <f t="shared" si="724"/>
        <v>0.23774999468731281</v>
      </c>
      <c r="BL567" s="8">
        <f t="shared" si="725"/>
        <v>0.55746093964022259</v>
      </c>
      <c r="BM567" s="8">
        <f t="shared" si="726"/>
        <v>0.3739520562213825</v>
      </c>
      <c r="BN567" s="8">
        <f t="shared" si="727"/>
        <v>0.62449901714552325</v>
      </c>
    </row>
    <row r="568" spans="1:66" x14ac:dyDescent="0.25">
      <c r="A568" t="s">
        <v>344</v>
      </c>
      <c r="B568" t="s">
        <v>350</v>
      </c>
      <c r="C568" t="s">
        <v>421</v>
      </c>
      <c r="D568" t="s">
        <v>500</v>
      </c>
      <c r="E568">
        <f>VLOOKUP(A568,home!$A$2:$E$405,3,FALSE)</f>
        <v>1.2843137254902</v>
      </c>
      <c r="F568">
        <f>VLOOKUP(B568,home!$B$2:$E$405,3,FALSE)</f>
        <v>1.0900000000000001</v>
      </c>
      <c r="G568">
        <f>VLOOKUP(C568,away!$B$2:$E$405,4,FALSE)</f>
        <v>1.71</v>
      </c>
      <c r="H568">
        <f>VLOOKUP(A568,away!$A$2:$E$405,3,FALSE)</f>
        <v>1.3823529411764699</v>
      </c>
      <c r="I568">
        <f>VLOOKUP(C568,away!$B$2:$E$405,3,FALSE)</f>
        <v>0.7</v>
      </c>
      <c r="J568">
        <f>VLOOKUP(B568,home!$B$2:$E$405,4,FALSE)</f>
        <v>1.23</v>
      </c>
      <c r="K568" s="3">
        <f t="shared" si="672"/>
        <v>2.3938323529411836</v>
      </c>
      <c r="L568" s="3">
        <f t="shared" si="673"/>
        <v>1.1902058823529404</v>
      </c>
      <c r="M568" s="5">
        <f t="shared" si="674"/>
        <v>2.776335661036812E-2</v>
      </c>
      <c r="N568" s="5">
        <f t="shared" si="675"/>
        <v>6.6460821280142676E-2</v>
      </c>
      <c r="O568" s="5">
        <f t="shared" si="676"/>
        <v>3.3044110351522535E-2</v>
      </c>
      <c r="P568" s="5">
        <f t="shared" si="677"/>
        <v>7.9102060433633298E-2</v>
      </c>
      <c r="Q568" s="5">
        <f t="shared" si="678"/>
        <v>7.954803209172373E-2</v>
      </c>
      <c r="R568" s="5">
        <f t="shared" si="679"/>
        <v>1.9664647258750906E-2</v>
      </c>
      <c r="S568" s="5">
        <f t="shared" si="680"/>
        <v>5.6343475076330231E-2</v>
      </c>
      <c r="T568" s="5">
        <f t="shared" si="681"/>
        <v>9.4678535725170071E-2</v>
      </c>
      <c r="U568" s="5">
        <f t="shared" si="682"/>
        <v>4.7073868817174076E-2</v>
      </c>
      <c r="V568" s="5">
        <f t="shared" si="683"/>
        <v>1.78368000713909E-2</v>
      </c>
      <c r="W568" s="5">
        <f t="shared" si="684"/>
        <v>6.3474884277990598E-2</v>
      </c>
      <c r="X568" s="5">
        <f t="shared" si="685"/>
        <v>7.5548180649336591E-2</v>
      </c>
      <c r="Y568" s="5">
        <f t="shared" si="686"/>
        <v>4.4958944504951505E-2</v>
      </c>
      <c r="Z568" s="5">
        <f t="shared" si="687"/>
        <v>7.8016596139203198E-3</v>
      </c>
      <c r="AA568" s="5">
        <f t="shared" si="688"/>
        <v>1.8675865190437083E-2</v>
      </c>
      <c r="AB568" s="5">
        <f t="shared" si="689"/>
        <v>2.2353445156018177E-2</v>
      </c>
      <c r="AC568" s="5">
        <f t="shared" si="690"/>
        <v>3.1762361648818333E-3</v>
      </c>
      <c r="AD568" s="5">
        <f t="shared" si="691"/>
        <v>3.7987057895962892E-2</v>
      </c>
      <c r="AE568" s="5">
        <f t="shared" si="692"/>
        <v>4.5212419761056749E-2</v>
      </c>
      <c r="AF568" s="5">
        <f t="shared" si="693"/>
        <v>2.6906043977510039E-2</v>
      </c>
      <c r="AG568" s="5">
        <f t="shared" si="694"/>
        <v>1.0674577270959787E-2</v>
      </c>
      <c r="AH568" s="5">
        <f t="shared" si="695"/>
        <v>2.3213952911508334E-3</v>
      </c>
      <c r="AI568" s="5">
        <f t="shared" si="696"/>
        <v>5.5570311519221828E-3</v>
      </c>
      <c r="AJ568" s="5">
        <f t="shared" si="697"/>
        <v>6.6513004788866688E-3</v>
      </c>
      <c r="AK568" s="5">
        <f t="shared" si="698"/>
        <v>5.3073660918306984E-3</v>
      </c>
      <c r="AL568" s="5">
        <f t="shared" si="699"/>
        <v>3.6198335610780906E-4</v>
      </c>
      <c r="AM568" s="5">
        <f t="shared" si="700"/>
        <v>1.818692963688116E-2</v>
      </c>
      <c r="AN568" s="5">
        <f t="shared" si="701"/>
        <v>2.1646190635754986E-2</v>
      </c>
      <c r="AO568" s="5">
        <f t="shared" si="702"/>
        <v>1.2881711712604361E-2</v>
      </c>
      <c r="AP568" s="5">
        <f t="shared" si="703"/>
        <v>5.110629685038828E-3</v>
      </c>
      <c r="AQ568" s="5">
        <f t="shared" si="704"/>
        <v>1.520675378415192E-3</v>
      </c>
      <c r="AR568" s="5">
        <f t="shared" si="705"/>
        <v>5.5258766615882775E-4</v>
      </c>
      <c r="AS568" s="5">
        <f t="shared" si="706"/>
        <v>1.3228022330872638E-3</v>
      </c>
      <c r="AT568" s="5">
        <f t="shared" si="707"/>
        <v>1.5832833910535686E-3</v>
      </c>
      <c r="AU568" s="5">
        <f t="shared" si="708"/>
        <v>1.2633716684594869E-3</v>
      </c>
      <c r="AV568" s="5">
        <f t="shared" si="709"/>
        <v>7.5607499343690048E-4</v>
      </c>
      <c r="AW568" s="5">
        <f t="shared" si="710"/>
        <v>2.864850252544373E-5</v>
      </c>
      <c r="AX568" s="5">
        <f t="shared" si="711"/>
        <v>7.2560767609051681E-3</v>
      </c>
      <c r="AY568" s="5">
        <f t="shared" si="712"/>
        <v>8.6362252436338015E-3</v>
      </c>
      <c r="AZ568" s="5">
        <f t="shared" si="713"/>
        <v>5.1394430431489545E-3</v>
      </c>
      <c r="BA568" s="5">
        <f t="shared" si="714"/>
        <v>2.0389984473245942E-3</v>
      </c>
      <c r="BB568" s="5">
        <f t="shared" si="715"/>
        <v>6.0670698652856103E-4</v>
      </c>
      <c r="BC568" s="5">
        <f t="shared" si="716"/>
        <v>1.4442124484618393E-4</v>
      </c>
      <c r="BD568" s="5">
        <f t="shared" si="717"/>
        <v>1.0961551512965328E-4</v>
      </c>
      <c r="BE568" s="5">
        <f t="shared" si="718"/>
        <v>2.6240116650167779E-4</v>
      </c>
      <c r="BF568" s="5">
        <f t="shared" si="719"/>
        <v>3.1407220091061137E-4</v>
      </c>
      <c r="BG568" s="5">
        <f t="shared" si="720"/>
        <v>2.5061206523308835E-4</v>
      </c>
      <c r="BH568" s="5">
        <f t="shared" si="721"/>
        <v>1.4998081744809329E-4</v>
      </c>
      <c r="BI568" s="5">
        <f t="shared" si="722"/>
        <v>7.1805786625562249E-5</v>
      </c>
      <c r="BJ568" s="8">
        <f t="shared" si="723"/>
        <v>0.62861750620988643</v>
      </c>
      <c r="BK568" s="8">
        <f t="shared" si="724"/>
        <v>0.19322013695634602</v>
      </c>
      <c r="BL568" s="8">
        <f t="shared" si="725"/>
        <v>0.16728563729173787</v>
      </c>
      <c r="BM568" s="8">
        <f t="shared" si="726"/>
        <v>0.68273433530464089</v>
      </c>
      <c r="BN568" s="8">
        <f t="shared" si="727"/>
        <v>0.30558302802614129</v>
      </c>
    </row>
    <row r="569" spans="1:66" x14ac:dyDescent="0.25">
      <c r="A569" t="s">
        <v>344</v>
      </c>
      <c r="B569" t="s">
        <v>358</v>
      </c>
      <c r="C569" t="s">
        <v>370</v>
      </c>
      <c r="D569" t="s">
        <v>500</v>
      </c>
      <c r="E569">
        <f>VLOOKUP(A569,home!$A$2:$E$405,3,FALSE)</f>
        <v>1.2843137254902</v>
      </c>
      <c r="F569">
        <f>VLOOKUP(B569,home!$B$2:$E$405,3,FALSE)</f>
        <v>0.47</v>
      </c>
      <c r="G569">
        <f>VLOOKUP(C569,away!$B$2:$E$405,4,FALSE)</f>
        <v>0.93</v>
      </c>
      <c r="H569">
        <f>VLOOKUP(A569,away!$A$2:$E$405,3,FALSE)</f>
        <v>1.3823529411764699</v>
      </c>
      <c r="I569">
        <f>VLOOKUP(C569,away!$B$2:$E$405,3,FALSE)</f>
        <v>0.39</v>
      </c>
      <c r="J569">
        <f>VLOOKUP(B569,home!$B$2:$E$405,4,FALSE)</f>
        <v>1.88</v>
      </c>
      <c r="K569" s="3">
        <f t="shared" si="672"/>
        <v>0.56137352941176644</v>
      </c>
      <c r="L569" s="3">
        <f t="shared" si="673"/>
        <v>1.0135411764705877</v>
      </c>
      <c r="M569" s="5">
        <f t="shared" si="674"/>
        <v>0.20702520996072493</v>
      </c>
      <c r="N569" s="5">
        <f t="shared" si="675"/>
        <v>0.11621847279286412</v>
      </c>
      <c r="O569" s="5">
        <f t="shared" si="676"/>
        <v>0.2098285748626636</v>
      </c>
      <c r="P569" s="5">
        <f t="shared" si="677"/>
        <v>0.1177922076420945</v>
      </c>
      <c r="Q569" s="5">
        <f t="shared" si="678"/>
        <v>3.262098712728774E-2</v>
      </c>
      <c r="R569" s="5">
        <f t="shared" si="679"/>
        <v>0.10633495031172542</v>
      </c>
      <c r="S569" s="5">
        <f t="shared" si="680"/>
        <v>1.6755210855516765E-2</v>
      </c>
      <c r="T569" s="5">
        <f t="shared" si="681"/>
        <v>3.3062713670623113E-2</v>
      </c>
      <c r="U569" s="5">
        <f t="shared" si="682"/>
        <v>5.9693626356318107E-2</v>
      </c>
      <c r="V569" s="5">
        <f t="shared" si="683"/>
        <v>1.0592554707894587E-3</v>
      </c>
      <c r="W569" s="5">
        <f t="shared" si="684"/>
        <v>6.1041862255137745E-3</v>
      </c>
      <c r="X569" s="5">
        <f t="shared" si="685"/>
        <v>6.1868440884027872E-3</v>
      </c>
      <c r="Y569" s="5">
        <f t="shared" si="686"/>
        <v>3.1353106179999308E-3</v>
      </c>
      <c r="Z569" s="5">
        <f t="shared" si="687"/>
        <v>3.5924950212962561E-2</v>
      </c>
      <c r="AA569" s="5">
        <f t="shared" si="688"/>
        <v>2.0167316094992782E-2</v>
      </c>
      <c r="AB569" s="5">
        <f t="shared" si="689"/>
        <v>5.6606987075044097E-3</v>
      </c>
      <c r="AC569" s="5">
        <f t="shared" si="690"/>
        <v>3.7668130002418281E-5</v>
      </c>
      <c r="AD569" s="5">
        <f t="shared" si="691"/>
        <v>8.5668214140083895E-4</v>
      </c>
      <c r="AE569" s="5">
        <f t="shared" si="692"/>
        <v>8.6828262545674874E-4</v>
      </c>
      <c r="AF569" s="5">
        <f t="shared" si="693"/>
        <v>4.4002009685720184E-4</v>
      </c>
      <c r="AG569" s="5">
        <f t="shared" si="694"/>
        <v>1.4865949554645013E-4</v>
      </c>
      <c r="AH569" s="5">
        <f t="shared" si="695"/>
        <v>9.1028540758733394E-3</v>
      </c>
      <c r="AI569" s="5">
        <f t="shared" si="696"/>
        <v>5.1101013202932994E-3</v>
      </c>
      <c r="AJ569" s="5">
        <f t="shared" si="697"/>
        <v>1.4343378069123884E-3</v>
      </c>
      <c r="AK569" s="5">
        <f t="shared" si="698"/>
        <v>2.6839975901171346E-4</v>
      </c>
      <c r="AL569" s="5">
        <f t="shared" si="699"/>
        <v>8.5728925314477753E-7</v>
      </c>
      <c r="AM569" s="5">
        <f t="shared" si="700"/>
        <v>9.6183735460443791E-5</v>
      </c>
      <c r="AN569" s="5">
        <f t="shared" si="701"/>
        <v>9.7486176395913983E-5</v>
      </c>
      <c r="AO569" s="5">
        <f t="shared" si="702"/>
        <v>4.9403126956966947E-5</v>
      </c>
      <c r="AP569" s="5">
        <f t="shared" si="703"/>
        <v>1.6690701139096697E-5</v>
      </c>
      <c r="AQ569" s="5">
        <f t="shared" si="704"/>
        <v>4.2291782171597608E-6</v>
      </c>
      <c r="AR569" s="5">
        <f t="shared" si="705"/>
        <v>1.8452234858601503E-3</v>
      </c>
      <c r="AS569" s="5">
        <f t="shared" si="706"/>
        <v>1.0358596208107952E-3</v>
      </c>
      <c r="AT569" s="5">
        <f t="shared" si="707"/>
        <v>2.9075208565484506E-4</v>
      </c>
      <c r="AU569" s="5">
        <f t="shared" si="708"/>
        <v>5.4406841502630877E-5</v>
      </c>
      <c r="AV569" s="5">
        <f t="shared" si="709"/>
        <v>7.6356401596196163E-6</v>
      </c>
      <c r="AW569" s="5">
        <f t="shared" si="710"/>
        <v>1.3549342041607604E-8</v>
      </c>
      <c r="AX569" s="5">
        <f t="shared" si="711"/>
        <v>8.9991671745728347E-6</v>
      </c>
      <c r="AY569" s="5">
        <f t="shared" si="712"/>
        <v>9.1210264853720447E-6</v>
      </c>
      <c r="AZ569" s="5">
        <f t="shared" si="713"/>
        <v>4.6222679573016864E-6</v>
      </c>
      <c r="BA569" s="5">
        <f t="shared" si="714"/>
        <v>1.5616196344686172E-6</v>
      </c>
      <c r="BB569" s="5">
        <f t="shared" si="715"/>
        <v>3.9569145037972279E-7</v>
      </c>
      <c r="BC569" s="5">
        <f t="shared" si="716"/>
        <v>8.0209915627443518E-8</v>
      </c>
      <c r="BD569" s="5">
        <f t="shared" si="717"/>
        <v>3.1170166378497577E-4</v>
      </c>
      <c r="BE569" s="5">
        <f t="shared" si="718"/>
        <v>1.7498106312249161E-4</v>
      </c>
      <c r="BF569" s="5">
        <f t="shared" si="719"/>
        <v>4.9114868492648096E-5</v>
      </c>
      <c r="BG569" s="5">
        <f t="shared" si="720"/>
        <v>9.190595690770877E-6</v>
      </c>
      <c r="BH569" s="5">
        <f t="shared" si="721"/>
        <v>1.2898392850811547E-6</v>
      </c>
      <c r="BI569" s="5">
        <f t="shared" si="722"/>
        <v>1.4481632636799146E-7</v>
      </c>
      <c r="BJ569" s="8">
        <f t="shared" si="723"/>
        <v>0.19993093178273999</v>
      </c>
      <c r="BK569" s="8">
        <f t="shared" si="724"/>
        <v>0.34267953037486665</v>
      </c>
      <c r="BL569" s="8">
        <f t="shared" si="725"/>
        <v>0.4213811598159854</v>
      </c>
      <c r="BM569" s="8">
        <f t="shared" si="726"/>
        <v>0.21008706201205088</v>
      </c>
      <c r="BN569" s="8">
        <f t="shared" si="727"/>
        <v>0.78982040269736042</v>
      </c>
    </row>
    <row r="570" spans="1:66" x14ac:dyDescent="0.25">
      <c r="A570" t="s">
        <v>344</v>
      </c>
      <c r="B570" t="s">
        <v>411</v>
      </c>
      <c r="C570" t="s">
        <v>379</v>
      </c>
      <c r="D570" t="s">
        <v>500</v>
      </c>
      <c r="E570">
        <f>VLOOKUP(A570,home!$A$2:$E$405,3,FALSE)</f>
        <v>1.2843137254902</v>
      </c>
      <c r="F570">
        <f>VLOOKUP(B570,home!$B$2:$E$405,3,FALSE)</f>
        <v>1.49</v>
      </c>
      <c r="G570">
        <f>VLOOKUP(C570,away!$B$2:$E$405,4,FALSE)</f>
        <v>0.86</v>
      </c>
      <c r="H570">
        <f>VLOOKUP(A570,away!$A$2:$E$405,3,FALSE)</f>
        <v>1.3823529411764699</v>
      </c>
      <c r="I570">
        <f>VLOOKUP(C570,away!$B$2:$E$405,3,FALSE)</f>
        <v>1.25</v>
      </c>
      <c r="J570">
        <f>VLOOKUP(B570,home!$B$2:$E$405,4,FALSE)</f>
        <v>0.33</v>
      </c>
      <c r="K570" s="3">
        <f t="shared" si="672"/>
        <v>1.6457196078431422</v>
      </c>
      <c r="L570" s="3">
        <f t="shared" si="673"/>
        <v>0.57022058823529387</v>
      </c>
      <c r="M570" s="5">
        <f t="shared" si="674"/>
        <v>0.1090509367714472</v>
      </c>
      <c r="N570" s="5">
        <f t="shared" si="675"/>
        <v>0.1794672648984334</v>
      </c>
      <c r="O570" s="5">
        <f t="shared" si="676"/>
        <v>6.2183089313424464E-2</v>
      </c>
      <c r="P570" s="5">
        <f t="shared" si="677"/>
        <v>0.102335929359364</v>
      </c>
      <c r="Q570" s="5">
        <f t="shared" si="678"/>
        <v>0.14767639840466559</v>
      </c>
      <c r="R570" s="5">
        <f t="shared" si="679"/>
        <v>1.7729038883294353E-2</v>
      </c>
      <c r="S570" s="5">
        <f t="shared" si="680"/>
        <v>2.4008602649130999E-2</v>
      </c>
      <c r="T570" s="5">
        <f t="shared" si="681"/>
        <v>8.4208122766778026E-2</v>
      </c>
      <c r="U570" s="5">
        <f t="shared" si="682"/>
        <v>2.9177026918451001E-2</v>
      </c>
      <c r="V570" s="5">
        <f t="shared" si="683"/>
        <v>2.5033588660069682E-3</v>
      </c>
      <c r="W570" s="5">
        <f t="shared" si="684"/>
        <v>8.1011314823404609E-2</v>
      </c>
      <c r="X570" s="5">
        <f t="shared" si="685"/>
        <v>4.619431959231636E-2</v>
      </c>
      <c r="Y570" s="5">
        <f t="shared" si="686"/>
        <v>1.3170476045529894E-2</v>
      </c>
      <c r="Z570" s="5">
        <f t="shared" si="687"/>
        <v>3.3698209936261678E-3</v>
      </c>
      <c r="AA570" s="5">
        <f t="shared" si="688"/>
        <v>5.5457804841320454E-3</v>
      </c>
      <c r="AB570" s="5">
        <f t="shared" si="689"/>
        <v>4.5633998417649712E-3</v>
      </c>
      <c r="AC570" s="5">
        <f t="shared" si="690"/>
        <v>1.468256278083064E-4</v>
      </c>
      <c r="AD570" s="5">
        <f t="shared" si="691"/>
        <v>3.3330477315507701E-2</v>
      </c>
      <c r="AE570" s="5">
        <f t="shared" si="692"/>
        <v>1.9005724381011918E-2</v>
      </c>
      <c r="AF570" s="5">
        <f t="shared" si="693"/>
        <v>5.41872766818924E-3</v>
      </c>
      <c r="AG570" s="5">
        <f t="shared" si="694"/>
        <v>1.0299566928139105E-3</v>
      </c>
      <c r="AH570" s="5">
        <f t="shared" si="695"/>
        <v>4.8038532730828882E-4</v>
      </c>
      <c r="AI570" s="5">
        <f t="shared" si="696"/>
        <v>7.9057955247139667E-4</v>
      </c>
      <c r="AJ570" s="5">
        <f t="shared" si="697"/>
        <v>6.5053613553101703E-4</v>
      </c>
      <c r="AK570" s="5">
        <f t="shared" si="698"/>
        <v>3.5686669128463279E-4</v>
      </c>
      <c r="AL570" s="5">
        <f t="shared" si="699"/>
        <v>5.511383036360771E-6</v>
      </c>
      <c r="AM570" s="5">
        <f t="shared" si="700"/>
        <v>1.097052401138042E-2</v>
      </c>
      <c r="AN570" s="5">
        <f t="shared" si="701"/>
        <v>6.255618655018759E-3</v>
      </c>
      <c r="AO570" s="5">
        <f t="shared" si="702"/>
        <v>1.783541274620237E-3</v>
      </c>
      <c r="AP570" s="5">
        <f t="shared" si="703"/>
        <v>3.3900398491862582E-4</v>
      </c>
      <c r="AQ570" s="5">
        <f t="shared" si="704"/>
        <v>4.8326762923601855E-5</v>
      </c>
      <c r="AR570" s="5">
        <f t="shared" si="705"/>
        <v>5.4785120783467353E-5</v>
      </c>
      <c r="AS570" s="5">
        <f t="shared" si="706"/>
        <v>9.0160947491407074E-5</v>
      </c>
      <c r="AT570" s="5">
        <f t="shared" si="707"/>
        <v>7.4189819574162311E-5</v>
      </c>
      <c r="AU570" s="5">
        <f t="shared" si="708"/>
        <v>4.069854692518128E-5</v>
      </c>
      <c r="AV570" s="5">
        <f t="shared" si="709"/>
        <v>1.6744599171373769E-5</v>
      </c>
      <c r="AW570" s="5">
        <f t="shared" si="710"/>
        <v>1.4366693669834965E-7</v>
      </c>
      <c r="AX570" s="5">
        <f t="shared" si="711"/>
        <v>3.0090677456404602E-3</v>
      </c>
      <c r="AY570" s="5">
        <f t="shared" si="712"/>
        <v>1.7158323799589528E-3</v>
      </c>
      <c r="AZ570" s="5">
        <f t="shared" si="713"/>
        <v>4.8920147450667905E-4</v>
      </c>
      <c r="BA570" s="5">
        <f t="shared" si="714"/>
        <v>9.2984250852923885E-5</v>
      </c>
      <c r="BB570" s="5">
        <f t="shared" si="715"/>
        <v>1.3255383554493092E-5</v>
      </c>
      <c r="BC570" s="5">
        <f t="shared" si="716"/>
        <v>1.5116985215454991E-6</v>
      </c>
      <c r="BD570" s="5">
        <f t="shared" si="717"/>
        <v>5.2066006332817252E-6</v>
      </c>
      <c r="BE570" s="5">
        <f t="shared" si="718"/>
        <v>8.5686047524002585E-6</v>
      </c>
      <c r="BF570" s="5">
        <f t="shared" si="719"/>
        <v>7.0507604264415199E-6</v>
      </c>
      <c r="BG570" s="5">
        <f t="shared" si="720"/>
        <v>3.8678582279997607E-6</v>
      </c>
      <c r="BH570" s="5">
        <f t="shared" si="721"/>
        <v>1.5913525315441596E-6</v>
      </c>
      <c r="BI570" s="5">
        <f t="shared" si="722"/>
        <v>5.2378401283060939E-7</v>
      </c>
      <c r="BJ570" s="8">
        <f t="shared" si="723"/>
        <v>0.63523165021054739</v>
      </c>
      <c r="BK570" s="8">
        <f t="shared" si="724"/>
        <v>0.23976699703675278</v>
      </c>
      <c r="BL570" s="8">
        <f t="shared" si="725"/>
        <v>0.12178009114219226</v>
      </c>
      <c r="BM570" s="8">
        <f t="shared" si="726"/>
        <v>0.37999021303946734</v>
      </c>
      <c r="BN570" s="8">
        <f t="shared" si="727"/>
        <v>0.61844265763062911</v>
      </c>
    </row>
    <row r="571" spans="1:66" x14ac:dyDescent="0.25">
      <c r="A571" t="s">
        <v>344</v>
      </c>
      <c r="B571" t="s">
        <v>422</v>
      </c>
      <c r="C571" t="s">
        <v>376</v>
      </c>
      <c r="D571" t="s">
        <v>500</v>
      </c>
      <c r="E571">
        <f>VLOOKUP(A571,home!$A$2:$E$405,3,FALSE)</f>
        <v>1.2843137254902</v>
      </c>
      <c r="F571">
        <f>VLOOKUP(B571,home!$B$2:$E$405,3,FALSE)</f>
        <v>0.55000000000000004</v>
      </c>
      <c r="G571">
        <f>VLOOKUP(C571,away!$B$2:$E$405,4,FALSE)</f>
        <v>0.86</v>
      </c>
      <c r="H571">
        <f>VLOOKUP(A571,away!$A$2:$E$405,3,FALSE)</f>
        <v>1.3823529411764699</v>
      </c>
      <c r="I571">
        <f>VLOOKUP(C571,away!$B$2:$E$405,3,FALSE)</f>
        <v>1.64</v>
      </c>
      <c r="J571">
        <f>VLOOKUP(B571,home!$B$2:$E$405,4,FALSE)</f>
        <v>0.51</v>
      </c>
      <c r="K571" s="3">
        <f t="shared" ref="K571:K634" si="728">E571*F571*G571</f>
        <v>0.60748039215686456</v>
      </c>
      <c r="L571" s="3">
        <f t="shared" ref="L571:L634" si="729">H571*I571*J571</f>
        <v>1.1561999999999995</v>
      </c>
      <c r="M571" s="5">
        <f t="shared" ref="M571:M634" si="730">_xlfn.POISSON.DIST(0,K571,FALSE) * _xlfn.POISSON.DIST(0,L571,FALSE)</f>
        <v>0.17141283502593876</v>
      </c>
      <c r="N571" s="5">
        <f t="shared" ref="N571:N634" si="731">_xlfn.POISSON.DIST(1,K571,FALSE) * _xlfn.POISSON.DIST(0,L571,FALSE)</f>
        <v>0.1041299362422772</v>
      </c>
      <c r="O571" s="5">
        <f t="shared" ref="O571:O634" si="732">_xlfn.POISSON.DIST(0,K571,FALSE) * _xlfn.POISSON.DIST(1,L571,FALSE)</f>
        <v>0.19818751985699032</v>
      </c>
      <c r="P571" s="5">
        <f t="shared" ref="P571:P634" si="733">_xlfn.POISSON.DIST(1,K571,FALSE) * _xlfn.POISSON.DIST(1,L571,FALSE)</f>
        <v>0.12039503228332085</v>
      </c>
      <c r="Q571" s="5">
        <f t="shared" ref="Q571:Q634" si="734">_xlfn.POISSON.DIST(2,K571,FALSE) * _xlfn.POISSON.DIST(0,L571,FALSE)</f>
        <v>3.162844725186393E-2</v>
      </c>
      <c r="R571" s="5">
        <f t="shared" ref="R571:R634" si="735">_xlfn.POISSON.DIST(0,K571,FALSE) * _xlfn.POISSON.DIST(2,L571,FALSE)</f>
        <v>0.11457220522932604</v>
      </c>
      <c r="S571" s="5">
        <f t="shared" ref="S571:S634" si="736">_xlfn.POISSON.DIST(2,K571,FALSE) * _xlfn.POISSON.DIST(2,L571,FALSE)</f>
        <v>2.1140429472956971E-2</v>
      </c>
      <c r="T571" s="5">
        <f t="shared" ref="T571:T634" si="737">_xlfn.POISSON.DIST(2,K571,FALSE) * _xlfn.POISSON.DIST(1,L571,FALSE)</f>
        <v>3.6568810712605058E-2</v>
      </c>
      <c r="U571" s="5">
        <f t="shared" ref="U571:U634" si="738">_xlfn.POISSON.DIST(1,K571,FALSE) * _xlfn.POISSON.DIST(2,L571,FALSE)</f>
        <v>6.9600368162987744E-2</v>
      </c>
      <c r="V571" s="5">
        <f t="shared" ref="V571:V634" si="739">_xlfn.POISSON.DIST(3,K571,FALSE) * _xlfn.POISSON.DIST(3,L571,FALSE)</f>
        <v>1.6498198557980887E-3</v>
      </c>
      <c r="W571" s="5">
        <f t="shared" ref="W571:W634" si="740">_xlfn.POISSON.DIST(3,K571,FALSE) * _xlfn.POISSON.DIST(0,L571,FALSE)</f>
        <v>6.4045538466250022E-3</v>
      </c>
      <c r="X571" s="5">
        <f t="shared" ref="X571:X634" si="741">_xlfn.POISSON.DIST(3,K571,FALSE) * _xlfn.POISSON.DIST(1,L571,FALSE)</f>
        <v>7.404945157467824E-3</v>
      </c>
      <c r="Y571" s="5">
        <f t="shared" ref="Y571:Y634" si="742">_xlfn.POISSON.DIST(3,K571,FALSE) * _xlfn.POISSON.DIST(2,L571,FALSE)</f>
        <v>4.2807987955321468E-3</v>
      </c>
      <c r="Z571" s="5">
        <f t="shared" ref="Z571:Z634" si="743">_xlfn.POISSON.DIST(0,K571,FALSE) * _xlfn.POISSON.DIST(3,L571,FALSE)</f>
        <v>4.4156127895382237E-2</v>
      </c>
      <c r="AA571" s="5">
        <f t="shared" ref="AA571:AA634" si="744">_xlfn.POISSON.DIST(1,K571,FALSE) * _xlfn.POISSON.DIST(3,L571,FALSE)</f>
        <v>2.6823981890015468E-2</v>
      </c>
      <c r="AB571" s="5">
        <f t="shared" ref="AB571:AB634" si="745">_xlfn.POISSON.DIST(2,K571,FALSE) * _xlfn.POISSON.DIST(3,L571,FALSE)</f>
        <v>8.1475215188776141E-3</v>
      </c>
      <c r="AC571" s="5">
        <f t="shared" ref="AC571:AC634" si="746">_xlfn.POISSON.DIST(4,K571,FALSE) * _xlfn.POISSON.DIST(4,L571,FALSE)</f>
        <v>7.2423877553574588E-5</v>
      </c>
      <c r="AD571" s="5">
        <f t="shared" ref="AD571:AD634" si="747">_xlfn.POISSON.DIST(4,K571,FALSE) * _xlfn.POISSON.DIST(0,L571,FALSE)</f>
        <v>9.7266022058437778E-4</v>
      </c>
      <c r="AE571" s="5">
        <f t="shared" ref="AE571:AE634" si="748">_xlfn.POISSON.DIST(4,K571,FALSE) * _xlfn.POISSON.DIST(1,L571,FALSE)</f>
        <v>1.124589747039657E-3</v>
      </c>
      <c r="AF571" s="5">
        <f t="shared" ref="AF571:AF634" si="749">_xlfn.POISSON.DIST(4,K571,FALSE) * _xlfn.POISSON.DIST(2,L571,FALSE)</f>
        <v>6.5012533276362534E-4</v>
      </c>
      <c r="AG571" s="5">
        <f t="shared" ref="AG571:AG634" si="750">_xlfn.POISSON.DIST(4,K571,FALSE) * _xlfn.POISSON.DIST(3,L571,FALSE)</f>
        <v>2.505583032471011E-4</v>
      </c>
      <c r="AH571" s="5">
        <f t="shared" ref="AH571:AH634" si="751">_xlfn.POISSON.DIST(0,K571,FALSE) * _xlfn.POISSON.DIST(4,L571,FALSE)</f>
        <v>1.2763328768160238E-2</v>
      </c>
      <c r="AI571" s="5">
        <f t="shared" ref="AI571:AI634" si="752">_xlfn.POISSON.DIST(1,K571,FALSE) * _xlfn.POISSON.DIST(4,L571,FALSE)</f>
        <v>7.7534719653089721E-3</v>
      </c>
      <c r="AJ571" s="5">
        <f t="shared" ref="AJ571:AJ634" si="753">_xlfn.POISSON.DIST(2,K571,FALSE) * _xlfn.POISSON.DIST(4,L571,FALSE)</f>
        <v>2.3550410950315746E-3</v>
      </c>
      <c r="AK571" s="5">
        <f t="shared" ref="AK571:AK634" si="754">_xlfn.POISSON.DIST(3,K571,FALSE) * _xlfn.POISSON.DIST(4,L571,FALSE)</f>
        <v>4.7688042931843763E-4</v>
      </c>
      <c r="AL571" s="5">
        <f t="shared" ref="AL571:AL634" si="755">_xlfn.POISSON.DIST(5,K571,FALSE) * _xlfn.POISSON.DIST(5,L571,FALSE)</f>
        <v>2.0347309639506094E-6</v>
      </c>
      <c r="AM571" s="5">
        <f t="shared" ref="AM571:AM634" si="756">_xlfn.POISSON.DIST(5,K571,FALSE) * _xlfn.POISSON.DIST(0,L571,FALSE)</f>
        <v>1.1817440244719605E-4</v>
      </c>
      <c r="AN571" s="5">
        <f t="shared" ref="AN571:AN634" si="757">_xlfn.POISSON.DIST(5,K571,FALSE) * _xlfn.POISSON.DIST(1,L571,FALSE)</f>
        <v>1.3663324410944801E-4</v>
      </c>
      <c r="AO571" s="5">
        <f t="shared" ref="AO571:AO634" si="758">_xlfn.POISSON.DIST(5,K571,FALSE) * _xlfn.POISSON.DIST(2,L571,FALSE)</f>
        <v>7.8987678419671848E-5</v>
      </c>
      <c r="AP571" s="5">
        <f t="shared" ref="AP571:AP634" si="759">_xlfn.POISSON.DIST(5,K571,FALSE) * _xlfn.POISSON.DIST(3,L571,FALSE)</f>
        <v>3.0441851262941517E-5</v>
      </c>
      <c r="AQ571" s="5">
        <f t="shared" ref="AQ571:AQ634" si="760">_xlfn.POISSON.DIST(5,K571,FALSE) * _xlfn.POISSON.DIST(4,L571,FALSE)</f>
        <v>8.7992171075532471E-6</v>
      </c>
      <c r="AR571" s="5">
        <f t="shared" ref="AR571:AR634" si="761">_xlfn.POISSON.DIST(0,K571,FALSE) * _xlfn.POISSON.DIST(5,L571,FALSE)</f>
        <v>2.9513921443493686E-3</v>
      </c>
      <c r="AS571" s="5">
        <f t="shared" ref="AS571:AS634" si="762">_xlfn.POISSON.DIST(1,K571,FALSE) * _xlfn.POISSON.DIST(5,L571,FALSE)</f>
        <v>1.7929128572580439E-3</v>
      </c>
      <c r="AT571" s="5">
        <f t="shared" ref="AT571:AT634" si="763">_xlfn.POISSON.DIST(2,K571,FALSE) * _xlfn.POISSON.DIST(5,L571,FALSE)</f>
        <v>5.4457970281510039E-4</v>
      </c>
      <c r="AU571" s="5">
        <f t="shared" ref="AU571:AU634" si="764">_xlfn.POISSON.DIST(3,K571,FALSE) * _xlfn.POISSON.DIST(5,L571,FALSE)</f>
        <v>1.1027383047559534E-4</v>
      </c>
      <c r="AV571" s="5">
        <f t="shared" ref="AV571:AV634" si="765">_xlfn.POISSON.DIST(4,K571,FALSE) * _xlfn.POISSON.DIST(5,L571,FALSE)</f>
        <v>1.6747297445488562E-5</v>
      </c>
      <c r="AW571" s="5">
        <f t="shared" ref="AW571:AW634" si="766">_xlfn.POISSON.DIST(6,K571,FALSE) * _xlfn.POISSON.DIST(6,L571,FALSE)</f>
        <v>3.9698100147718517E-8</v>
      </c>
      <c r="AX571" s="5">
        <f t="shared" ref="AX571:AX634" si="767">_xlfn.POISSON.DIST(6,K571,FALSE) * _xlfn.POISSON.DIST(0,L571,FALSE)</f>
        <v>1.1964772056920962E-5</v>
      </c>
      <c r="AY571" s="5">
        <f t="shared" ref="AY571:AY634" si="768">_xlfn.POISSON.DIST(6,K571,FALSE) * _xlfn.POISSON.DIST(1,L571,FALSE)</f>
        <v>1.383366945221201E-5</v>
      </c>
      <c r="AZ571" s="5">
        <f t="shared" ref="AZ571:AZ634" si="769">_xlfn.POISSON.DIST(6,K571,FALSE) * _xlfn.POISSON.DIST(2,L571,FALSE)</f>
        <v>7.9972443103237583E-6</v>
      </c>
      <c r="BA571" s="5">
        <f t="shared" ref="BA571:BA634" si="770">_xlfn.POISSON.DIST(6,K571,FALSE) * _xlfn.POISSON.DIST(3,L571,FALSE)</f>
        <v>3.0821379571987754E-6</v>
      </c>
      <c r="BB571" s="5">
        <f t="shared" ref="BB571:BB634" si="771">_xlfn.POISSON.DIST(6,K571,FALSE) * _xlfn.POISSON.DIST(4,L571,FALSE)</f>
        <v>8.9089197652830612E-7</v>
      </c>
      <c r="BC571" s="5">
        <f t="shared" ref="BC571:BC634" si="772">_xlfn.POISSON.DIST(6,K571,FALSE) * _xlfn.POISSON.DIST(5,L571,FALSE)</f>
        <v>2.0600986065240516E-7</v>
      </c>
      <c r="BD571" s="5">
        <f t="shared" ref="BD571:BD634" si="773">_xlfn.POISSON.DIST(0,K571,FALSE) * _xlfn.POISSON.DIST(6,L571,FALSE)</f>
        <v>5.6873326621612399E-4</v>
      </c>
      <c r="BE571" s="5">
        <f t="shared" ref="BE571:BE634" si="774">_xlfn.POISSON.DIST(1,K571,FALSE) * _xlfn.POISSON.DIST(6,L571,FALSE)</f>
        <v>3.4549430759362538E-4</v>
      </c>
      <c r="BF571" s="5">
        <f t="shared" ref="BF571:BF634" si="775">_xlfn.POISSON.DIST(2,K571,FALSE) * _xlfn.POISSON.DIST(6,L571,FALSE)</f>
        <v>1.0494050873246996E-4</v>
      </c>
      <c r="BG571" s="5">
        <f t="shared" ref="BG571:BG634" si="776">_xlfn.POISSON.DIST(3,K571,FALSE) * _xlfn.POISSON.DIST(6,L571,FALSE)</f>
        <v>2.1249767132647244E-5</v>
      </c>
      <c r="BH571" s="5">
        <f t="shared" ref="BH571:BH634" si="777">_xlfn.POISSON.DIST(4,K571,FALSE) * _xlfn.POISSON.DIST(6,L571,FALSE)</f>
        <v>3.2272042177456492E-6</v>
      </c>
      <c r="BI571" s="5">
        <f t="shared" ref="BI571:BI634" si="778">_xlfn.POISSON.DIST(5,K571,FALSE) * _xlfn.POISSON.DIST(6,L571,FALSE)</f>
        <v>3.9209265675328288E-7</v>
      </c>
      <c r="BJ571" s="8">
        <f t="shared" ref="BJ571:BJ634" si="779">SUM(N571,Q571,T571,W571,X571,Y571,AD571,AE571,AF571,AG571,AM571,AN571,AO571,AP571,AQ571,AX571,AY571,AZ571,BA571,BB571,BC571)</f>
        <v>0.19382643672896654</v>
      </c>
      <c r="BK571" s="8">
        <f t="shared" ref="BK571:BK634" si="780">SUM(M571,P571,S571,V571,AC571,AL571,AY571)</f>
        <v>0.31468640891598443</v>
      </c>
      <c r="BL571" s="8">
        <f t="shared" ref="BL571:BL634" si="781">SUM(O571,R571,U571,AA571,AB571,AH571,AI571,AJ571,AK571,AR571,AS571,AT571,AU571,AV571,BD571,BE571,BF571,BG571,BH571,BI571)</f>
        <v>0.44714026189490919</v>
      </c>
      <c r="BM571" s="8">
        <f t="shared" ref="BM571:BM634" si="782">SUM(S571:BI571)</f>
        <v>0.25946946557417333</v>
      </c>
      <c r="BN571" s="8">
        <f t="shared" ref="BN571:BN634" si="783">SUM(M571:R571)</f>
        <v>0.74032597588971716</v>
      </c>
    </row>
    <row r="572" spans="1:66" x14ac:dyDescent="0.25">
      <c r="A572" t="s">
        <v>40</v>
      </c>
      <c r="B572" t="s">
        <v>42</v>
      </c>
      <c r="C572" t="s">
        <v>233</v>
      </c>
      <c r="D572" t="s">
        <v>500</v>
      </c>
      <c r="E572">
        <f>VLOOKUP(A572,home!$A$2:$E$405,3,FALSE)</f>
        <v>1.4842105263157901</v>
      </c>
      <c r="F572">
        <f>VLOOKUP(B572,home!$B$2:$E$405,3,FALSE)</f>
        <v>1.2</v>
      </c>
      <c r="G572">
        <f>VLOOKUP(C572,away!$B$2:$E$405,4,FALSE)</f>
        <v>0.94</v>
      </c>
      <c r="H572">
        <f>VLOOKUP(A572,away!$A$2:$E$405,3,FALSE)</f>
        <v>1.1789473684210501</v>
      </c>
      <c r="I572">
        <f>VLOOKUP(C572,away!$B$2:$E$405,3,FALSE)</f>
        <v>0.67</v>
      </c>
      <c r="J572">
        <f>VLOOKUP(B572,home!$B$2:$E$405,4,FALSE)</f>
        <v>0.85</v>
      </c>
      <c r="K572" s="3">
        <f t="shared" si="728"/>
        <v>1.6741894736842111</v>
      </c>
      <c r="L572" s="3">
        <f t="shared" si="729"/>
        <v>0.67141052631578813</v>
      </c>
      <c r="M572" s="5">
        <f t="shared" si="730"/>
        <v>9.5789711058266835E-2</v>
      </c>
      <c r="N572" s="5">
        <f t="shared" si="731"/>
        <v>0.16037012594100239</v>
      </c>
      <c r="O572" s="5">
        <f t="shared" si="732"/>
        <v>6.4314220317268217E-2</v>
      </c>
      <c r="P572" s="5">
        <f t="shared" si="733"/>
        <v>0.10767419066337766</v>
      </c>
      <c r="Q572" s="5">
        <f t="shared" si="734"/>
        <v>0.13424498837191876</v>
      </c>
      <c r="R572" s="5">
        <f t="shared" si="735"/>
        <v>2.1590622256403298E-2</v>
      </c>
      <c r="S572" s="5">
        <f t="shared" si="736"/>
        <v>3.0258289765487403E-2</v>
      </c>
      <c r="T572" s="5">
        <f t="shared" si="737"/>
        <v>9.013349829804683E-2</v>
      </c>
      <c r="U572" s="5">
        <f t="shared" si="738"/>
        <v>3.6146792511962449E-2</v>
      </c>
      <c r="V572" s="5">
        <f t="shared" si="739"/>
        <v>3.7791542714448109E-3</v>
      </c>
      <c r="W572" s="5">
        <f t="shared" si="740"/>
        <v>7.4917182142375249E-2</v>
      </c>
      <c r="X572" s="5">
        <f t="shared" si="741"/>
        <v>5.0300184692307931E-2</v>
      </c>
      <c r="Y572" s="5">
        <f t="shared" si="742"/>
        <v>1.6886036739021906E-2</v>
      </c>
      <c r="Z572" s="5">
        <f t="shared" si="743"/>
        <v>4.8320570175523691E-3</v>
      </c>
      <c r="AA572" s="5">
        <f t="shared" si="744"/>
        <v>8.0897789950280987E-3</v>
      </c>
      <c r="AB572" s="5">
        <f t="shared" si="745"/>
        <v>6.7719114189538406E-3</v>
      </c>
      <c r="AC572" s="5">
        <f t="shared" si="746"/>
        <v>2.6550175188070794E-4</v>
      </c>
      <c r="AD572" s="5">
        <f t="shared" si="747"/>
        <v>3.1356389435211851E-2</v>
      </c>
      <c r="AE572" s="5">
        <f t="shared" si="748"/>
        <v>2.1053009934058408E-2</v>
      </c>
      <c r="AF572" s="5">
        <f t="shared" si="749"/>
        <v>7.0676062401788349E-3</v>
      </c>
      <c r="AG572" s="5">
        <f t="shared" si="750"/>
        <v>1.5817550751704066E-3</v>
      </c>
      <c r="AH572" s="5">
        <f t="shared" si="751"/>
        <v>8.1107348633568336E-4</v>
      </c>
      <c r="AI572" s="5">
        <f t="shared" si="752"/>
        <v>1.3578906932075559E-3</v>
      </c>
      <c r="AJ572" s="5">
        <f t="shared" si="753"/>
        <v>1.1366831524909234E-3</v>
      </c>
      <c r="AK572" s="5">
        <f t="shared" si="754"/>
        <v>6.3434098960482978E-4</v>
      </c>
      <c r="AL572" s="5">
        <f t="shared" si="755"/>
        <v>1.1937685556259733E-5</v>
      </c>
      <c r="AM572" s="5">
        <f t="shared" si="756"/>
        <v>1.0499307425034894E-2</v>
      </c>
      <c r="AN572" s="5">
        <f t="shared" si="757"/>
        <v>7.0493455241939411E-3</v>
      </c>
      <c r="AO572" s="5">
        <f t="shared" si="758"/>
        <v>2.3665023942904492E-3</v>
      </c>
      <c r="AP572" s="5">
        <f t="shared" si="759"/>
        <v>5.2963153935937446E-4</v>
      </c>
      <c r="AQ572" s="5">
        <f t="shared" si="760"/>
        <v>8.8900047648679659E-5</v>
      </c>
      <c r="AR572" s="5">
        <f t="shared" si="761"/>
        <v>1.089126552682845E-4</v>
      </c>
      <c r="AS572" s="5">
        <f t="shared" si="762"/>
        <v>1.8234042100115914E-4</v>
      </c>
      <c r="AT572" s="5">
        <f t="shared" si="763"/>
        <v>1.5263620673364406E-4</v>
      </c>
      <c r="AU572" s="5">
        <f t="shared" si="764"/>
        <v>8.5180643538851353E-5</v>
      </c>
      <c r="AV572" s="5">
        <f t="shared" si="765"/>
        <v>3.5652134193597989E-5</v>
      </c>
      <c r="AW572" s="5">
        <f t="shared" si="766"/>
        <v>3.7274376469024152E-7</v>
      </c>
      <c r="AX572" s="5">
        <f t="shared" si="767"/>
        <v>2.9296383286613139E-3</v>
      </c>
      <c r="AY572" s="5">
        <f t="shared" si="768"/>
        <v>1.9669900121613987E-3</v>
      </c>
      <c r="AZ572" s="5">
        <f t="shared" si="769"/>
        <v>6.6032889966159149E-4</v>
      </c>
      <c r="BA572" s="5">
        <f t="shared" si="770"/>
        <v>1.4778392468777147E-4</v>
      </c>
      <c r="BB572" s="5">
        <f t="shared" si="771"/>
        <v>2.4805920663907359E-5</v>
      </c>
      <c r="BC572" s="5">
        <f t="shared" si="772"/>
        <v>3.3309912497403456E-6</v>
      </c>
      <c r="BD572" s="5">
        <f t="shared" si="773"/>
        <v>1.2187517199354809E-5</v>
      </c>
      <c r="BE572" s="5">
        <f t="shared" si="774"/>
        <v>2.0404213005505097E-5</v>
      </c>
      <c r="BF572" s="5">
        <f t="shared" si="775"/>
        <v>1.7080259316313559E-5</v>
      </c>
      <c r="BG572" s="5">
        <f t="shared" si="776"/>
        <v>9.5318634517229501E-6</v>
      </c>
      <c r="BH572" s="5">
        <f t="shared" si="777"/>
        <v>3.9895363638674536E-6</v>
      </c>
      <c r="BI572" s="5">
        <f t="shared" si="778"/>
        <v>1.3358479570534543E-6</v>
      </c>
      <c r="BJ572" s="8">
        <f t="shared" si="779"/>
        <v>0.61417734187690565</v>
      </c>
      <c r="BK572" s="8">
        <f t="shared" si="780"/>
        <v>0.23974577520817508</v>
      </c>
      <c r="BL572" s="8">
        <f t="shared" si="781"/>
        <v>0.14148256511928428</v>
      </c>
      <c r="BM572" s="8">
        <f t="shared" si="782"/>
        <v>0.41428726334528343</v>
      </c>
      <c r="BN572" s="8">
        <f t="shared" si="783"/>
        <v>0.58398385860823721</v>
      </c>
    </row>
    <row r="573" spans="1:66" x14ac:dyDescent="0.25">
      <c r="A573" t="s">
        <v>40</v>
      </c>
      <c r="B573" t="s">
        <v>237</v>
      </c>
      <c r="C573" t="s">
        <v>41</v>
      </c>
      <c r="D573" t="s">
        <v>500</v>
      </c>
      <c r="E573">
        <f>VLOOKUP(A573,home!$A$2:$E$405,3,FALSE)</f>
        <v>1.4842105263157901</v>
      </c>
      <c r="F573">
        <f>VLOOKUP(B573,home!$B$2:$E$405,3,FALSE)</f>
        <v>0.71</v>
      </c>
      <c r="G573">
        <f>VLOOKUP(C573,away!$B$2:$E$405,4,FALSE)</f>
        <v>1.27</v>
      </c>
      <c r="H573">
        <f>VLOOKUP(A573,away!$A$2:$E$405,3,FALSE)</f>
        <v>1.1789473684210501</v>
      </c>
      <c r="I573">
        <f>VLOOKUP(C573,away!$B$2:$E$405,3,FALSE)</f>
        <v>0.56000000000000005</v>
      </c>
      <c r="J573">
        <f>VLOOKUP(B573,home!$B$2:$E$405,4,FALSE)</f>
        <v>1.08</v>
      </c>
      <c r="K573" s="3">
        <f t="shared" si="728"/>
        <v>1.3383126315789478</v>
      </c>
      <c r="L573" s="3">
        <f t="shared" si="729"/>
        <v>0.71302736842105119</v>
      </c>
      <c r="M573" s="5">
        <f t="shared" si="730"/>
        <v>0.12856251434358551</v>
      </c>
      <c r="N573" s="5">
        <f t="shared" si="731"/>
        <v>0.1720568368935701</v>
      </c>
      <c r="O573" s="5">
        <f t="shared" si="732"/>
        <v>9.1668591280000433E-2</v>
      </c>
      <c r="P573" s="5">
        <f t="shared" si="733"/>
        <v>0.12268123362907234</v>
      </c>
      <c r="Q573" s="5">
        <f t="shared" si="734"/>
        <v>0.11513291908209182</v>
      </c>
      <c r="R573" s="5">
        <f t="shared" si="735"/>
        <v>3.2681107203621808E-2</v>
      </c>
      <c r="S573" s="5">
        <f t="shared" si="736"/>
        <v>2.9267250180966087E-2</v>
      </c>
      <c r="T573" s="5">
        <f t="shared" si="737"/>
        <v>8.2092922311737773E-2</v>
      </c>
      <c r="U573" s="5">
        <f t="shared" si="738"/>
        <v>4.3737538584592804E-2</v>
      </c>
      <c r="V573" s="5">
        <f t="shared" si="739"/>
        <v>3.1031529900403384E-3</v>
      </c>
      <c r="W573" s="5">
        <f t="shared" si="740"/>
        <v>5.13612799727068E-2</v>
      </c>
      <c r="X573" s="5">
        <f t="shared" si="741"/>
        <v>3.6621998297675977E-2</v>
      </c>
      <c r="Y573" s="5">
        <f t="shared" si="742"/>
        <v>1.3056243536256056E-2</v>
      </c>
      <c r="Z573" s="5">
        <f t="shared" si="743"/>
        <v>7.7675079554949053E-3</v>
      </c>
      <c r="AA573" s="5">
        <f t="shared" si="744"/>
        <v>1.0395354012728798E-2</v>
      </c>
      <c r="AB573" s="5">
        <f t="shared" si="745"/>
        <v>6.9561167924849275E-3</v>
      </c>
      <c r="AC573" s="5">
        <f t="shared" si="746"/>
        <v>1.8507466917051218E-4</v>
      </c>
      <c r="AD573" s="5">
        <f t="shared" si="747"/>
        <v>1.7184362440384082E-2</v>
      </c>
      <c r="AE573" s="5">
        <f t="shared" si="748"/>
        <v>1.2252920728860616E-2</v>
      </c>
      <c r="AF573" s="5">
        <f t="shared" si="749"/>
        <v>4.3683339113856166E-3</v>
      </c>
      <c r="AG573" s="5">
        <f t="shared" si="750"/>
        <v>1.0382472110732411E-3</v>
      </c>
      <c r="AH573" s="5">
        <f t="shared" si="751"/>
        <v>1.3846114391740277E-3</v>
      </c>
      <c r="AI573" s="5">
        <f t="shared" si="752"/>
        <v>1.853042978875307E-3</v>
      </c>
      <c r="AJ573" s="5">
        <f t="shared" si="753"/>
        <v>1.2399754127437527E-3</v>
      </c>
      <c r="AK573" s="5">
        <f t="shared" si="754"/>
        <v>5.5315825257409466E-4</v>
      </c>
      <c r="AL573" s="5">
        <f t="shared" si="755"/>
        <v>7.0643262830566208E-6</v>
      </c>
      <c r="AM573" s="5">
        <f t="shared" si="756"/>
        <v>4.5996098639193685E-3</v>
      </c>
      <c r="AN573" s="5">
        <f t="shared" si="757"/>
        <v>3.2796477170339371E-3</v>
      </c>
      <c r="AO573" s="5">
        <f t="shared" si="758"/>
        <v>1.1692392905124081E-3</v>
      </c>
      <c r="AP573" s="5">
        <f t="shared" si="759"/>
        <v>2.7789987145618642E-4</v>
      </c>
      <c r="AQ573" s="5">
        <f t="shared" si="760"/>
        <v>4.9537553507238243E-5</v>
      </c>
      <c r="AR573" s="5">
        <f t="shared" si="761"/>
        <v>1.9745317015198831E-4</v>
      </c>
      <c r="AS573" s="5">
        <f t="shared" si="762"/>
        <v>2.642540717597132E-4</v>
      </c>
      <c r="AT573" s="5">
        <f t="shared" si="763"/>
        <v>1.7682728109109697E-4</v>
      </c>
      <c r="AU573" s="5">
        <f t="shared" si="764"/>
        <v>7.8883394630658782E-5</v>
      </c>
      <c r="AV573" s="5">
        <f t="shared" si="765"/>
        <v>2.6392660864009395E-5</v>
      </c>
      <c r="AW573" s="5">
        <f t="shared" si="766"/>
        <v>1.8725439776833255E-7</v>
      </c>
      <c r="AX573" s="5">
        <f t="shared" si="767"/>
        <v>1.0259526635364032E-3</v>
      </c>
      <c r="AY573" s="5">
        <f t="shared" si="768"/>
        <v>7.3153232780592988E-4</v>
      </c>
      <c r="AZ573" s="5">
        <f t="shared" si="769"/>
        <v>2.6080128530519392E-4</v>
      </c>
      <c r="BA573" s="5">
        <f t="shared" si="770"/>
        <v>6.1986151380663402E-5</v>
      </c>
      <c r="BB573" s="5">
        <f t="shared" si="771"/>
        <v>1.1049455599375831E-5</v>
      </c>
      <c r="BC573" s="5">
        <f t="shared" si="772"/>
        <v>1.5757128497016399E-6</v>
      </c>
      <c r="BD573" s="5">
        <f t="shared" si="773"/>
        <v>2.3464919049977707E-5</v>
      </c>
      <c r="BE573" s="5">
        <f t="shared" si="774"/>
        <v>3.1403397563562648E-5</v>
      </c>
      <c r="BF573" s="5">
        <f t="shared" si="775"/>
        <v>2.1013781816905727E-5</v>
      </c>
      <c r="BG573" s="5">
        <f t="shared" si="776"/>
        <v>9.3743365476029832E-6</v>
      </c>
      <c r="BH573" s="5">
        <f t="shared" si="777"/>
        <v>3.1364482535823133E-6</v>
      </c>
      <c r="BI573" s="5">
        <f t="shared" si="778"/>
        <v>8.3950966321258788E-7</v>
      </c>
      <c r="BJ573" s="8">
        <f t="shared" si="779"/>
        <v>0.51663489627864856</v>
      </c>
      <c r="BK573" s="8">
        <f t="shared" si="780"/>
        <v>0.28453782246692377</v>
      </c>
      <c r="BL573" s="8">
        <f t="shared" si="781"/>
        <v>0.19130253892818824</v>
      </c>
      <c r="BM573" s="8">
        <f t="shared" si="782"/>
        <v>0.33672821812390519</v>
      </c>
      <c r="BN573" s="8">
        <f t="shared" si="783"/>
        <v>0.662783202431942</v>
      </c>
    </row>
    <row r="574" spans="1:66" x14ac:dyDescent="0.25">
      <c r="A574" t="s">
        <v>40</v>
      </c>
      <c r="B574" t="s">
        <v>319</v>
      </c>
      <c r="C574" t="s">
        <v>232</v>
      </c>
      <c r="D574" t="s">
        <v>500</v>
      </c>
      <c r="E574">
        <f>VLOOKUP(A574,home!$A$2:$E$405,3,FALSE)</f>
        <v>1.4842105263157901</v>
      </c>
      <c r="F574">
        <f>VLOOKUP(B574,home!$B$2:$E$405,3,FALSE)</f>
        <v>1.01</v>
      </c>
      <c r="G574">
        <f>VLOOKUP(C574,away!$B$2:$E$405,4,FALSE)</f>
        <v>1.0900000000000001</v>
      </c>
      <c r="H574">
        <f>VLOOKUP(A574,away!$A$2:$E$405,3,FALSE)</f>
        <v>1.1789473684210501</v>
      </c>
      <c r="I574">
        <f>VLOOKUP(C574,away!$B$2:$E$405,3,FALSE)</f>
        <v>0.79</v>
      </c>
      <c r="J574">
        <f>VLOOKUP(B574,home!$B$2:$E$405,4,FALSE)</f>
        <v>1.1299999999999999</v>
      </c>
      <c r="K574" s="3">
        <f t="shared" si="728"/>
        <v>1.6339673684210536</v>
      </c>
      <c r="L574" s="3">
        <f t="shared" si="729"/>
        <v>1.0524463157894715</v>
      </c>
      <c r="M574" s="5">
        <f t="shared" si="730"/>
        <v>6.8124818909562082E-2</v>
      </c>
      <c r="N574" s="5">
        <f t="shared" si="731"/>
        <v>0.11131373107781797</v>
      </c>
      <c r="O574" s="5">
        <f t="shared" si="732"/>
        <v>7.1697714675193522E-2</v>
      </c>
      <c r="P574" s="5">
        <f t="shared" si="733"/>
        <v>0.11715172616962952</v>
      </c>
      <c r="Q574" s="5">
        <f t="shared" si="734"/>
        <v>9.0941502119175552E-2</v>
      </c>
      <c r="R574" s="5">
        <f t="shared" si="735"/>
        <v>3.7728997830216063E-2</v>
      </c>
      <c r="S574" s="5">
        <f t="shared" si="736"/>
        <v>5.0365370375309235E-2</v>
      </c>
      <c r="T574" s="5">
        <f t="shared" si="737"/>
        <v>9.571104885768672E-2</v>
      </c>
      <c r="U574" s="5">
        <f t="shared" si="738"/>
        <v>6.164795129780179E-2</v>
      </c>
      <c r="V574" s="5">
        <f t="shared" si="739"/>
        <v>9.6234956381611482E-3</v>
      </c>
      <c r="W574" s="5">
        <f t="shared" si="740"/>
        <v>4.9531815632642313E-2</v>
      </c>
      <c r="X574" s="5">
        <f t="shared" si="741"/>
        <v>5.2129576876937748E-2</v>
      </c>
      <c r="Y574" s="5">
        <f t="shared" si="742"/>
        <v>2.7431790563898575E-2</v>
      </c>
      <c r="Z574" s="5">
        <f t="shared" si="743"/>
        <v>1.3235914921613289E-2</v>
      </c>
      <c r="AA574" s="5">
        <f t="shared" si="744"/>
        <v>2.1627053073113422E-2</v>
      </c>
      <c r="AB574" s="5">
        <f t="shared" si="745"/>
        <v>1.7668949498288802E-2</v>
      </c>
      <c r="AC574" s="5">
        <f t="shared" si="746"/>
        <v>1.0343230483419261E-3</v>
      </c>
      <c r="AD574" s="5">
        <f t="shared" si="747"/>
        <v>2.0233342610596342E-2</v>
      </c>
      <c r="AE574" s="5">
        <f t="shared" si="748"/>
        <v>2.1294506886628244E-2</v>
      </c>
      <c r="AF574" s="5">
        <f t="shared" si="749"/>
        <v>1.120566265969271E-2</v>
      </c>
      <c r="AG574" s="5">
        <f t="shared" si="750"/>
        <v>3.9311194607244146E-3</v>
      </c>
      <c r="AH574" s="5">
        <f t="shared" si="751"/>
        <v>3.4825224738386992E-3</v>
      </c>
      <c r="AI574" s="5">
        <f t="shared" si="752"/>
        <v>5.6903280820453971E-3</v>
      </c>
      <c r="AJ574" s="5">
        <f t="shared" si="753"/>
        <v>4.6489052008360692E-3</v>
      </c>
      <c r="AK574" s="5">
        <f t="shared" si="754"/>
        <v>2.5320531323496875E-3</v>
      </c>
      <c r="AL574" s="5">
        <f t="shared" si="755"/>
        <v>7.1147480445357477E-5</v>
      </c>
      <c r="AM574" s="5">
        <f t="shared" si="756"/>
        <v>6.6121243159595272E-3</v>
      </c>
      <c r="AN574" s="5">
        <f t="shared" si="757"/>
        <v>6.9589058758735833E-3</v>
      </c>
      <c r="AO574" s="5">
        <f t="shared" si="758"/>
        <v>3.6619374254944284E-3</v>
      </c>
      <c r="AP574" s="5">
        <f t="shared" si="759"/>
        <v>1.2846641840377313E-3</v>
      </c>
      <c r="AQ574" s="5">
        <f t="shared" si="760"/>
        <v>3.3801002187929945E-4</v>
      </c>
      <c r="AR574" s="5">
        <f t="shared" si="761"/>
        <v>7.3303358944911518E-4</v>
      </c>
      <c r="AS574" s="5">
        <f t="shared" si="762"/>
        <v>1.1977529651164096E-3</v>
      </c>
      <c r="AT574" s="5">
        <f t="shared" si="763"/>
        <v>9.7854463021488703E-4</v>
      </c>
      <c r="AU574" s="5">
        <f t="shared" si="764"/>
        <v>5.3296999810492401E-4</v>
      </c>
      <c r="AV574" s="5">
        <f t="shared" si="765"/>
        <v>2.1771389631271913E-4</v>
      </c>
      <c r="AW574" s="5">
        <f t="shared" si="766"/>
        <v>3.3986023662188202E-6</v>
      </c>
      <c r="AX574" s="5">
        <f t="shared" si="767"/>
        <v>1.8006658947035414E-3</v>
      </c>
      <c r="AY574" s="5">
        <f t="shared" si="768"/>
        <v>1.8951041868484942E-3</v>
      </c>
      <c r="AZ574" s="5">
        <f t="shared" si="769"/>
        <v>9.9724770974294989E-4</v>
      </c>
      <c r="BA574" s="5">
        <f t="shared" si="770"/>
        <v>3.4984989268281867E-4</v>
      </c>
      <c r="BB574" s="5">
        <f t="shared" si="771"/>
        <v>9.2049557658343615E-5</v>
      </c>
      <c r="BC574" s="5">
        <f t="shared" si="772"/>
        <v>1.9375443565514858E-5</v>
      </c>
      <c r="BD574" s="5">
        <f t="shared" si="773"/>
        <v>1.2857975009427546E-4</v>
      </c>
      <c r="BE574" s="5">
        <f t="shared" si="774"/>
        <v>2.1009511589377999E-4</v>
      </c>
      <c r="BF574" s="5">
        <f t="shared" si="775"/>
        <v>1.7164428181753801E-4</v>
      </c>
      <c r="BG574" s="5">
        <f t="shared" si="776"/>
        <v>9.3487051821974752E-5</v>
      </c>
      <c r="BH574" s="5">
        <f t="shared" si="777"/>
        <v>3.818869801174869E-5</v>
      </c>
      <c r="BI574" s="5">
        <f t="shared" si="778"/>
        <v>1.2479817278736651E-5</v>
      </c>
      <c r="BJ574" s="8">
        <f t="shared" si="779"/>
        <v>0.50773403125424676</v>
      </c>
      <c r="BK574" s="8">
        <f t="shared" si="780"/>
        <v>0.24826598580829776</v>
      </c>
      <c r="BL574" s="8">
        <f t="shared" si="781"/>
        <v>0.23103896505779958</v>
      </c>
      <c r="BM574" s="8">
        <f t="shared" si="782"/>
        <v>0.5014247006758803</v>
      </c>
      <c r="BN574" s="8">
        <f t="shared" si="783"/>
        <v>0.49695849078159471</v>
      </c>
    </row>
    <row r="575" spans="1:66" x14ac:dyDescent="0.25">
      <c r="A575" t="s">
        <v>40</v>
      </c>
      <c r="B575" t="s">
        <v>317</v>
      </c>
      <c r="C575" t="s">
        <v>238</v>
      </c>
      <c r="D575" t="s">
        <v>500</v>
      </c>
      <c r="E575">
        <f>VLOOKUP(A575,home!$A$2:$E$405,3,FALSE)</f>
        <v>1.4842105263157901</v>
      </c>
      <c r="F575">
        <f>VLOOKUP(B575,home!$B$2:$E$405,3,FALSE)</f>
        <v>1.27</v>
      </c>
      <c r="G575">
        <f>VLOOKUP(C575,away!$B$2:$E$405,4,FALSE)</f>
        <v>0.89</v>
      </c>
      <c r="H575">
        <f>VLOOKUP(A575,away!$A$2:$E$405,3,FALSE)</f>
        <v>1.1789473684210501</v>
      </c>
      <c r="I575">
        <f>VLOOKUP(C575,away!$B$2:$E$405,3,FALSE)</f>
        <v>0.56999999999999995</v>
      </c>
      <c r="J575">
        <f>VLOOKUP(B575,home!$B$2:$E$405,4,FALSE)</f>
        <v>1.04</v>
      </c>
      <c r="K575" s="3">
        <f t="shared" si="728"/>
        <v>1.6776031578947375</v>
      </c>
      <c r="L575" s="3">
        <f t="shared" si="729"/>
        <v>0.6988799999999985</v>
      </c>
      <c r="M575" s="5">
        <f t="shared" si="730"/>
        <v>9.2876636290759346E-2</v>
      </c>
      <c r="N575" s="5">
        <f t="shared" si="731"/>
        <v>0.15581013833601887</v>
      </c>
      <c r="O575" s="5">
        <f t="shared" si="732"/>
        <v>6.4909623570885741E-2</v>
      </c>
      <c r="P575" s="5">
        <f t="shared" si="733"/>
        <v>0.10889258948027659</v>
      </c>
      <c r="Q575" s="5">
        <f t="shared" si="734"/>
        <v>0.13069379005226059</v>
      </c>
      <c r="R575" s="5">
        <f t="shared" si="735"/>
        <v>2.2682018860610265E-2</v>
      </c>
      <c r="S575" s="5">
        <f t="shared" si="736"/>
        <v>3.1917596602547844E-2</v>
      </c>
      <c r="T575" s="5">
        <f t="shared" si="737"/>
        <v>9.1339275991723659E-2</v>
      </c>
      <c r="U575" s="5">
        <f t="shared" si="738"/>
        <v>3.8051426467987773E-2</v>
      </c>
      <c r="V575" s="5">
        <f t="shared" si="739"/>
        <v>4.1579524587595507E-3</v>
      </c>
      <c r="W575" s="5">
        <f t="shared" si="740"/>
        <v>7.3084104969634717E-2</v>
      </c>
      <c r="X575" s="5">
        <f t="shared" si="741"/>
        <v>5.1077019281178186E-2</v>
      </c>
      <c r="Y575" s="5">
        <f t="shared" si="742"/>
        <v>1.784835361761487E-2</v>
      </c>
      <c r="Z575" s="5">
        <f t="shared" si="743"/>
        <v>5.2840031137677563E-3</v>
      </c>
      <c r="AA575" s="5">
        <f t="shared" si="744"/>
        <v>8.8644603099824141E-3</v>
      </c>
      <c r="AB575" s="5">
        <f t="shared" si="745"/>
        <v>7.4355233045295312E-3</v>
      </c>
      <c r="AC575" s="5">
        <f t="shared" si="746"/>
        <v>3.0468521757235137E-4</v>
      </c>
      <c r="AD575" s="5">
        <f t="shared" si="747"/>
        <v>3.0651531322242413E-2</v>
      </c>
      <c r="AE575" s="5">
        <f t="shared" si="748"/>
        <v>2.1421742210488728E-2</v>
      </c>
      <c r="AF575" s="5">
        <f t="shared" si="749"/>
        <v>7.485613598033165E-3</v>
      </c>
      <c r="AG575" s="5">
        <f t="shared" si="750"/>
        <v>1.7438485437978025E-3</v>
      </c>
      <c r="AH575" s="5">
        <f t="shared" si="751"/>
        <v>9.2322102403750029E-4</v>
      </c>
      <c r="AI575" s="5">
        <f t="shared" si="752"/>
        <v>1.5487985053601239E-3</v>
      </c>
      <c r="AJ575" s="5">
        <f t="shared" si="753"/>
        <v>1.2991346317673968E-3</v>
      </c>
      <c r="AK575" s="5">
        <f t="shared" si="754"/>
        <v>7.2647745359446711E-4</v>
      </c>
      <c r="AL575" s="5">
        <f t="shared" si="755"/>
        <v>1.4289045617004469E-5</v>
      </c>
      <c r="AM575" s="5">
        <f t="shared" si="756"/>
        <v>1.0284221148100665E-2</v>
      </c>
      <c r="AN575" s="5">
        <f t="shared" si="757"/>
        <v>7.1874364759845757E-3</v>
      </c>
      <c r="AO575" s="5">
        <f t="shared" si="758"/>
        <v>2.5115778021680447E-3</v>
      </c>
      <c r="AP575" s="5">
        <f t="shared" si="759"/>
        <v>5.8509716479306648E-4</v>
      </c>
      <c r="AQ575" s="5">
        <f t="shared" si="760"/>
        <v>1.0222817663264435E-4</v>
      </c>
      <c r="AR575" s="5">
        <f t="shared" si="761"/>
        <v>1.2904414185586539E-4</v>
      </c>
      <c r="AS575" s="5">
        <f t="shared" si="762"/>
        <v>2.1648485988521625E-4</v>
      </c>
      <c r="AT575" s="5">
        <f t="shared" si="763"/>
        <v>1.815878422899193E-4</v>
      </c>
      <c r="AU575" s="5">
        <f t="shared" si="764"/>
        <v>1.0154411255362005E-4</v>
      </c>
      <c r="AV575" s="5">
        <f t="shared" si="765"/>
        <v>4.2587680971392899E-5</v>
      </c>
      <c r="AW575" s="5">
        <f t="shared" si="766"/>
        <v>4.6536377015154346E-7</v>
      </c>
      <c r="AX575" s="5">
        <f t="shared" si="767"/>
        <v>2.8754736457569162E-3</v>
      </c>
      <c r="AY575" s="5">
        <f t="shared" si="768"/>
        <v>2.0096110215465889E-3</v>
      </c>
      <c r="AZ575" s="5">
        <f t="shared" si="769"/>
        <v>7.0223847536923854E-4</v>
      </c>
      <c r="BA575" s="5">
        <f t="shared" si="770"/>
        <v>1.6359347522201746E-4</v>
      </c>
      <c r="BB575" s="5">
        <f t="shared" si="771"/>
        <v>2.858305199079083E-5</v>
      </c>
      <c r="BC575" s="5">
        <f t="shared" si="772"/>
        <v>3.995224675064771E-6</v>
      </c>
      <c r="BD575" s="5">
        <f t="shared" si="773"/>
        <v>1.5031061643371165E-5</v>
      </c>
      <c r="BE575" s="5">
        <f t="shared" si="774"/>
        <v>2.5216156479429929E-5</v>
      </c>
      <c r="BF575" s="5">
        <f t="shared" si="775"/>
        <v>2.115135186992975E-5</v>
      </c>
      <c r="BG575" s="5">
        <f t="shared" si="776"/>
        <v>1.1827858230245635E-5</v>
      </c>
      <c r="BH575" s="5">
        <f t="shared" si="777"/>
        <v>4.9606130795478331E-6</v>
      </c>
      <c r="BI575" s="5">
        <f t="shared" si="778"/>
        <v>1.6643880334686765E-6</v>
      </c>
      <c r="BJ575" s="8">
        <f t="shared" si="779"/>
        <v>0.60760947358523243</v>
      </c>
      <c r="BK575" s="8">
        <f t="shared" si="780"/>
        <v>0.24017336011707929</v>
      </c>
      <c r="BL575" s="8">
        <f t="shared" si="781"/>
        <v>0.14719178419564727</v>
      </c>
      <c r="BM575" s="8">
        <f t="shared" si="782"/>
        <v>0.4223846787631389</v>
      </c>
      <c r="BN575" s="8">
        <f t="shared" si="783"/>
        <v>0.57586479659081136</v>
      </c>
    </row>
    <row r="576" spans="1:66" x14ac:dyDescent="0.25">
      <c r="A576" t="s">
        <v>40</v>
      </c>
      <c r="B576" t="s">
        <v>235</v>
      </c>
      <c r="C576" t="s">
        <v>320</v>
      </c>
      <c r="D576" t="s">
        <v>500</v>
      </c>
      <c r="E576">
        <f>VLOOKUP(A576,home!$A$2:$E$405,3,FALSE)</f>
        <v>1.4842105263157901</v>
      </c>
      <c r="F576">
        <f>VLOOKUP(B576,home!$B$2:$E$405,3,FALSE)</f>
        <v>0.64</v>
      </c>
      <c r="G576">
        <f>VLOOKUP(C576,away!$B$2:$E$405,4,FALSE)</f>
        <v>0.97</v>
      </c>
      <c r="H576">
        <f>VLOOKUP(A576,away!$A$2:$E$405,3,FALSE)</f>
        <v>1.1789473684210501</v>
      </c>
      <c r="I576">
        <f>VLOOKUP(C576,away!$B$2:$E$405,3,FALSE)</f>
        <v>1.38</v>
      </c>
      <c r="J576">
        <f>VLOOKUP(B576,home!$B$2:$E$405,4,FALSE)</f>
        <v>0.66</v>
      </c>
      <c r="K576" s="3">
        <f t="shared" si="728"/>
        <v>0.92139789473684253</v>
      </c>
      <c r="L576" s="3">
        <f t="shared" si="729"/>
        <v>1.0737852631578924</v>
      </c>
      <c r="M576" s="5">
        <f t="shared" si="730"/>
        <v>0.1359887444735699</v>
      </c>
      <c r="N576" s="5">
        <f t="shared" si="731"/>
        <v>0.12529974286585371</v>
      </c>
      <c r="O576" s="5">
        <f t="shared" si="732"/>
        <v>0.1460227097710636</v>
      </c>
      <c r="P576" s="5">
        <f t="shared" si="733"/>
        <v>0.13454501736682697</v>
      </c>
      <c r="Q576" s="5">
        <f t="shared" si="734"/>
        <v>5.7725459643832661E-2</v>
      </c>
      <c r="R576" s="5">
        <f t="shared" si="735"/>
        <v>7.8398516919275033E-2</v>
      </c>
      <c r="S576" s="5">
        <f t="shared" si="736"/>
        <v>3.3279154404131692E-2</v>
      </c>
      <c r="T576" s="5">
        <f t="shared" si="737"/>
        <v>6.1984747874563144E-2</v>
      </c>
      <c r="U576" s="5">
        <f t="shared" si="738"/>
        <v>7.2236228439910746E-2</v>
      </c>
      <c r="V576" s="5">
        <f t="shared" si="739"/>
        <v>3.6584272916526809E-3</v>
      </c>
      <c r="W576" s="5">
        <f t="shared" si="740"/>
        <v>1.7729372329514662E-2</v>
      </c>
      <c r="X576" s="5">
        <f t="shared" si="741"/>
        <v>1.9037538732472156E-2</v>
      </c>
      <c r="Y576" s="5">
        <f t="shared" si="742"/>
        <v>1.022111426886309E-2</v>
      </c>
      <c r="Z576" s="5">
        <f t="shared" si="743"/>
        <v>2.8061057373784077E-2</v>
      </c>
      <c r="AA576" s="5">
        <f t="shared" si="744"/>
        <v>2.5855399188294399E-2</v>
      </c>
      <c r="AB576" s="5">
        <f t="shared" si="745"/>
        <v>1.1911555189837563E-2</v>
      </c>
      <c r="AC576" s="5">
        <f t="shared" si="746"/>
        <v>2.2622422052103627E-4</v>
      </c>
      <c r="AD576" s="5">
        <f t="shared" si="747"/>
        <v>4.0839515848551094E-3</v>
      </c>
      <c r="AE576" s="5">
        <f t="shared" si="748"/>
        <v>4.3852870272677348E-3</v>
      </c>
      <c r="AF576" s="5">
        <f t="shared" si="749"/>
        <v>2.3544282922987876E-3</v>
      </c>
      <c r="AG576" s="5">
        <f t="shared" si="750"/>
        <v>8.4271680114414709E-4</v>
      </c>
      <c r="AH576" s="5">
        <f t="shared" si="751"/>
        <v>7.5328874691493611E-3</v>
      </c>
      <c r="AI576" s="5">
        <f t="shared" si="752"/>
        <v>6.9407866553637624E-3</v>
      </c>
      <c r="AJ576" s="5">
        <f t="shared" si="753"/>
        <v>3.1976131060348707E-3</v>
      </c>
      <c r="AK576" s="5">
        <f t="shared" si="754"/>
        <v>9.8209132802782196E-4</v>
      </c>
      <c r="AL576" s="5">
        <f t="shared" si="755"/>
        <v>8.9529002702765281E-6</v>
      </c>
      <c r="AM576" s="5">
        <f t="shared" si="756"/>
        <v>7.5258887849853802E-4</v>
      </c>
      <c r="AN576" s="5">
        <f t="shared" si="757"/>
        <v>8.0811884694825559E-4</v>
      </c>
      <c r="AO576" s="5">
        <f t="shared" si="758"/>
        <v>4.3387305436659254E-4</v>
      </c>
      <c r="AP576" s="5">
        <f t="shared" si="759"/>
        <v>1.5529549728671673E-4</v>
      </c>
      <c r="AQ576" s="5">
        <f t="shared" si="760"/>
        <v>4.1688504105313209E-5</v>
      </c>
      <c r="AR576" s="5">
        <f t="shared" si="761"/>
        <v>1.6177407106798677E-3</v>
      </c>
      <c r="AS576" s="5">
        <f t="shared" si="762"/>
        <v>1.4905828850505136E-3</v>
      </c>
      <c r="AT576" s="5">
        <f t="shared" si="763"/>
        <v>6.8670996610815601E-4</v>
      </c>
      <c r="AU576" s="5">
        <f t="shared" si="764"/>
        <v>2.1091103902228786E-4</v>
      </c>
      <c r="AV576" s="5">
        <f t="shared" si="765"/>
        <v>4.8583246832974015E-5</v>
      </c>
      <c r="AW576" s="5">
        <f t="shared" si="766"/>
        <v>2.4605143425878214E-7</v>
      </c>
      <c r="AX576" s="5">
        <f t="shared" si="767"/>
        <v>1.1557230137515233E-4</v>
      </c>
      <c r="AY576" s="5">
        <f t="shared" si="768"/>
        <v>1.2409983404588118E-4</v>
      </c>
      <c r="AZ576" s="5">
        <f t="shared" si="769"/>
        <v>6.6628286479403635E-5</v>
      </c>
      <c r="BA576" s="5">
        <f t="shared" si="770"/>
        <v>2.3848157377015295E-5</v>
      </c>
      <c r="BB576" s="5">
        <f t="shared" si="771"/>
        <v>6.4019499862272982E-6</v>
      </c>
      <c r="BC576" s="5">
        <f t="shared" si="772"/>
        <v>1.3748639101369495E-6</v>
      </c>
      <c r="BD576" s="5">
        <f t="shared" si="773"/>
        <v>2.8951768912310286E-4</v>
      </c>
      <c r="BE576" s="5">
        <f t="shared" si="774"/>
        <v>2.6676098924710264E-4</v>
      </c>
      <c r="BF576" s="5">
        <f t="shared" si="775"/>
        <v>1.2289650694509891E-4</v>
      </c>
      <c r="BG576" s="5">
        <f t="shared" si="776"/>
        <v>3.7745527589908636E-5</v>
      </c>
      <c r="BH576" s="5">
        <f t="shared" si="777"/>
        <v>8.6946624142683047E-6</v>
      </c>
      <c r="BI576" s="5">
        <f t="shared" si="778"/>
        <v>1.6022487287908741E-6</v>
      </c>
      <c r="BJ576" s="8">
        <f t="shared" si="779"/>
        <v>0.30619384959504448</v>
      </c>
      <c r="BK576" s="8">
        <f t="shared" si="780"/>
        <v>0.30783062049101845</v>
      </c>
      <c r="BL576" s="8">
        <f t="shared" si="781"/>
        <v>0.3578595335386992</v>
      </c>
      <c r="BM576" s="8">
        <f t="shared" si="782"/>
        <v>0.32184101617551275</v>
      </c>
      <c r="BN576" s="8">
        <f t="shared" si="783"/>
        <v>0.67798019104042195</v>
      </c>
    </row>
    <row r="577" spans="1:66" x14ac:dyDescent="0.25">
      <c r="A577" t="s">
        <v>13</v>
      </c>
      <c r="B577" t="s">
        <v>51</v>
      </c>
      <c r="C577" t="s">
        <v>14</v>
      </c>
      <c r="D577" t="s">
        <v>501</v>
      </c>
      <c r="E577">
        <f>VLOOKUP(A577,home!$A$2:$E$405,3,FALSE)</f>
        <v>1.64492753623188</v>
      </c>
      <c r="F577">
        <f>VLOOKUP(B577,home!$B$2:$E$405,3,FALSE)</f>
        <v>1.38</v>
      </c>
      <c r="G577">
        <f>VLOOKUP(C577,away!$B$2:$E$405,4,FALSE)</f>
        <v>0.85</v>
      </c>
      <c r="H577">
        <f>VLOOKUP(A577,away!$A$2:$E$405,3,FALSE)</f>
        <v>1.35144927536232</v>
      </c>
      <c r="I577">
        <f>VLOOKUP(C577,away!$B$2:$E$405,3,FALSE)</f>
        <v>0.69</v>
      </c>
      <c r="J577">
        <f>VLOOKUP(B577,home!$B$2:$E$405,4,FALSE)</f>
        <v>0.84</v>
      </c>
      <c r="K577" s="3">
        <f t="shared" si="728"/>
        <v>1.9294999999999951</v>
      </c>
      <c r="L577" s="3">
        <f t="shared" si="729"/>
        <v>0.78330000000000055</v>
      </c>
      <c r="M577" s="5">
        <f t="shared" si="730"/>
        <v>6.6350764237231727E-2</v>
      </c>
      <c r="N577" s="5">
        <f t="shared" si="731"/>
        <v>0.12802379959573829</v>
      </c>
      <c r="O577" s="5">
        <f t="shared" si="732"/>
        <v>5.1972553627023646E-2</v>
      </c>
      <c r="P577" s="5">
        <f t="shared" si="733"/>
        <v>0.10028104222334186</v>
      </c>
      <c r="Q577" s="5">
        <f t="shared" si="734"/>
        <v>0.12351096065998823</v>
      </c>
      <c r="R577" s="5">
        <f t="shared" si="735"/>
        <v>2.035505062802382E-2</v>
      </c>
      <c r="S577" s="5">
        <f t="shared" si="736"/>
        <v>3.7890623962688066E-2</v>
      </c>
      <c r="T577" s="5">
        <f t="shared" si="737"/>
        <v>9.674613548496884E-2</v>
      </c>
      <c r="U577" s="5">
        <f t="shared" si="738"/>
        <v>3.9275070186771864E-2</v>
      </c>
      <c r="V577" s="5">
        <f t="shared" si="739"/>
        <v>6.3630034260637684E-3</v>
      </c>
      <c r="W577" s="5">
        <f t="shared" si="740"/>
        <v>7.9438132864482244E-2</v>
      </c>
      <c r="X577" s="5">
        <f t="shared" si="741"/>
        <v>6.2223889472748983E-2</v>
      </c>
      <c r="Y577" s="5">
        <f t="shared" si="742"/>
        <v>2.4369986312002153E-2</v>
      </c>
      <c r="Z577" s="5">
        <f t="shared" si="743"/>
        <v>5.3147037189770251E-3</v>
      </c>
      <c r="AA577" s="5">
        <f t="shared" si="744"/>
        <v>1.0254720825766145E-2</v>
      </c>
      <c r="AB577" s="5">
        <f t="shared" si="745"/>
        <v>9.8932419166578647E-3</v>
      </c>
      <c r="AC577" s="5">
        <f t="shared" si="746"/>
        <v>6.0105620350782202E-4</v>
      </c>
      <c r="AD577" s="5">
        <f t="shared" si="747"/>
        <v>3.8318969340504501E-2</v>
      </c>
      <c r="AE577" s="5">
        <f t="shared" si="748"/>
        <v>3.0015248684417194E-2</v>
      </c>
      <c r="AF577" s="5">
        <f t="shared" si="749"/>
        <v>1.1755472147252002E-2</v>
      </c>
      <c r="AG577" s="5">
        <f t="shared" si="750"/>
        <v>3.0693537776475006E-3</v>
      </c>
      <c r="AH577" s="5">
        <f t="shared" si="751"/>
        <v>1.0407518557686763E-3</v>
      </c>
      <c r="AI577" s="5">
        <f t="shared" si="752"/>
        <v>2.0081307057056557E-3</v>
      </c>
      <c r="AJ577" s="5">
        <f t="shared" si="753"/>
        <v>1.9373440983295269E-3</v>
      </c>
      <c r="AK577" s="5">
        <f t="shared" si="754"/>
        <v>1.2460351459089379E-3</v>
      </c>
      <c r="AL577" s="5">
        <f t="shared" si="755"/>
        <v>3.6336909282348484E-5</v>
      </c>
      <c r="AM577" s="5">
        <f t="shared" si="756"/>
        <v>1.4787290268500661E-2</v>
      </c>
      <c r="AN577" s="5">
        <f t="shared" si="757"/>
        <v>1.1582884467316574E-2</v>
      </c>
      <c r="AO577" s="5">
        <f t="shared" si="758"/>
        <v>4.5364367016245393E-3</v>
      </c>
      <c r="AP577" s="5">
        <f t="shared" si="759"/>
        <v>1.1844636227941684E-3</v>
      </c>
      <c r="AQ577" s="5">
        <f t="shared" si="760"/>
        <v>2.3194758893366809E-4</v>
      </c>
      <c r="AR577" s="5">
        <f t="shared" si="761"/>
        <v>1.63044185724721E-4</v>
      </c>
      <c r="AS577" s="5">
        <f t="shared" si="762"/>
        <v>3.145937563558484E-4</v>
      </c>
      <c r="AT577" s="5">
        <f t="shared" si="763"/>
        <v>3.03504326444304E-4</v>
      </c>
      <c r="AU577" s="5">
        <f t="shared" si="764"/>
        <v>1.9520386595809442E-4</v>
      </c>
      <c r="AV577" s="5">
        <f t="shared" si="765"/>
        <v>9.4161464841535498E-5</v>
      </c>
      <c r="AW577" s="5">
        <f t="shared" si="766"/>
        <v>1.5255217127318352E-6</v>
      </c>
      <c r="AX577" s="5">
        <f t="shared" si="767"/>
        <v>4.755346095511986E-3</v>
      </c>
      <c r="AY577" s="5">
        <f t="shared" si="768"/>
        <v>3.7248625966145414E-3</v>
      </c>
      <c r="AZ577" s="5">
        <f t="shared" si="769"/>
        <v>1.4588424359640859E-3</v>
      </c>
      <c r="BA577" s="5">
        <f t="shared" si="770"/>
        <v>3.809037600302232E-4</v>
      </c>
      <c r="BB577" s="5">
        <f t="shared" si="771"/>
        <v>7.4590478807918487E-5</v>
      </c>
      <c r="BC577" s="5">
        <f t="shared" si="772"/>
        <v>1.1685344410048523E-5</v>
      </c>
      <c r="BD577" s="5">
        <f t="shared" si="773"/>
        <v>2.1285418446362335E-5</v>
      </c>
      <c r="BE577" s="5">
        <f t="shared" si="774"/>
        <v>4.107021489225602E-5</v>
      </c>
      <c r="BF577" s="5">
        <f t="shared" si="775"/>
        <v>3.9622489817303906E-5</v>
      </c>
      <c r="BG577" s="5">
        <f t="shared" si="776"/>
        <v>2.5483864700829236E-5</v>
      </c>
      <c r="BH577" s="5">
        <f t="shared" si="777"/>
        <v>1.2292779235062464E-5</v>
      </c>
      <c r="BI577" s="5">
        <f t="shared" si="778"/>
        <v>4.7437835068105964E-6</v>
      </c>
      <c r="BJ577" s="8">
        <f t="shared" si="779"/>
        <v>0.64020120170025818</v>
      </c>
      <c r="BK577" s="8">
        <f t="shared" si="780"/>
        <v>0.21524768955873008</v>
      </c>
      <c r="BL577" s="8">
        <f t="shared" si="781"/>
        <v>0.13919790513987926</v>
      </c>
      <c r="BM577" s="8">
        <f t="shared" si="782"/>
        <v>0.50574399207159537</v>
      </c>
      <c r="BN577" s="8">
        <f t="shared" si="783"/>
        <v>0.49049417097134757</v>
      </c>
    </row>
    <row r="578" spans="1:66" x14ac:dyDescent="0.25">
      <c r="A578" t="s">
        <v>13</v>
      </c>
      <c r="B578" t="s">
        <v>55</v>
      </c>
      <c r="C578" t="s">
        <v>62</v>
      </c>
      <c r="D578" t="s">
        <v>501</v>
      </c>
      <c r="E578">
        <f>VLOOKUP(A578,home!$A$2:$E$405,3,FALSE)</f>
        <v>1.64492753623188</v>
      </c>
      <c r="F578">
        <f>VLOOKUP(B578,home!$B$2:$E$405,3,FALSE)</f>
        <v>1.05</v>
      </c>
      <c r="G578">
        <f>VLOOKUP(C578,away!$B$2:$E$405,4,FALSE)</f>
        <v>1.18</v>
      </c>
      <c r="H578">
        <f>VLOOKUP(A578,away!$A$2:$E$405,3,FALSE)</f>
        <v>1.35144927536232</v>
      </c>
      <c r="I578">
        <f>VLOOKUP(C578,away!$B$2:$E$405,3,FALSE)</f>
        <v>1.1299999999999999</v>
      </c>
      <c r="J578">
        <f>VLOOKUP(B578,home!$B$2:$E$405,4,FALSE)</f>
        <v>1.04</v>
      </c>
      <c r="K578" s="3">
        <f t="shared" si="728"/>
        <v>2.0380652173912992</v>
      </c>
      <c r="L578" s="3">
        <f t="shared" si="729"/>
        <v>1.5882231884057985</v>
      </c>
      <c r="M578" s="5">
        <f t="shared" si="730"/>
        <v>2.6614784593974573E-2</v>
      </c>
      <c r="N578" s="5">
        <f t="shared" si="731"/>
        <v>5.4242666749341389E-2</v>
      </c>
      <c r="O578" s="5">
        <f t="shared" si="732"/>
        <v>4.2270218046575825E-2</v>
      </c>
      <c r="P578" s="5">
        <f t="shared" si="733"/>
        <v>8.6149461132272176E-2</v>
      </c>
      <c r="Q578" s="5">
        <f t="shared" si="734"/>
        <v>5.5275046200190137E-2</v>
      </c>
      <c r="R578" s="5">
        <f t="shared" si="735"/>
        <v>3.3567270240270487E-2</v>
      </c>
      <c r="S578" s="5">
        <f t="shared" si="736"/>
        <v>6.9714350187349519E-2</v>
      </c>
      <c r="T578" s="5">
        <f t="shared" si="737"/>
        <v>8.7789110115343794E-2</v>
      </c>
      <c r="U578" s="5">
        <f t="shared" si="738"/>
        <v>6.8412285919469351E-2</v>
      </c>
      <c r="V578" s="5">
        <f t="shared" si="739"/>
        <v>2.5073172229686899E-2</v>
      </c>
      <c r="W578" s="5">
        <f t="shared" si="740"/>
        <v>3.7551383016768199E-2</v>
      </c>
      <c r="X578" s="5">
        <f t="shared" si="741"/>
        <v>5.9639977263938944E-2</v>
      </c>
      <c r="Y578" s="5">
        <f t="shared" si="742"/>
        <v>4.7360797423291218E-2</v>
      </c>
      <c r="Z578" s="5">
        <f t="shared" si="743"/>
        <v>1.7770772322360486E-2</v>
      </c>
      <c r="AA578" s="5">
        <f t="shared" si="744"/>
        <v>3.6217992956382908E-2</v>
      </c>
      <c r="AB578" s="5">
        <f t="shared" si="745"/>
        <v>3.6907315844063544E-2</v>
      </c>
      <c r="AC578" s="5">
        <f t="shared" si="746"/>
        <v>5.0724632695158048E-3</v>
      </c>
      <c r="AD578" s="5">
        <f t="shared" si="747"/>
        <v>1.9133041897853413E-2</v>
      </c>
      <c r="AE578" s="5">
        <f t="shared" si="748"/>
        <v>3.038754080691048E-2</v>
      </c>
      <c r="AF578" s="5">
        <f t="shared" si="749"/>
        <v>2.4131098474081337E-2</v>
      </c>
      <c r="AG578" s="5">
        <f t="shared" si="750"/>
        <v>1.2775190052746584E-2</v>
      </c>
      <c r="AH578" s="5">
        <f t="shared" si="751"/>
        <v>7.0559881695632211E-3</v>
      </c>
      <c r="AI578" s="5">
        <f t="shared" si="752"/>
        <v>1.4380564062711302E-2</v>
      </c>
      <c r="AJ578" s="5">
        <f t="shared" si="753"/>
        <v>1.4654263711339608E-2</v>
      </c>
      <c r="AK578" s="5">
        <f t="shared" si="754"/>
        <v>9.9554483855202602E-3</v>
      </c>
      <c r="AL578" s="5">
        <f t="shared" si="755"/>
        <v>6.5676274889853745E-4</v>
      </c>
      <c r="AM578" s="5">
        <f t="shared" si="756"/>
        <v>7.7988774389810885E-3</v>
      </c>
      <c r="AN578" s="5">
        <f t="shared" si="757"/>
        <v>1.2386357992124593E-2</v>
      </c>
      <c r="AO578" s="5">
        <f t="shared" si="758"/>
        <v>9.8361504914938822E-3</v>
      </c>
      <c r="AP578" s="5">
        <f t="shared" si="759"/>
        <v>5.2073340984132247E-3</v>
      </c>
      <c r="AQ578" s="5">
        <f t="shared" si="760"/>
        <v>2.0676021912190211E-3</v>
      </c>
      <c r="AR578" s="5">
        <f t="shared" si="761"/>
        <v>2.241296805603457E-3</v>
      </c>
      <c r="AS578" s="5">
        <f t="shared" si="762"/>
        <v>4.567909061350634E-3</v>
      </c>
      <c r="AT578" s="5">
        <f t="shared" si="763"/>
        <v>4.6548482870726335E-3</v>
      </c>
      <c r="AU578" s="5">
        <f t="shared" si="764"/>
        <v>3.1622947953720676E-3</v>
      </c>
      <c r="AV578" s="5">
        <f t="shared" si="765"/>
        <v>1.6112407573963374E-3</v>
      </c>
      <c r="AW578" s="5">
        <f t="shared" si="766"/>
        <v>5.9052137303589867E-5</v>
      </c>
      <c r="AX578" s="5">
        <f t="shared" si="767"/>
        <v>2.6491034738475145E-3</v>
      </c>
      <c r="AY578" s="5">
        <f t="shared" si="768"/>
        <v>4.2073675656509766E-3</v>
      </c>
      <c r="AZ578" s="5">
        <f t="shared" si="769"/>
        <v>3.3411193649566682E-3</v>
      </c>
      <c r="BA578" s="5">
        <f t="shared" si="770"/>
        <v>1.7688144168852785E-3</v>
      </c>
      <c r="BB578" s="5">
        <f t="shared" si="771"/>
        <v>7.0231801822091995E-4</v>
      </c>
      <c r="BC578" s="5">
        <f t="shared" si="772"/>
        <v>2.2308755243473409E-4</v>
      </c>
      <c r="BD578" s="5">
        <f t="shared" si="773"/>
        <v>5.9327992645987566E-4</v>
      </c>
      <c r="BE578" s="5">
        <f t="shared" si="774"/>
        <v>1.2091431822943406E-3</v>
      </c>
      <c r="BF578" s="5">
        <f t="shared" si="775"/>
        <v>1.2321563313399614E-3</v>
      </c>
      <c r="BG578" s="5">
        <f t="shared" si="776"/>
        <v>8.3707165376414796E-4</v>
      </c>
      <c r="BH578" s="5">
        <f t="shared" si="777"/>
        <v>4.2650165550023084E-4</v>
      </c>
      <c r="BI578" s="5">
        <f t="shared" si="778"/>
        <v>1.7384763784696535E-4</v>
      </c>
      <c r="BJ578" s="8">
        <f t="shared" si="779"/>
        <v>0.47847398460469343</v>
      </c>
      <c r="BK578" s="8">
        <f t="shared" si="780"/>
        <v>0.21748836172734851</v>
      </c>
      <c r="BL578" s="8">
        <f t="shared" si="781"/>
        <v>0.28413093742989703</v>
      </c>
      <c r="BM578" s="8">
        <f t="shared" si="782"/>
        <v>0.69559629369332776</v>
      </c>
      <c r="BN578" s="8">
        <f t="shared" si="783"/>
        <v>0.2981194469626246</v>
      </c>
    </row>
    <row r="579" spans="1:66" x14ac:dyDescent="0.25">
      <c r="A579" t="s">
        <v>13</v>
      </c>
      <c r="B579" t="s">
        <v>61</v>
      </c>
      <c r="C579" t="s">
        <v>59</v>
      </c>
      <c r="D579" t="s">
        <v>501</v>
      </c>
      <c r="E579">
        <f>VLOOKUP(A579,home!$A$2:$E$405,3,FALSE)</f>
        <v>1.64492753623188</v>
      </c>
      <c r="F579">
        <f>VLOOKUP(B579,home!$B$2:$E$405,3,FALSE)</f>
        <v>1.01</v>
      </c>
      <c r="G579">
        <f>VLOOKUP(C579,away!$B$2:$E$405,4,FALSE)</f>
        <v>0.72</v>
      </c>
      <c r="H579">
        <f>VLOOKUP(A579,away!$A$2:$E$405,3,FALSE)</f>
        <v>1.35144927536232</v>
      </c>
      <c r="I579">
        <f>VLOOKUP(C579,away!$B$2:$E$405,3,FALSE)</f>
        <v>1.03</v>
      </c>
      <c r="J579">
        <f>VLOOKUP(B579,home!$B$2:$E$405,4,FALSE)</f>
        <v>1.1299999999999999</v>
      </c>
      <c r="K579" s="3">
        <f t="shared" si="728"/>
        <v>1.1961913043478232</v>
      </c>
      <c r="L579" s="3">
        <f t="shared" si="729"/>
        <v>1.5729518115942041</v>
      </c>
      <c r="M579" s="5">
        <f t="shared" si="730"/>
        <v>6.2715721826427082E-2</v>
      </c>
      <c r="N579" s="5">
        <f t="shared" si="731"/>
        <v>7.5020001094669039E-2</v>
      </c>
      <c r="O579" s="5">
        <f t="shared" si="732"/>
        <v>9.8648808262316631E-2</v>
      </c>
      <c r="P579" s="5">
        <f t="shared" si="733"/>
        <v>0.11800284662765884</v>
      </c>
      <c r="Q579" s="5">
        <f t="shared" si="734"/>
        <v>4.4869136480803658E-2</v>
      </c>
      <c r="R579" s="5">
        <f t="shared" si="735"/>
        <v>7.7584910833910128E-2</v>
      </c>
      <c r="S579" s="5">
        <f t="shared" si="736"/>
        <v>5.5507101754998948E-2</v>
      </c>
      <c r="T579" s="5">
        <f t="shared" si="737"/>
        <v>7.0576989512147706E-2</v>
      </c>
      <c r="U579" s="5">
        <f t="shared" si="738"/>
        <v>9.2806395688124516E-2</v>
      </c>
      <c r="V579" s="5">
        <f t="shared" si="739"/>
        <v>1.1604384256787679E-2</v>
      </c>
      <c r="W579" s="5">
        <f t="shared" si="740"/>
        <v>1.7890690297311006E-2</v>
      </c>
      <c r="X579" s="5">
        <f t="shared" si="741"/>
        <v>2.8141193713826194E-2</v>
      </c>
      <c r="Y579" s="5">
        <f t="shared" si="742"/>
        <v>2.2132370816293174E-2</v>
      </c>
      <c r="Z579" s="5">
        <f t="shared" si="743"/>
        <v>4.0679108682857901E-2</v>
      </c>
      <c r="AA579" s="5">
        <f t="shared" si="744"/>
        <v>4.8659996075054654E-2</v>
      </c>
      <c r="AB579" s="5">
        <f t="shared" si="745"/>
        <v>2.91033320872898E-2</v>
      </c>
      <c r="AC579" s="5">
        <f t="shared" si="746"/>
        <v>1.3646402526586248E-3</v>
      </c>
      <c r="AD579" s="5">
        <f t="shared" si="747"/>
        <v>5.3501720406058497E-3</v>
      </c>
      <c r="AE579" s="5">
        <f t="shared" si="748"/>
        <v>8.4155628036116301E-3</v>
      </c>
      <c r="AF579" s="5">
        <f t="shared" si="749"/>
        <v>6.6186373787628571E-3</v>
      </c>
      <c r="AG579" s="5">
        <f t="shared" si="750"/>
        <v>3.4702658850700495E-3</v>
      </c>
      <c r="AH579" s="5">
        <f t="shared" si="751"/>
        <v>1.5996569424184717E-2</v>
      </c>
      <c r="AI579" s="5">
        <f t="shared" si="752"/>
        <v>1.9134957244606021E-2</v>
      </c>
      <c r="AJ579" s="5">
        <f t="shared" si="753"/>
        <v>1.1444534732532556E-2</v>
      </c>
      <c r="AK579" s="5">
        <f t="shared" si="754"/>
        <v>4.5632843097873615E-3</v>
      </c>
      <c r="AL579" s="5">
        <f t="shared" si="755"/>
        <v>1.0270562452080401E-4</v>
      </c>
      <c r="AM579" s="5">
        <f t="shared" si="756"/>
        <v>1.2799658543475125E-3</v>
      </c>
      <c r="AN579" s="5">
        <f t="shared" si="757"/>
        <v>2.0133246093746427E-3</v>
      </c>
      <c r="AO579" s="5">
        <f t="shared" si="758"/>
        <v>1.5834312958215194E-3</v>
      </c>
      <c r="AP579" s="5">
        <f t="shared" si="759"/>
        <v>8.3022037509913882E-4</v>
      </c>
      <c r="AQ579" s="5">
        <f t="shared" si="760"/>
        <v>3.2647416075865253E-4</v>
      </c>
      <c r="AR579" s="5">
        <f t="shared" si="761"/>
        <v>5.0323665710127622E-3</v>
      </c>
      <c r="AS579" s="5">
        <f t="shared" si="762"/>
        <v>6.0196731325361371E-3</v>
      </c>
      <c r="AT579" s="5">
        <f t="shared" si="763"/>
        <v>3.6003403280779759E-3</v>
      </c>
      <c r="AU579" s="5">
        <f t="shared" si="764"/>
        <v>1.4355652643798877E-3</v>
      </c>
      <c r="AV579" s="5">
        <f t="shared" si="765"/>
        <v>4.2930267151875136E-4</v>
      </c>
      <c r="AW579" s="5">
        <f t="shared" si="766"/>
        <v>5.3679416443564668E-6</v>
      </c>
      <c r="AX579" s="5">
        <f t="shared" si="767"/>
        <v>2.5518067080543749E-4</v>
      </c>
      <c r="AY579" s="5">
        <f t="shared" si="768"/>
        <v>4.0138689842723706E-4</v>
      </c>
      <c r="AZ579" s="5">
        <f t="shared" si="769"/>
        <v>3.1568112451565072E-4</v>
      </c>
      <c r="BA579" s="5">
        <f t="shared" si="770"/>
        <v>1.6551706556432942E-4</v>
      </c>
      <c r="BB579" s="5">
        <f t="shared" si="771"/>
        <v>6.5087592032292164E-5</v>
      </c>
      <c r="BC579" s="5">
        <f t="shared" si="772"/>
        <v>2.0475929159899692E-5</v>
      </c>
      <c r="BD579" s="5">
        <f t="shared" si="773"/>
        <v>1.319278352413439E-3</v>
      </c>
      <c r="BE579" s="5">
        <f t="shared" si="774"/>
        <v>1.5781092931712786E-3</v>
      </c>
      <c r="BF579" s="5">
        <f t="shared" si="775"/>
        <v>9.4386030690098686E-4</v>
      </c>
      <c r="BG579" s="5">
        <f t="shared" si="776"/>
        <v>3.7634583054467599E-4</v>
      </c>
      <c r="BH579" s="5">
        <f t="shared" si="777"/>
        <v>1.1254540248127521E-4</v>
      </c>
      <c r="BI579" s="5">
        <f t="shared" si="778"/>
        <v>2.6925166358485453E-5</v>
      </c>
      <c r="BJ579" s="8">
        <f t="shared" si="779"/>
        <v>0.28974176559900733</v>
      </c>
      <c r="BK579" s="8">
        <f t="shared" si="780"/>
        <v>0.24969878724147918</v>
      </c>
      <c r="BL579" s="8">
        <f t="shared" si="781"/>
        <v>0.41881710097720209</v>
      </c>
      <c r="BM579" s="8">
        <f t="shared" si="782"/>
        <v>0.52169931841797834</v>
      </c>
      <c r="BN579" s="8">
        <f t="shared" si="783"/>
        <v>0.47684142512578531</v>
      </c>
    </row>
    <row r="580" spans="1:66" x14ac:dyDescent="0.25">
      <c r="A580" t="s">
        <v>13</v>
      </c>
      <c r="B580" t="s">
        <v>57</v>
      </c>
      <c r="C580" t="s">
        <v>52</v>
      </c>
      <c r="D580" t="s">
        <v>501</v>
      </c>
      <c r="E580">
        <f>VLOOKUP(A580,home!$A$2:$E$405,3,FALSE)</f>
        <v>1.64492753623188</v>
      </c>
      <c r="F580">
        <f>VLOOKUP(B580,home!$B$2:$E$405,3,FALSE)</f>
        <v>0.56999999999999995</v>
      </c>
      <c r="G580">
        <f>VLOOKUP(C580,away!$B$2:$E$405,4,FALSE)</f>
        <v>1.0900000000000001</v>
      </c>
      <c r="H580">
        <f>VLOOKUP(A580,away!$A$2:$E$405,3,FALSE)</f>
        <v>1.35144927536232</v>
      </c>
      <c r="I580">
        <f>VLOOKUP(C580,away!$B$2:$E$405,3,FALSE)</f>
        <v>0.77</v>
      </c>
      <c r="J580">
        <f>VLOOKUP(B580,home!$B$2:$E$405,4,FALSE)</f>
        <v>1.18</v>
      </c>
      <c r="K580" s="3">
        <f t="shared" si="728"/>
        <v>1.0219934782608671</v>
      </c>
      <c r="L580" s="3">
        <f t="shared" si="729"/>
        <v>1.2279268115942039</v>
      </c>
      <c r="M580" s="5">
        <f t="shared" si="730"/>
        <v>0.10540762628417638</v>
      </c>
      <c r="N580" s="5">
        <f t="shared" si="731"/>
        <v>0.10772590662138699</v>
      </c>
      <c r="O580" s="5">
        <f t="shared" si="732"/>
        <v>0.1294328504608421</v>
      </c>
      <c r="P580" s="5">
        <f t="shared" si="733"/>
        <v>0.13227952904369467</v>
      </c>
      <c r="Q580" s="5">
        <f t="shared" si="734"/>
        <v>5.5047587003398332E-2</v>
      </c>
      <c r="R580" s="5">
        <f t="shared" si="735"/>
        <v>7.9467033690965638E-2</v>
      </c>
      <c r="S580" s="5">
        <f t="shared" si="736"/>
        <v>4.1500492945472062E-2</v>
      </c>
      <c r="T580" s="5">
        <f t="shared" si="737"/>
        <v>6.759440799503745E-2</v>
      </c>
      <c r="U580" s="5">
        <f t="shared" si="738"/>
        <v>8.121479016890347E-2</v>
      </c>
      <c r="V580" s="5">
        <f t="shared" si="739"/>
        <v>5.7867051258576911E-3</v>
      </c>
      <c r="W580" s="5">
        <f t="shared" si="740"/>
        <v>1.8752758303823586E-2</v>
      </c>
      <c r="X580" s="5">
        <f t="shared" si="741"/>
        <v>2.302701471261083E-2</v>
      </c>
      <c r="Y580" s="5">
        <f t="shared" si="742"/>
        <v>1.4137744378294523E-2</v>
      </c>
      <c r="Z580" s="5">
        <f t="shared" si="743"/>
        <v>3.2526567102332204E-2</v>
      </c>
      <c r="AA580" s="5">
        <f t="shared" si="744"/>
        <v>3.3241939448797976E-2</v>
      </c>
      <c r="AB580" s="5">
        <f t="shared" si="745"/>
        <v>1.6986522660707087E-2</v>
      </c>
      <c r="AC580" s="5">
        <f t="shared" si="746"/>
        <v>4.5387052136740139E-4</v>
      </c>
      <c r="AD580" s="5">
        <f t="shared" si="747"/>
        <v>4.7912991714775055E-3</v>
      </c>
      <c r="AE580" s="5">
        <f t="shared" si="748"/>
        <v>5.883364715026324E-3</v>
      </c>
      <c r="AF580" s="5">
        <f t="shared" si="749"/>
        <v>3.6121706379840593E-3</v>
      </c>
      <c r="AG580" s="5">
        <f t="shared" si="750"/>
        <v>1.4784937248113223E-3</v>
      </c>
      <c r="AH580" s="5">
        <f t="shared" si="751"/>
        <v>9.985060958517927E-3</v>
      </c>
      <c r="AI580" s="5">
        <f t="shared" si="752"/>
        <v>1.0204667179642524E-2</v>
      </c>
      <c r="AJ580" s="5">
        <f t="shared" si="753"/>
        <v>5.214551652708687E-3</v>
      </c>
      <c r="AK580" s="5">
        <f t="shared" si="754"/>
        <v>1.7764125937075679E-3</v>
      </c>
      <c r="AL580" s="5">
        <f t="shared" si="755"/>
        <v>2.2783087307719341E-5</v>
      </c>
      <c r="AM580" s="5">
        <f t="shared" si="756"/>
        <v>9.7933530112934175E-4</v>
      </c>
      <c r="AN580" s="5">
        <f t="shared" si="757"/>
        <v>1.2025520737974022E-3</v>
      </c>
      <c r="AO580" s="5">
        <f t="shared" si="758"/>
        <v>7.3832296687702107E-4</v>
      </c>
      <c r="AP580" s="5">
        <f t="shared" si="759"/>
        <v>3.0220218888135782E-4</v>
      </c>
      <c r="AQ580" s="5">
        <f t="shared" si="760"/>
        <v>9.2770542562468783E-5</v>
      </c>
      <c r="AR580" s="5">
        <f t="shared" si="761"/>
        <v>2.4521848132733376E-3</v>
      </c>
      <c r="AS580" s="5">
        <f t="shared" si="762"/>
        <v>2.5061168866556929E-3</v>
      </c>
      <c r="AT580" s="5">
        <f t="shared" si="763"/>
        <v>1.2806175569607732E-3</v>
      </c>
      <c r="AU580" s="5">
        <f t="shared" si="764"/>
        <v>4.3626093045342492E-4</v>
      </c>
      <c r="AV580" s="5">
        <f t="shared" si="765"/>
        <v>1.1146395643585447E-4</v>
      </c>
      <c r="AW580" s="5">
        <f t="shared" si="766"/>
        <v>7.9420145852042832E-7</v>
      </c>
      <c r="AX580" s="5">
        <f t="shared" si="767"/>
        <v>1.668123817974715E-4</v>
      </c>
      <c r="AY580" s="5">
        <f t="shared" si="768"/>
        <v>2.0483339611500421E-4</v>
      </c>
      <c r="AZ580" s="5">
        <f t="shared" si="769"/>
        <v>1.2576020949975488E-4</v>
      </c>
      <c r="BA580" s="5">
        <f t="shared" si="770"/>
        <v>5.1474777692151043E-5</v>
      </c>
      <c r="BB580" s="5">
        <f t="shared" si="771"/>
        <v>1.5801814912260874E-5</v>
      </c>
      <c r="BC580" s="5">
        <f t="shared" si="772"/>
        <v>3.880694440522849E-6</v>
      </c>
      <c r="BD580" s="5">
        <f t="shared" si="773"/>
        <v>5.0185057986707577E-4</v>
      </c>
      <c r="BE580" s="5">
        <f t="shared" si="774"/>
        <v>5.1288801968558582E-4</v>
      </c>
      <c r="BF580" s="5">
        <f t="shared" si="775"/>
        <v>2.6208410559839992E-4</v>
      </c>
      <c r="BG580" s="5">
        <f t="shared" si="776"/>
        <v>8.9282748892465704E-5</v>
      </c>
      <c r="BH580" s="5">
        <f t="shared" si="777"/>
        <v>2.2811596772325647E-5</v>
      </c>
      <c r="BI580" s="5">
        <f t="shared" si="778"/>
        <v>4.6626606260066936E-6</v>
      </c>
      <c r="BJ580" s="8">
        <f t="shared" si="779"/>
        <v>0.30593449361155584</v>
      </c>
      <c r="BK580" s="8">
        <f t="shared" si="780"/>
        <v>0.28565584040399095</v>
      </c>
      <c r="BL580" s="8">
        <f t="shared" si="781"/>
        <v>0.37570405267001394</v>
      </c>
      <c r="BM580" s="8">
        <f t="shared" si="782"/>
        <v>0.39025638148877234</v>
      </c>
      <c r="BN580" s="8">
        <f t="shared" si="783"/>
        <v>0.60936053310446403</v>
      </c>
    </row>
    <row r="581" spans="1:66" x14ac:dyDescent="0.25">
      <c r="A581" t="s">
        <v>16</v>
      </c>
      <c r="B581" t="s">
        <v>66</v>
      </c>
      <c r="C581" t="s">
        <v>68</v>
      </c>
      <c r="D581" t="s">
        <v>501</v>
      </c>
      <c r="E581">
        <f>VLOOKUP(A581,home!$A$2:$E$405,3,FALSE)</f>
        <v>1.54909090909091</v>
      </c>
      <c r="F581">
        <f>VLOOKUP(B581,home!$B$2:$E$405,3,FALSE)</f>
        <v>1.1100000000000001</v>
      </c>
      <c r="G581">
        <f>VLOOKUP(C581,away!$B$2:$E$405,4,FALSE)</f>
        <v>1.03</v>
      </c>
      <c r="H581">
        <f>VLOOKUP(A581,away!$A$2:$E$405,3,FALSE)</f>
        <v>1.29454545454545</v>
      </c>
      <c r="I581">
        <f>VLOOKUP(C581,away!$B$2:$E$405,3,FALSE)</f>
        <v>0.99</v>
      </c>
      <c r="J581">
        <f>VLOOKUP(B581,home!$B$2:$E$405,4,FALSE)</f>
        <v>0.88</v>
      </c>
      <c r="K581" s="3">
        <f t="shared" si="728"/>
        <v>1.7710756363636377</v>
      </c>
      <c r="L581" s="3">
        <f t="shared" si="729"/>
        <v>1.1278079999999959</v>
      </c>
      <c r="M581" s="5">
        <f t="shared" si="730"/>
        <v>5.5084680278029242E-2</v>
      </c>
      <c r="N581" s="5">
        <f t="shared" si="731"/>
        <v>9.7559135177298167E-2</v>
      </c>
      <c r="O581" s="5">
        <f t="shared" si="732"/>
        <v>6.2124943095003382E-2</v>
      </c>
      <c r="P581" s="5">
        <f t="shared" si="733"/>
        <v>0.11002797312603789</v>
      </c>
      <c r="Q581" s="5">
        <f t="shared" si="734"/>
        <v>8.6392303708609758E-2</v>
      </c>
      <c r="R581" s="5">
        <f t="shared" si="735"/>
        <v>3.5032503911044677E-2</v>
      </c>
      <c r="S581" s="5">
        <f t="shared" si="736"/>
        <v>5.4943383573802435E-2</v>
      </c>
      <c r="T581" s="5">
        <f t="shared" si="737"/>
        <v>9.7433931260999404E-2</v>
      </c>
      <c r="U581" s="5">
        <f t="shared" si="738"/>
        <v>6.204521415766507E-2</v>
      </c>
      <c r="V581" s="5">
        <f t="shared" si="739"/>
        <v>1.2193971376432302E-2</v>
      </c>
      <c r="W581" s="5">
        <f t="shared" si="740"/>
        <v>5.1002434755882224E-2</v>
      </c>
      <c r="X581" s="5">
        <f t="shared" si="741"/>
        <v>5.7520953937161813E-2</v>
      </c>
      <c r="Y581" s="5">
        <f t="shared" si="742"/>
        <v>3.2436296008981187E-2</v>
      </c>
      <c r="Z581" s="5">
        <f t="shared" si="743"/>
        <v>1.3169979390302435E-2</v>
      </c>
      <c r="AA581" s="5">
        <f t="shared" si="744"/>
        <v>2.3325029629575878E-2</v>
      </c>
      <c r="AB581" s="5">
        <f t="shared" si="745"/>
        <v>2.0655195847200904E-2</v>
      </c>
      <c r="AC581" s="5">
        <f t="shared" si="746"/>
        <v>1.522290258532307E-3</v>
      </c>
      <c r="AD581" s="5">
        <f t="shared" si="747"/>
        <v>2.258229239784227E-2</v>
      </c>
      <c r="AE581" s="5">
        <f t="shared" si="748"/>
        <v>2.54684900246256E-2</v>
      </c>
      <c r="AF581" s="5">
        <f t="shared" si="749"/>
        <v>1.4361783398846429E-2</v>
      </c>
      <c r="AG581" s="5">
        <f t="shared" si="750"/>
        <v>5.3991114038287082E-3</v>
      </c>
      <c r="AH581" s="5">
        <f t="shared" si="751"/>
        <v>3.7133020290545399E-3</v>
      </c>
      <c r="AI581" s="5">
        <f t="shared" si="752"/>
        <v>6.5765387541181558E-3</v>
      </c>
      <c r="AJ581" s="5">
        <f t="shared" si="753"/>
        <v>5.8237737795099704E-3</v>
      </c>
      <c r="AK581" s="5">
        <f t="shared" si="754"/>
        <v>3.4381146175278287E-3</v>
      </c>
      <c r="AL581" s="5">
        <f t="shared" si="755"/>
        <v>1.2162692843848826E-4</v>
      </c>
      <c r="AM581" s="5">
        <f t="shared" si="756"/>
        <v>7.9989895758116394E-3</v>
      </c>
      <c r="AN581" s="5">
        <f t="shared" si="757"/>
        <v>9.0213244355169409E-3</v>
      </c>
      <c r="AO581" s="5">
        <f t="shared" si="758"/>
        <v>5.0871609344857287E-3</v>
      </c>
      <c r="AP581" s="5">
        <f t="shared" si="759"/>
        <v>1.9124469330668186E-3</v>
      </c>
      <c r="AQ581" s="5">
        <f t="shared" si="760"/>
        <v>5.3921823767205386E-4</v>
      </c>
      <c r="AR581" s="5">
        <f t="shared" si="761"/>
        <v>8.375783469567852E-4</v>
      </c>
      <c r="AS581" s="5">
        <f t="shared" si="762"/>
        <v>1.483414603840892E-3</v>
      </c>
      <c r="AT581" s="5">
        <f t="shared" si="763"/>
        <v>1.3136197317443108E-3</v>
      </c>
      <c r="AU581" s="5">
        <f t="shared" si="764"/>
        <v>7.7550663411296203E-4</v>
      </c>
      <c r="AV581" s="5">
        <f t="shared" si="765"/>
        <v>3.4337022637895943E-4</v>
      </c>
      <c r="AW581" s="5">
        <f t="shared" si="766"/>
        <v>6.7483798207936958E-6</v>
      </c>
      <c r="AX581" s="5">
        <f t="shared" si="767"/>
        <v>2.3611359255411172E-3</v>
      </c>
      <c r="AY581" s="5">
        <f t="shared" si="768"/>
        <v>2.6629079859126666E-3</v>
      </c>
      <c r="AZ581" s="5">
        <f t="shared" si="769"/>
        <v>1.5016244648880916E-3</v>
      </c>
      <c r="BA581" s="5">
        <f t="shared" si="770"/>
        <v>5.6451469483216718E-4</v>
      </c>
      <c r="BB581" s="5">
        <f t="shared" si="771"/>
        <v>1.5916604723731868E-4</v>
      </c>
      <c r="BC581" s="5">
        <f t="shared" si="772"/>
        <v>3.590174828052504E-5</v>
      </c>
      <c r="BD581" s="5">
        <f t="shared" si="773"/>
        <v>1.5743792672077219E-4</v>
      </c>
      <c r="BE581" s="5">
        <f t="shared" si="774"/>
        <v>2.7883447625476338E-4</v>
      </c>
      <c r="BF581" s="5">
        <f t="shared" si="775"/>
        <v>2.4691847373651339E-4</v>
      </c>
      <c r="BG581" s="5">
        <f t="shared" si="776"/>
        <v>1.457704310009445E-4</v>
      </c>
      <c r="BH581" s="5">
        <f t="shared" si="777"/>
        <v>6.4542614711999923E-5</v>
      </c>
      <c r="BI581" s="5">
        <f t="shared" si="778"/>
        <v>2.2861970484725646E-5</v>
      </c>
      <c r="BJ581" s="8">
        <f t="shared" si="779"/>
        <v>0.52200112305732049</v>
      </c>
      <c r="BK581" s="8">
        <f t="shared" si="780"/>
        <v>0.23655683352718535</v>
      </c>
      <c r="BL581" s="8">
        <f t="shared" si="781"/>
        <v>0.22840447125664401</v>
      </c>
      <c r="BM581" s="8">
        <f t="shared" si="782"/>
        <v>0.55125470832933732</v>
      </c>
      <c r="BN581" s="8">
        <f t="shared" si="783"/>
        <v>0.4462215392960231</v>
      </c>
    </row>
    <row r="582" spans="1:66" x14ac:dyDescent="0.25">
      <c r="A582" t="s">
        <v>16</v>
      </c>
      <c r="B582" t="s">
        <v>67</v>
      </c>
      <c r="C582" t="s">
        <v>256</v>
      </c>
      <c r="D582" t="s">
        <v>501</v>
      </c>
      <c r="E582">
        <f>VLOOKUP(A582,home!$A$2:$E$405,3,FALSE)</f>
        <v>1.54909090909091</v>
      </c>
      <c r="F582">
        <f>VLOOKUP(B582,home!$B$2:$E$405,3,FALSE)</f>
        <v>1.21</v>
      </c>
      <c r="G582">
        <f>VLOOKUP(C582,away!$B$2:$E$405,4,FALSE)</f>
        <v>0.88</v>
      </c>
      <c r="H582">
        <f>VLOOKUP(A582,away!$A$2:$E$405,3,FALSE)</f>
        <v>1.29454545454545</v>
      </c>
      <c r="I582">
        <f>VLOOKUP(C582,away!$B$2:$E$405,3,FALSE)</f>
        <v>0.51</v>
      </c>
      <c r="J582">
        <f>VLOOKUP(B582,home!$B$2:$E$405,4,FALSE)</f>
        <v>0.93</v>
      </c>
      <c r="K582" s="3">
        <f t="shared" si="728"/>
        <v>1.6494720000000009</v>
      </c>
      <c r="L582" s="3">
        <f t="shared" si="729"/>
        <v>0.61400290909090693</v>
      </c>
      <c r="M582" s="5">
        <f t="shared" si="730"/>
        <v>0.10398850559323086</v>
      </c>
      <c r="N582" s="5">
        <f t="shared" si="731"/>
        <v>0.17152612829787778</v>
      </c>
      <c r="O582" s="5">
        <f t="shared" si="732"/>
        <v>6.3849244946259792E-2</v>
      </c>
      <c r="P582" s="5">
        <f t="shared" si="733"/>
        <v>0.10531754175999708</v>
      </c>
      <c r="Q582" s="5">
        <f t="shared" si="734"/>
        <v>0.14146377294787862</v>
      </c>
      <c r="R582" s="5">
        <f t="shared" si="735"/>
        <v>1.9601811070130697E-2</v>
      </c>
      <c r="S582" s="5">
        <f t="shared" si="736"/>
        <v>2.6665890953746798E-2</v>
      </c>
      <c r="T582" s="5">
        <f t="shared" si="737"/>
        <v>8.6859168120973024E-2</v>
      </c>
      <c r="U582" s="5">
        <f t="shared" si="738"/>
        <v>3.2332638509470636E-2</v>
      </c>
      <c r="V582" s="5">
        <f t="shared" si="739"/>
        <v>3.0007441346709442E-3</v>
      </c>
      <c r="W582" s="5">
        <f t="shared" si="740"/>
        <v>7.7780177497294462E-2</v>
      </c>
      <c r="X582" s="5">
        <f t="shared" si="741"/>
        <v>4.7757255252945892E-2</v>
      </c>
      <c r="Y582" s="5">
        <f t="shared" si="742"/>
        <v>1.4661546827752886E-2</v>
      </c>
      <c r="Z582" s="5">
        <f t="shared" si="743"/>
        <v>4.0118563401701987E-3</v>
      </c>
      <c r="AA582" s="5">
        <f t="shared" si="744"/>
        <v>6.617444701133221E-3</v>
      </c>
      <c r="AB582" s="5">
        <f t="shared" si="745"/>
        <v>5.4576448730338121E-3</v>
      </c>
      <c r="AC582" s="5">
        <f t="shared" si="746"/>
        <v>1.8994346653470747E-4</v>
      </c>
      <c r="AD582" s="5">
        <f t="shared" si="747"/>
        <v>3.2074056234204333E-2</v>
      </c>
      <c r="AE582" s="5">
        <f t="shared" si="748"/>
        <v>1.9693563834146798E-2</v>
      </c>
      <c r="AF582" s="5">
        <f t="shared" si="749"/>
        <v>6.0459527422668047E-3</v>
      </c>
      <c r="AG582" s="5">
        <f t="shared" si="750"/>
        <v>1.2374108573259884E-3</v>
      </c>
      <c r="AH582" s="5">
        <f t="shared" si="751"/>
        <v>6.1582286592982505E-4</v>
      </c>
      <c r="AI582" s="5">
        <f t="shared" si="752"/>
        <v>1.0157825743110009E-3</v>
      </c>
      <c r="AJ582" s="5">
        <f t="shared" si="753"/>
        <v>8.3775245720695826E-4</v>
      </c>
      <c r="AK582" s="5">
        <f t="shared" si="754"/>
        <v>4.6061640703135882E-4</v>
      </c>
      <c r="AL582" s="5">
        <f t="shared" si="755"/>
        <v>7.6948423692357982E-6</v>
      </c>
      <c r="AM582" s="5">
        <f t="shared" si="756"/>
        <v>1.0581051536949103E-2</v>
      </c>
      <c r="AN582" s="5">
        <f t="shared" si="757"/>
        <v>6.4967964249275601E-3</v>
      </c>
      <c r="AO582" s="5">
        <f t="shared" si="758"/>
        <v>1.9945259523384629E-3</v>
      </c>
      <c r="AP582" s="5">
        <f t="shared" si="759"/>
        <v>4.0821491233104275E-4</v>
      </c>
      <c r="AQ582" s="5">
        <f t="shared" si="760"/>
        <v>6.2661285926387427E-5</v>
      </c>
      <c r="AR582" s="5">
        <f t="shared" si="761"/>
        <v>7.5623406233122435E-5</v>
      </c>
      <c r="AS582" s="5">
        <f t="shared" si="762"/>
        <v>1.2473869112616099E-4</v>
      </c>
      <c r="AT582" s="5">
        <f t="shared" si="763"/>
        <v>1.0287648916462559E-4</v>
      </c>
      <c r="AU582" s="5">
        <f t="shared" si="764"/>
        <v>5.6563962778451128E-5</v>
      </c>
      <c r="AV582" s="5">
        <f t="shared" si="765"/>
        <v>2.3325168203024345E-5</v>
      </c>
      <c r="AW582" s="5">
        <f t="shared" si="766"/>
        <v>2.1647742003776375E-7</v>
      </c>
      <c r="AX582" s="5">
        <f t="shared" si="767"/>
        <v>2.908858040125755E-3</v>
      </c>
      <c r="AY582" s="5">
        <f t="shared" si="768"/>
        <v>1.7860472987696874E-3</v>
      </c>
      <c r="AZ582" s="5">
        <f t="shared" si="769"/>
        <v>5.4831911860927205E-4</v>
      </c>
      <c r="BA582" s="5">
        <f t="shared" si="770"/>
        <v>1.1222317797875173E-4</v>
      </c>
      <c r="BB582" s="5">
        <f t="shared" si="771"/>
        <v>1.7226339436595036E-5</v>
      </c>
      <c r="BC582" s="5">
        <f t="shared" si="772"/>
        <v>2.1154045054113538E-6</v>
      </c>
      <c r="BD582" s="5">
        <f t="shared" si="773"/>
        <v>7.7388319037500999E-6</v>
      </c>
      <c r="BE582" s="5">
        <f t="shared" si="774"/>
        <v>1.2764986537942492E-5</v>
      </c>
      <c r="BF582" s="5">
        <f t="shared" si="775"/>
        <v>1.0527743937356548E-5</v>
      </c>
      <c r="BG582" s="5">
        <f t="shared" si="776"/>
        <v>5.7884062826131291E-6</v>
      </c>
      <c r="BH582" s="5">
        <f t="shared" si="777"/>
        <v>2.3869535219486117E-6</v>
      </c>
      <c r="BI582" s="5">
        <f t="shared" si="778"/>
        <v>7.8744259995112442E-7</v>
      </c>
      <c r="BJ582" s="8">
        <f t="shared" si="779"/>
        <v>0.6240170721045647</v>
      </c>
      <c r="BK582" s="8">
        <f t="shared" si="780"/>
        <v>0.2409563680493193</v>
      </c>
      <c r="BL582" s="8">
        <f t="shared" si="781"/>
        <v>0.13121188048679627</v>
      </c>
      <c r="BM582" s="8">
        <f t="shared" si="782"/>
        <v>0.39266434154412599</v>
      </c>
      <c r="BN582" s="8">
        <f t="shared" si="783"/>
        <v>0.60574700461537478</v>
      </c>
    </row>
    <row r="583" spans="1:66" x14ac:dyDescent="0.25">
      <c r="A583" t="s">
        <v>16</v>
      </c>
      <c r="B583" t="s">
        <v>252</v>
      </c>
      <c r="C583" t="s">
        <v>63</v>
      </c>
      <c r="D583" t="s">
        <v>501</v>
      </c>
      <c r="E583">
        <f>VLOOKUP(A583,home!$A$2:$E$405,3,FALSE)</f>
        <v>1.54909090909091</v>
      </c>
      <c r="F583">
        <f>VLOOKUP(B583,home!$B$2:$E$405,3,FALSE)</f>
        <v>1.08</v>
      </c>
      <c r="G583">
        <f>VLOOKUP(C583,away!$B$2:$E$405,4,FALSE)</f>
        <v>0.89</v>
      </c>
      <c r="H583">
        <f>VLOOKUP(A583,away!$A$2:$E$405,3,FALSE)</f>
        <v>1.29454545454545</v>
      </c>
      <c r="I583">
        <f>VLOOKUP(C583,away!$B$2:$E$405,3,FALSE)</f>
        <v>1.01</v>
      </c>
      <c r="J583">
        <f>VLOOKUP(B583,home!$B$2:$E$405,4,FALSE)</f>
        <v>0.67</v>
      </c>
      <c r="K583" s="3">
        <f t="shared" si="728"/>
        <v>1.4889861818181827</v>
      </c>
      <c r="L583" s="3">
        <f t="shared" si="729"/>
        <v>0.87601890909090618</v>
      </c>
      <c r="M583" s="5">
        <f t="shared" si="730"/>
        <v>9.3948822082349531E-2</v>
      </c>
      <c r="N583" s="5">
        <f t="shared" si="731"/>
        <v>0.13988849787871341</v>
      </c>
      <c r="O583" s="5">
        <f t="shared" si="732"/>
        <v>8.2300944630955469E-2</v>
      </c>
      <c r="P583" s="5">
        <f t="shared" si="733"/>
        <v>0.12254496930607606</v>
      </c>
      <c r="Q583" s="5">
        <f t="shared" si="734"/>
        <v>0.10414602016835321</v>
      </c>
      <c r="R583" s="5">
        <f t="shared" si="735"/>
        <v>3.6048591866380333E-2</v>
      </c>
      <c r="S583" s="5">
        <f t="shared" si="736"/>
        <v>3.9961303317523081E-2</v>
      </c>
      <c r="T583" s="5">
        <f t="shared" si="737"/>
        <v>9.1233882974040295E-2</v>
      </c>
      <c r="U583" s="5">
        <f t="shared" si="738"/>
        <v>5.367585516304365E-2</v>
      </c>
      <c r="V583" s="5">
        <f t="shared" si="739"/>
        <v>5.791636316140306E-3</v>
      </c>
      <c r="W583" s="5">
        <f t="shared" si="740"/>
        <v>5.1690661640678537E-2</v>
      </c>
      <c r="X583" s="5">
        <f t="shared" si="741"/>
        <v>4.5281997020654365E-2</v>
      </c>
      <c r="Y583" s="5">
        <f t="shared" si="742"/>
        <v>1.9833942815745645E-2</v>
      </c>
      <c r="Z583" s="5">
        <f t="shared" si="743"/>
        <v>1.0526416040349939E-2</v>
      </c>
      <c r="AA583" s="5">
        <f t="shared" si="744"/>
        <v>1.5673688028150327E-2</v>
      </c>
      <c r="AB583" s="5">
        <f t="shared" si="745"/>
        <v>1.166895244602246E-2</v>
      </c>
      <c r="AC583" s="5">
        <f t="shared" si="746"/>
        <v>4.7215592946129529E-4</v>
      </c>
      <c r="AD583" s="5">
        <f t="shared" si="747"/>
        <v>1.9241670228002401E-2</v>
      </c>
      <c r="AE583" s="5">
        <f t="shared" si="748"/>
        <v>1.6856066962221632E-2</v>
      </c>
      <c r="AF583" s="5">
        <f t="shared" si="749"/>
        <v>7.3831166959043276E-3</v>
      </c>
      <c r="AG583" s="5">
        <f t="shared" si="750"/>
        <v>2.1559166112123215E-3</v>
      </c>
      <c r="AH583" s="5">
        <f t="shared" si="751"/>
        <v>2.3053348740760924E-3</v>
      </c>
      <c r="AI583" s="5">
        <f t="shared" si="752"/>
        <v>3.4326117719628616E-3</v>
      </c>
      <c r="AJ583" s="5">
        <f t="shared" si="753"/>
        <v>2.5555557479995639E-3</v>
      </c>
      <c r="AK583" s="5">
        <f t="shared" si="754"/>
        <v>1.2683957318791262E-3</v>
      </c>
      <c r="AL583" s="5">
        <f t="shared" si="755"/>
        <v>2.4634831007375266E-5</v>
      </c>
      <c r="AM583" s="5">
        <f t="shared" si="756"/>
        <v>5.7301162169195704E-3</v>
      </c>
      <c r="AN583" s="5">
        <f t="shared" si="757"/>
        <v>5.0196901573099917E-3</v>
      </c>
      <c r="AO583" s="5">
        <f t="shared" si="758"/>
        <v>2.1986717477905288E-3</v>
      </c>
      <c r="AP583" s="5">
        <f t="shared" si="759"/>
        <v>6.4202600864948507E-4</v>
      </c>
      <c r="AQ583" s="5">
        <f t="shared" si="760"/>
        <v>1.4060673092627764E-4</v>
      </c>
      <c r="AR583" s="5">
        <f t="shared" si="761"/>
        <v>4.0390338829547205E-4</v>
      </c>
      <c r="AS583" s="5">
        <f t="shared" si="762"/>
        <v>6.0140656396150181E-4</v>
      </c>
      <c r="AT583" s="5">
        <f t="shared" si="763"/>
        <v>4.4774303169671466E-4</v>
      </c>
      <c r="AU583" s="5">
        <f t="shared" si="764"/>
        <v>2.2222772906726278E-4</v>
      </c>
      <c r="AV583" s="5">
        <f t="shared" si="765"/>
        <v>8.2723504449497365E-5</v>
      </c>
      <c r="AW583" s="5">
        <f t="shared" si="766"/>
        <v>8.9258839214166877E-7</v>
      </c>
      <c r="AX583" s="5">
        <f t="shared" si="767"/>
        <v>1.4220106445342528E-3</v>
      </c>
      <c r="AY583" s="5">
        <f t="shared" si="768"/>
        <v>1.2457082135405525E-3</v>
      </c>
      <c r="AZ583" s="5">
        <f t="shared" si="769"/>
        <v>5.4563197513568811E-4</v>
      </c>
      <c r="BA583" s="5">
        <f t="shared" si="770"/>
        <v>1.5932797587449399E-4</v>
      </c>
      <c r="BB583" s="5">
        <f t="shared" si="771"/>
        <v>3.4893579903309108E-5</v>
      </c>
      <c r="BC583" s="5">
        <f t="shared" si="772"/>
        <v>6.1134871602346434E-6</v>
      </c>
      <c r="BD583" s="5">
        <f t="shared" si="773"/>
        <v>5.8971167598786671E-5</v>
      </c>
      <c r="BE583" s="5">
        <f t="shared" si="774"/>
        <v>8.780725368027749E-5</v>
      </c>
      <c r="BF583" s="5">
        <f t="shared" si="775"/>
        <v>6.5371893696668476E-5</v>
      </c>
      <c r="BG583" s="5">
        <f t="shared" si="776"/>
        <v>3.244594879787549E-5</v>
      </c>
      <c r="BH583" s="5">
        <f t="shared" si="777"/>
        <v>1.2077892354004232E-5</v>
      </c>
      <c r="BI583" s="5">
        <f t="shared" si="778"/>
        <v>3.5967629641199508E-6</v>
      </c>
      <c r="BJ583" s="8">
        <f t="shared" si="779"/>
        <v>0.51485656973327054</v>
      </c>
      <c r="BK583" s="8">
        <f t="shared" si="780"/>
        <v>0.26398922999609825</v>
      </c>
      <c r="BL583" s="8">
        <f t="shared" si="781"/>
        <v>0.21094820539703202</v>
      </c>
      <c r="BM583" s="8">
        <f t="shared" si="782"/>
        <v>0.42019775960877426</v>
      </c>
      <c r="BN583" s="8">
        <f t="shared" si="783"/>
        <v>0.57887784593282798</v>
      </c>
    </row>
    <row r="584" spans="1:66" x14ac:dyDescent="0.25">
      <c r="A584" t="s">
        <v>16</v>
      </c>
      <c r="B584" t="s">
        <v>18</v>
      </c>
      <c r="C584" t="s">
        <v>323</v>
      </c>
      <c r="D584" t="s">
        <v>501</v>
      </c>
      <c r="E584">
        <f>VLOOKUP(A584,home!$A$2:$E$405,3,FALSE)</f>
        <v>1.54909090909091</v>
      </c>
      <c r="F584">
        <f>VLOOKUP(B584,home!$B$2:$E$405,3,FALSE)</f>
        <v>1.21</v>
      </c>
      <c r="G584">
        <f>VLOOKUP(C584,away!$B$2:$E$405,4,FALSE)</f>
        <v>0.9</v>
      </c>
      <c r="H584">
        <f>VLOOKUP(A584,away!$A$2:$E$405,3,FALSE)</f>
        <v>1.29454545454545</v>
      </c>
      <c r="I584">
        <f>VLOOKUP(C584,away!$B$2:$E$405,3,FALSE)</f>
        <v>0.65</v>
      </c>
      <c r="J584">
        <f>VLOOKUP(B584,home!$B$2:$E$405,4,FALSE)</f>
        <v>1.06</v>
      </c>
      <c r="K584" s="3">
        <f t="shared" si="728"/>
        <v>1.6869600000000009</v>
      </c>
      <c r="L584" s="3">
        <f t="shared" si="729"/>
        <v>0.89194181818181517</v>
      </c>
      <c r="M584" s="5">
        <f t="shared" si="730"/>
        <v>7.5857263364934618E-2</v>
      </c>
      <c r="N584" s="5">
        <f t="shared" si="731"/>
        <v>0.12796816900611016</v>
      </c>
      <c r="O584" s="5">
        <f t="shared" si="732"/>
        <v>6.7660265408016576E-2</v>
      </c>
      <c r="P584" s="5">
        <f t="shared" si="733"/>
        <v>0.11414016133270768</v>
      </c>
      <c r="Q584" s="5">
        <f t="shared" si="734"/>
        <v>0.10793859119327388</v>
      </c>
      <c r="R584" s="5">
        <f t="shared" si="735"/>
        <v>3.0174510073345238E-2</v>
      </c>
      <c r="S584" s="5">
        <f t="shared" si="736"/>
        <v>4.2935823977664045E-2</v>
      </c>
      <c r="T584" s="5">
        <f t="shared" si="737"/>
        <v>9.6274943280912351E-2</v>
      </c>
      <c r="U584" s="5">
        <f t="shared" si="738"/>
        <v>5.0903191513330504E-2</v>
      </c>
      <c r="V584" s="5">
        <f t="shared" si="739"/>
        <v>7.1782503940430375E-3</v>
      </c>
      <c r="W584" s="5">
        <f t="shared" si="740"/>
        <v>6.0696028599801811E-2</v>
      </c>
      <c r="X584" s="5">
        <f t="shared" si="741"/>
        <v>5.4137326105722673E-2</v>
      </c>
      <c r="Y584" s="5">
        <f t="shared" si="742"/>
        <v>2.4143672539120063E-2</v>
      </c>
      <c r="Z584" s="5">
        <f t="shared" si="743"/>
        <v>8.971302459188351E-3</v>
      </c>
      <c r="AA584" s="5">
        <f t="shared" si="744"/>
        <v>1.5134228396552386E-2</v>
      </c>
      <c r="AB584" s="5">
        <f t="shared" si="745"/>
        <v>1.2765418967924016E-2</v>
      </c>
      <c r="AC584" s="5">
        <f t="shared" si="746"/>
        <v>6.750562023647486E-4</v>
      </c>
      <c r="AD584" s="5">
        <f t="shared" si="747"/>
        <v>2.5597943101680443E-2</v>
      </c>
      <c r="AE584" s="5">
        <f t="shared" si="748"/>
        <v>2.28318759118275E-2</v>
      </c>
      <c r="AF584" s="5">
        <f t="shared" si="749"/>
        <v>1.0182352456648506E-2</v>
      </c>
      <c r="AG584" s="5">
        <f t="shared" si="750"/>
        <v>3.0273553211837135E-3</v>
      </c>
      <c r="AH584" s="5">
        <f t="shared" si="751"/>
        <v>2.0004699567268617E-3</v>
      </c>
      <c r="AI584" s="5">
        <f t="shared" si="752"/>
        <v>3.3747127981999477E-3</v>
      </c>
      <c r="AJ584" s="5">
        <f t="shared" si="753"/>
        <v>2.8465027510256938E-3</v>
      </c>
      <c r="AK584" s="5">
        <f t="shared" si="754"/>
        <v>1.6006454269567694E-3</v>
      </c>
      <c r="AL584" s="5">
        <f t="shared" si="755"/>
        <v>4.0629477220067784E-5</v>
      </c>
      <c r="AM584" s="5">
        <f t="shared" si="756"/>
        <v>8.6365412189621637E-3</v>
      </c>
      <c r="AN584" s="5">
        <f t="shared" si="757"/>
        <v>7.7032922776433012E-3</v>
      </c>
      <c r="AO584" s="5">
        <f t="shared" si="758"/>
        <v>3.4354442600535509E-3</v>
      </c>
      <c r="AP584" s="5">
        <f t="shared" si="759"/>
        <v>1.0214054665248151E-3</v>
      </c>
      <c r="AQ584" s="5">
        <f t="shared" si="760"/>
        <v>2.2775856222824716E-4</v>
      </c>
      <c r="AR584" s="5">
        <f t="shared" si="761"/>
        <v>3.568605620842109E-4</v>
      </c>
      <c r="AS584" s="5">
        <f t="shared" si="762"/>
        <v>6.0200949381358066E-4</v>
      </c>
      <c r="AT584" s="5">
        <f t="shared" si="763"/>
        <v>5.0778296784187936E-4</v>
      </c>
      <c r="AU584" s="5">
        <f t="shared" si="764"/>
        <v>2.8553651847684585E-4</v>
      </c>
      <c r="AV584" s="5">
        <f t="shared" si="765"/>
        <v>1.2042217130242508E-4</v>
      </c>
      <c r="AW584" s="5">
        <f t="shared" si="766"/>
        <v>1.6981656216521815E-6</v>
      </c>
      <c r="AX584" s="5">
        <f t="shared" si="767"/>
        <v>2.4282499291234032E-3</v>
      </c>
      <c r="AY584" s="5">
        <f t="shared" si="768"/>
        <v>2.1658576567821913E-3</v>
      </c>
      <c r="AZ584" s="5">
        <f t="shared" si="769"/>
        <v>9.6590950815665677E-4</v>
      </c>
      <c r="BA584" s="5">
        <f t="shared" si="770"/>
        <v>2.8717836096811713E-4</v>
      </c>
      <c r="BB584" s="5">
        <f t="shared" si="771"/>
        <v>6.4036597356094001E-5</v>
      </c>
      <c r="BC584" s="5">
        <f t="shared" si="772"/>
        <v>1.1423383815194263E-5</v>
      </c>
      <c r="BD584" s="5">
        <f t="shared" si="773"/>
        <v>5.304980976379592E-5</v>
      </c>
      <c r="BE584" s="5">
        <f t="shared" si="774"/>
        <v>8.9492907079133203E-5</v>
      </c>
      <c r="BF584" s="5">
        <f t="shared" si="775"/>
        <v>7.548547726310733E-5</v>
      </c>
      <c r="BG584" s="5">
        <f t="shared" si="776"/>
        <v>4.2446993574590542E-5</v>
      </c>
      <c r="BH584" s="5">
        <f t="shared" si="777"/>
        <v>1.7901595070147834E-5</v>
      </c>
      <c r="BI584" s="5">
        <f t="shared" si="778"/>
        <v>6.0398549639073152E-6</v>
      </c>
      <c r="BJ584" s="8">
        <f t="shared" si="779"/>
        <v>0.55974535473789511</v>
      </c>
      <c r="BK584" s="8">
        <f t="shared" si="780"/>
        <v>0.2429930424057164</v>
      </c>
      <c r="BL584" s="8">
        <f t="shared" si="781"/>
        <v>0.18861697364331159</v>
      </c>
      <c r="BM584" s="8">
        <f t="shared" si="782"/>
        <v>0.47442355337656256</v>
      </c>
      <c r="BN584" s="8">
        <f t="shared" si="783"/>
        <v>0.52373896037838819</v>
      </c>
    </row>
    <row r="585" spans="1:66" x14ac:dyDescent="0.25">
      <c r="A585" t="s">
        <v>69</v>
      </c>
      <c r="B585" t="s">
        <v>259</v>
      </c>
      <c r="C585" t="s">
        <v>79</v>
      </c>
      <c r="D585" t="s">
        <v>501</v>
      </c>
      <c r="E585">
        <f>VLOOKUP(A585,home!$A$2:$E$405,3,FALSE)</f>
        <v>1.3323170731707299</v>
      </c>
      <c r="F585">
        <f>VLOOKUP(B585,home!$B$2:$E$405,3,FALSE)</f>
        <v>1.31</v>
      </c>
      <c r="G585">
        <f>VLOOKUP(C585,away!$B$2:$E$405,4,FALSE)</f>
        <v>1.68</v>
      </c>
      <c r="H585">
        <f>VLOOKUP(A585,away!$A$2:$E$405,3,FALSE)</f>
        <v>1.3201219512195099</v>
      </c>
      <c r="I585">
        <f>VLOOKUP(C585,away!$B$2:$E$405,3,FALSE)</f>
        <v>0.84</v>
      </c>
      <c r="J585">
        <f>VLOOKUP(B585,home!$B$2:$E$405,4,FALSE)</f>
        <v>0.85</v>
      </c>
      <c r="K585" s="3">
        <f t="shared" si="728"/>
        <v>2.9321634146341427</v>
      </c>
      <c r="L585" s="3">
        <f t="shared" si="729"/>
        <v>0.94256707317072996</v>
      </c>
      <c r="M585" s="5">
        <f t="shared" si="730"/>
        <v>2.0759932174690809E-2</v>
      </c>
      <c r="N585" s="5">
        <f t="shared" si="731"/>
        <v>6.0871513612914596E-2</v>
      </c>
      <c r="O585" s="5">
        <f t="shared" si="732"/>
        <v>1.9567628509121183E-2</v>
      </c>
      <c r="P585" s="5">
        <f t="shared" si="733"/>
        <v>5.7375484425597159E-2</v>
      </c>
      <c r="Q585" s="5">
        <f t="shared" si="734"/>
        <v>8.9242612604596205E-2</v>
      </c>
      <c r="R585" s="5">
        <f t="shared" si="735"/>
        <v>9.2219011663672423E-3</v>
      </c>
      <c r="S585" s="5">
        <f t="shared" si="736"/>
        <v>3.9643027074593176E-2</v>
      </c>
      <c r="T585" s="5">
        <f t="shared" si="737"/>
        <v>8.4117148164823546E-2</v>
      </c>
      <c r="U585" s="5">
        <f t="shared" si="738"/>
        <v>2.7040121213393956E-2</v>
      </c>
      <c r="V585" s="5">
        <f t="shared" si="739"/>
        <v>1.2173759974861679E-2</v>
      </c>
      <c r="W585" s="5">
        <f t="shared" si="740"/>
        <v>8.7224641235188249E-2</v>
      </c>
      <c r="X585" s="5">
        <f t="shared" si="741"/>
        <v>8.2215074797418353E-2</v>
      </c>
      <c r="Y585" s="5">
        <f t="shared" si="742"/>
        <v>3.8746611211157626E-2</v>
      </c>
      <c r="Z585" s="5">
        <f t="shared" si="743"/>
        <v>2.8974201304841707E-3</v>
      </c>
      <c r="AA585" s="5">
        <f t="shared" si="744"/>
        <v>8.4957093034301687E-3</v>
      </c>
      <c r="AB585" s="5">
        <f t="shared" si="745"/>
        <v>1.2455404000442432E-2</v>
      </c>
      <c r="AC585" s="5">
        <f t="shared" si="746"/>
        <v>2.1028349525696287E-3</v>
      </c>
      <c r="AD585" s="5">
        <f t="shared" si="747"/>
        <v>6.3939225471101924E-2</v>
      </c>
      <c r="AE585" s="5">
        <f t="shared" si="748"/>
        <v>6.0267008613099922E-2</v>
      </c>
      <c r="AF585" s="5">
        <f t="shared" si="749"/>
        <v>2.8402848958602379E-2</v>
      </c>
      <c r="AG585" s="5">
        <f t="shared" si="750"/>
        <v>8.9238634042067208E-3</v>
      </c>
      <c r="AH585" s="5">
        <f t="shared" si="751"/>
        <v>6.8275320303410475E-4</v>
      </c>
      <c r="AI585" s="5">
        <f t="shared" si="752"/>
        <v>2.0019439631608787E-3</v>
      </c>
      <c r="AJ585" s="5">
        <f t="shared" si="753"/>
        <v>2.9350134234640058E-3</v>
      </c>
      <c r="AK585" s="5">
        <f t="shared" si="754"/>
        <v>2.8686463272470878E-3</v>
      </c>
      <c r="AL585" s="5">
        <f t="shared" si="755"/>
        <v>2.3246930299290733E-4</v>
      </c>
      <c r="AM585" s="5">
        <f t="shared" si="756"/>
        <v>3.7496051537281701E-2</v>
      </c>
      <c r="AN585" s="5">
        <f t="shared" si="757"/>
        <v>3.5342543552954464E-2</v>
      </c>
      <c r="AO585" s="5">
        <f t="shared" si="758"/>
        <v>1.6656358917558668E-2</v>
      </c>
      <c r="AP585" s="5">
        <f t="shared" si="759"/>
        <v>5.2332451582014867E-3</v>
      </c>
      <c r="AQ585" s="5">
        <f t="shared" si="760"/>
        <v>1.2331711429877173E-3</v>
      </c>
      <c r="AR585" s="5">
        <f t="shared" si="761"/>
        <v>1.2870813765635948E-4</v>
      </c>
      <c r="AS585" s="5">
        <f t="shared" si="762"/>
        <v>3.7739329240167233E-4</v>
      </c>
      <c r="AT585" s="5">
        <f t="shared" si="763"/>
        <v>5.532894024542546E-4</v>
      </c>
      <c r="AU585" s="5">
        <f t="shared" si="764"/>
        <v>5.4077831452705046E-4</v>
      </c>
      <c r="AV585" s="5">
        <f t="shared" si="765"/>
        <v>3.9641259732093323E-4</v>
      </c>
      <c r="AW585" s="5">
        <f t="shared" si="766"/>
        <v>1.7846931131381635E-5</v>
      </c>
      <c r="AX585" s="5">
        <f t="shared" si="767"/>
        <v>1.8324091751808956E-2</v>
      </c>
      <c r="AY585" s="5">
        <f t="shared" si="768"/>
        <v>1.7271685531014481E-2</v>
      </c>
      <c r="AZ585" s="5">
        <f t="shared" si="769"/>
        <v>8.1398610398467804E-3</v>
      </c>
      <c r="BA585" s="5">
        <f t="shared" si="770"/>
        <v>2.5574549987816115E-3</v>
      </c>
      <c r="BB585" s="5">
        <f t="shared" si="771"/>
        <v>6.0264321824185908E-4</v>
      </c>
      <c r="BC585" s="5">
        <f t="shared" si="772"/>
        <v>1.1360633087688374E-4</v>
      </c>
      <c r="BD585" s="5">
        <f t="shared" si="773"/>
        <v>2.0219342100668358E-5</v>
      </c>
      <c r="BE585" s="5">
        <f t="shared" si="774"/>
        <v>5.9286415175551613E-5</v>
      </c>
      <c r="BF585" s="5">
        <f t="shared" si="775"/>
        <v>8.6918728781281454E-5</v>
      </c>
      <c r="BG585" s="5">
        <f t="shared" si="776"/>
        <v>8.4953305526327041E-5</v>
      </c>
      <c r="BH585" s="5">
        <f t="shared" si="777"/>
        <v>6.2274243604133183E-5</v>
      </c>
      <c r="BI585" s="5">
        <f t="shared" si="778"/>
        <v>3.6519651754010706E-5</v>
      </c>
      <c r="BJ585" s="8">
        <f t="shared" si="779"/>
        <v>0.746921261252664</v>
      </c>
      <c r="BK585" s="8">
        <f t="shared" si="780"/>
        <v>0.14955919343631985</v>
      </c>
      <c r="BL585" s="8">
        <f t="shared" si="781"/>
        <v>8.7615874540963298E-2</v>
      </c>
      <c r="BM585" s="8">
        <f t="shared" si="782"/>
        <v>0.71270083826726094</v>
      </c>
      <c r="BN585" s="8">
        <f t="shared" si="783"/>
        <v>0.25703907249328717</v>
      </c>
    </row>
    <row r="586" spans="1:66" x14ac:dyDescent="0.25">
      <c r="A586" t="s">
        <v>69</v>
      </c>
      <c r="B586" t="s">
        <v>351</v>
      </c>
      <c r="C586" t="s">
        <v>262</v>
      </c>
      <c r="D586" t="s">
        <v>501</v>
      </c>
      <c r="E586">
        <f>VLOOKUP(A586,home!$A$2:$E$405,3,FALSE)</f>
        <v>1.3323170731707299</v>
      </c>
      <c r="F586">
        <f>VLOOKUP(B586,home!$B$2:$E$405,3,FALSE)</f>
        <v>1.22</v>
      </c>
      <c r="G586">
        <f>VLOOKUP(C586,away!$B$2:$E$405,4,FALSE)</f>
        <v>0.42</v>
      </c>
      <c r="H586">
        <f>VLOOKUP(A586,away!$A$2:$E$405,3,FALSE)</f>
        <v>1.3201219512195099</v>
      </c>
      <c r="I586">
        <f>VLOOKUP(C586,away!$B$2:$E$405,3,FALSE)</f>
        <v>1.5</v>
      </c>
      <c r="J586">
        <f>VLOOKUP(B586,home!$B$2:$E$405,4,FALSE)</f>
        <v>1.0900000000000001</v>
      </c>
      <c r="K586" s="3">
        <f t="shared" si="728"/>
        <v>0.682679268292682</v>
      </c>
      <c r="L586" s="3">
        <f t="shared" si="729"/>
        <v>2.1583993902438992</v>
      </c>
      <c r="M586" s="5">
        <f t="shared" si="730"/>
        <v>5.8362678598190131E-2</v>
      </c>
      <c r="N586" s="5">
        <f t="shared" si="731"/>
        <v>3.984299072101341E-2</v>
      </c>
      <c r="O586" s="5">
        <f t="shared" si="732"/>
        <v>0.12596996989933423</v>
      </c>
      <c r="P586" s="5">
        <f t="shared" si="733"/>
        <v>8.5997086877728682E-2</v>
      </c>
      <c r="Q586" s="5">
        <f t="shared" si="734"/>
        <v>1.3599991876006776E-2</v>
      </c>
      <c r="R586" s="5">
        <f t="shared" si="735"/>
        <v>0.13594675310988269</v>
      </c>
      <c r="S586" s="5">
        <f t="shared" si="736"/>
        <v>3.1679058985501031E-2</v>
      </c>
      <c r="T586" s="5">
        <f t="shared" si="737"/>
        <v>2.9354214172495008E-2</v>
      </c>
      <c r="U586" s="5">
        <f t="shared" si="738"/>
        <v>9.2808029939820624E-2</v>
      </c>
      <c r="V586" s="5">
        <f t="shared" si="739"/>
        <v>5.186546633369502E-3</v>
      </c>
      <c r="W586" s="5">
        <f t="shared" si="740"/>
        <v>3.0948108342329088E-3</v>
      </c>
      <c r="X586" s="5">
        <f t="shared" si="741"/>
        <v>6.6798378175285233E-3</v>
      </c>
      <c r="Y586" s="5">
        <f t="shared" si="742"/>
        <v>7.2088789361408525E-3</v>
      </c>
      <c r="Z586" s="5">
        <f t="shared" si="743"/>
        <v>9.7809129672669567E-2</v>
      </c>
      <c r="AA586" s="5">
        <f t="shared" si="744"/>
        <v>6.6772265077282122E-2</v>
      </c>
      <c r="AB586" s="5">
        <f t="shared" si="745"/>
        <v>2.279202053260198E-2</v>
      </c>
      <c r="AC586" s="5">
        <f t="shared" si="746"/>
        <v>4.7764675146256446E-4</v>
      </c>
      <c r="AD586" s="5">
        <f t="shared" si="747"/>
        <v>5.281907989545966E-4</v>
      </c>
      <c r="AE586" s="5">
        <f t="shared" si="748"/>
        <v>1.1400466983960392E-3</v>
      </c>
      <c r="AF586" s="5">
        <f t="shared" si="749"/>
        <v>1.2303380493337908E-3</v>
      </c>
      <c r="AG586" s="5">
        <f t="shared" si="750"/>
        <v>8.8518696515864099E-4</v>
      </c>
      <c r="AH586" s="5">
        <f t="shared" si="751"/>
        <v>5.2777791461444103E-2</v>
      </c>
      <c r="AI586" s="5">
        <f t="shared" si="752"/>
        <v>3.603030405700243E-2</v>
      </c>
      <c r="AJ586" s="5">
        <f t="shared" si="753"/>
        <v>1.2298570804998634E-2</v>
      </c>
      <c r="AK586" s="5">
        <f t="shared" si="754"/>
        <v>2.7986597727340697E-3</v>
      </c>
      <c r="AL586" s="5">
        <f t="shared" si="755"/>
        <v>2.8152394762542517E-5</v>
      </c>
      <c r="AM586" s="5">
        <f t="shared" si="756"/>
        <v>7.2116981629850239E-5</v>
      </c>
      <c r="AN586" s="5">
        <f t="shared" si="757"/>
        <v>1.5565724917609923E-4</v>
      </c>
      <c r="AO586" s="5">
        <f t="shared" si="758"/>
        <v>1.6798525585436764E-4</v>
      </c>
      <c r="AP586" s="5">
        <f t="shared" si="759"/>
        <v>1.2085975793534418E-4</v>
      </c>
      <c r="AQ586" s="5">
        <f t="shared" si="760"/>
        <v>6.521590695816801E-5</v>
      </c>
      <c r="AR586" s="5">
        <f t="shared" si="761"/>
        <v>2.2783110581760104E-2</v>
      </c>
      <c r="AS586" s="5">
        <f t="shared" si="762"/>
        <v>1.5553557261387251E-2</v>
      </c>
      <c r="AT586" s="5">
        <f t="shared" si="763"/>
        <v>5.3090455452760891E-3</v>
      </c>
      <c r="AU586" s="5">
        <f t="shared" si="764"/>
        <v>1.2081251093938679E-3</v>
      </c>
      <c r="AV586" s="5">
        <f t="shared" si="765"/>
        <v>2.0619049142175548E-4</v>
      </c>
      <c r="AW586" s="5">
        <f t="shared" si="766"/>
        <v>1.1522888696266355E-6</v>
      </c>
      <c r="AX586" s="5">
        <f t="shared" si="767"/>
        <v>8.20546137509049E-6</v>
      </c>
      <c r="AY586" s="5">
        <f t="shared" si="768"/>
        <v>1.7710662828665179E-5</v>
      </c>
      <c r="AZ586" s="5">
        <f t="shared" si="769"/>
        <v>1.9113341925103108E-5</v>
      </c>
      <c r="BA586" s="5">
        <f t="shared" si="770"/>
        <v>1.3751408518888569E-5</v>
      </c>
      <c r="BB586" s="5">
        <f t="shared" si="771"/>
        <v>7.4202579405409604E-6</v>
      </c>
      <c r="BC586" s="5">
        <f t="shared" si="772"/>
        <v>3.203176042863209E-6</v>
      </c>
      <c r="BD586" s="5">
        <f t="shared" si="773"/>
        <v>8.1958419979217198E-3</v>
      </c>
      <c r="BE586" s="5">
        <f t="shared" si="774"/>
        <v>5.5951314181836341E-3</v>
      </c>
      <c r="BF586" s="5">
        <f t="shared" si="775"/>
        <v>1.9098401112834994E-3</v>
      </c>
      <c r="BG586" s="5">
        <f t="shared" si="776"/>
        <v>4.3460274990901127E-4</v>
      </c>
      <c r="BH586" s="5">
        <f t="shared" si="777"/>
        <v>7.4173571826467805E-5</v>
      </c>
      <c r="BI586" s="5">
        <f t="shared" si="778"/>
        <v>1.0127351948229547E-5</v>
      </c>
      <c r="BJ586" s="8">
        <f t="shared" si="779"/>
        <v>0.10421572632944551</v>
      </c>
      <c r="BK586" s="8">
        <f t="shared" si="780"/>
        <v>0.18174888090384309</v>
      </c>
      <c r="BL586" s="8">
        <f t="shared" si="781"/>
        <v>0.6094741108454127</v>
      </c>
      <c r="BM586" s="8">
        <f t="shared" si="782"/>
        <v>0.53351181829525596</v>
      </c>
      <c r="BN586" s="8">
        <f t="shared" si="783"/>
        <v>0.45971947108215594</v>
      </c>
    </row>
    <row r="587" spans="1:66" x14ac:dyDescent="0.25">
      <c r="A587" t="s">
        <v>80</v>
      </c>
      <c r="B587" t="s">
        <v>94</v>
      </c>
      <c r="C587" t="s">
        <v>85</v>
      </c>
      <c r="D587" t="s">
        <v>501</v>
      </c>
      <c r="E587">
        <f>VLOOKUP(A587,home!$A$2:$E$405,3,FALSE)</f>
        <v>1.22770398481973</v>
      </c>
      <c r="F587">
        <f>VLOOKUP(B587,home!$B$2:$E$405,3,FALSE)</f>
        <v>0.74</v>
      </c>
      <c r="G587">
        <f>VLOOKUP(C587,away!$B$2:$E$405,4,FALSE)</f>
        <v>0.78</v>
      </c>
      <c r="H587">
        <f>VLOOKUP(A587,away!$A$2:$E$405,3,FALSE)</f>
        <v>1.04174573055028</v>
      </c>
      <c r="I587">
        <f>VLOOKUP(C587,away!$B$2:$E$405,3,FALSE)</f>
        <v>1.22</v>
      </c>
      <c r="J587">
        <f>VLOOKUP(B587,home!$B$2:$E$405,4,FALSE)</f>
        <v>1</v>
      </c>
      <c r="K587" s="3">
        <f t="shared" si="728"/>
        <v>0.70863074003794813</v>
      </c>
      <c r="L587" s="3">
        <f t="shared" si="729"/>
        <v>1.2709297912713415</v>
      </c>
      <c r="M587" s="5">
        <f t="shared" si="730"/>
        <v>0.13812992775263891</v>
      </c>
      <c r="N587" s="5">
        <f t="shared" si="731"/>
        <v>9.7883112924740834E-2</v>
      </c>
      <c r="O587" s="5">
        <f t="shared" si="732"/>
        <v>0.17555344024698688</v>
      </c>
      <c r="P587" s="5">
        <f t="shared" si="733"/>
        <v>0.12440256427843002</v>
      </c>
      <c r="Q587" s="5">
        <f t="shared" si="734"/>
        <v>3.4681491374538562E-2</v>
      </c>
      <c r="R587" s="5">
        <f t="shared" si="735"/>
        <v>0.1115580485850345</v>
      </c>
      <c r="S587" s="5">
        <f t="shared" si="736"/>
        <v>2.8009856826181623E-2</v>
      </c>
      <c r="T587" s="5">
        <f t="shared" si="737"/>
        <v>4.4077740593621129E-2</v>
      </c>
      <c r="U587" s="5">
        <f t="shared" si="738"/>
        <v>7.9053462526002372E-2</v>
      </c>
      <c r="V587" s="5">
        <f t="shared" si="739"/>
        <v>2.8029149969654881E-3</v>
      </c>
      <c r="W587" s="5">
        <f t="shared" si="740"/>
        <v>8.1921236327863259E-3</v>
      </c>
      <c r="X587" s="5">
        <f t="shared" si="741"/>
        <v>1.041161397868615E-2</v>
      </c>
      <c r="Y587" s="5">
        <f t="shared" si="742"/>
        <v>6.6162151903646866E-3</v>
      </c>
      <c r="Z587" s="5">
        <f t="shared" si="743"/>
        <v>4.726081580093866E-2</v>
      </c>
      <c r="AA587" s="5">
        <f t="shared" si="744"/>
        <v>3.3490466875816319E-2</v>
      </c>
      <c r="AB587" s="5">
        <f t="shared" si="745"/>
        <v>1.1866187163213051E-2</v>
      </c>
      <c r="AC587" s="5">
        <f t="shared" si="746"/>
        <v>1.5777256726245249E-4</v>
      </c>
      <c r="AD587" s="5">
        <f t="shared" si="747"/>
        <v>1.4512976580959346E-3</v>
      </c>
      <c r="AE587" s="5">
        <f t="shared" si="748"/>
        <v>1.8444974296764527E-3</v>
      </c>
      <c r="AF587" s="5">
        <f t="shared" si="749"/>
        <v>1.1721133666496102E-3</v>
      </c>
      <c r="AG587" s="5">
        <f t="shared" si="750"/>
        <v>4.9655793214077929E-4</v>
      </c>
      <c r="AH587" s="5">
        <f t="shared" si="751"/>
        <v>1.5016294690300084E-2</v>
      </c>
      <c r="AI587" s="5">
        <f t="shared" si="752"/>
        <v>1.064100801901526E-2</v>
      </c>
      <c r="AJ587" s="5">
        <f t="shared" si="753"/>
        <v>3.7702726936322613E-3</v>
      </c>
      <c r="AK587" s="5">
        <f t="shared" si="754"/>
        <v>8.9057704301116584E-4</v>
      </c>
      <c r="AL587" s="5">
        <f t="shared" si="755"/>
        <v>5.6837246669348777E-6</v>
      </c>
      <c r="AM587" s="5">
        <f t="shared" si="756"/>
        <v>2.0568682669437269E-4</v>
      </c>
      <c r="AN587" s="5">
        <f t="shared" si="757"/>
        <v>2.6141351571794366E-4</v>
      </c>
      <c r="AO587" s="5">
        <f t="shared" si="758"/>
        <v>1.661191124834569E-4</v>
      </c>
      <c r="AP587" s="5">
        <f t="shared" si="759"/>
        <v>7.0375242984926752E-5</v>
      </c>
      <c r="AQ587" s="5">
        <f t="shared" si="760"/>
        <v>2.2360498219375741E-5</v>
      </c>
      <c r="AR587" s="5">
        <f t="shared" si="761"/>
        <v>3.816931255282405E-3</v>
      </c>
      <c r="AS587" s="5">
        <f t="shared" si="762"/>
        <v>2.7047948201047449E-3</v>
      </c>
      <c r="AT587" s="5">
        <f t="shared" si="763"/>
        <v>9.5835037751081694E-4</v>
      </c>
      <c r="AU587" s="5">
        <f t="shared" si="764"/>
        <v>2.2637217907704575E-4</v>
      </c>
      <c r="AV587" s="5">
        <f t="shared" si="765"/>
        <v>4.0103571195842455E-5</v>
      </c>
      <c r="AW587" s="5">
        <f t="shared" si="766"/>
        <v>1.4219099017924336E-7</v>
      </c>
      <c r="AX587" s="5">
        <f t="shared" si="767"/>
        <v>2.4292668036081731E-5</v>
      </c>
      <c r="AY587" s="5">
        <f t="shared" si="768"/>
        <v>3.0874275516521344E-5</v>
      </c>
      <c r="AZ587" s="5">
        <f t="shared" si="769"/>
        <v>1.9619518268933188E-5</v>
      </c>
      <c r="BA587" s="5">
        <f t="shared" si="770"/>
        <v>8.3116767527931709E-6</v>
      </c>
      <c r="BB587" s="5">
        <f t="shared" si="771"/>
        <v>2.6408894001355732E-6</v>
      </c>
      <c r="BC587" s="5">
        <f t="shared" si="772"/>
        <v>6.7127700281699996E-7</v>
      </c>
      <c r="BD587" s="5">
        <f t="shared" si="773"/>
        <v>8.085086072621866E-4</v>
      </c>
      <c r="BE587" s="5">
        <f t="shared" si="774"/>
        <v>5.7293405269125402E-4</v>
      </c>
      <c r="BF587" s="5">
        <f t="shared" si="775"/>
        <v>2.0299934087577201E-4</v>
      </c>
      <c r="BG587" s="5">
        <f t="shared" si="776"/>
        <v>4.7950524384004677E-5</v>
      </c>
      <c r="BH587" s="5">
        <f t="shared" si="777"/>
        <v>8.494803894861227E-6</v>
      </c>
      <c r="BI587" s="5">
        <f t="shared" si="778"/>
        <v>1.2039358340985514E-6</v>
      </c>
      <c r="BJ587" s="8">
        <f t="shared" si="779"/>
        <v>0.20763912958237782</v>
      </c>
      <c r="BK587" s="8">
        <f t="shared" si="780"/>
        <v>0.29353959442166194</v>
      </c>
      <c r="BL587" s="8">
        <f t="shared" si="781"/>
        <v>0.45122840131112485</v>
      </c>
      <c r="BM587" s="8">
        <f t="shared" si="782"/>
        <v>0.31742862386920728</v>
      </c>
      <c r="BN587" s="8">
        <f t="shared" si="783"/>
        <v>0.68220858516236971</v>
      </c>
    </row>
    <row r="588" spans="1:66" x14ac:dyDescent="0.25">
      <c r="A588" t="s">
        <v>80</v>
      </c>
      <c r="B588" t="s">
        <v>92</v>
      </c>
      <c r="C588" t="s">
        <v>81</v>
      </c>
      <c r="D588" t="s">
        <v>501</v>
      </c>
      <c r="E588">
        <f>VLOOKUP(A588,home!$A$2:$E$405,3,FALSE)</f>
        <v>1.22770398481973</v>
      </c>
      <c r="F588">
        <f>VLOOKUP(B588,home!$B$2:$E$405,3,FALSE)</f>
        <v>0.93</v>
      </c>
      <c r="G588">
        <f>VLOOKUP(C588,away!$B$2:$E$405,4,FALSE)</f>
        <v>1</v>
      </c>
      <c r="H588">
        <f>VLOOKUP(A588,away!$A$2:$E$405,3,FALSE)</f>
        <v>1.04174573055028</v>
      </c>
      <c r="I588">
        <f>VLOOKUP(C588,away!$B$2:$E$405,3,FALSE)</f>
        <v>0.89</v>
      </c>
      <c r="J588">
        <f>VLOOKUP(B588,home!$B$2:$E$405,4,FALSE)</f>
        <v>1.48</v>
      </c>
      <c r="K588" s="3">
        <f t="shared" si="728"/>
        <v>1.141764705882349</v>
      </c>
      <c r="L588" s="3">
        <f t="shared" si="729"/>
        <v>1.3721874762808288</v>
      </c>
      <c r="M588" s="5">
        <f t="shared" si="730"/>
        <v>8.0947686214553727E-2</v>
      </c>
      <c r="N588" s="5">
        <f t="shared" si="731"/>
        <v>9.2423211142616632E-2</v>
      </c>
      <c r="O588" s="5">
        <f t="shared" si="732"/>
        <v>0.11107540125752093</v>
      </c>
      <c r="P588" s="5">
        <f t="shared" si="733"/>
        <v>0.12682197284755731</v>
      </c>
      <c r="Q588" s="5">
        <f t="shared" si="734"/>
        <v>5.2762780243475964E-2</v>
      </c>
      <c r="R588" s="5">
        <f t="shared" si="735"/>
        <v>7.6208137264219017E-2</v>
      </c>
      <c r="S588" s="5">
        <f t="shared" si="736"/>
        <v>4.9673479098327901E-2</v>
      </c>
      <c r="T588" s="5">
        <f t="shared" si="737"/>
        <v>7.2400426263855275E-2</v>
      </c>
      <c r="U588" s="5">
        <f t="shared" si="738"/>
        <v>8.7011761429322723E-2</v>
      </c>
      <c r="V588" s="5">
        <f t="shared" si="739"/>
        <v>8.6471329159899541E-3</v>
      </c>
      <c r="W588" s="5">
        <f t="shared" si="740"/>
        <v>2.008089342207578E-2</v>
      </c>
      <c r="X588" s="5">
        <f t="shared" si="741"/>
        <v>2.7554750466302465E-2</v>
      </c>
      <c r="Y588" s="5">
        <f t="shared" si="742"/>
        <v>1.8905141750951787E-2</v>
      </c>
      <c r="Z588" s="5">
        <f t="shared" si="743"/>
        <v>3.4857283848217235E-2</v>
      </c>
      <c r="AA588" s="5">
        <f t="shared" si="744"/>
        <v>3.9798816440817314E-2</v>
      </c>
      <c r="AB588" s="5">
        <f t="shared" si="745"/>
        <v>2.2720441974007691E-2</v>
      </c>
      <c r="AC588" s="5">
        <f t="shared" si="746"/>
        <v>8.4672467735381711E-4</v>
      </c>
      <c r="AD588" s="5">
        <f t="shared" si="747"/>
        <v>5.7319138429777899E-3</v>
      </c>
      <c r="AE588" s="5">
        <f t="shared" si="748"/>
        <v>7.865260390454841E-3</v>
      </c>
      <c r="AF588" s="5">
        <f t="shared" si="749"/>
        <v>5.3963059027348978E-3</v>
      </c>
      <c r="AG588" s="5">
        <f t="shared" si="750"/>
        <v>2.4682477926377131E-3</v>
      </c>
      <c r="AH588" s="5">
        <f t="shared" si="751"/>
        <v>1.1957682088422419E-2</v>
      </c>
      <c r="AI588" s="5">
        <f t="shared" si="752"/>
        <v>1.3652859372722259E-2</v>
      </c>
      <c r="AJ588" s="5">
        <f t="shared" si="753"/>
        <v>7.7941764830746522E-3</v>
      </c>
      <c r="AK588" s="5">
        <f t="shared" si="754"/>
        <v>2.9663718732642836E-3</v>
      </c>
      <c r="AL588" s="5">
        <f t="shared" si="755"/>
        <v>5.3063057914268436E-5</v>
      </c>
      <c r="AM588" s="5">
        <f t="shared" si="756"/>
        <v>1.3088993846140985E-3</v>
      </c>
      <c r="AN588" s="5">
        <f t="shared" si="757"/>
        <v>1.7960553432791501E-3</v>
      </c>
      <c r="AO588" s="5">
        <f t="shared" si="758"/>
        <v>1.2322623243774572E-3</v>
      </c>
      <c r="AP588" s="5">
        <f t="shared" si="759"/>
        <v>5.6363164300115046E-4</v>
      </c>
      <c r="AQ588" s="5">
        <f t="shared" si="760"/>
        <v>1.9335207044044134E-4</v>
      </c>
      <c r="AR588" s="5">
        <f t="shared" si="761"/>
        <v>3.2816363214161655E-3</v>
      </c>
      <c r="AS588" s="5">
        <f t="shared" si="762"/>
        <v>3.7468565293345625E-3</v>
      </c>
      <c r="AT588" s="5">
        <f t="shared" si="763"/>
        <v>2.1390142715995183E-3</v>
      </c>
      <c r="AU588" s="5">
        <f t="shared" si="764"/>
        <v>8.1408366689699027E-4</v>
      </c>
      <c r="AV588" s="5">
        <f t="shared" si="765"/>
        <v>2.3237299962456664E-4</v>
      </c>
      <c r="AW588" s="5">
        <f t="shared" si="766"/>
        <v>2.309297249973565E-6</v>
      </c>
      <c r="AX588" s="5">
        <f t="shared" si="767"/>
        <v>2.4907585348391724E-4</v>
      </c>
      <c r="AY588" s="5">
        <f t="shared" si="768"/>
        <v>3.4177876679458995E-4</v>
      </c>
      <c r="AZ588" s="5">
        <f t="shared" si="769"/>
        <v>2.3449227172712115E-4</v>
      </c>
      <c r="BA588" s="5">
        <f t="shared" si="770"/>
        <v>1.072557861828656E-4</v>
      </c>
      <c r="BB588" s="5">
        <f t="shared" si="771"/>
        <v>3.6793761639695613E-5</v>
      </c>
      <c r="BC588" s="5">
        <f t="shared" si="772"/>
        <v>1.0097587785450458E-5</v>
      </c>
      <c r="BD588" s="5">
        <f t="shared" si="773"/>
        <v>7.50503376992592E-4</v>
      </c>
      <c r="BE588" s="5">
        <f t="shared" si="774"/>
        <v>8.5689826749565663E-4</v>
      </c>
      <c r="BF588" s="5">
        <f t="shared" si="775"/>
        <v>4.8918809917913647E-4</v>
      </c>
      <c r="BG588" s="5">
        <f t="shared" si="776"/>
        <v>1.8617923539347069E-4</v>
      </c>
      <c r="BH588" s="5">
        <f t="shared" si="777"/>
        <v>5.3143219985106692E-5</v>
      </c>
      <c r="BI588" s="5">
        <f t="shared" si="778"/>
        <v>1.2135410587187247E-5</v>
      </c>
      <c r="BJ588" s="8">
        <f t="shared" si="779"/>
        <v>0.31166262601140904</v>
      </c>
      <c r="BK588" s="8">
        <f t="shared" si="780"/>
        <v>0.26733183757849155</v>
      </c>
      <c r="BL588" s="8">
        <f t="shared" si="781"/>
        <v>0.38574765958187629</v>
      </c>
      <c r="BM588" s="8">
        <f t="shared" si="782"/>
        <v>0.45902074858050596</v>
      </c>
      <c r="BN588" s="8">
        <f t="shared" si="783"/>
        <v>0.54023918896994361</v>
      </c>
    </row>
    <row r="589" spans="1:66" x14ac:dyDescent="0.25">
      <c r="A589" t="s">
        <v>80</v>
      </c>
      <c r="B589" t="s">
        <v>84</v>
      </c>
      <c r="C589" t="s">
        <v>369</v>
      </c>
      <c r="D589" t="s">
        <v>501</v>
      </c>
      <c r="E589">
        <f>VLOOKUP(A589,home!$A$2:$E$405,3,FALSE)</f>
        <v>1.22770398481973</v>
      </c>
      <c r="F589">
        <f>VLOOKUP(B589,home!$B$2:$E$405,3,FALSE)</f>
        <v>1.07</v>
      </c>
      <c r="G589">
        <f>VLOOKUP(C589,away!$B$2:$E$405,4,FALSE)</f>
        <v>1.41</v>
      </c>
      <c r="H589">
        <f>VLOOKUP(A589,away!$A$2:$E$405,3,FALSE)</f>
        <v>1.04174573055028</v>
      </c>
      <c r="I589">
        <f>VLOOKUP(C589,away!$B$2:$E$405,3,FALSE)</f>
        <v>0.67</v>
      </c>
      <c r="J589">
        <f>VLOOKUP(B589,home!$B$2:$E$405,4,FALSE)</f>
        <v>1.1299999999999999</v>
      </c>
      <c r="K589" s="3">
        <f t="shared" si="728"/>
        <v>1.8522370018975267</v>
      </c>
      <c r="L589" s="3">
        <f t="shared" si="729"/>
        <v>0.78870569259961698</v>
      </c>
      <c r="M589" s="5">
        <f t="shared" si="730"/>
        <v>7.1294029378718357E-2</v>
      </c>
      <c r="N589" s="5">
        <f t="shared" si="731"/>
        <v>0.13205343922963145</v>
      </c>
      <c r="O589" s="5">
        <f t="shared" si="732"/>
        <v>5.6230006819359496E-2</v>
      </c>
      <c r="P589" s="5">
        <f t="shared" si="733"/>
        <v>0.10415129924776789</v>
      </c>
      <c r="Q589" s="5">
        <f t="shared" si="734"/>
        <v>0.12229713318447492</v>
      </c>
      <c r="R589" s="5">
        <f t="shared" si="735"/>
        <v>2.2174463236672059E-2</v>
      </c>
      <c r="S589" s="5">
        <f t="shared" si="736"/>
        <v>3.8037873681453532E-2</v>
      </c>
      <c r="T589" s="5">
        <f t="shared" si="737"/>
        <v>9.6456445131208879E-2</v>
      </c>
      <c r="U589" s="5">
        <f t="shared" si="738"/>
        <v>4.1072361304180377E-2</v>
      </c>
      <c r="V589" s="5">
        <f t="shared" si="739"/>
        <v>6.1742648314147899E-3</v>
      </c>
      <c r="W589" s="5">
        <f t="shared" si="740"/>
        <v>7.550775843675811E-2</v>
      </c>
      <c r="X589" s="5">
        <f t="shared" si="741"/>
        <v>5.9553398914507873E-2</v>
      </c>
      <c r="Y589" s="5">
        <f t="shared" si="742"/>
        <v>2.3485052368764105E-2</v>
      </c>
      <c r="Z589" s="5">
        <f t="shared" si="743"/>
        <v>5.8297084617013935E-3</v>
      </c>
      <c r="AA589" s="5">
        <f t="shared" si="744"/>
        <v>1.0798001723038429E-2</v>
      </c>
      <c r="AB589" s="5">
        <f t="shared" si="745"/>
        <v>1.0000229168982515E-2</v>
      </c>
      <c r="AC589" s="5">
        <f t="shared" si="746"/>
        <v>5.6373734036311142E-4</v>
      </c>
      <c r="AD589" s="5">
        <f t="shared" si="747"/>
        <v>3.4964566026725895E-2</v>
      </c>
      <c r="AE589" s="5">
        <f t="shared" si="748"/>
        <v>2.7576752264553882E-2</v>
      </c>
      <c r="AF589" s="5">
        <f t="shared" si="749"/>
        <v>1.0874970747231514E-2</v>
      </c>
      <c r="AG589" s="5">
        <f t="shared" si="750"/>
        <v>2.8590504450652682E-3</v>
      </c>
      <c r="AH589" s="5">
        <f t="shared" si="751"/>
        <v>1.1494810624850112E-3</v>
      </c>
      <c r="AI589" s="5">
        <f t="shared" si="752"/>
        <v>2.1291113569152204E-3</v>
      </c>
      <c r="AJ589" s="5">
        <f t="shared" si="753"/>
        <v>1.9718094182193118E-3</v>
      </c>
      <c r="AK589" s="5">
        <f t="shared" si="754"/>
        <v>1.2174194550386148E-3</v>
      </c>
      <c r="AL589" s="5">
        <f t="shared" si="755"/>
        <v>3.2941875747494591E-5</v>
      </c>
      <c r="AM589" s="5">
        <f t="shared" si="756"/>
        <v>1.2952532589998176E-2</v>
      </c>
      <c r="AN589" s="5">
        <f t="shared" si="757"/>
        <v>1.0215736187313621E-2</v>
      </c>
      <c r="AO589" s="5">
        <f t="shared" si="758"/>
        <v>4.0286046425150801E-3</v>
      </c>
      <c r="AP589" s="5">
        <f t="shared" si="759"/>
        <v>1.0591278049282961E-3</v>
      </c>
      <c r="AQ589" s="5">
        <f t="shared" si="760"/>
        <v>2.0883503223437095E-4</v>
      </c>
      <c r="AR589" s="5">
        <f t="shared" si="761"/>
        <v>1.8132045150347695E-4</v>
      </c>
      <c r="AS589" s="5">
        <f t="shared" si="762"/>
        <v>3.35848449475506E-4</v>
      </c>
      <c r="AT589" s="5">
        <f t="shared" si="763"/>
        <v>3.1103546257422212E-4</v>
      </c>
      <c r="AU589" s="5">
        <f t="shared" si="764"/>
        <v>1.9203713089409585E-4</v>
      </c>
      <c r="AV589" s="5">
        <f t="shared" si="765"/>
        <v>8.8924569895070795E-5</v>
      </c>
      <c r="AW589" s="5">
        <f t="shared" si="766"/>
        <v>1.3367720460131901E-6</v>
      </c>
      <c r="AX589" s="5">
        <f t="shared" si="767"/>
        <v>3.9985266885797068E-3</v>
      </c>
      <c r="AY589" s="5">
        <f t="shared" si="768"/>
        <v>3.1536607612943101E-3</v>
      </c>
      <c r="AZ589" s="5">
        <f t="shared" si="769"/>
        <v>1.2436550974804321E-3</v>
      </c>
      <c r="BA589" s="5">
        <f t="shared" si="770"/>
        <v>3.2695928500444944E-4</v>
      </c>
      <c r="BB589" s="5">
        <f t="shared" si="771"/>
        <v>6.4468662332827466E-5</v>
      </c>
      <c r="BC589" s="5">
        <f t="shared" si="772"/>
        <v>1.0169360195236709E-5</v>
      </c>
      <c r="BD589" s="5">
        <f t="shared" si="773"/>
        <v>2.383474538092083E-5</v>
      </c>
      <c r="BE589" s="5">
        <f t="shared" si="774"/>
        <v>4.4147597325347716E-5</v>
      </c>
      <c r="BF589" s="5">
        <f t="shared" si="775"/>
        <v>4.0885906655440665E-5</v>
      </c>
      <c r="BG589" s="5">
        <f t="shared" si="776"/>
        <v>2.5243463054445183E-5</v>
      </c>
      <c r="BH589" s="5">
        <f t="shared" si="777"/>
        <v>1.1689219081369136E-5</v>
      </c>
      <c r="BI589" s="5">
        <f t="shared" si="778"/>
        <v>4.3302408211597049E-6</v>
      </c>
      <c r="BJ589" s="8">
        <f t="shared" si="779"/>
        <v>0.62289084286079865</v>
      </c>
      <c r="BK589" s="8">
        <f t="shared" si="780"/>
        <v>0.22340780711675948</v>
      </c>
      <c r="BL589" s="8">
        <f t="shared" si="781"/>
        <v>0.14800218078155211</v>
      </c>
      <c r="BM589" s="8">
        <f t="shared" si="782"/>
        <v>0.48877784413493885</v>
      </c>
      <c r="BN589" s="8">
        <f t="shared" si="783"/>
        <v>0.50820037109662419</v>
      </c>
    </row>
    <row r="590" spans="1:66" x14ac:dyDescent="0.25">
      <c r="A590" t="s">
        <v>80</v>
      </c>
      <c r="B590" t="s">
        <v>435</v>
      </c>
      <c r="C590" t="s">
        <v>87</v>
      </c>
      <c r="D590" t="s">
        <v>501</v>
      </c>
      <c r="E590">
        <f>VLOOKUP(A590,home!$A$2:$E$405,3,FALSE)</f>
        <v>1.22770398481973</v>
      </c>
      <c r="F590">
        <f>VLOOKUP(B590,home!$B$2:$E$405,3,FALSE)</f>
        <v>0.59</v>
      </c>
      <c r="G590">
        <f>VLOOKUP(C590,away!$B$2:$E$405,4,FALSE)</f>
        <v>1.26</v>
      </c>
      <c r="H590">
        <f>VLOOKUP(A590,away!$A$2:$E$405,3,FALSE)</f>
        <v>1.04174573055028</v>
      </c>
      <c r="I590">
        <f>VLOOKUP(C590,away!$B$2:$E$405,3,FALSE)</f>
        <v>1</v>
      </c>
      <c r="J590">
        <f>VLOOKUP(B590,home!$B$2:$E$405,4,FALSE)</f>
        <v>1.22</v>
      </c>
      <c r="K590" s="3">
        <f t="shared" si="728"/>
        <v>0.91267514231498714</v>
      </c>
      <c r="L590" s="3">
        <f t="shared" si="729"/>
        <v>1.2709297912713415</v>
      </c>
      <c r="M590" s="5">
        <f t="shared" si="730"/>
        <v>0.11263475706637402</v>
      </c>
      <c r="N590" s="5">
        <f t="shared" si="731"/>
        <v>0.10279894293516689</v>
      </c>
      <c r="O590" s="5">
        <f t="shared" si="732"/>
        <v>0.14315086828826498</v>
      </c>
      <c r="P590" s="5">
        <f t="shared" si="733"/>
        <v>0.1306502390875062</v>
      </c>
      <c r="Q590" s="5">
        <f t="shared" si="734"/>
        <v>4.6911019936591851E-2</v>
      </c>
      <c r="R590" s="5">
        <f t="shared" si="735"/>
        <v>9.0967351576957983E-2</v>
      </c>
      <c r="S590" s="5">
        <f t="shared" si="736"/>
        <v>3.7886806475650646E-2</v>
      </c>
      <c r="T590" s="5">
        <f t="shared" si="737"/>
        <v>5.9620612776338421E-2</v>
      </c>
      <c r="U590" s="5">
        <f t="shared" si="738"/>
        <v>8.3023640546517591E-2</v>
      </c>
      <c r="V590" s="5">
        <f t="shared" si="739"/>
        <v>4.8829611877352457E-3</v>
      </c>
      <c r="W590" s="5">
        <f t="shared" si="740"/>
        <v>1.4271507265590054E-2</v>
      </c>
      <c r="X590" s="5">
        <f t="shared" si="741"/>
        <v>1.8138083750183803E-2</v>
      </c>
      <c r="Y590" s="5">
        <f t="shared" si="742"/>
        <v>1.1526115497341609E-2</v>
      </c>
      <c r="Z590" s="5">
        <f t="shared" si="743"/>
        <v>3.8537705717403295E-2</v>
      </c>
      <c r="AA590" s="5">
        <f t="shared" si="744"/>
        <v>3.5172406050124137E-2</v>
      </c>
      <c r="AB590" s="5">
        <f t="shared" si="745"/>
        <v>1.6050490348678784E-2</v>
      </c>
      <c r="AC590" s="5">
        <f t="shared" si="746"/>
        <v>3.5399821469888455E-4</v>
      </c>
      <c r="AD590" s="5">
        <f t="shared" si="747"/>
        <v>3.256312481167944E-3</v>
      </c>
      <c r="AE590" s="5">
        <f t="shared" si="748"/>
        <v>4.138544542005039E-3</v>
      </c>
      <c r="AF590" s="5">
        <f t="shared" si="749"/>
        <v>2.6298997754688074E-3</v>
      </c>
      <c r="AG590" s="5">
        <f t="shared" si="750"/>
        <v>1.1141393242337057E-3</v>
      </c>
      <c r="AH590" s="5">
        <f t="shared" si="751"/>
        <v>1.2244679570873948E-2</v>
      </c>
      <c r="AI590" s="5">
        <f t="shared" si="752"/>
        <v>1.1175414669948794E-2</v>
      </c>
      <c r="AJ590" s="5">
        <f t="shared" si="753"/>
        <v>5.0997615871622558E-3</v>
      </c>
      <c r="AK590" s="5">
        <f t="shared" si="754"/>
        <v>1.5514752107786056E-3</v>
      </c>
      <c r="AL590" s="5">
        <f t="shared" si="755"/>
        <v>1.6424752924074827E-5</v>
      </c>
      <c r="AM590" s="5">
        <f t="shared" si="756"/>
        <v>5.9439109143440453E-4</v>
      </c>
      <c r="AN590" s="5">
        <f t="shared" si="757"/>
        <v>7.5542934577027261E-4</v>
      </c>
      <c r="AO590" s="5">
        <f t="shared" si="758"/>
        <v>4.8004883037002947E-4</v>
      </c>
      <c r="AP590" s="5">
        <f t="shared" si="759"/>
        <v>2.0336945326074427E-4</v>
      </c>
      <c r="AQ590" s="5">
        <f t="shared" si="760"/>
        <v>6.4617074195911183E-5</v>
      </c>
      <c r="AR590" s="5">
        <f t="shared" si="761"/>
        <v>3.1124256102390549E-3</v>
      </c>
      <c r="AS590" s="5">
        <f t="shared" si="762"/>
        <v>2.8406334867697395E-3</v>
      </c>
      <c r="AT590" s="5">
        <f t="shared" si="763"/>
        <v>1.2962877859011453E-3</v>
      </c>
      <c r="AU590" s="5">
        <f t="shared" si="764"/>
        <v>3.9436321315950242E-4</v>
      </c>
      <c r="AV590" s="5">
        <f t="shared" si="765"/>
        <v>8.9981375423536108E-5</v>
      </c>
      <c r="AW590" s="5">
        <f t="shared" si="766"/>
        <v>5.2921741436522686E-7</v>
      </c>
      <c r="AX590" s="5">
        <f t="shared" si="767"/>
        <v>9.0414328994275919E-5</v>
      </c>
      <c r="AY590" s="5">
        <f t="shared" si="768"/>
        <v>1.149102642766335E-4</v>
      </c>
      <c r="AZ590" s="5">
        <f t="shared" si="769"/>
        <v>7.3021439096018271E-5</v>
      </c>
      <c r="BA590" s="5">
        <f t="shared" si="770"/>
        <v>3.0935040782878472E-5</v>
      </c>
      <c r="BB590" s="5">
        <f t="shared" si="771"/>
        <v>9.8290662312885507E-6</v>
      </c>
      <c r="BC590" s="5">
        <f t="shared" si="772"/>
        <v>2.4984106187447481E-6</v>
      </c>
      <c r="BD590" s="5">
        <f t="shared" si="773"/>
        <v>6.5927907186144889E-4</v>
      </c>
      <c r="BE590" s="5">
        <f t="shared" si="774"/>
        <v>6.0170762073644048E-4</v>
      </c>
      <c r="BF590" s="5">
        <f t="shared" si="775"/>
        <v>2.7458179419382158E-4</v>
      </c>
      <c r="BG590" s="5">
        <f t="shared" si="776"/>
        <v>8.353465936431688E-5</v>
      </c>
      <c r="BH590" s="5">
        <f t="shared" si="777"/>
        <v>1.9060001780890465E-5</v>
      </c>
      <c r="BI590" s="5">
        <f t="shared" si="778"/>
        <v>3.4791179675796241E-6</v>
      </c>
      <c r="BJ590" s="8">
        <f t="shared" si="779"/>
        <v>0.26682464262911931</v>
      </c>
      <c r="BK590" s="8">
        <f t="shared" si="780"/>
        <v>0.28654009704916567</v>
      </c>
      <c r="BL590" s="8">
        <f t="shared" si="781"/>
        <v>0.40781142158670441</v>
      </c>
      <c r="BM590" s="8">
        <f t="shared" si="782"/>
        <v>0.37248630704466856</v>
      </c>
      <c r="BN590" s="8">
        <f t="shared" si="783"/>
        <v>0.62711317889086193</v>
      </c>
    </row>
    <row r="591" spans="1:66" x14ac:dyDescent="0.25">
      <c r="A591" t="s">
        <v>80</v>
      </c>
      <c r="B591" t="s">
        <v>82</v>
      </c>
      <c r="C591" t="s">
        <v>93</v>
      </c>
      <c r="D591" t="s">
        <v>501</v>
      </c>
      <c r="E591">
        <f>VLOOKUP(A591,home!$A$2:$E$405,3,FALSE)</f>
        <v>1.22770398481973</v>
      </c>
      <c r="F591">
        <f>VLOOKUP(B591,home!$B$2:$E$405,3,FALSE)</f>
        <v>0.67</v>
      </c>
      <c r="G591">
        <f>VLOOKUP(C591,away!$B$2:$E$405,4,FALSE)</f>
        <v>0.78</v>
      </c>
      <c r="H591">
        <f>VLOOKUP(A591,away!$A$2:$E$405,3,FALSE)</f>
        <v>1.04174573055028</v>
      </c>
      <c r="I591">
        <f>VLOOKUP(C591,away!$B$2:$E$405,3,FALSE)</f>
        <v>0.59</v>
      </c>
      <c r="J591">
        <f>VLOOKUP(B591,home!$B$2:$E$405,4,FALSE)</f>
        <v>1.44</v>
      </c>
      <c r="K591" s="3">
        <f t="shared" si="728"/>
        <v>0.64159810246679094</v>
      </c>
      <c r="L591" s="3">
        <f t="shared" si="729"/>
        <v>0.88506717267551782</v>
      </c>
      <c r="M591" s="5">
        <f t="shared" si="730"/>
        <v>0.2172589595083349</v>
      </c>
      <c r="N591" s="5">
        <f t="shared" si="731"/>
        <v>0.13939293616445705</v>
      </c>
      <c r="O591" s="5">
        <f t="shared" si="732"/>
        <v>0.19228877303046682</v>
      </c>
      <c r="P591" s="5">
        <f t="shared" si="733"/>
        <v>0.12337211190201496</v>
      </c>
      <c r="Q591" s="5">
        <f t="shared" si="734"/>
        <v>4.4717121670195072E-2</v>
      </c>
      <c r="R591" s="5">
        <f t="shared" si="735"/>
        <v>8.5094240341659799E-2</v>
      </c>
      <c r="S591" s="5">
        <f t="shared" si="736"/>
        <v>1.7514442246257936E-2</v>
      </c>
      <c r="T591" s="5">
        <f t="shared" si="737"/>
        <v>3.9577656446826689E-2</v>
      </c>
      <c r="U591" s="5">
        <f t="shared" si="738"/>
        <v>5.4596303134061983E-2</v>
      </c>
      <c r="V591" s="5">
        <f t="shared" si="739"/>
        <v>1.1050784401336179E-3</v>
      </c>
      <c r="W591" s="5">
        <f t="shared" si="740"/>
        <v>9.5634734704579272E-3</v>
      </c>
      <c r="X591" s="5">
        <f t="shared" si="741"/>
        <v>8.464316425455521E-3</v>
      </c>
      <c r="Y591" s="5">
        <f t="shared" si="742"/>
        <v>3.7457443036544311E-3</v>
      </c>
      <c r="Z591" s="5">
        <f t="shared" si="743"/>
        <v>2.5104706236721279E-2</v>
      </c>
      <c r="AA591" s="5">
        <f t="shared" si="744"/>
        <v>1.6107131884466584E-2</v>
      </c>
      <c r="AB591" s="5">
        <f t="shared" si="745"/>
        <v>5.1671526266280528E-3</v>
      </c>
      <c r="AC591" s="5">
        <f t="shared" si="746"/>
        <v>3.9220436893949594E-5</v>
      </c>
      <c r="AD591" s="5">
        <f t="shared" si="747"/>
        <v>1.5339766079093254E-3</v>
      </c>
      <c r="AE591" s="5">
        <f t="shared" si="748"/>
        <v>1.3576723393126881E-3</v>
      </c>
      <c r="AF591" s="5">
        <f t="shared" si="749"/>
        <v>6.0081560938761848E-4</v>
      </c>
      <c r="AG591" s="5">
        <f t="shared" si="750"/>
        <v>1.772540575666726E-4</v>
      </c>
      <c r="AH591" s="5">
        <f t="shared" si="751"/>
        <v>5.5548378424460842E-3</v>
      </c>
      <c r="AI591" s="5">
        <f t="shared" si="752"/>
        <v>3.5639734192241305E-3</v>
      </c>
      <c r="AJ591" s="5">
        <f t="shared" si="753"/>
        <v>1.1433192915081413E-3</v>
      </c>
      <c r="AK591" s="5">
        <f t="shared" si="754"/>
        <v>2.4451716264843311E-4</v>
      </c>
      <c r="AL591" s="5">
        <f t="shared" si="755"/>
        <v>8.9086464195105111E-7</v>
      </c>
      <c r="AM591" s="5">
        <f t="shared" si="756"/>
        <v>1.9683929617261359E-4</v>
      </c>
      <c r="AN591" s="5">
        <f t="shared" si="757"/>
        <v>1.7421599933493403E-4</v>
      </c>
      <c r="AO591" s="5">
        <f t="shared" si="758"/>
        <v>7.7096430983104953E-5</v>
      </c>
      <c r="AP591" s="5">
        <f t="shared" si="759"/>
        <v>2.2745173397863301E-5</v>
      </c>
      <c r="AQ591" s="5">
        <f t="shared" si="760"/>
        <v>5.032751577815317E-6</v>
      </c>
      <c r="AR591" s="5">
        <f t="shared" si="761"/>
        <v>9.8328092477694621E-4</v>
      </c>
      <c r="AS591" s="5">
        <f t="shared" si="762"/>
        <v>6.308711755286801E-4</v>
      </c>
      <c r="AT591" s="5">
        <f t="shared" si="763"/>
        <v>2.0238287456009741E-4</v>
      </c>
      <c r="AU591" s="5">
        <f t="shared" si="764"/>
        <v>4.3282822763177707E-5</v>
      </c>
      <c r="AV591" s="5">
        <f t="shared" si="765"/>
        <v>6.9425442385653087E-6</v>
      </c>
      <c r="AW591" s="5">
        <f t="shared" si="766"/>
        <v>1.4052335995852216E-8</v>
      </c>
      <c r="AX591" s="5">
        <f t="shared" si="767"/>
        <v>2.1048619819207911E-5</v>
      </c>
      <c r="AY591" s="5">
        <f t="shared" si="768"/>
        <v>1.862944243210822E-5</v>
      </c>
      <c r="AZ591" s="5">
        <f t="shared" si="769"/>
        <v>8.2441539709536705E-6</v>
      </c>
      <c r="BA591" s="5">
        <f t="shared" si="770"/>
        <v>2.4322100153912028E-6</v>
      </c>
      <c r="BB591" s="5">
        <f t="shared" si="771"/>
        <v>5.3816731041884232E-7</v>
      </c>
      <c r="BC591" s="5">
        <f t="shared" si="772"/>
        <v>9.5262843971758533E-8</v>
      </c>
      <c r="BD591" s="5">
        <f t="shared" si="773"/>
        <v>1.4504494467301667E-4</v>
      </c>
      <c r="BE591" s="5">
        <f t="shared" si="774"/>
        <v>9.3060561274608164E-5</v>
      </c>
      <c r="BF591" s="5">
        <f t="shared" si="775"/>
        <v>2.985373976414156E-5</v>
      </c>
      <c r="BG591" s="5">
        <f t="shared" si="776"/>
        <v>6.3847009280702038E-6</v>
      </c>
      <c r="BH591" s="5">
        <f t="shared" si="777"/>
        <v>1.0241030000669503E-6</v>
      </c>
      <c r="BI591" s="5">
        <f t="shared" si="778"/>
        <v>1.3141250831470067E-7</v>
      </c>
      <c r="BJ591" s="8">
        <f t="shared" si="779"/>
        <v>0.24965788460308144</v>
      </c>
      <c r="BK591" s="8">
        <f t="shared" si="780"/>
        <v>0.35930933284070943</v>
      </c>
      <c r="BL591" s="8">
        <f t="shared" si="781"/>
        <v>0.36590250853712575</v>
      </c>
      <c r="BM591" s="8">
        <f t="shared" si="782"/>
        <v>0.19783167421041309</v>
      </c>
      <c r="BN591" s="8">
        <f t="shared" si="783"/>
        <v>0.8021241426171285</v>
      </c>
    </row>
    <row r="592" spans="1:66" x14ac:dyDescent="0.25">
      <c r="A592" t="s">
        <v>80</v>
      </c>
      <c r="B592" t="s">
        <v>96</v>
      </c>
      <c r="C592" t="s">
        <v>97</v>
      </c>
      <c r="D592" t="s">
        <v>501</v>
      </c>
      <c r="E592">
        <f>VLOOKUP(A592,home!$A$2:$E$405,3,FALSE)</f>
        <v>1.22770398481973</v>
      </c>
      <c r="F592">
        <f>VLOOKUP(B592,home!$B$2:$E$405,3,FALSE)</f>
        <v>1</v>
      </c>
      <c r="G592">
        <f>VLOOKUP(C592,away!$B$2:$E$405,4,FALSE)</f>
        <v>0.96</v>
      </c>
      <c r="H592">
        <f>VLOOKUP(A592,away!$A$2:$E$405,3,FALSE)</f>
        <v>1.04174573055028</v>
      </c>
      <c r="I592">
        <f>VLOOKUP(C592,away!$B$2:$E$405,3,FALSE)</f>
        <v>1.04</v>
      </c>
      <c r="J592">
        <f>VLOOKUP(B592,home!$B$2:$E$405,4,FALSE)</f>
        <v>0.96</v>
      </c>
      <c r="K592" s="3">
        <f t="shared" si="728"/>
        <v>1.1785958254269406</v>
      </c>
      <c r="L592" s="3">
        <f t="shared" si="729"/>
        <v>1.0400789373813994</v>
      </c>
      <c r="M592" s="5">
        <f t="shared" si="730"/>
        <v>0.1087531370700402</v>
      </c>
      <c r="N592" s="5">
        <f t="shared" si="731"/>
        <v>0.12817599335283325</v>
      </c>
      <c r="O592" s="5">
        <f t="shared" si="732"/>
        <v>0.11311184724070109</v>
      </c>
      <c r="P592" s="5">
        <f t="shared" si="733"/>
        <v>0.13331315096422011</v>
      </c>
      <c r="Q592" s="5">
        <f t="shared" si="734"/>
        <v>7.553384534280029E-2</v>
      </c>
      <c r="R592" s="5">
        <f t="shared" si="735"/>
        <v>5.8822624941677781E-2</v>
      </c>
      <c r="S592" s="5">
        <f t="shared" si="736"/>
        <v>4.0854904738432979E-2</v>
      </c>
      <c r="T592" s="5">
        <f t="shared" si="737"/>
        <v>7.8561161600470678E-2</v>
      </c>
      <c r="U592" s="5">
        <f t="shared" si="738"/>
        <v>6.932810019691607E-2</v>
      </c>
      <c r="V592" s="5">
        <f t="shared" si="739"/>
        <v>5.5645864363187639E-3</v>
      </c>
      <c r="W592" s="5">
        <f t="shared" si="740"/>
        <v>2.9674624933156202E-2</v>
      </c>
      <c r="X592" s="5">
        <f t="shared" si="741"/>
        <v>3.086395236766868E-2</v>
      </c>
      <c r="Y592" s="5">
        <f t="shared" si="742"/>
        <v>1.6050473390977482E-2</v>
      </c>
      <c r="Z592" s="5">
        <f t="shared" si="743"/>
        <v>2.039339108110828E-2</v>
      </c>
      <c r="AA592" s="5">
        <f t="shared" si="744"/>
        <v>2.403556559449322E-2</v>
      </c>
      <c r="AB592" s="5">
        <f t="shared" si="745"/>
        <v>1.416410863572256E-2</v>
      </c>
      <c r="AC592" s="5">
        <f t="shared" si="746"/>
        <v>4.2632824878918919E-4</v>
      </c>
      <c r="AD592" s="5">
        <f t="shared" si="747"/>
        <v>8.7435972668320205E-3</v>
      </c>
      <c r="AE592" s="5">
        <f t="shared" si="748"/>
        <v>9.0940313541775543E-3</v>
      </c>
      <c r="AF592" s="5">
        <f t="shared" si="749"/>
        <v>4.7292552336830598E-3</v>
      </c>
      <c r="AG592" s="5">
        <f t="shared" si="750"/>
        <v>1.6395995860181665E-3</v>
      </c>
      <c r="AH592" s="5">
        <f t="shared" si="751"/>
        <v>5.3026841313106006E-3</v>
      </c>
      <c r="AI592" s="5">
        <f t="shared" si="752"/>
        <v>6.2497213807203569E-3</v>
      </c>
      <c r="AJ592" s="5">
        <f t="shared" si="753"/>
        <v>3.6829477646992547E-3</v>
      </c>
      <c r="AK592" s="5">
        <f t="shared" si="754"/>
        <v>1.4469022869133417E-3</v>
      </c>
      <c r="AL592" s="5">
        <f t="shared" si="755"/>
        <v>2.0904284224754367E-5</v>
      </c>
      <c r="AM592" s="5">
        <f t="shared" si="756"/>
        <v>2.0610334475805246E-3</v>
      </c>
      <c r="AN592" s="5">
        <f t="shared" si="757"/>
        <v>2.1436374780670741E-3</v>
      </c>
      <c r="AO592" s="5">
        <f t="shared" si="758"/>
        <v>1.1147760951594726E-3</v>
      </c>
      <c r="AP592" s="5">
        <f t="shared" si="759"/>
        <v>3.8648504549055013E-4</v>
      </c>
      <c r="AQ592" s="5">
        <f t="shared" si="760"/>
        <v>1.0049373885690327E-4</v>
      </c>
      <c r="AR592" s="5">
        <f t="shared" si="761"/>
        <v>1.1030420153125481E-3</v>
      </c>
      <c r="AS592" s="5">
        <f t="shared" si="762"/>
        <v>1.3000407145178886E-3</v>
      </c>
      <c r="AT592" s="5">
        <f t="shared" si="763"/>
        <v>7.6611127950792048E-4</v>
      </c>
      <c r="AU592" s="5">
        <f t="shared" si="764"/>
        <v>3.009785186135091E-4</v>
      </c>
      <c r="AV592" s="5">
        <f t="shared" si="765"/>
        <v>8.8683006395266577E-5</v>
      </c>
      <c r="AW592" s="5">
        <f t="shared" si="766"/>
        <v>7.118098622598949E-7</v>
      </c>
      <c r="AX592" s="5">
        <f t="shared" si="767"/>
        <v>4.0485423623061711E-4</v>
      </c>
      <c r="AY592" s="5">
        <f t="shared" si="768"/>
        <v>4.2108036381309825E-4</v>
      </c>
      <c r="AZ592" s="5">
        <f t="shared" si="769"/>
        <v>2.1897840867345016E-4</v>
      </c>
      <c r="BA592" s="5">
        <f t="shared" si="770"/>
        <v>7.5918276867517303E-5</v>
      </c>
      <c r="BB592" s="5">
        <f t="shared" si="771"/>
        <v>1.9740250183048561E-5</v>
      </c>
      <c r="BC592" s="5">
        <f t="shared" si="772"/>
        <v>4.106283686805626E-6</v>
      </c>
      <c r="BD592" s="5">
        <f t="shared" si="773"/>
        <v>1.9120846119555199E-4</v>
      </c>
      <c r="BE592" s="5">
        <f t="shared" si="774"/>
        <v>2.2535749415138672E-4</v>
      </c>
      <c r="BF592" s="5">
        <f t="shared" si="775"/>
        <v>1.3280270091775031E-4</v>
      </c>
      <c r="BG592" s="5">
        <f t="shared" si="776"/>
        <v>5.2173569635694364E-5</v>
      </c>
      <c r="BH592" s="5">
        <f t="shared" si="777"/>
        <v>1.5372887842562779E-5</v>
      </c>
      <c r="BI592" s="5">
        <f t="shared" si="778"/>
        <v>3.6236842872002111E-6</v>
      </c>
      <c r="BJ592" s="8">
        <f t="shared" si="779"/>
        <v>0.39001763805322642</v>
      </c>
      <c r="BK592" s="8">
        <f t="shared" si="780"/>
        <v>0.28935409210583907</v>
      </c>
      <c r="BL592" s="8">
        <f t="shared" si="781"/>
        <v>0.30032389650553137</v>
      </c>
      <c r="BM592" s="8">
        <f t="shared" si="782"/>
        <v>0.3819580502794816</v>
      </c>
      <c r="BN592" s="8">
        <f t="shared" si="783"/>
        <v>0.61771059891227276</v>
      </c>
    </row>
    <row r="593" spans="1:66" x14ac:dyDescent="0.25">
      <c r="A593" t="s">
        <v>80</v>
      </c>
      <c r="B593" t="s">
        <v>86</v>
      </c>
      <c r="C593" t="s">
        <v>412</v>
      </c>
      <c r="D593" t="s">
        <v>501</v>
      </c>
      <c r="E593">
        <f>VLOOKUP(A593,home!$A$2:$E$405,3,FALSE)</f>
        <v>1.22770398481973</v>
      </c>
      <c r="F593">
        <f>VLOOKUP(B593,home!$B$2:$E$405,3,FALSE)</f>
        <v>0.93</v>
      </c>
      <c r="G593">
        <f>VLOOKUP(C593,away!$B$2:$E$405,4,FALSE)</f>
        <v>0.85</v>
      </c>
      <c r="H593">
        <f>VLOOKUP(A593,away!$A$2:$E$405,3,FALSE)</f>
        <v>1.04174573055028</v>
      </c>
      <c r="I593">
        <f>VLOOKUP(C593,away!$B$2:$E$405,3,FALSE)</f>
        <v>0.89</v>
      </c>
      <c r="J593">
        <f>VLOOKUP(B593,home!$B$2:$E$405,4,FALSE)</f>
        <v>1.01</v>
      </c>
      <c r="K593" s="3">
        <f t="shared" si="728"/>
        <v>0.97049999999999659</v>
      </c>
      <c r="L593" s="3">
        <f t="shared" si="729"/>
        <v>0.93642523719164672</v>
      </c>
      <c r="M593" s="5">
        <f t="shared" si="730"/>
        <v>0.14853639936710014</v>
      </c>
      <c r="N593" s="5">
        <f t="shared" si="731"/>
        <v>0.14415457558577013</v>
      </c>
      <c r="O593" s="5">
        <f t="shared" si="732"/>
        <v>0.1390932330089299</v>
      </c>
      <c r="P593" s="5">
        <f t="shared" si="733"/>
        <v>0.13498998263516596</v>
      </c>
      <c r="Q593" s="5">
        <f t="shared" si="734"/>
        <v>6.9951007802994722E-2</v>
      </c>
      <c r="R593" s="5">
        <f t="shared" si="735"/>
        <v>6.5125206856070081E-2</v>
      </c>
      <c r="S593" s="5">
        <f t="shared" si="736"/>
        <v>3.0669747431414006E-2</v>
      </c>
      <c r="T593" s="5">
        <f t="shared" si="737"/>
        <v>6.5503889073714058E-2</v>
      </c>
      <c r="U593" s="5">
        <f t="shared" si="738"/>
        <v>6.3204013253815777E-2</v>
      </c>
      <c r="V593" s="5">
        <f t="shared" si="739"/>
        <v>3.096965301159345E-3</v>
      </c>
      <c r="W593" s="5">
        <f t="shared" si="740"/>
        <v>2.2629151024268712E-2</v>
      </c>
      <c r="X593" s="5">
        <f t="shared" si="741"/>
        <v>2.1190508115346424E-2</v>
      </c>
      <c r="Y593" s="5">
        <f t="shared" si="742"/>
        <v>9.9216632940623949E-3</v>
      </c>
      <c r="Z593" s="5">
        <f t="shared" si="743"/>
        <v>2.0328295759116832E-2</v>
      </c>
      <c r="AA593" s="5">
        <f t="shared" si="744"/>
        <v>1.9728611034222812E-2</v>
      </c>
      <c r="AB593" s="5">
        <f t="shared" si="745"/>
        <v>9.5733085043565869E-3</v>
      </c>
      <c r="AC593" s="5">
        <f t="shared" si="746"/>
        <v>1.7590776318402574E-4</v>
      </c>
      <c r="AD593" s="5">
        <f t="shared" si="747"/>
        <v>5.4903977672631776E-3</v>
      </c>
      <c r="AE593" s="5">
        <f t="shared" si="748"/>
        <v>5.1413470314859077E-3</v>
      </c>
      <c r="AF593" s="5">
        <f t="shared" si="749"/>
        <v>2.4072435567218803E-3</v>
      </c>
      <c r="AG593" s="5">
        <f t="shared" si="750"/>
        <v>7.5140120619378347E-4</v>
      </c>
      <c r="AH593" s="5">
        <f t="shared" si="751"/>
        <v>4.7589822944832305E-3</v>
      </c>
      <c r="AI593" s="5">
        <f t="shared" si="752"/>
        <v>4.6185923167959579E-3</v>
      </c>
      <c r="AJ593" s="5">
        <f t="shared" si="753"/>
        <v>2.241171921725231E-3</v>
      </c>
      <c r="AK593" s="5">
        <f t="shared" si="754"/>
        <v>7.250191166781097E-4</v>
      </c>
      <c r="AL593" s="5">
        <f t="shared" si="755"/>
        <v>6.3946038812792385E-6</v>
      </c>
      <c r="AM593" s="5">
        <f t="shared" si="756"/>
        <v>1.0656862066257791E-3</v>
      </c>
      <c r="AN593" s="5">
        <f t="shared" si="757"/>
        <v>9.9793545881141131E-4</v>
      </c>
      <c r="AO593" s="5">
        <f t="shared" si="758"/>
        <v>4.6724597435971539E-4</v>
      </c>
      <c r="AP593" s="5">
        <f t="shared" si="759"/>
        <v>1.4584697412221289E-4</v>
      </c>
      <c r="AQ593" s="5">
        <f t="shared" si="760"/>
        <v>3.4143696834019281E-5</v>
      </c>
      <c r="AR593" s="5">
        <f t="shared" si="761"/>
        <v>8.9128622478046142E-4</v>
      </c>
      <c r="AS593" s="5">
        <f t="shared" si="762"/>
        <v>8.6499328114943467E-4</v>
      </c>
      <c r="AT593" s="5">
        <f t="shared" si="763"/>
        <v>4.1973798967776172E-4</v>
      </c>
      <c r="AU593" s="5">
        <f t="shared" si="764"/>
        <v>1.3578523966075544E-4</v>
      </c>
      <c r="AV593" s="5">
        <f t="shared" si="765"/>
        <v>3.2944893772690673E-5</v>
      </c>
      <c r="AW593" s="5">
        <f t="shared" si="766"/>
        <v>1.6142834546704001E-7</v>
      </c>
      <c r="AX593" s="5">
        <f t="shared" si="767"/>
        <v>1.7237474392171911E-4</v>
      </c>
      <c r="AY593" s="5">
        <f t="shared" si="768"/>
        <v>1.6141606046274516E-4</v>
      </c>
      <c r="AZ593" s="5">
        <f t="shared" si="769"/>
        <v>7.5577036352683665E-5</v>
      </c>
      <c r="BA593" s="5">
        <f t="shared" si="770"/>
        <v>2.3590748064267841E-5</v>
      </c>
      <c r="BB593" s="5">
        <f t="shared" si="771"/>
        <v>5.5227429629025969E-6</v>
      </c>
      <c r="BC593" s="5">
        <f t="shared" si="772"/>
        <v>1.0343271777969127E-6</v>
      </c>
      <c r="BD593" s="5">
        <f t="shared" si="773"/>
        <v>1.3910381907428177E-4</v>
      </c>
      <c r="BE593" s="5">
        <f t="shared" si="774"/>
        <v>1.3500025641158996E-4</v>
      </c>
      <c r="BF593" s="5">
        <f t="shared" si="775"/>
        <v>6.5508874423723801E-5</v>
      </c>
      <c r="BG593" s="5">
        <f t="shared" si="776"/>
        <v>2.1192120876074574E-5</v>
      </c>
      <c r="BH593" s="5">
        <f t="shared" si="777"/>
        <v>5.1417383275575756E-6</v>
      </c>
      <c r="BI593" s="5">
        <f t="shared" si="778"/>
        <v>9.980114093789221E-7</v>
      </c>
      <c r="BJ593" s="8">
        <f t="shared" si="779"/>
        <v>0.35029155842751658</v>
      </c>
      <c r="BK593" s="8">
        <f t="shared" si="780"/>
        <v>0.31763681316236753</v>
      </c>
      <c r="BL593" s="8">
        <f t="shared" si="781"/>
        <v>0.31177983075664145</v>
      </c>
      <c r="BM593" s="8">
        <f t="shared" si="782"/>
        <v>0.29802483821749415</v>
      </c>
      <c r="BN593" s="8">
        <f t="shared" si="783"/>
        <v>0.70185040525603082</v>
      </c>
    </row>
    <row r="594" spans="1:66" x14ac:dyDescent="0.25">
      <c r="A594" t="s">
        <v>175</v>
      </c>
      <c r="B594" t="s">
        <v>276</v>
      </c>
      <c r="C594" t="s">
        <v>176</v>
      </c>
      <c r="D594" t="s">
        <v>501</v>
      </c>
      <c r="E594">
        <f>VLOOKUP(A594,home!$A$2:$E$405,3,FALSE)</f>
        <v>1.1818181818181801</v>
      </c>
      <c r="F594">
        <f>VLOOKUP(B594,home!$B$2:$E$405,3,FALSE)</f>
        <v>2.09</v>
      </c>
      <c r="G594">
        <f>VLOOKUP(C594,away!$B$2:$E$405,4,FALSE)</f>
        <v>1.1100000000000001</v>
      </c>
      <c r="H594">
        <f>VLOOKUP(A594,away!$A$2:$E$405,3,FALSE)</f>
        <v>1.0363636363636399</v>
      </c>
      <c r="I594">
        <f>VLOOKUP(C594,away!$B$2:$E$405,3,FALSE)</f>
        <v>0.79</v>
      </c>
      <c r="J594">
        <f>VLOOKUP(B594,home!$B$2:$E$405,4,FALSE)</f>
        <v>0.23</v>
      </c>
      <c r="K594" s="3">
        <f t="shared" si="728"/>
        <v>2.7416999999999958</v>
      </c>
      <c r="L594" s="3">
        <f t="shared" si="729"/>
        <v>0.18830727272727341</v>
      </c>
      <c r="M594" s="5">
        <f t="shared" si="730"/>
        <v>5.3396649804513828E-2</v>
      </c>
      <c r="N594" s="5">
        <f t="shared" si="731"/>
        <v>0.14639759476903533</v>
      </c>
      <c r="O594" s="5">
        <f t="shared" si="732"/>
        <v>1.0054977497461296E-2</v>
      </c>
      <c r="P594" s="5">
        <f t="shared" si="733"/>
        <v>2.7567731804789591E-2</v>
      </c>
      <c r="Q594" s="5">
        <f t="shared" si="734"/>
        <v>0.20068914278913183</v>
      </c>
      <c r="R594" s="5">
        <f t="shared" si="735"/>
        <v>9.4671269494052055E-4</v>
      </c>
      <c r="S594" s="5">
        <f t="shared" si="736"/>
        <v>3.5581812700005932E-3</v>
      </c>
      <c r="T594" s="5">
        <f t="shared" si="737"/>
        <v>3.7791225144595764E-2</v>
      </c>
      <c r="U594" s="5">
        <f t="shared" si="738"/>
        <v>2.5956021957184213E-3</v>
      </c>
      <c r="V594" s="5">
        <f t="shared" si="739"/>
        <v>2.0411390211707E-4</v>
      </c>
      <c r="W594" s="5">
        <f t="shared" si="740"/>
        <v>0.18340980759498729</v>
      </c>
      <c r="X594" s="5">
        <f t="shared" si="741"/>
        <v>3.4537400659646014E-2</v>
      </c>
      <c r="Y594" s="5">
        <f t="shared" si="742"/>
        <v>3.2518218626535369E-3</v>
      </c>
      <c r="Z594" s="5">
        <f t="shared" si="743"/>
        <v>5.9424295213512218E-5</v>
      </c>
      <c r="AA594" s="5">
        <f t="shared" si="744"/>
        <v>1.6292359018688619E-4</v>
      </c>
      <c r="AB594" s="5">
        <f t="shared" si="745"/>
        <v>2.2334380360769266E-4</v>
      </c>
      <c r="AC594" s="5">
        <f t="shared" si="746"/>
        <v>6.5862714840173246E-6</v>
      </c>
      <c r="AD594" s="5">
        <f t="shared" si="747"/>
        <v>0.12571366737079398</v>
      </c>
      <c r="AE594" s="5">
        <f t="shared" si="748"/>
        <v>2.3672797847137834E-2</v>
      </c>
      <c r="AF594" s="5">
        <f t="shared" si="749"/>
        <v>2.2288800002092973E-3</v>
      </c>
      <c r="AG594" s="5">
        <f t="shared" si="750"/>
        <v>1.399047713585925E-4</v>
      </c>
      <c r="AH594" s="5">
        <f t="shared" si="751"/>
        <v>2.7975067413492123E-6</v>
      </c>
      <c r="AI594" s="5">
        <f t="shared" si="752"/>
        <v>7.6699242327571236E-6</v>
      </c>
      <c r="AJ594" s="5">
        <f t="shared" si="753"/>
        <v>1.0514315634475089E-5</v>
      </c>
      <c r="AK594" s="5">
        <f t="shared" si="754"/>
        <v>9.6090330583467695E-6</v>
      </c>
      <c r="AL594" s="5">
        <f t="shared" si="755"/>
        <v>1.3601494964920035E-7</v>
      </c>
      <c r="AM594" s="5">
        <f t="shared" si="756"/>
        <v>6.8933832366101053E-2</v>
      </c>
      <c r="AN594" s="5">
        <f t="shared" si="757"/>
        <v>1.2980741971499538E-2</v>
      </c>
      <c r="AO594" s="5">
        <f t="shared" si="758"/>
        <v>1.2221840593147641E-3</v>
      </c>
      <c r="AP594" s="5">
        <f t="shared" si="759"/>
        <v>7.671538232677049E-5</v>
      </c>
      <c r="AQ594" s="5">
        <f t="shared" si="760"/>
        <v>3.6115161055460537E-6</v>
      </c>
      <c r="AR594" s="5">
        <f t="shared" si="761"/>
        <v>1.0535817297992651E-7</v>
      </c>
      <c r="AS594" s="5">
        <f t="shared" si="762"/>
        <v>2.8886050285906407E-7</v>
      </c>
      <c r="AT594" s="5">
        <f t="shared" si="763"/>
        <v>3.959844203443475E-7</v>
      </c>
      <c r="AU594" s="5">
        <f t="shared" si="764"/>
        <v>3.6189016175269859E-7</v>
      </c>
      <c r="AV594" s="5">
        <f t="shared" si="765"/>
        <v>2.4804856411934306E-7</v>
      </c>
      <c r="AW594" s="5">
        <f t="shared" si="766"/>
        <v>1.9506132496132239E-9</v>
      </c>
      <c r="AX594" s="5">
        <f t="shared" si="767"/>
        <v>3.1499314699689827E-2</v>
      </c>
      <c r="AY594" s="5">
        <f t="shared" si="768"/>
        <v>5.9315500438767042E-3</v>
      </c>
      <c r="AZ594" s="5">
        <f t="shared" si="769"/>
        <v>5.5847700590388061E-4</v>
      </c>
      <c r="BA594" s="5">
        <f t="shared" si="770"/>
        <v>3.505509395421772E-5</v>
      </c>
      <c r="BB594" s="5">
        <f t="shared" si="771"/>
        <v>1.6502822844292668E-6</v>
      </c>
      <c r="BC594" s="5">
        <f t="shared" si="772"/>
        <v>6.215203124220201E-8</v>
      </c>
      <c r="BD594" s="5">
        <f t="shared" si="773"/>
        <v>3.3066183688963767E-9</v>
      </c>
      <c r="BE594" s="5">
        <f t="shared" si="774"/>
        <v>9.0657555820031817E-9</v>
      </c>
      <c r="BF594" s="5">
        <f t="shared" si="775"/>
        <v>1.2427791039589046E-8</v>
      </c>
      <c r="BG594" s="5">
        <f t="shared" si="776"/>
        <v>1.135775823108041E-8</v>
      </c>
      <c r="BH594" s="5">
        <f t="shared" si="777"/>
        <v>7.7848914355382798E-9</v>
      </c>
      <c r="BI594" s="5">
        <f t="shared" si="778"/>
        <v>4.2687673697630533E-9</v>
      </c>
      <c r="BJ594" s="8">
        <f t="shared" si="779"/>
        <v>0.87907543738263716</v>
      </c>
      <c r="BK594" s="8">
        <f t="shared" si="780"/>
        <v>9.0664949111731452E-2</v>
      </c>
      <c r="BL594" s="8">
        <f t="shared" si="781"/>
        <v>1.4015598914985826E-2</v>
      </c>
      <c r="BM594" s="8">
        <f t="shared" si="782"/>
        <v>0.53883105225143202</v>
      </c>
      <c r="BN594" s="8">
        <f t="shared" si="783"/>
        <v>0.43905280935987234</v>
      </c>
    </row>
    <row r="595" spans="1:66" x14ac:dyDescent="0.25">
      <c r="A595" t="s">
        <v>175</v>
      </c>
      <c r="B595" t="s">
        <v>282</v>
      </c>
      <c r="C595" t="s">
        <v>279</v>
      </c>
      <c r="D595" t="s">
        <v>501</v>
      </c>
      <c r="E595">
        <f>VLOOKUP(A595,home!$A$2:$E$405,3,FALSE)</f>
        <v>1.1818181818181801</v>
      </c>
      <c r="F595">
        <f>VLOOKUP(B595,home!$B$2:$E$405,3,FALSE)</f>
        <v>1</v>
      </c>
      <c r="G595">
        <f>VLOOKUP(C595,away!$B$2:$E$405,4,FALSE)</f>
        <v>1</v>
      </c>
      <c r="H595">
        <f>VLOOKUP(A595,away!$A$2:$E$405,3,FALSE)</f>
        <v>1.0363636363636399</v>
      </c>
      <c r="I595">
        <f>VLOOKUP(C595,away!$B$2:$E$405,3,FALSE)</f>
        <v>1.1100000000000001</v>
      </c>
      <c r="J595">
        <f>VLOOKUP(B595,home!$B$2:$E$405,4,FALSE)</f>
        <v>0.66</v>
      </c>
      <c r="K595" s="3">
        <f t="shared" si="728"/>
        <v>1.1818181818181801</v>
      </c>
      <c r="L595" s="3">
        <f t="shared" si="729"/>
        <v>0.7592400000000028</v>
      </c>
      <c r="M595" s="5">
        <f t="shared" si="730"/>
        <v>0.14355196529863531</v>
      </c>
      <c r="N595" s="5">
        <f t="shared" si="731"/>
        <v>0.16965232262565966</v>
      </c>
      <c r="O595" s="5">
        <f t="shared" si="732"/>
        <v>0.10899039413333628</v>
      </c>
      <c r="P595" s="5">
        <f t="shared" si="733"/>
        <v>0.12880682943030633</v>
      </c>
      <c r="Q595" s="5">
        <f t="shared" si="734"/>
        <v>0.10024909973334423</v>
      </c>
      <c r="R595" s="5">
        <f t="shared" si="735"/>
        <v>4.1374933420897264E-2</v>
      </c>
      <c r="S595" s="5">
        <f t="shared" si="736"/>
        <v>2.8894065074924046E-2</v>
      </c>
      <c r="T595" s="5">
        <f t="shared" si="737"/>
        <v>7.6113126481544557E-2</v>
      </c>
      <c r="U595" s="5">
        <f t="shared" si="738"/>
        <v>4.8897648588333058E-2</v>
      </c>
      <c r="V595" s="5">
        <f t="shared" si="739"/>
        <v>2.8806857533061605E-3</v>
      </c>
      <c r="W595" s="5">
        <f t="shared" si="740"/>
        <v>3.9492069591923418E-2</v>
      </c>
      <c r="X595" s="5">
        <f t="shared" si="741"/>
        <v>2.9983958916972048E-2</v>
      </c>
      <c r="Y595" s="5">
        <f t="shared" si="742"/>
        <v>1.1382510484060969E-2</v>
      </c>
      <c r="Z595" s="5">
        <f t="shared" si="743"/>
        <v>1.0471168150160718E-2</v>
      </c>
      <c r="AA595" s="5">
        <f t="shared" si="744"/>
        <v>1.2375016904735376E-2</v>
      </c>
      <c r="AB595" s="5">
        <f t="shared" si="745"/>
        <v>7.3125099891618046E-3</v>
      </c>
      <c r="AC595" s="5">
        <f t="shared" si="746"/>
        <v>1.6154951174671755E-4</v>
      </c>
      <c r="AD595" s="5">
        <f t="shared" si="747"/>
        <v>1.1668111470341002E-2</v>
      </c>
      <c r="AE595" s="5">
        <f t="shared" si="748"/>
        <v>8.858896952741736E-3</v>
      </c>
      <c r="AF595" s="5">
        <f t="shared" si="749"/>
        <v>3.3630144611998293E-3</v>
      </c>
      <c r="AG595" s="5">
        <f t="shared" si="750"/>
        <v>8.5111169984045598E-4</v>
      </c>
      <c r="AH595" s="5">
        <f t="shared" si="751"/>
        <v>1.9875324265820134E-3</v>
      </c>
      <c r="AI595" s="5">
        <f t="shared" si="752"/>
        <v>2.3489019586878305E-3</v>
      </c>
      <c r="AJ595" s="5">
        <f t="shared" si="753"/>
        <v>1.3879875210428072E-3</v>
      </c>
      <c r="AK595" s="5">
        <f t="shared" si="754"/>
        <v>5.4678296283504433E-4</v>
      </c>
      <c r="AL595" s="5">
        <f t="shared" si="755"/>
        <v>5.7982293341145948E-6</v>
      </c>
      <c r="AM595" s="5">
        <f t="shared" si="756"/>
        <v>2.7579172566260472E-3</v>
      </c>
      <c r="AN595" s="5">
        <f t="shared" si="757"/>
        <v>2.0939210979207682E-3</v>
      </c>
      <c r="AO595" s="5">
        <f t="shared" si="758"/>
        <v>7.9489432719268471E-4</v>
      </c>
      <c r="AP595" s="5">
        <f t="shared" si="759"/>
        <v>2.0117185632592539E-4</v>
      </c>
      <c r="AQ595" s="5">
        <f t="shared" si="760"/>
        <v>3.8184430049224034E-5</v>
      </c>
      <c r="AR595" s="5">
        <f t="shared" si="761"/>
        <v>3.0180282391162674E-4</v>
      </c>
      <c r="AS595" s="5">
        <f t="shared" si="762"/>
        <v>3.5667606462283112E-4</v>
      </c>
      <c r="AT595" s="5">
        <f t="shared" si="763"/>
        <v>2.1076312909530906E-4</v>
      </c>
      <c r="AU595" s="5">
        <f t="shared" si="764"/>
        <v>8.3027899340576148E-5</v>
      </c>
      <c r="AV595" s="5">
        <f t="shared" si="765"/>
        <v>2.4530970259715664E-5</v>
      </c>
      <c r="AW595" s="5">
        <f t="shared" si="766"/>
        <v>1.4451823059401853E-7</v>
      </c>
      <c r="AX595" s="5">
        <f t="shared" si="767"/>
        <v>5.4322612630513059E-4</v>
      </c>
      <c r="AY595" s="5">
        <f t="shared" si="768"/>
        <v>4.1243900413590891E-4</v>
      </c>
      <c r="AZ595" s="5">
        <f t="shared" si="769"/>
        <v>1.565700947500743E-4</v>
      </c>
      <c r="BA595" s="5">
        <f t="shared" si="770"/>
        <v>3.9624759579348948E-5</v>
      </c>
      <c r="BB595" s="5">
        <f t="shared" si="771"/>
        <v>7.5211756157562516E-6</v>
      </c>
      <c r="BC595" s="5">
        <f t="shared" si="772"/>
        <v>1.1420754749013597E-6</v>
      </c>
      <c r="BD595" s="5">
        <f t="shared" si="773"/>
        <v>3.8190129337777371E-5</v>
      </c>
      <c r="BE595" s="5">
        <f t="shared" si="774"/>
        <v>4.5133789217373192E-5</v>
      </c>
      <c r="BF595" s="5">
        <f t="shared" si="775"/>
        <v>2.6669966355720489E-5</v>
      </c>
      <c r="BG595" s="5">
        <f t="shared" si="776"/>
        <v>1.0506350382556538E-5</v>
      </c>
      <c r="BH595" s="5">
        <f t="shared" si="777"/>
        <v>3.1041489766644299E-6</v>
      </c>
      <c r="BI595" s="5">
        <f t="shared" si="778"/>
        <v>7.3370793993886314E-7</v>
      </c>
      <c r="BJ595" s="8">
        <f t="shared" si="779"/>
        <v>0.45866083462160373</v>
      </c>
      <c r="BK595" s="8">
        <f t="shared" si="780"/>
        <v>0.30471333230238856</v>
      </c>
      <c r="BL595" s="8">
        <f t="shared" si="781"/>
        <v>0.22632284688505161</v>
      </c>
      <c r="BM595" s="8">
        <f t="shared" si="782"/>
        <v>0.30713034283112023</v>
      </c>
      <c r="BN595" s="8">
        <f t="shared" si="783"/>
        <v>0.69262554464217918</v>
      </c>
    </row>
    <row r="596" spans="1:66" x14ac:dyDescent="0.25">
      <c r="A596" t="s">
        <v>175</v>
      </c>
      <c r="B596" t="s">
        <v>284</v>
      </c>
      <c r="C596" t="s">
        <v>283</v>
      </c>
      <c r="D596" t="s">
        <v>501</v>
      </c>
      <c r="E596">
        <f>VLOOKUP(A596,home!$A$2:$E$405,3,FALSE)</f>
        <v>1.1818181818181801</v>
      </c>
      <c r="F596">
        <f>VLOOKUP(B596,home!$B$2:$E$405,3,FALSE)</f>
        <v>1.37</v>
      </c>
      <c r="G596">
        <f>VLOOKUP(C596,away!$B$2:$E$405,4,FALSE)</f>
        <v>0.9</v>
      </c>
      <c r="H596">
        <f>VLOOKUP(A596,away!$A$2:$E$405,3,FALSE)</f>
        <v>1.0363636363636399</v>
      </c>
      <c r="I596">
        <f>VLOOKUP(C596,away!$B$2:$E$405,3,FALSE)</f>
        <v>0.95</v>
      </c>
      <c r="J596">
        <f>VLOOKUP(B596,home!$B$2:$E$405,4,FALSE)</f>
        <v>1.33</v>
      </c>
      <c r="K596" s="3">
        <f t="shared" si="728"/>
        <v>1.4571818181818164</v>
      </c>
      <c r="L596" s="3">
        <f t="shared" si="729"/>
        <v>1.309445454545459</v>
      </c>
      <c r="M596" s="5">
        <f t="shared" si="730"/>
        <v>6.287370339474245E-2</v>
      </c>
      <c r="N596" s="5">
        <f t="shared" si="731"/>
        <v>9.1618417428575044E-2</v>
      </c>
      <c r="O596" s="5">
        <f t="shared" si="732"/>
        <v>8.2329685120684906E-2</v>
      </c>
      <c r="P596" s="5">
        <f t="shared" si="733"/>
        <v>0.11996932025449607</v>
      </c>
      <c r="Q596" s="5">
        <f t="shared" si="734"/>
        <v>6.6752346043755809E-2</v>
      </c>
      <c r="R596" s="5">
        <f t="shared" si="735"/>
        <v>5.3903115977719879E-2</v>
      </c>
      <c r="S596" s="5">
        <f t="shared" si="736"/>
        <v>5.7228368241504617E-2</v>
      </c>
      <c r="T596" s="5">
        <f t="shared" si="737"/>
        <v>8.7408556107241603E-2</v>
      </c>
      <c r="U596" s="5">
        <f t="shared" si="738"/>
        <v>7.8546640546079183E-2</v>
      </c>
      <c r="V596" s="5">
        <f t="shared" si="739"/>
        <v>1.2133050626379307E-2</v>
      </c>
      <c r="W596" s="5">
        <f t="shared" si="740"/>
        <v>3.2423434991980617E-2</v>
      </c>
      <c r="X596" s="5">
        <f t="shared" si="741"/>
        <v>4.2456719570999203E-2</v>
      </c>
      <c r="Y596" s="5">
        <f t="shared" si="742"/>
        <v>2.779737922857807E-2</v>
      </c>
      <c r="Z596" s="5">
        <f t="shared" si="743"/>
        <v>2.3527730067620677E-2</v>
      </c>
      <c r="AA596" s="5">
        <f t="shared" si="744"/>
        <v>3.4284180477626484E-2</v>
      </c>
      <c r="AB596" s="5">
        <f t="shared" si="745"/>
        <v>2.4979142221630651E-2</v>
      </c>
      <c r="AC596" s="5">
        <f t="shared" si="746"/>
        <v>1.4469422008607882E-3</v>
      </c>
      <c r="AD596" s="5">
        <f t="shared" si="747"/>
        <v>1.1811709988328563E-2</v>
      </c>
      <c r="AE596" s="5">
        <f t="shared" si="748"/>
        <v>1.5466789954626034E-2</v>
      </c>
      <c r="AF596" s="5">
        <f t="shared" si="749"/>
        <v>1.0126458901247214E-2</v>
      </c>
      <c r="AG596" s="5">
        <f t="shared" si="750"/>
        <v>4.4200151929598575E-3</v>
      </c>
      <c r="AH596" s="5">
        <f t="shared" si="751"/>
        <v>7.7020697982046011E-3</v>
      </c>
      <c r="AI596" s="5">
        <f t="shared" si="752"/>
        <v>1.1223316072311036E-2</v>
      </c>
      <c r="AJ596" s="5">
        <f t="shared" si="753"/>
        <v>8.1772060601396999E-3</v>
      </c>
      <c r="AK596" s="5">
        <f t="shared" si="754"/>
        <v>3.9718919981205783E-3</v>
      </c>
      <c r="AL596" s="5">
        <f t="shared" si="755"/>
        <v>1.1043642280459575E-4</v>
      </c>
      <c r="AM596" s="5">
        <f t="shared" si="756"/>
        <v>3.4423618073257858E-3</v>
      </c>
      <c r="AN596" s="5">
        <f t="shared" si="757"/>
        <v>4.5075850215036415E-3</v>
      </c>
      <c r="AO596" s="5">
        <f t="shared" si="758"/>
        <v>2.9512183586925694E-3</v>
      </c>
      <c r="AP596" s="5">
        <f t="shared" si="759"/>
        <v>1.2881531550536988E-3</v>
      </c>
      <c r="AQ596" s="5">
        <f t="shared" si="760"/>
        <v>4.2169157341086428E-4</v>
      </c>
      <c r="AR596" s="5">
        <f t="shared" si="761"/>
        <v>2.0170880575701745E-3</v>
      </c>
      <c r="AS596" s="5">
        <f t="shared" si="762"/>
        <v>2.9392640431629351E-3</v>
      </c>
      <c r="AT596" s="5">
        <f t="shared" si="763"/>
        <v>2.1415210612663015E-3</v>
      </c>
      <c r="AU596" s="5">
        <f t="shared" si="764"/>
        <v>1.040195184576894E-3</v>
      </c>
      <c r="AV596" s="5">
        <f t="shared" si="765"/>
        <v>3.7893837758143215E-4</v>
      </c>
      <c r="AW596" s="5">
        <f t="shared" si="766"/>
        <v>5.8534375086052676E-6</v>
      </c>
      <c r="AX596" s="5">
        <f t="shared" si="767"/>
        <v>8.3602450620643993E-4</v>
      </c>
      <c r="AY596" s="5">
        <f t="shared" si="768"/>
        <v>1.0947284895406347E-3</v>
      </c>
      <c r="AZ596" s="5">
        <f t="shared" si="769"/>
        <v>7.1674362229520012E-4</v>
      </c>
      <c r="BA596" s="5">
        <f t="shared" si="770"/>
        <v>3.1284555942963252E-4</v>
      </c>
      <c r="BB596" s="5">
        <f t="shared" si="771"/>
        <v>1.0241354894246583E-4</v>
      </c>
      <c r="BC596" s="5">
        <f t="shared" si="772"/>
        <v>2.6820991229316147E-5</v>
      </c>
      <c r="BD596" s="5">
        <f t="shared" si="773"/>
        <v>4.4021113140053171E-4</v>
      </c>
      <c r="BE596" s="5">
        <f t="shared" si="774"/>
        <v>6.4146765683810133E-4</v>
      </c>
      <c r="BF596" s="5">
        <f t="shared" si="775"/>
        <v>4.6736750324808703E-4</v>
      </c>
      <c r="BG596" s="5">
        <f t="shared" si="776"/>
        <v>2.2701314271404778E-4</v>
      </c>
      <c r="BH596" s="5">
        <f t="shared" si="777"/>
        <v>8.2699856012806092E-5</v>
      </c>
      <c r="BI596" s="5">
        <f t="shared" si="778"/>
        <v>2.4101745309623027E-5</v>
      </c>
      <c r="BJ596" s="8">
        <f t="shared" si="779"/>
        <v>0.40598241404192226</v>
      </c>
      <c r="BK596" s="8">
        <f t="shared" si="780"/>
        <v>0.25485654963032844</v>
      </c>
      <c r="BL596" s="8">
        <f t="shared" si="781"/>
        <v>0.31551711603219795</v>
      </c>
      <c r="BM596" s="8">
        <f t="shared" si="782"/>
        <v>0.52134834650006334</v>
      </c>
      <c r="BN596" s="8">
        <f t="shared" si="783"/>
        <v>0.4774465882199741</v>
      </c>
    </row>
    <row r="597" spans="1:66" x14ac:dyDescent="0.25">
      <c r="A597" t="s">
        <v>24</v>
      </c>
      <c r="B597" t="s">
        <v>327</v>
      </c>
      <c r="C597" t="s">
        <v>290</v>
      </c>
      <c r="D597" t="s">
        <v>501</v>
      </c>
      <c r="E597">
        <f>VLOOKUP(A597,home!$A$2:$E$405,3,FALSE)</f>
        <v>1.62917933130699</v>
      </c>
      <c r="F597">
        <f>VLOOKUP(B597,home!$B$2:$E$405,3,FALSE)</f>
        <v>1.05</v>
      </c>
      <c r="G597">
        <f>VLOOKUP(C597,away!$B$2:$E$405,4,FALSE)</f>
        <v>0.97</v>
      </c>
      <c r="H597">
        <f>VLOOKUP(A597,away!$A$2:$E$405,3,FALSE)</f>
        <v>1.4103343465045599</v>
      </c>
      <c r="I597">
        <f>VLOOKUP(C597,away!$B$2:$E$405,3,FALSE)</f>
        <v>1.01</v>
      </c>
      <c r="J597">
        <f>VLOOKUP(B597,home!$B$2:$E$405,4,FALSE)</f>
        <v>1</v>
      </c>
      <c r="K597" s="3">
        <f t="shared" si="728"/>
        <v>1.6593191489361694</v>
      </c>
      <c r="L597" s="3">
        <f t="shared" si="729"/>
        <v>1.4244376899696056</v>
      </c>
      <c r="M597" s="5">
        <f t="shared" si="730"/>
        <v>4.5786919050577378E-2</v>
      </c>
      <c r="N597" s="5">
        <f t="shared" si="731"/>
        <v>7.597511155141333E-2</v>
      </c>
      <c r="O597" s="5">
        <f t="shared" si="732"/>
        <v>6.5220613203229763E-2</v>
      </c>
      <c r="P597" s="5">
        <f t="shared" si="733"/>
        <v>0.10822181239347831</v>
      </c>
      <c r="Q597" s="5">
        <f t="shared" si="734"/>
        <v>6.3033478719910871E-2</v>
      </c>
      <c r="R597" s="5">
        <f t="shared" si="735"/>
        <v>4.6451349804804892E-2</v>
      </c>
      <c r="S597" s="5">
        <f t="shared" si="736"/>
        <v>6.3948180618966163E-2</v>
      </c>
      <c r="T597" s="5">
        <f t="shared" si="737"/>
        <v>8.9787262818538133E-2</v>
      </c>
      <c r="U597" s="5">
        <f t="shared" si="738"/>
        <v>7.7077614225045152E-2</v>
      </c>
      <c r="V597" s="5">
        <f t="shared" si="739"/>
        <v>1.679419010531847E-2</v>
      </c>
      <c r="W597" s="5">
        <f t="shared" si="740"/>
        <v>3.4864219421336211E-2</v>
      </c>
      <c r="X597" s="5">
        <f t="shared" si="741"/>
        <v>4.9661908175121609E-2</v>
      </c>
      <c r="Y597" s="5">
        <f t="shared" si="742"/>
        <v>3.5370146880226459E-2</v>
      </c>
      <c r="Z597" s="5">
        <f t="shared" si="743"/>
        <v>2.2055684470642115E-2</v>
      </c>
      <c r="AA597" s="5">
        <f t="shared" si="744"/>
        <v>3.6597419585030558E-2</v>
      </c>
      <c r="AB597" s="5">
        <f t="shared" si="745"/>
        <v>3.0363399559546412E-2</v>
      </c>
      <c r="AC597" s="5">
        <f t="shared" si="746"/>
        <v>2.4809183066982136E-3</v>
      </c>
      <c r="AD597" s="5">
        <f t="shared" si="747"/>
        <v>1.4462716724633864E-2</v>
      </c>
      <c r="AE597" s="5">
        <f t="shared" si="748"/>
        <v>2.0601238801922241E-2</v>
      </c>
      <c r="AF597" s="5">
        <f t="shared" si="749"/>
        <v>1.4672590504761164E-2</v>
      </c>
      <c r="AG597" s="5">
        <f t="shared" si="750"/>
        <v>6.9667303081573182E-3</v>
      </c>
      <c r="AH597" s="5">
        <f t="shared" si="751"/>
        <v>7.8542370595149937E-3</v>
      </c>
      <c r="AI597" s="5">
        <f t="shared" si="752"/>
        <v>1.303268595313734E-2</v>
      </c>
      <c r="AJ597" s="5">
        <f t="shared" si="753"/>
        <v>1.0812692682056113E-2</v>
      </c>
      <c r="AK597" s="5">
        <f t="shared" si="754"/>
        <v>5.9805693396325649E-3</v>
      </c>
      <c r="AL597" s="5">
        <f t="shared" si="755"/>
        <v>2.3455561642351153E-4</v>
      </c>
      <c r="AM597" s="5">
        <f t="shared" si="756"/>
        <v>4.7996525613648745E-3</v>
      </c>
      <c r="AN597" s="5">
        <f t="shared" si="757"/>
        <v>6.8368060071672824E-3</v>
      </c>
      <c r="AO597" s="5">
        <f t="shared" si="758"/>
        <v>4.8693020778098443E-3</v>
      </c>
      <c r="AP597" s="5">
        <f t="shared" si="759"/>
        <v>2.3120058011598843E-3</v>
      </c>
      <c r="AQ597" s="5">
        <f t="shared" si="760"/>
        <v>8.2332705065012862E-4</v>
      </c>
      <c r="AR597" s="5">
        <f t="shared" si="761"/>
        <v>2.237574258705841E-3</v>
      </c>
      <c r="AS597" s="5">
        <f t="shared" si="762"/>
        <v>3.7128498146372559E-3</v>
      </c>
      <c r="AT597" s="5">
        <f t="shared" si="763"/>
        <v>3.0804013972758537E-3</v>
      </c>
      <c r="AU597" s="5">
        <f t="shared" si="764"/>
        <v>1.703789674969852E-3</v>
      </c>
      <c r="AV597" s="5">
        <f t="shared" si="765"/>
        <v>7.0678270835930175E-4</v>
      </c>
      <c r="AW597" s="5">
        <f t="shared" si="766"/>
        <v>1.5399858034891096E-5</v>
      </c>
      <c r="AX597" s="5">
        <f t="shared" si="767"/>
        <v>1.3273592338855454E-3</v>
      </c>
      <c r="AY597" s="5">
        <f t="shared" si="768"/>
        <v>1.8907405208757517E-3</v>
      </c>
      <c r="AZ597" s="5">
        <f t="shared" si="769"/>
        <v>1.3466210299440927E-3</v>
      </c>
      <c r="BA597" s="5">
        <f t="shared" si="770"/>
        <v>6.393925830526845E-4</v>
      </c>
      <c r="BB597" s="5">
        <f t="shared" si="771"/>
        <v>2.2769372349681642E-4</v>
      </c>
      <c r="BC597" s="5">
        <f t="shared" si="772"/>
        <v>6.4867104303676658E-5</v>
      </c>
      <c r="BD597" s="5">
        <f t="shared" si="773"/>
        <v>5.3121418470106652E-4</v>
      </c>
      <c r="BE597" s="5">
        <f t="shared" si="774"/>
        <v>8.8145386886099469E-4</v>
      </c>
      <c r="BF597" s="5">
        <f t="shared" si="775"/>
        <v>7.3130664175246002E-4</v>
      </c>
      <c r="BG597" s="5">
        <f t="shared" si="776"/>
        <v>4.0449037146801994E-4</v>
      </c>
      <c r="BH597" s="5">
        <f t="shared" si="777"/>
        <v>1.6779465473429743E-4</v>
      </c>
      <c r="BI597" s="5">
        <f t="shared" si="778"/>
        <v>5.5684976737950575E-5</v>
      </c>
      <c r="BJ597" s="8">
        <f t="shared" si="779"/>
        <v>0.4305331715997317</v>
      </c>
      <c r="BK597" s="8">
        <f t="shared" si="780"/>
        <v>0.23935731661233783</v>
      </c>
      <c r="BL597" s="8">
        <f t="shared" si="781"/>
        <v>0.30760392396420078</v>
      </c>
      <c r="BM597" s="8">
        <f t="shared" si="782"/>
        <v>0.59298547126065682</v>
      </c>
      <c r="BN597" s="8">
        <f t="shared" si="783"/>
        <v>0.40468928472341448</v>
      </c>
    </row>
    <row r="598" spans="1:66" x14ac:dyDescent="0.25">
      <c r="A598" t="s">
        <v>24</v>
      </c>
      <c r="B598" t="s">
        <v>180</v>
      </c>
      <c r="C598" t="s">
        <v>182</v>
      </c>
      <c r="D598" t="s">
        <v>501</v>
      </c>
      <c r="E598">
        <f>VLOOKUP(A598,home!$A$2:$E$405,3,FALSE)</f>
        <v>1.62917933130699</v>
      </c>
      <c r="F598">
        <f>VLOOKUP(B598,home!$B$2:$E$405,3,FALSE)</f>
        <v>1.1100000000000001</v>
      </c>
      <c r="G598">
        <f>VLOOKUP(C598,away!$B$2:$E$405,4,FALSE)</f>
        <v>1.07</v>
      </c>
      <c r="H598">
        <f>VLOOKUP(A598,away!$A$2:$E$405,3,FALSE)</f>
        <v>1.4103343465045599</v>
      </c>
      <c r="I598">
        <f>VLOOKUP(C598,away!$B$2:$E$405,3,FALSE)</f>
        <v>0.88</v>
      </c>
      <c r="J598">
        <f>VLOOKUP(B598,home!$B$2:$E$405,4,FALSE)</f>
        <v>1.06</v>
      </c>
      <c r="K598" s="3">
        <f t="shared" si="728"/>
        <v>1.9349762917933124</v>
      </c>
      <c r="L598" s="3">
        <f t="shared" si="729"/>
        <v>1.3155598784194535</v>
      </c>
      <c r="M598" s="5">
        <f t="shared" si="730"/>
        <v>3.8753423828838583E-2</v>
      </c>
      <c r="N598" s="5">
        <f t="shared" si="731"/>
        <v>7.4986956334620658E-2</v>
      </c>
      <c r="O598" s="5">
        <f t="shared" si="732"/>
        <v>5.0982449540604435E-2</v>
      </c>
      <c r="P598" s="5">
        <f t="shared" si="733"/>
        <v>9.8649831158618417E-2</v>
      </c>
      <c r="Q598" s="5">
        <f t="shared" si="734"/>
        <v>7.2548991350615669E-2</v>
      </c>
      <c r="R598" s="5">
        <f t="shared" si="735"/>
        <v>3.3535232559581761E-2</v>
      </c>
      <c r="S598" s="5">
        <f t="shared" si="736"/>
        <v>6.2780189633089678E-2</v>
      </c>
      <c r="T598" s="5">
        <f t="shared" si="737"/>
        <v>9.5442542240669934E-2</v>
      </c>
      <c r="U598" s="5">
        <f t="shared" si="738"/>
        <v>6.4889879942565856E-2</v>
      </c>
      <c r="V598" s="5">
        <f t="shared" si="739"/>
        <v>1.7756868642580272E-2</v>
      </c>
      <c r="W598" s="5">
        <f t="shared" si="740"/>
        <v>4.6793526085653132E-2</v>
      </c>
      <c r="X598" s="5">
        <f t="shared" si="741"/>
        <v>6.1559685488059353E-2</v>
      </c>
      <c r="Y598" s="5">
        <f t="shared" si="742"/>
        <v>4.0492726178105599E-2</v>
      </c>
      <c r="Z598" s="5">
        <f t="shared" si="743"/>
        <v>1.4705868822950491E-2</v>
      </c>
      <c r="AA598" s="5">
        <f t="shared" si="744"/>
        <v>2.8455507522631623E-2</v>
      </c>
      <c r="AB598" s="5">
        <f t="shared" si="745"/>
        <v>2.7530366213619224E-2</v>
      </c>
      <c r="AC598" s="5">
        <f t="shared" si="746"/>
        <v>2.8250924699470756E-3</v>
      </c>
      <c r="AD598" s="5">
        <f t="shared" si="747"/>
        <v>2.2636090896287694E-2</v>
      </c>
      <c r="AE598" s="5">
        <f t="shared" si="748"/>
        <v>2.9779132987411933E-2</v>
      </c>
      <c r="AF598" s="5">
        <f t="shared" si="749"/>
        <v>1.9588116286178198E-2</v>
      </c>
      <c r="AG598" s="5">
        <f t="shared" si="750"/>
        <v>8.589779959970234E-3</v>
      </c>
      <c r="AH598" s="5">
        <f t="shared" si="751"/>
        <v>4.8366127501932961E-3</v>
      </c>
      <c r="AI598" s="5">
        <f t="shared" si="752"/>
        <v>9.3587310042092774E-3</v>
      </c>
      <c r="AJ598" s="5">
        <f t="shared" si="753"/>
        <v>9.0544613072079862E-3</v>
      </c>
      <c r="AK598" s="5">
        <f t="shared" si="754"/>
        <v>5.8400559881357783E-3</v>
      </c>
      <c r="AL598" s="5">
        <f t="shared" si="755"/>
        <v>2.8765963637036992E-4</v>
      </c>
      <c r="AM598" s="5">
        <f t="shared" si="756"/>
        <v>8.7600598446390225E-3</v>
      </c>
      <c r="AN598" s="5">
        <f t="shared" si="757"/>
        <v>1.152438326416045E-2</v>
      </c>
      <c r="AO598" s="5">
        <f t="shared" si="758"/>
        <v>7.5805081229290564E-3</v>
      </c>
      <c r="AP598" s="5">
        <f t="shared" si="759"/>
        <v>3.3242041148527422E-3</v>
      </c>
      <c r="AQ598" s="5">
        <f t="shared" si="760"/>
        <v>1.0932973902942804E-3</v>
      </c>
      <c r="AR598" s="5">
        <f t="shared" si="761"/>
        <v>1.2725707363212544E-3</v>
      </c>
      <c r="AS598" s="5">
        <f t="shared" si="762"/>
        <v>2.4623942044115854E-3</v>
      </c>
      <c r="AT598" s="5">
        <f t="shared" si="763"/>
        <v>2.382337203292837E-3</v>
      </c>
      <c r="AU598" s="5">
        <f t="shared" si="764"/>
        <v>1.5365886691429413E-3</v>
      </c>
      <c r="AV598" s="5">
        <f t="shared" si="765"/>
        <v>7.4331566125745779E-4</v>
      </c>
      <c r="AW598" s="5">
        <f t="shared" si="766"/>
        <v>2.0340550126774425E-5</v>
      </c>
      <c r="AX598" s="5">
        <f t="shared" si="767"/>
        <v>2.8250846856778507E-3</v>
      </c>
      <c r="AY598" s="5">
        <f t="shared" si="768"/>
        <v>3.7165680656150129E-3</v>
      </c>
      <c r="AZ598" s="5">
        <f t="shared" si="769"/>
        <v>2.4446839162690563E-3</v>
      </c>
      <c r="BA598" s="5">
        <f t="shared" si="770"/>
        <v>1.0720426918869707E-3</v>
      </c>
      <c r="BB598" s="5">
        <f t="shared" si="771"/>
        <v>3.5258408834982179E-4</v>
      </c>
      <c r="BC598" s="5">
        <f t="shared" si="772"/>
        <v>9.2769096080425102E-5</v>
      </c>
      <c r="BD598" s="5">
        <f t="shared" si="773"/>
        <v>2.7902383385915711E-4</v>
      </c>
      <c r="BE598" s="5">
        <f t="shared" si="774"/>
        <v>5.3990450336274495E-4</v>
      </c>
      <c r="BF598" s="5">
        <f t="shared" si="775"/>
        <v>5.2235120691967725E-4</v>
      </c>
      <c r="BG598" s="5">
        <f t="shared" si="776"/>
        <v>3.3691240045973268E-4</v>
      </c>
      <c r="BH598" s="5">
        <f t="shared" si="777"/>
        <v>1.6297937682518935E-4</v>
      </c>
      <c r="BI598" s="5">
        <f t="shared" si="778"/>
        <v>6.3072246041597952E-5</v>
      </c>
      <c r="BJ598" s="8">
        <f t="shared" si="779"/>
        <v>0.51520373308832723</v>
      </c>
      <c r="BK598" s="8">
        <f t="shared" si="780"/>
        <v>0.22476963343505943</v>
      </c>
      <c r="BL598" s="8">
        <f t="shared" si="781"/>
        <v>0.24478474687064347</v>
      </c>
      <c r="BM598" s="8">
        <f t="shared" si="782"/>
        <v>0.62631086992861296</v>
      </c>
      <c r="BN598" s="8">
        <f t="shared" si="783"/>
        <v>0.36945688477287947</v>
      </c>
    </row>
    <row r="599" spans="1:66" x14ac:dyDescent="0.25">
      <c r="A599" t="s">
        <v>24</v>
      </c>
      <c r="B599" t="s">
        <v>288</v>
      </c>
      <c r="C599" t="s">
        <v>184</v>
      </c>
      <c r="D599" t="s">
        <v>501</v>
      </c>
      <c r="E599">
        <f>VLOOKUP(A599,home!$A$2:$E$405,3,FALSE)</f>
        <v>1.62917933130699</v>
      </c>
      <c r="F599">
        <f>VLOOKUP(B599,home!$B$2:$E$405,3,FALSE)</f>
        <v>0.81</v>
      </c>
      <c r="G599">
        <f>VLOOKUP(C599,away!$B$2:$E$405,4,FALSE)</f>
        <v>0.83</v>
      </c>
      <c r="H599">
        <f>VLOOKUP(A599,away!$A$2:$E$405,3,FALSE)</f>
        <v>1.4103343465045599</v>
      </c>
      <c r="I599">
        <f>VLOOKUP(C599,away!$B$2:$E$405,3,FALSE)</f>
        <v>0.65</v>
      </c>
      <c r="J599">
        <f>VLOOKUP(B599,home!$B$2:$E$405,4,FALSE)</f>
        <v>1.42</v>
      </c>
      <c r="K599" s="3">
        <f t="shared" si="728"/>
        <v>1.0952972644376893</v>
      </c>
      <c r="L599" s="3">
        <f t="shared" si="729"/>
        <v>1.3017386018237089</v>
      </c>
      <c r="M599" s="5">
        <f t="shared" si="730"/>
        <v>9.0987252357507542E-2</v>
      </c>
      <c r="N599" s="5">
        <f t="shared" si="731"/>
        <v>9.9658088605879699E-2</v>
      </c>
      <c r="O599" s="5">
        <f t="shared" si="732"/>
        <v>0.11844161866764281</v>
      </c>
      <c r="P599" s="5">
        <f t="shared" si="733"/>
        <v>0.12972878092224113</v>
      </c>
      <c r="Q599" s="5">
        <f t="shared" si="734"/>
        <v>5.4577615914554442E-2</v>
      </c>
      <c r="R599" s="5">
        <f t="shared" si="735"/>
        <v>7.709001354107714E-2</v>
      </c>
      <c r="S599" s="5">
        <f t="shared" si="736"/>
        <v>4.6241523300000489E-2</v>
      </c>
      <c r="T599" s="5">
        <f t="shared" si="737"/>
        <v>7.10457894314835E-2</v>
      </c>
      <c r="U599" s="5">
        <f t="shared" si="738"/>
        <v>8.4436480947006218E-2</v>
      </c>
      <c r="V599" s="5">
        <f t="shared" si="739"/>
        <v>7.3256372492535062E-3</v>
      </c>
      <c r="W599" s="5">
        <f t="shared" si="740"/>
        <v>1.9926237803580795E-2</v>
      </c>
      <c r="X599" s="5">
        <f t="shared" si="741"/>
        <v>2.5938752938039992E-2</v>
      </c>
      <c r="Y599" s="5">
        <f t="shared" si="742"/>
        <v>1.6882737991307403E-2</v>
      </c>
      <c r="Z599" s="5">
        <f t="shared" si="743"/>
        <v>3.3450348813844191E-2</v>
      </c>
      <c r="AA599" s="5">
        <f t="shared" si="744"/>
        <v>3.6638075550290049E-2</v>
      </c>
      <c r="AB599" s="5">
        <f t="shared" si="745"/>
        <v>2.0064791962247037E-2</v>
      </c>
      <c r="AC599" s="5">
        <f t="shared" si="746"/>
        <v>6.5280160489550863E-4</v>
      </c>
      <c r="AD599" s="5">
        <f t="shared" si="747"/>
        <v>5.4562884391992274E-3</v>
      </c>
      <c r="AE599" s="5">
        <f t="shared" si="748"/>
        <v>7.102661283990069E-3</v>
      </c>
      <c r="AF599" s="5">
        <f t="shared" si="749"/>
        <v>4.6229041845243114E-3</v>
      </c>
      <c r="AG599" s="5">
        <f t="shared" si="750"/>
        <v>2.0059376098425508E-3</v>
      </c>
      <c r="AH599" s="5">
        <f t="shared" si="751"/>
        <v>1.0885902573862226E-2</v>
      </c>
      <c r="AI599" s="5">
        <f t="shared" si="752"/>
        <v>1.1923299310086496E-2</v>
      </c>
      <c r="AJ599" s="5">
        <f t="shared" si="753"/>
        <v>6.529778558704763E-3</v>
      </c>
      <c r="AK599" s="5">
        <f t="shared" si="754"/>
        <v>2.3840161975777351E-3</v>
      </c>
      <c r="AL599" s="5">
        <f t="shared" si="755"/>
        <v>3.7230339060871354E-5</v>
      </c>
      <c r="AM599" s="5">
        <f t="shared" si="756"/>
        <v>1.1952515602875811E-3</v>
      </c>
      <c r="AN599" s="5">
        <f t="shared" si="757"/>
        <v>1.5559050949163623E-3</v>
      </c>
      <c r="AO599" s="5">
        <f t="shared" si="758"/>
        <v>1.0126908614134054E-3</v>
      </c>
      <c r="AP599" s="5">
        <f t="shared" si="759"/>
        <v>4.3941959533864468E-4</v>
      </c>
      <c r="AQ599" s="5">
        <f t="shared" si="760"/>
        <v>1.4300236241251684E-4</v>
      </c>
      <c r="AR599" s="5">
        <f t="shared" si="761"/>
        <v>2.8341199192177028E-3</v>
      </c>
      <c r="AS599" s="5">
        <f t="shared" si="762"/>
        <v>3.1042037946075146E-3</v>
      </c>
      <c r="AT599" s="5">
        <f t="shared" si="763"/>
        <v>1.7000129622453525E-3</v>
      </c>
      <c r="AU599" s="5">
        <f t="shared" si="764"/>
        <v>6.2067318235198255E-4</v>
      </c>
      <c r="AV599" s="5">
        <f t="shared" si="765"/>
        <v>1.6995540968499037E-4</v>
      </c>
      <c r="AW599" s="5">
        <f t="shared" si="766"/>
        <v>1.4745186747916561E-6</v>
      </c>
      <c r="AX599" s="5">
        <f t="shared" si="767"/>
        <v>2.1819262738297779E-4</v>
      </c>
      <c r="AY599" s="5">
        <f t="shared" si="768"/>
        <v>2.8402976569775898E-4</v>
      </c>
      <c r="AZ599" s="5">
        <f t="shared" si="769"/>
        <v>1.8486625503785824E-4</v>
      </c>
      <c r="BA599" s="5">
        <f t="shared" si="770"/>
        <v>8.0215846785788953E-5</v>
      </c>
      <c r="BB599" s="5">
        <f t="shared" si="771"/>
        <v>2.610501605975944E-5</v>
      </c>
      <c r="BC599" s="5">
        <f t="shared" si="772"/>
        <v>6.7963814212433374E-6</v>
      </c>
      <c r="BD599" s="5">
        <f t="shared" si="773"/>
        <v>6.1488055017386268E-4</v>
      </c>
      <c r="BE599" s="5">
        <f t="shared" si="774"/>
        <v>6.7347698456137308E-4</v>
      </c>
      <c r="BF599" s="5">
        <f t="shared" si="775"/>
        <v>3.6882874942590791E-4</v>
      </c>
      <c r="BG599" s="5">
        <f t="shared" si="776"/>
        <v>1.3465904009739033E-4</v>
      </c>
      <c r="BH599" s="5">
        <f t="shared" si="777"/>
        <v>3.6872919562619175E-5</v>
      </c>
      <c r="BI599" s="5">
        <f t="shared" si="778"/>
        <v>8.0773615857535508E-6</v>
      </c>
      <c r="BJ599" s="8">
        <f t="shared" si="779"/>
        <v>0.31236348956915599</v>
      </c>
      <c r="BK599" s="8">
        <f t="shared" si="780"/>
        <v>0.27525725553865682</v>
      </c>
      <c r="BL599" s="8">
        <f t="shared" si="781"/>
        <v>0.37865973818200899</v>
      </c>
      <c r="BM599" s="8">
        <f t="shared" si="782"/>
        <v>0.42896490684774019</v>
      </c>
      <c r="BN599" s="8">
        <f t="shared" si="783"/>
        <v>0.57048337000890281</v>
      </c>
    </row>
    <row r="600" spans="1:66" x14ac:dyDescent="0.25">
      <c r="A600" t="s">
        <v>24</v>
      </c>
      <c r="B600" t="s">
        <v>293</v>
      </c>
      <c r="C600" t="s">
        <v>289</v>
      </c>
      <c r="D600" t="s">
        <v>501</v>
      </c>
      <c r="E600">
        <f>VLOOKUP(A600,home!$A$2:$E$405,3,FALSE)</f>
        <v>1.62917933130699</v>
      </c>
      <c r="F600">
        <f>VLOOKUP(B600,home!$B$2:$E$405,3,FALSE)</f>
        <v>0.9</v>
      </c>
      <c r="G600">
        <f>VLOOKUP(C600,away!$B$2:$E$405,4,FALSE)</f>
        <v>1.19</v>
      </c>
      <c r="H600">
        <f>VLOOKUP(A600,away!$A$2:$E$405,3,FALSE)</f>
        <v>1.4103343465045599</v>
      </c>
      <c r="I600">
        <f>VLOOKUP(C600,away!$B$2:$E$405,3,FALSE)</f>
        <v>0.77</v>
      </c>
      <c r="J600">
        <f>VLOOKUP(B600,home!$B$2:$E$405,4,FALSE)</f>
        <v>1</v>
      </c>
      <c r="K600" s="3">
        <f t="shared" si="728"/>
        <v>1.7448510638297863</v>
      </c>
      <c r="L600" s="3">
        <f t="shared" si="729"/>
        <v>1.0859574468085111</v>
      </c>
      <c r="M600" s="5">
        <f t="shared" si="730"/>
        <v>5.8965160432302662E-2</v>
      </c>
      <c r="N600" s="5">
        <f t="shared" si="731"/>
        <v>0.10288542290919732</v>
      </c>
      <c r="O600" s="5">
        <f t="shared" si="732"/>
        <v>6.4033655073717624E-2</v>
      </c>
      <c r="P600" s="5">
        <f t="shared" si="733"/>
        <v>0.1117291911762858</v>
      </c>
      <c r="Q600" s="5">
        <f t="shared" si="734"/>
        <v>8.9759869807845227E-2</v>
      </c>
      <c r="R600" s="5">
        <f t="shared" si="735"/>
        <v>3.4768912286835631E-2</v>
      </c>
      <c r="S600" s="5">
        <f t="shared" si="736"/>
        <v>5.292706773535838E-2</v>
      </c>
      <c r="T600" s="5">
        <f t="shared" si="737"/>
        <v>9.7475399042391941E-2</v>
      </c>
      <c r="U600" s="5">
        <f t="shared" si="738"/>
        <v>6.0666573591889685E-2</v>
      </c>
      <c r="V600" s="5">
        <f t="shared" si="739"/>
        <v>1.1143111977855155E-2</v>
      </c>
      <c r="W600" s="5">
        <f t="shared" si="740"/>
        <v>5.2205868107813934E-2</v>
      </c>
      <c r="X600" s="5">
        <f t="shared" si="741"/>
        <v>5.6693351238783489E-2</v>
      </c>
      <c r="Y600" s="5">
        <f t="shared" si="742"/>
        <v>3.0783283481143734E-2</v>
      </c>
      <c r="Z600" s="5">
        <f t="shared" si="743"/>
        <v>1.2585853071773701E-2</v>
      </c>
      <c r="AA600" s="5">
        <f t="shared" si="744"/>
        <v>2.1960439121489726E-2</v>
      </c>
      <c r="AB600" s="5">
        <f t="shared" si="745"/>
        <v>1.9158847781650307E-2</v>
      </c>
      <c r="AC600" s="5">
        <f t="shared" si="746"/>
        <v>1.3196467195043121E-3</v>
      </c>
      <c r="AD600" s="5">
        <f t="shared" si="747"/>
        <v>2.2772866126519159E-2</v>
      </c>
      <c r="AE600" s="5">
        <f t="shared" si="748"/>
        <v>2.4730363555266772E-2</v>
      </c>
      <c r="AF600" s="5">
        <f t="shared" si="749"/>
        <v>1.3428061232561879E-2</v>
      </c>
      <c r="AG600" s="5">
        <f t="shared" si="750"/>
        <v>4.8607676972337492E-3</v>
      </c>
      <c r="AH600" s="5">
        <f t="shared" si="751"/>
        <v>3.4169252169326059E-3</v>
      </c>
      <c r="AI600" s="5">
        <f t="shared" si="752"/>
        <v>5.9620255997916809E-3</v>
      </c>
      <c r="AJ600" s="5">
        <f t="shared" si="753"/>
        <v>5.2014233551884673E-3</v>
      </c>
      <c r="AK600" s="5">
        <f t="shared" si="754"/>
        <v>3.0252363582432304E-3</v>
      </c>
      <c r="AL600" s="5">
        <f t="shared" si="755"/>
        <v>1.0002045921875075E-4</v>
      </c>
      <c r="AM600" s="5">
        <f t="shared" si="756"/>
        <v>7.9470519374620439E-3</v>
      </c>
      <c r="AN600" s="5">
        <f t="shared" si="757"/>
        <v>8.6301602316609122E-3</v>
      </c>
      <c r="AO600" s="5">
        <f t="shared" si="758"/>
        <v>4.6859933853614167E-3</v>
      </c>
      <c r="AP600" s="5">
        <f t="shared" si="759"/>
        <v>1.6962631375095521E-3</v>
      </c>
      <c r="AQ600" s="5">
        <f t="shared" si="760"/>
        <v>4.6051739648131688E-4</v>
      </c>
      <c r="AR600" s="5">
        <f t="shared" si="761"/>
        <v>7.4212707690315028E-4</v>
      </c>
      <c r="AS600" s="5">
        <f t="shared" si="762"/>
        <v>1.2949012196313513E-3</v>
      </c>
      <c r="AT600" s="5">
        <f t="shared" si="763"/>
        <v>1.1297048853141259E-3</v>
      </c>
      <c r="AU600" s="5">
        <f t="shared" si="764"/>
        <v>6.5705559031801954E-4</v>
      </c>
      <c r="AV600" s="5">
        <f t="shared" si="765"/>
        <v>2.866160364404261E-4</v>
      </c>
      <c r="AW600" s="5">
        <f t="shared" si="766"/>
        <v>5.2645046515889744E-6</v>
      </c>
      <c r="AX600" s="5">
        <f t="shared" si="767"/>
        <v>2.3110703378985378E-3</v>
      </c>
      <c r="AY600" s="5">
        <f t="shared" si="768"/>
        <v>2.5097240435391784E-3</v>
      </c>
      <c r="AZ600" s="5">
        <f t="shared" si="769"/>
        <v>1.3627267572578696E-3</v>
      </c>
      <c r="BA600" s="5">
        <f t="shared" si="770"/>
        <v>4.9328775666979932E-4</v>
      </c>
      <c r="BB600" s="5">
        <f t="shared" si="771"/>
        <v>1.3392237819375832E-4</v>
      </c>
      <c r="BC600" s="5">
        <f t="shared" si="772"/>
        <v>2.9086800778763529E-5</v>
      </c>
      <c r="BD600" s="5">
        <f t="shared" si="773"/>
        <v>1.3431973760686807E-4</v>
      </c>
      <c r="BE600" s="5">
        <f t="shared" si="774"/>
        <v>2.3436793705668152E-4</v>
      </c>
      <c r="BF600" s="5">
        <f t="shared" si="775"/>
        <v>2.0446857215047158E-4</v>
      </c>
      <c r="BG600" s="5">
        <f t="shared" si="776"/>
        <v>1.1892240187883588E-4</v>
      </c>
      <c r="BH600" s="5">
        <f t="shared" si="777"/>
        <v>5.1875469857870033E-5</v>
      </c>
      <c r="BI600" s="5">
        <f t="shared" si="778"/>
        <v>1.810299375363489E-5</v>
      </c>
      <c r="BJ600" s="8">
        <f t="shared" si="779"/>
        <v>0.52585505736157068</v>
      </c>
      <c r="BK600" s="8">
        <f t="shared" si="780"/>
        <v>0.23869392254406424</v>
      </c>
      <c r="BL600" s="8">
        <f t="shared" si="781"/>
        <v>0.2230665003066504</v>
      </c>
      <c r="BM600" s="8">
        <f t="shared" si="782"/>
        <v>0.53555466205898705</v>
      </c>
      <c r="BN600" s="8">
        <f t="shared" si="783"/>
        <v>0.4621422116861843</v>
      </c>
    </row>
    <row r="601" spans="1:66" x14ac:dyDescent="0.25">
      <c r="A601" t="s">
        <v>24</v>
      </c>
      <c r="B601" t="s">
        <v>295</v>
      </c>
      <c r="C601" t="s">
        <v>291</v>
      </c>
      <c r="D601" t="s">
        <v>501</v>
      </c>
      <c r="E601">
        <f>VLOOKUP(A601,home!$A$2:$E$405,3,FALSE)</f>
        <v>1.62917933130699</v>
      </c>
      <c r="F601">
        <f>VLOOKUP(B601,home!$B$2:$E$405,3,FALSE)</f>
        <v>1.34</v>
      </c>
      <c r="G601">
        <f>VLOOKUP(C601,away!$B$2:$E$405,4,FALSE)</f>
        <v>1.5</v>
      </c>
      <c r="H601">
        <f>VLOOKUP(A601,away!$A$2:$E$405,3,FALSE)</f>
        <v>1.4103343465045599</v>
      </c>
      <c r="I601">
        <f>VLOOKUP(C601,away!$B$2:$E$405,3,FALSE)</f>
        <v>0.88</v>
      </c>
      <c r="J601">
        <f>VLOOKUP(B601,home!$B$2:$E$405,4,FALSE)</f>
        <v>0.54</v>
      </c>
      <c r="K601" s="3">
        <f t="shared" si="728"/>
        <v>3.2746504559270502</v>
      </c>
      <c r="L601" s="3">
        <f t="shared" si="729"/>
        <v>0.67019088145896688</v>
      </c>
      <c r="M601" s="5">
        <f t="shared" si="730"/>
        <v>1.9354286927835512E-2</v>
      </c>
      <c r="N601" s="5">
        <f t="shared" si="731"/>
        <v>6.3378524512379492E-2</v>
      </c>
      <c r="O601" s="5">
        <f t="shared" si="732"/>
        <v>1.2971066616175841E-2</v>
      </c>
      <c r="P601" s="5">
        <f t="shared" si="733"/>
        <v>4.2475709208520354E-2</v>
      </c>
      <c r="Q601" s="5">
        <f t="shared" si="734"/>
        <v>0.10377125709522367</v>
      </c>
      <c r="R601" s="5">
        <f t="shared" si="735"/>
        <v>4.3465452844789329E-3</v>
      </c>
      <c r="S601" s="5">
        <f t="shared" si="736"/>
        <v>2.3304731911512392E-2</v>
      </c>
      <c r="T601" s="5">
        <f t="shared" si="737"/>
        <v>6.9546550262753012E-2</v>
      </c>
      <c r="U601" s="5">
        <f t="shared" si="738"/>
        <v>1.4233416497526505E-2</v>
      </c>
      <c r="V601" s="5">
        <f t="shared" si="739"/>
        <v>5.6828352495801341E-3</v>
      </c>
      <c r="W601" s="5">
        <f t="shared" si="740"/>
        <v>0.11327153145299908</v>
      </c>
      <c r="X601" s="5">
        <f t="shared" si="741"/>
        <v>7.5913547508692544E-2</v>
      </c>
      <c r="Y601" s="5">
        <f t="shared" si="742"/>
        <v>2.5438283659763906E-2</v>
      </c>
      <c r="Z601" s="5">
        <f t="shared" si="743"/>
        <v>9.7100500516875046E-4</v>
      </c>
      <c r="AA601" s="5">
        <f t="shared" si="744"/>
        <v>3.1797019828832961E-3</v>
      </c>
      <c r="AB601" s="5">
        <f t="shared" si="745"/>
        <v>5.2062062739804673E-3</v>
      </c>
      <c r="AC601" s="5">
        <f t="shared" si="746"/>
        <v>7.7948640797615939E-4</v>
      </c>
      <c r="AD601" s="5">
        <f t="shared" si="747"/>
        <v>9.2731168029029656E-2</v>
      </c>
      <c r="AE601" s="5">
        <f t="shared" si="748"/>
        <v>6.2147583240094957E-2</v>
      </c>
      <c r="AF601" s="5">
        <f t="shared" si="749"/>
        <v>2.0825371796111877E-2</v>
      </c>
      <c r="AG601" s="5">
        <f t="shared" si="750"/>
        <v>4.6523247602489751E-3</v>
      </c>
      <c r="AH601" s="5">
        <f t="shared" si="751"/>
        <v>1.626896750787784E-4</v>
      </c>
      <c r="AI601" s="5">
        <f t="shared" si="752"/>
        <v>5.3275181867134527E-4</v>
      </c>
      <c r="AJ601" s="5">
        <f t="shared" si="753"/>
        <v>8.7228799295404333E-4</v>
      </c>
      <c r="AK601" s="5">
        <f t="shared" si="754"/>
        <v>9.5214609127554969E-4</v>
      </c>
      <c r="AL601" s="5">
        <f t="shared" si="755"/>
        <v>6.8427709314511411E-5</v>
      </c>
      <c r="AM601" s="5">
        <f t="shared" si="756"/>
        <v>6.0732432332981964E-2</v>
      </c>
      <c r="AN601" s="5">
        <f t="shared" si="757"/>
        <v>4.0702322358388242E-2</v>
      </c>
      <c r="AO601" s="5">
        <f t="shared" si="758"/>
        <v>1.3639162649397615E-2</v>
      </c>
      <c r="AP601" s="5">
        <f t="shared" si="759"/>
        <v>3.0469474794540016E-3</v>
      </c>
      <c r="AQ601" s="5">
        <f t="shared" si="760"/>
        <v>5.1050910425361369E-4</v>
      </c>
      <c r="AR601" s="5">
        <f t="shared" si="761"/>
        <v>2.180662734906389E-5</v>
      </c>
      <c r="AS601" s="5">
        <f t="shared" si="762"/>
        <v>7.1409082190843331E-5</v>
      </c>
      <c r="AT601" s="5">
        <f t="shared" si="763"/>
        <v>1.1691989177678871E-4</v>
      </c>
      <c r="AU601" s="5">
        <f t="shared" si="764"/>
        <v>1.2762392563793413E-4</v>
      </c>
      <c r="AV601" s="5">
        <f t="shared" si="765"/>
        <v>1.0448093656936525E-4</v>
      </c>
      <c r="AW601" s="5">
        <f t="shared" si="766"/>
        <v>4.171506885565503E-6</v>
      </c>
      <c r="AX601" s="5">
        <f t="shared" si="767"/>
        <v>3.3146247871459686E-2</v>
      </c>
      <c r="AY601" s="5">
        <f t="shared" si="768"/>
        <v>2.2214313078030973E-2</v>
      </c>
      <c r="AZ601" s="5">
        <f t="shared" si="769"/>
        <v>7.4439150313855154E-3</v>
      </c>
      <c r="BA601" s="5">
        <f t="shared" si="770"/>
        <v>1.6629479921299705E-3</v>
      </c>
      <c r="BB601" s="5">
        <f t="shared" si="771"/>
        <v>2.7862314516650103E-4</v>
      </c>
      <c r="BC601" s="5">
        <f t="shared" si="772"/>
        <v>3.7346138250801409E-5</v>
      </c>
      <c r="BD601" s="5">
        <f t="shared" si="773"/>
        <v>2.4357671341193889E-6</v>
      </c>
      <c r="BE601" s="5">
        <f t="shared" si="774"/>
        <v>7.9762859562761798E-6</v>
      </c>
      <c r="BF601" s="5">
        <f t="shared" si="775"/>
        <v>1.3059774221662165E-5</v>
      </c>
      <c r="BG601" s="5">
        <f t="shared" si="776"/>
        <v>1.4255398536423445E-5</v>
      </c>
      <c r="BH601" s="5">
        <f t="shared" si="777"/>
        <v>1.1670361829180209E-5</v>
      </c>
      <c r="BI601" s="5">
        <f t="shared" si="778"/>
        <v>7.6432711369517216E-6</v>
      </c>
      <c r="BJ601" s="8">
        <f t="shared" si="779"/>
        <v>0.81509090949819607</v>
      </c>
      <c r="BK601" s="8">
        <f t="shared" si="780"/>
        <v>0.11387979049277003</v>
      </c>
      <c r="BL601" s="8">
        <f t="shared" si="781"/>
        <v>4.2956093555363381E-2</v>
      </c>
      <c r="BM601" s="8">
        <f t="shared" si="782"/>
        <v>0.70439026733573884</v>
      </c>
      <c r="BN601" s="8">
        <f t="shared" si="783"/>
        <v>0.24629738964461378</v>
      </c>
    </row>
    <row r="602" spans="1:66" x14ac:dyDescent="0.25">
      <c r="A602" t="s">
        <v>24</v>
      </c>
      <c r="B602" t="s">
        <v>183</v>
      </c>
      <c r="C602" t="s">
        <v>294</v>
      </c>
      <c r="D602" t="s">
        <v>501</v>
      </c>
      <c r="E602">
        <f>VLOOKUP(A602,home!$A$2:$E$405,3,FALSE)</f>
        <v>1.62917933130699</v>
      </c>
      <c r="F602">
        <f>VLOOKUP(B602,home!$B$2:$E$405,3,FALSE)</f>
        <v>0.81</v>
      </c>
      <c r="G602">
        <f>VLOOKUP(C602,away!$B$2:$E$405,4,FALSE)</f>
        <v>0.51</v>
      </c>
      <c r="H602">
        <f>VLOOKUP(A602,away!$A$2:$E$405,3,FALSE)</f>
        <v>1.4103343465045599</v>
      </c>
      <c r="I602">
        <f>VLOOKUP(C602,away!$B$2:$E$405,3,FALSE)</f>
        <v>1.1599999999999999</v>
      </c>
      <c r="J602">
        <f>VLOOKUP(B602,home!$B$2:$E$405,4,FALSE)</f>
        <v>1.1499999999999999</v>
      </c>
      <c r="K602" s="3">
        <f t="shared" si="728"/>
        <v>0.6730139817629176</v>
      </c>
      <c r="L602" s="3">
        <f t="shared" si="729"/>
        <v>1.8813860182370825</v>
      </c>
      <c r="M602" s="5">
        <f t="shared" si="730"/>
        <v>7.7738861393941858E-2</v>
      </c>
      <c r="N602" s="5">
        <f t="shared" si="731"/>
        <v>5.2319340644452365E-2</v>
      </c>
      <c r="O602" s="5">
        <f t="shared" si="732"/>
        <v>0.14625680690023271</v>
      </c>
      <c r="P602" s="5">
        <f t="shared" si="733"/>
        <v>9.8432875971855779E-2</v>
      </c>
      <c r="Q602" s="5">
        <f t="shared" si="734"/>
        <v>1.7605823885166669E-2</v>
      </c>
      <c r="R602" s="5">
        <f t="shared" si="735"/>
        <v>0.13758275578704937</v>
      </c>
      <c r="S602" s="5">
        <f t="shared" si="736"/>
        <v>3.1158904627479552E-2</v>
      </c>
      <c r="T602" s="5">
        <f t="shared" si="737"/>
        <v>3.3123350897097038E-2</v>
      </c>
      <c r="U602" s="5">
        <f t="shared" si="738"/>
        <v>9.2595118294157189E-2</v>
      </c>
      <c r="V602" s="5">
        <f t="shared" si="739"/>
        <v>4.3837085391039603E-3</v>
      </c>
      <c r="W602" s="5">
        <f t="shared" si="740"/>
        <v>3.9496552117242335E-3</v>
      </c>
      <c r="X602" s="5">
        <f t="shared" si="741"/>
        <v>7.4308260921951957E-3</v>
      </c>
      <c r="Y602" s="5">
        <f t="shared" si="742"/>
        <v>6.9901261569036716E-3</v>
      </c>
      <c r="Z602" s="5">
        <f t="shared" si="743"/>
        <v>8.6282091029427258E-2</v>
      </c>
      <c r="AA602" s="5">
        <f t="shared" si="744"/>
        <v>5.8069053638545358E-2</v>
      </c>
      <c r="AB602" s="5">
        <f t="shared" si="745"/>
        <v>1.9540642503240922E-2</v>
      </c>
      <c r="AC602" s="5">
        <f t="shared" si="746"/>
        <v>3.4691548666032716E-4</v>
      </c>
      <c r="AD602" s="5">
        <f t="shared" si="747"/>
        <v>6.6454329515829621E-4</v>
      </c>
      <c r="AE602" s="5">
        <f t="shared" si="748"/>
        <v>1.2502624640240172E-3</v>
      </c>
      <c r="AF602" s="5">
        <f t="shared" si="749"/>
        <v>1.176113159470715E-3</v>
      </c>
      <c r="AG602" s="5">
        <f t="shared" si="750"/>
        <v>7.3757428469761451E-4</v>
      </c>
      <c r="AH602" s="5">
        <f t="shared" si="751"/>
        <v>4.0582479921755898E-2</v>
      </c>
      <c r="AI602" s="5">
        <f t="shared" si="752"/>
        <v>2.7312576401954593E-2</v>
      </c>
      <c r="AJ602" s="5">
        <f t="shared" si="753"/>
        <v>9.1908728982416799E-3</v>
      </c>
      <c r="AK602" s="5">
        <f t="shared" si="754"/>
        <v>2.0618619883741736E-3</v>
      </c>
      <c r="AL602" s="5">
        <f t="shared" si="755"/>
        <v>1.7570563015121859E-5</v>
      </c>
      <c r="AM602" s="5">
        <f t="shared" si="756"/>
        <v>8.9449385825666965E-5</v>
      </c>
      <c r="AN602" s="5">
        <f t="shared" si="757"/>
        <v>1.6828882383230408E-4</v>
      </c>
      <c r="AO602" s="5">
        <f t="shared" si="758"/>
        <v>1.5830812009183024E-4</v>
      </c>
      <c r="AP602" s="5">
        <f t="shared" si="759"/>
        <v>9.9279561238055483E-5</v>
      </c>
      <c r="AQ602" s="5">
        <f t="shared" si="760"/>
        <v>4.6695794602497427E-5</v>
      </c>
      <c r="AR602" s="5">
        <f t="shared" si="761"/>
        <v>1.5270262062035737E-2</v>
      </c>
      <c r="AS602" s="5">
        <f t="shared" si="762"/>
        <v>1.0277099872933893E-2</v>
      </c>
      <c r="AT602" s="5">
        <f t="shared" si="763"/>
        <v>3.4583159532292065E-3</v>
      </c>
      <c r="AU602" s="5">
        <f t="shared" si="764"/>
        <v>7.7583166329233614E-4</v>
      </c>
      <c r="AV602" s="5">
        <f t="shared" si="765"/>
        <v>1.3053638922253056E-4</v>
      </c>
      <c r="AW602" s="5">
        <f t="shared" si="766"/>
        <v>6.1799530541202802E-7</v>
      </c>
      <c r="AX602" s="5">
        <f t="shared" si="767"/>
        <v>1.00334478867966E-5</v>
      </c>
      <c r="AY602" s="5">
        <f t="shared" si="768"/>
        <v>1.8876788568929526E-5</v>
      </c>
      <c r="AZ602" s="5">
        <f t="shared" si="769"/>
        <v>1.7757263041400801E-5</v>
      </c>
      <c r="BA602" s="5">
        <f t="shared" si="770"/>
        <v>1.1136088802749855E-5</v>
      </c>
      <c r="BB602" s="5">
        <f t="shared" si="771"/>
        <v>5.2378204428350249E-6</v>
      </c>
      <c r="BC602" s="5">
        <f t="shared" si="772"/>
        <v>1.9708724294372362E-6</v>
      </c>
      <c r="BD602" s="5">
        <f t="shared" si="773"/>
        <v>4.7882095897217002E-3</v>
      </c>
      <c r="BE602" s="5">
        <f t="shared" si="774"/>
        <v>3.2225320014939874E-3</v>
      </c>
      <c r="BF602" s="5">
        <f t="shared" si="775"/>
        <v>1.0844045468419463E-3</v>
      </c>
      <c r="BG602" s="5">
        <f t="shared" si="776"/>
        <v>2.4327314063730357E-4</v>
      </c>
      <c r="BH602" s="5">
        <f t="shared" si="777"/>
        <v>4.0931556259070467E-5</v>
      </c>
      <c r="BI602" s="5">
        <f t="shared" si="778"/>
        <v>5.5095019315339779E-6</v>
      </c>
      <c r="BJ602" s="8">
        <f t="shared" si="779"/>
        <v>0.1258746500576523</v>
      </c>
      <c r="BK602" s="8">
        <f t="shared" si="780"/>
        <v>0.21209771337062555</v>
      </c>
      <c r="BL602" s="8">
        <f t="shared" si="781"/>
        <v>0.57248907461115139</v>
      </c>
      <c r="BM602" s="8">
        <f t="shared" si="782"/>
        <v>0.46678880569289399</v>
      </c>
      <c r="BN602" s="8">
        <f t="shared" si="783"/>
        <v>0.52993646458269872</v>
      </c>
    </row>
    <row r="603" spans="1:66" x14ac:dyDescent="0.25">
      <c r="A603" t="s">
        <v>24</v>
      </c>
      <c r="B603" t="s">
        <v>185</v>
      </c>
      <c r="C603" t="s">
        <v>326</v>
      </c>
      <c r="D603" t="s">
        <v>501</v>
      </c>
      <c r="E603">
        <f>VLOOKUP(A603,home!$A$2:$E$405,3,FALSE)</f>
        <v>1.62917933130699</v>
      </c>
      <c r="F603">
        <f>VLOOKUP(B603,home!$B$2:$E$405,3,FALSE)</f>
        <v>0.46</v>
      </c>
      <c r="G603">
        <f>VLOOKUP(C603,away!$B$2:$E$405,4,FALSE)</f>
        <v>0.96</v>
      </c>
      <c r="H603">
        <f>VLOOKUP(A603,away!$A$2:$E$405,3,FALSE)</f>
        <v>1.4103343465045599</v>
      </c>
      <c r="I603">
        <f>VLOOKUP(C603,away!$B$2:$E$405,3,FALSE)</f>
        <v>0.65</v>
      </c>
      <c r="J603">
        <f>VLOOKUP(B603,home!$B$2:$E$405,4,FALSE)</f>
        <v>0.66</v>
      </c>
      <c r="K603" s="3">
        <f t="shared" si="728"/>
        <v>0.71944559270516673</v>
      </c>
      <c r="L603" s="3">
        <f t="shared" si="729"/>
        <v>0.60503343465045623</v>
      </c>
      <c r="M603" s="5">
        <f t="shared" si="730"/>
        <v>0.26594147123679351</v>
      </c>
      <c r="N603" s="5">
        <f t="shared" si="731"/>
        <v>0.19133041939883896</v>
      </c>
      <c r="O603" s="5">
        <f t="shared" si="732"/>
        <v>0.1609034817583927</v>
      </c>
      <c r="P603" s="5">
        <f t="shared" si="733"/>
        <v>0.11576130080199182</v>
      </c>
      <c r="Q603" s="5">
        <f t="shared" si="734"/>
        <v>6.8825913493462912E-2</v>
      </c>
      <c r="R603" s="5">
        <f t="shared" si="735"/>
        <v>4.8675993107748679E-2</v>
      </c>
      <c r="S603" s="5">
        <f t="shared" si="736"/>
        <v>1.2597394739759583E-2</v>
      </c>
      <c r="T603" s="5">
        <f t="shared" si="737"/>
        <v>4.1641978833905045E-2</v>
      </c>
      <c r="U603" s="5">
        <f t="shared" si="738"/>
        <v>3.5019728711916859E-2</v>
      </c>
      <c r="V603" s="5">
        <f t="shared" si="739"/>
        <v>6.0927808873332493E-4</v>
      </c>
      <c r="W603" s="5">
        <f t="shared" si="740"/>
        <v>1.650550004225965E-2</v>
      </c>
      <c r="X603" s="5">
        <f t="shared" si="741"/>
        <v>9.9863793811916079E-3</v>
      </c>
      <c r="Y603" s="5">
        <f t="shared" si="742"/>
        <v>3.0210467083624276E-3</v>
      </c>
      <c r="Z603" s="5">
        <f t="shared" si="743"/>
        <v>9.8168677650010399E-3</v>
      </c>
      <c r="AA603" s="5">
        <f t="shared" si="744"/>
        <v>7.062702247699418E-3</v>
      </c>
      <c r="AB603" s="5">
        <f t="shared" si="745"/>
        <v>2.5406150023481104E-3</v>
      </c>
      <c r="AC603" s="5">
        <f t="shared" si="746"/>
        <v>1.6575739337942667E-5</v>
      </c>
      <c r="AD603" s="5">
        <f t="shared" si="747"/>
        <v>2.9687023151996617E-3</v>
      </c>
      <c r="AE603" s="5">
        <f t="shared" si="748"/>
        <v>1.7961641582200127E-3</v>
      </c>
      <c r="AF603" s="5">
        <f t="shared" si="749"/>
        <v>5.4336968492194981E-4</v>
      </c>
      <c r="AG603" s="5">
        <f t="shared" si="750"/>
        <v>1.0958560891775452E-4</v>
      </c>
      <c r="AH603" s="5">
        <f t="shared" si="751"/>
        <v>1.4848833053419815E-3</v>
      </c>
      <c r="AI603" s="5">
        <f t="shared" si="752"/>
        <v>1.0682927497097691E-3</v>
      </c>
      <c r="AJ603" s="5">
        <f t="shared" si="753"/>
        <v>3.8428925524878853E-4</v>
      </c>
      <c r="AK603" s="5">
        <f t="shared" si="754"/>
        <v>9.2158403670897254E-5</v>
      </c>
      <c r="AL603" s="5">
        <f t="shared" si="755"/>
        <v>2.8860924000927579E-7</v>
      </c>
      <c r="AM603" s="5">
        <f t="shared" si="756"/>
        <v>4.2716395934480449E-4</v>
      </c>
      <c r="AN603" s="5">
        <f t="shared" si="757"/>
        <v>2.5844847748127494E-4</v>
      </c>
      <c r="AO603" s="5">
        <f t="shared" si="758"/>
        <v>7.8184985005338425E-5</v>
      </c>
      <c r="AP603" s="5">
        <f t="shared" si="759"/>
        <v>1.5768176671958108E-5</v>
      </c>
      <c r="AQ603" s="5">
        <f t="shared" si="760"/>
        <v>2.3850685225025033E-6</v>
      </c>
      <c r="AR603" s="5">
        <f t="shared" si="761"/>
        <v>1.7968080925723627E-4</v>
      </c>
      <c r="AS603" s="5">
        <f t="shared" si="762"/>
        <v>1.2927056631381636E-4</v>
      </c>
      <c r="AT603" s="5">
        <f t="shared" si="763"/>
        <v>4.6501569600488081E-5</v>
      </c>
      <c r="AU603" s="5">
        <f t="shared" si="764"/>
        <v>1.1151783100981237E-5</v>
      </c>
      <c r="AV603" s="5">
        <f t="shared" si="765"/>
        <v>2.0057753007012265E-6</v>
      </c>
      <c r="AW603" s="5">
        <f t="shared" si="766"/>
        <v>3.4896756388175374E-9</v>
      </c>
      <c r="AX603" s="5">
        <f t="shared" si="767"/>
        <v>5.122020465218474E-5</v>
      </c>
      <c r="AY603" s="5">
        <f t="shared" si="768"/>
        <v>3.0989936344210613E-5</v>
      </c>
      <c r="AZ603" s="5">
        <f t="shared" si="769"/>
        <v>9.3749738129683741E-6</v>
      </c>
      <c r="BA603" s="5">
        <f t="shared" si="770"/>
        <v>1.8907242019394463E-6</v>
      </c>
      <c r="BB603" s="5">
        <f t="shared" si="771"/>
        <v>2.8598783946904146E-7</v>
      </c>
      <c r="BC603" s="5">
        <f t="shared" si="772"/>
        <v>3.4606440956443499E-8</v>
      </c>
      <c r="BD603" s="5">
        <f t="shared" si="773"/>
        <v>1.8118816194279855E-5</v>
      </c>
      <c r="BE603" s="5">
        <f t="shared" si="774"/>
        <v>1.3035502456009643E-5</v>
      </c>
      <c r="BF603" s="5">
        <f t="shared" si="775"/>
        <v>4.6891673953367569E-6</v>
      </c>
      <c r="BG603" s="5">
        <f t="shared" si="776"/>
        <v>1.124533605343932E-6</v>
      </c>
      <c r="BH603" s="5">
        <f t="shared" si="777"/>
        <v>2.0226018655338576E-7</v>
      </c>
      <c r="BI603" s="5">
        <f t="shared" si="778"/>
        <v>2.9103039959111657E-8</v>
      </c>
      <c r="BJ603" s="8">
        <f t="shared" si="779"/>
        <v>0.33760480672559767</v>
      </c>
      <c r="BK603" s="8">
        <f t="shared" si="780"/>
        <v>0.3949572991522004</v>
      </c>
      <c r="BL603" s="8">
        <f t="shared" si="781"/>
        <v>0.25763795442852788</v>
      </c>
      <c r="BM603" s="8">
        <f t="shared" si="782"/>
        <v>0.14854736182742981</v>
      </c>
      <c r="BN603" s="8">
        <f t="shared" si="783"/>
        <v>0.85143857979722848</v>
      </c>
    </row>
    <row r="604" spans="1:66" x14ac:dyDescent="0.25">
      <c r="A604" t="s">
        <v>32</v>
      </c>
      <c r="B604" t="s">
        <v>310</v>
      </c>
      <c r="C604" t="s">
        <v>309</v>
      </c>
      <c r="D604" t="s">
        <v>501</v>
      </c>
      <c r="E604">
        <f>VLOOKUP(A604,home!$A$2:$E$405,3,FALSE)</f>
        <v>1.2328244274809199</v>
      </c>
      <c r="F604">
        <f>VLOOKUP(B604,home!$B$2:$E$405,3,FALSE)</f>
        <v>1.04</v>
      </c>
      <c r="G604">
        <f>VLOOKUP(C604,away!$B$2:$E$405,4,FALSE)</f>
        <v>0.87</v>
      </c>
      <c r="H604">
        <f>VLOOKUP(A604,away!$A$2:$E$405,3,FALSE)</f>
        <v>1.1412213740457999</v>
      </c>
      <c r="I604">
        <f>VLOOKUP(C604,away!$B$2:$E$405,3,FALSE)</f>
        <v>0.57999999999999996</v>
      </c>
      <c r="J604">
        <f>VLOOKUP(B604,home!$B$2:$E$405,4,FALSE)</f>
        <v>0.81</v>
      </c>
      <c r="K604" s="3">
        <f t="shared" si="728"/>
        <v>1.1154595419847364</v>
      </c>
      <c r="L604" s="3">
        <f t="shared" si="729"/>
        <v>0.53614580152671676</v>
      </c>
      <c r="M604" s="5">
        <f t="shared" si="730"/>
        <v>0.19174184988228196</v>
      </c>
      <c r="N604" s="5">
        <f t="shared" si="731"/>
        <v>0.21388027604899634</v>
      </c>
      <c r="O604" s="5">
        <f t="shared" si="732"/>
        <v>0.10280158779135147</v>
      </c>
      <c r="P604" s="5">
        <f t="shared" si="733"/>
        <v>0.11467101203304458</v>
      </c>
      <c r="Q604" s="5">
        <f t="shared" si="734"/>
        <v>0.11928739738059126</v>
      </c>
      <c r="R604" s="5">
        <f t="shared" si="735"/>
        <v>2.7558319842306635E-2</v>
      </c>
      <c r="S604" s="5">
        <f t="shared" si="736"/>
        <v>1.7144719591413702E-2</v>
      </c>
      <c r="T604" s="5">
        <f t="shared" si="737"/>
        <v>6.3955437280653074E-2</v>
      </c>
      <c r="U604" s="5">
        <f t="shared" si="738"/>
        <v>3.0740190829168235E-2</v>
      </c>
      <c r="V604" s="5">
        <f t="shared" si="739"/>
        <v>1.1392646170284469E-3</v>
      </c>
      <c r="W604" s="5">
        <f t="shared" si="740"/>
        <v>4.4353421882235185E-2</v>
      </c>
      <c r="X604" s="5">
        <f t="shared" si="741"/>
        <v>2.37799009255036E-2</v>
      </c>
      <c r="Y604" s="5">
        <f t="shared" si="742"/>
        <v>6.3747470209650206E-3</v>
      </c>
      <c r="Z604" s="5">
        <f t="shared" si="743"/>
        <v>4.9250924935277038E-3</v>
      </c>
      <c r="AA604" s="5">
        <f t="shared" si="744"/>
        <v>5.4937414170628763E-3</v>
      </c>
      <c r="AB604" s="5">
        <f t="shared" si="745"/>
        <v>3.0640231424297671E-3</v>
      </c>
      <c r="AC604" s="5">
        <f t="shared" si="746"/>
        <v>4.2583500513938538E-5</v>
      </c>
      <c r="AD604" s="5">
        <f t="shared" si="747"/>
        <v>1.2368611914553455E-2</v>
      </c>
      <c r="AE604" s="5">
        <f t="shared" si="748"/>
        <v>6.6313793487011606E-3</v>
      </c>
      <c r="AF604" s="5">
        <f t="shared" si="749"/>
        <v>1.7776930980685504E-3</v>
      </c>
      <c r="AG604" s="5">
        <f t="shared" si="750"/>
        <v>3.1770089697749171E-4</v>
      </c>
      <c r="AH604" s="5">
        <f t="shared" si="751"/>
        <v>6.6014191563390674E-4</v>
      </c>
      <c r="AI604" s="5">
        <f t="shared" si="752"/>
        <v>7.3636159885792413E-4</v>
      </c>
      <c r="AJ604" s="5">
        <f t="shared" si="753"/>
        <v>4.1069078589860424E-4</v>
      </c>
      <c r="AK604" s="5">
        <f t="shared" si="754"/>
        <v>1.5270298531193616E-4</v>
      </c>
      <c r="AL604" s="5">
        <f t="shared" si="755"/>
        <v>1.018680711141764E-6</v>
      </c>
      <c r="AM604" s="5">
        <f t="shared" si="756"/>
        <v>2.7593372362389504E-3</v>
      </c>
      <c r="AN604" s="5">
        <f t="shared" si="757"/>
        <v>1.4794070742058473E-3</v>
      </c>
      <c r="AO604" s="5">
        <f t="shared" si="758"/>
        <v>3.9658894579219447E-4</v>
      </c>
      <c r="AP604" s="5">
        <f t="shared" si="759"/>
        <v>7.0876499406130576E-5</v>
      </c>
      <c r="AQ604" s="5">
        <f t="shared" si="760"/>
        <v>9.5000343958769349E-6</v>
      </c>
      <c r="AR604" s="5">
        <f t="shared" si="761"/>
        <v>7.0786463295784667E-5</v>
      </c>
      <c r="AS604" s="5">
        <f t="shared" si="762"/>
        <v>7.8959435926635312E-5</v>
      </c>
      <c r="AT604" s="5">
        <f t="shared" si="763"/>
        <v>4.4038028117048892E-5</v>
      </c>
      <c r="AU604" s="5">
        <f t="shared" si="764"/>
        <v>1.6374212891118101E-5</v>
      </c>
      <c r="AV604" s="5">
        <f t="shared" si="765"/>
        <v>4.5661930029717884E-6</v>
      </c>
      <c r="AW604" s="5">
        <f t="shared" si="766"/>
        <v>1.692280360820837E-8</v>
      </c>
      <c r="AX604" s="5">
        <f t="shared" si="767"/>
        <v>5.1298817495275424E-4</v>
      </c>
      <c r="AY604" s="5">
        <f t="shared" si="768"/>
        <v>2.7503645623377205E-4</v>
      </c>
      <c r="AZ604" s="5">
        <f t="shared" si="769"/>
        <v>7.372982063826173E-5</v>
      </c>
      <c r="BA604" s="5">
        <f t="shared" si="770"/>
        <v>1.3176644594173965E-5</v>
      </c>
      <c r="BB604" s="5">
        <f t="shared" si="771"/>
        <v>1.7661506693440199E-6</v>
      </c>
      <c r="BC604" s="5">
        <f t="shared" si="772"/>
        <v>1.8938285324647946E-7</v>
      </c>
      <c r="BD604" s="5">
        <f t="shared" si="773"/>
        <v>6.3253108501599931E-6</v>
      </c>
      <c r="BE604" s="5">
        <f t="shared" si="774"/>
        <v>7.0556283438305495E-6</v>
      </c>
      <c r="BF604" s="5">
        <f t="shared" si="775"/>
        <v>3.9351339804118755E-6</v>
      </c>
      <c r="BG604" s="5">
        <f t="shared" si="776"/>
        <v>1.4631609158129344E-6</v>
      </c>
      <c r="BH604" s="5">
        <f t="shared" si="777"/>
        <v>4.080242012506656E-7</v>
      </c>
      <c r="BI604" s="5">
        <f t="shared" si="778"/>
        <v>9.1026897729151076E-8</v>
      </c>
      <c r="BJ604" s="8">
        <f t="shared" si="779"/>
        <v>0.49831916221722561</v>
      </c>
      <c r="BK604" s="8">
        <f t="shared" si="780"/>
        <v>0.3250154847612276</v>
      </c>
      <c r="BL604" s="8">
        <f t="shared" si="781"/>
        <v>0.17185176292644413</v>
      </c>
      <c r="BM604" s="8">
        <f t="shared" si="782"/>
        <v>0.22989603988642274</v>
      </c>
      <c r="BN604" s="8">
        <f t="shared" si="783"/>
        <v>0.76994044297857234</v>
      </c>
    </row>
    <row r="605" spans="1:66" x14ac:dyDescent="0.25">
      <c r="A605" t="s">
        <v>32</v>
      </c>
      <c r="B605" t="s">
        <v>313</v>
      </c>
      <c r="C605" t="s">
        <v>34</v>
      </c>
      <c r="D605" t="s">
        <v>501</v>
      </c>
      <c r="E605">
        <f>VLOOKUP(A605,home!$A$2:$E$405,3,FALSE)</f>
        <v>1.2328244274809199</v>
      </c>
      <c r="F605">
        <f>VLOOKUP(B605,home!$B$2:$E$405,3,FALSE)</f>
        <v>0.54</v>
      </c>
      <c r="G605">
        <f>VLOOKUP(C605,away!$B$2:$E$405,4,FALSE)</f>
        <v>1.1599999999999999</v>
      </c>
      <c r="H605">
        <f>VLOOKUP(A605,away!$A$2:$E$405,3,FALSE)</f>
        <v>1.1412213740457999</v>
      </c>
      <c r="I605">
        <f>VLOOKUP(C605,away!$B$2:$E$405,3,FALSE)</f>
        <v>0.64</v>
      </c>
      <c r="J605">
        <f>VLOOKUP(B605,home!$B$2:$E$405,4,FALSE)</f>
        <v>1.17</v>
      </c>
      <c r="K605" s="3">
        <f t="shared" si="728"/>
        <v>0.77224122137404827</v>
      </c>
      <c r="L605" s="3">
        <f t="shared" si="729"/>
        <v>0.85454656488549496</v>
      </c>
      <c r="M605" s="5">
        <f t="shared" si="730"/>
        <v>0.1965599537120262</v>
      </c>
      <c r="N605" s="5">
        <f t="shared" si="731"/>
        <v>0.15179169872780152</v>
      </c>
      <c r="O605" s="5">
        <f t="shared" si="732"/>
        <v>0.16796963323866387</v>
      </c>
      <c r="P605" s="5">
        <f t="shared" si="733"/>
        <v>0.12971307472597673</v>
      </c>
      <c r="Q605" s="5">
        <f t="shared" si="734"/>
        <v>5.8609903409999498E-2</v>
      </c>
      <c r="R605" s="5">
        <f t="shared" si="735"/>
        <v>7.1768936544588338E-2</v>
      </c>
      <c r="S605" s="5">
        <f t="shared" si="736"/>
        <v>2.1399936046379655E-2</v>
      </c>
      <c r="T605" s="5">
        <f t="shared" si="737"/>
        <v>5.008489162728573E-2</v>
      </c>
      <c r="U605" s="5">
        <f t="shared" si="738"/>
        <v>5.5422931213909468E-2</v>
      </c>
      <c r="V605" s="5">
        <f t="shared" si="739"/>
        <v>1.5691291079915838E-3</v>
      </c>
      <c r="W605" s="5">
        <f t="shared" si="740"/>
        <v>1.5086994464651005E-2</v>
      </c>
      <c r="X605" s="5">
        <f t="shared" si="741"/>
        <v>1.2892539294213993E-2</v>
      </c>
      <c r="Y605" s="5">
        <f t="shared" si="742"/>
        <v>5.5086375832609164E-3</v>
      </c>
      <c r="Z605" s="5">
        <f t="shared" si="743"/>
        <v>2.044329939655435E-2</v>
      </c>
      <c r="AA605" s="5">
        <f t="shared" si="744"/>
        <v>1.5787158494910476E-2</v>
      </c>
      <c r="AB605" s="5">
        <f t="shared" si="745"/>
        <v>6.0957472790676729E-3</v>
      </c>
      <c r="AC605" s="5">
        <f t="shared" si="746"/>
        <v>6.4718345915533115E-5</v>
      </c>
      <c r="AD605" s="5">
        <f t="shared" si="747"/>
        <v>2.9126997580613987E-3</v>
      </c>
      <c r="AE605" s="5">
        <f t="shared" si="748"/>
        <v>2.4890375727941805E-3</v>
      </c>
      <c r="AF605" s="5">
        <f t="shared" si="749"/>
        <v>1.0634992538510986E-3</v>
      </c>
      <c r="AG605" s="5">
        <f t="shared" si="750"/>
        <v>3.0293654471224782E-4</v>
      </c>
      <c r="AH605" s="5">
        <f t="shared" si="751"/>
        <v>4.3674378185628061E-3</v>
      </c>
      <c r="AI605" s="5">
        <f t="shared" si="752"/>
        <v>3.3727155152821508E-3</v>
      </c>
      <c r="AJ605" s="5">
        <f t="shared" si="753"/>
        <v>1.3022749744343452E-3</v>
      </c>
      <c r="AK605" s="5">
        <f t="shared" si="754"/>
        <v>3.3522347227401211E-4</v>
      </c>
      <c r="AL605" s="5">
        <f t="shared" si="755"/>
        <v>1.7083470933620882E-6</v>
      </c>
      <c r="AM605" s="5">
        <f t="shared" si="756"/>
        <v>4.4986136373224611E-4</v>
      </c>
      <c r="AN605" s="5">
        <f t="shared" si="757"/>
        <v>3.8442748305209508E-4</v>
      </c>
      <c r="AO605" s="5">
        <f t="shared" si="758"/>
        <v>1.6425559254487236E-4</v>
      </c>
      <c r="AP605" s="5">
        <f t="shared" si="759"/>
        <v>4.6788017457484073E-5</v>
      </c>
      <c r="AQ605" s="5">
        <f t="shared" si="760"/>
        <v>9.9956348990238932E-6</v>
      </c>
      <c r="AR605" s="5">
        <f t="shared" si="761"/>
        <v>7.4643579704076937E-4</v>
      </c>
      <c r="AS605" s="5">
        <f t="shared" si="762"/>
        <v>5.7642849158407491E-4</v>
      </c>
      <c r="AT605" s="5">
        <f t="shared" si="763"/>
        <v>2.2257092118784316E-4</v>
      </c>
      <c r="AU605" s="5">
        <f t="shared" si="764"/>
        <v>5.7292813340149015E-5</v>
      </c>
      <c r="AV605" s="5">
        <f t="shared" si="765"/>
        <v>1.1060968037438008E-5</v>
      </c>
      <c r="AW605" s="5">
        <f t="shared" si="766"/>
        <v>3.1315714506548257E-8</v>
      </c>
      <c r="AX605" s="5">
        <f t="shared" si="767"/>
        <v>5.7900248162930755E-5</v>
      </c>
      <c r="AY605" s="5">
        <f t="shared" si="768"/>
        <v>4.9478458173650166E-5</v>
      </c>
      <c r="AZ605" s="5">
        <f t="shared" si="769"/>
        <v>2.1140823234061697E-5</v>
      </c>
      <c r="BA605" s="5">
        <f t="shared" si="770"/>
        <v>6.0219392911729618E-6</v>
      </c>
      <c r="BB605" s="5">
        <f t="shared" si="771"/>
        <v>1.2865068838052115E-6</v>
      </c>
      <c r="BC605" s="5">
        <f t="shared" si="772"/>
        <v>2.1987600765145725E-7</v>
      </c>
      <c r="BD605" s="5">
        <f t="shared" si="773"/>
        <v>1.0631069104479261E-4</v>
      </c>
      <c r="BE605" s="5">
        <f t="shared" si="774"/>
        <v>8.2097497897549738E-5</v>
      </c>
      <c r="BF605" s="5">
        <f t="shared" si="775"/>
        <v>3.1699536024078587E-5</v>
      </c>
      <c r="BG605" s="5">
        <f t="shared" si="776"/>
        <v>8.1598961387416965E-6</v>
      </c>
      <c r="BH605" s="5">
        <f t="shared" si="777"/>
        <v>1.5753520401168167E-6</v>
      </c>
      <c r="BI605" s="5">
        <f t="shared" si="778"/>
        <v>2.4331035671078197E-7</v>
      </c>
      <c r="BJ605" s="8">
        <f t="shared" si="779"/>
        <v>0.3019342141800706</v>
      </c>
      <c r="BK605" s="8">
        <f t="shared" si="780"/>
        <v>0.34935799874355666</v>
      </c>
      <c r="BL605" s="8">
        <f t="shared" si="781"/>
        <v>0.3282659338263853</v>
      </c>
      <c r="BM605" s="8">
        <f t="shared" si="782"/>
        <v>0.22353879864505183</v>
      </c>
      <c r="BN605" s="8">
        <f t="shared" si="783"/>
        <v>0.77641320035905614</v>
      </c>
    </row>
    <row r="606" spans="1:66" x14ac:dyDescent="0.25">
      <c r="A606" t="s">
        <v>32</v>
      </c>
      <c r="B606" t="s">
        <v>208</v>
      </c>
      <c r="C606" t="s">
        <v>212</v>
      </c>
      <c r="D606" t="s">
        <v>501</v>
      </c>
      <c r="E606">
        <f>VLOOKUP(A606,home!$A$2:$E$405,3,FALSE)</f>
        <v>1.2328244274809199</v>
      </c>
      <c r="F606">
        <f>VLOOKUP(B606,home!$B$2:$E$405,3,FALSE)</f>
        <v>1.3</v>
      </c>
      <c r="G606">
        <f>VLOOKUP(C606,away!$B$2:$E$405,4,FALSE)</f>
        <v>1.27</v>
      </c>
      <c r="H606">
        <f>VLOOKUP(A606,away!$A$2:$E$405,3,FALSE)</f>
        <v>1.1412213740457999</v>
      </c>
      <c r="I606">
        <f>VLOOKUP(C606,away!$B$2:$E$405,3,FALSE)</f>
        <v>0.98</v>
      </c>
      <c r="J606">
        <f>VLOOKUP(B606,home!$B$2:$E$405,4,FALSE)</f>
        <v>0.76</v>
      </c>
      <c r="K606" s="3">
        <f t="shared" si="728"/>
        <v>2.0353931297709988</v>
      </c>
      <c r="L606" s="3">
        <f t="shared" si="729"/>
        <v>0.84998167938931179</v>
      </c>
      <c r="M606" s="5">
        <f t="shared" si="730"/>
        <v>5.5833858572522689E-2</v>
      </c>
      <c r="N606" s="5">
        <f t="shared" si="731"/>
        <v>0.11364385214711827</v>
      </c>
      <c r="O606" s="5">
        <f t="shared" si="732"/>
        <v>4.745775687625816E-2</v>
      </c>
      <c r="P606" s="5">
        <f t="shared" si="733"/>
        <v>9.6595192300278229E-2</v>
      </c>
      <c r="Q606" s="5">
        <f t="shared" si="734"/>
        <v>0.11565495795047787</v>
      </c>
      <c r="R606" s="5">
        <f t="shared" si="735"/>
        <v>2.0169111944865783E-2</v>
      </c>
      <c r="S606" s="5">
        <f t="shared" si="736"/>
        <v>4.1778552539979662E-2</v>
      </c>
      <c r="T606" s="5">
        <f t="shared" si="737"/>
        <v>9.8304595388447408E-2</v>
      </c>
      <c r="U606" s="5">
        <f t="shared" si="738"/>
        <v>4.1052071886162007E-2</v>
      </c>
      <c r="V606" s="5">
        <f t="shared" si="739"/>
        <v>8.0309837869450493E-3</v>
      </c>
      <c r="W606" s="5">
        <f t="shared" si="740"/>
        <v>7.846776894545214E-2</v>
      </c>
      <c r="X606" s="5">
        <f t="shared" si="741"/>
        <v>6.66961660261879E-2</v>
      </c>
      <c r="Y606" s="5">
        <f t="shared" si="742"/>
        <v>2.8345259603883774E-2</v>
      </c>
      <c r="Z606" s="5">
        <f t="shared" si="743"/>
        <v>5.7144585475626831E-3</v>
      </c>
      <c r="AA606" s="5">
        <f t="shared" si="744"/>
        <v>1.1631169668070245E-2</v>
      </c>
      <c r="AB606" s="5">
        <f t="shared" si="745"/>
        <v>1.1837001416795504E-2</v>
      </c>
      <c r="AC606" s="5">
        <f t="shared" si="746"/>
        <v>8.683736480579532E-4</v>
      </c>
      <c r="AD606" s="5">
        <f t="shared" si="747"/>
        <v>3.9928189455007854E-2</v>
      </c>
      <c r="AE606" s="5">
        <f t="shared" si="748"/>
        <v>3.393822952794219E-2</v>
      </c>
      <c r="AF606" s="5">
        <f t="shared" si="749"/>
        <v>1.4423436664830114E-2</v>
      </c>
      <c r="AG606" s="5">
        <f t="shared" si="750"/>
        <v>4.086552306312558E-3</v>
      </c>
      <c r="AH606" s="5">
        <f t="shared" si="751"/>
        <v>1.2142962682644839E-3</v>
      </c>
      <c r="AI606" s="5">
        <f t="shared" si="752"/>
        <v>2.471570281932092E-3</v>
      </c>
      <c r="AJ606" s="5">
        <f t="shared" si="753"/>
        <v>2.5153085857953757E-3</v>
      </c>
      <c r="AK606" s="5">
        <f t="shared" si="754"/>
        <v>1.7065472715939718E-3</v>
      </c>
      <c r="AL606" s="5">
        <f t="shared" si="755"/>
        <v>6.009308449545849E-5</v>
      </c>
      <c r="AM606" s="5">
        <f t="shared" si="756"/>
        <v>1.625391250018356E-2</v>
      </c>
      <c r="AN606" s="5">
        <f t="shared" si="757"/>
        <v>1.3815527843552951E-2</v>
      </c>
      <c r="AO606" s="5">
        <f t="shared" si="758"/>
        <v>5.8714727790564669E-3</v>
      </c>
      <c r="AP606" s="5">
        <f t="shared" si="759"/>
        <v>1.6635480977436818E-3</v>
      </c>
      <c r="AQ606" s="5">
        <f t="shared" si="760"/>
        <v>3.5349635146626735E-4</v>
      </c>
      <c r="AR606" s="5">
        <f t="shared" si="761"/>
        <v>2.0642591627512415E-4</v>
      </c>
      <c r="AS606" s="5">
        <f t="shared" si="762"/>
        <v>4.2015789179307108E-4</v>
      </c>
      <c r="AT606" s="5">
        <f t="shared" si="763"/>
        <v>4.2759324318734188E-4</v>
      </c>
      <c r="AU606" s="5">
        <f t="shared" si="764"/>
        <v>2.9010678317333856E-4</v>
      </c>
      <c r="AV606" s="5">
        <f t="shared" si="765"/>
        <v>1.4762033834274453E-4</v>
      </c>
      <c r="AW606" s="5">
        <f t="shared" si="766"/>
        <v>2.8878847994357853E-6</v>
      </c>
      <c r="AX606" s="5">
        <f t="shared" si="767"/>
        <v>5.5138503057954357E-3</v>
      </c>
      <c r="AY606" s="5">
        <f t="shared" si="768"/>
        <v>4.6866717428212749E-3</v>
      </c>
      <c r="AZ606" s="5">
        <f t="shared" si="769"/>
        <v>1.9917925593548299E-3</v>
      </c>
      <c r="BA606" s="5">
        <f t="shared" si="770"/>
        <v>5.6432906153185125E-4</v>
      </c>
      <c r="BB606" s="5">
        <f t="shared" si="771"/>
        <v>1.1991734086225927E-4</v>
      </c>
      <c r="BC606" s="5">
        <f t="shared" si="772"/>
        <v>2.0385508554800745E-5</v>
      </c>
      <c r="BD606" s="5">
        <f t="shared" si="773"/>
        <v>2.9243041164167901E-5</v>
      </c>
      <c r="BE606" s="5">
        <f t="shared" si="774"/>
        <v>5.9521085079157859E-5</v>
      </c>
      <c r="BF606" s="5">
        <f t="shared" si="775"/>
        <v>6.0574403823316515E-5</v>
      </c>
      <c r="BG606" s="5">
        <f t="shared" si="776"/>
        <v>4.1097575127317518E-5</v>
      </c>
      <c r="BH606" s="5">
        <f t="shared" si="777"/>
        <v>2.091243051609739E-5</v>
      </c>
      <c r="BI606" s="5">
        <f t="shared" si="778"/>
        <v>8.5130034798556008E-6</v>
      </c>
      <c r="BJ606" s="8">
        <f t="shared" si="779"/>
        <v>0.64434391210658348</v>
      </c>
      <c r="BK606" s="8">
        <f t="shared" si="780"/>
        <v>0.20785372567510033</v>
      </c>
      <c r="BL606" s="8">
        <f t="shared" si="781"/>
        <v>0.14176659991169918</v>
      </c>
      <c r="BM606" s="8">
        <f t="shared" si="782"/>
        <v>0.54564018259140235</v>
      </c>
      <c r="BN606" s="8">
        <f t="shared" si="783"/>
        <v>0.44935472979152097</v>
      </c>
    </row>
    <row r="607" spans="1:66" x14ac:dyDescent="0.25">
      <c r="A607" t="s">
        <v>32</v>
      </c>
      <c r="B607" t="s">
        <v>33</v>
      </c>
      <c r="C607" t="s">
        <v>331</v>
      </c>
      <c r="D607" t="s">
        <v>501</v>
      </c>
      <c r="E607">
        <f>VLOOKUP(A607,home!$A$2:$E$405,3,FALSE)</f>
        <v>1.2328244274809199</v>
      </c>
      <c r="F607">
        <f>VLOOKUP(B607,home!$B$2:$E$405,3,FALSE)</f>
        <v>1.51</v>
      </c>
      <c r="G607">
        <f>VLOOKUP(C607,away!$B$2:$E$405,4,FALSE)</f>
        <v>0.64</v>
      </c>
      <c r="H607">
        <f>VLOOKUP(A607,away!$A$2:$E$405,3,FALSE)</f>
        <v>1.1412213740457999</v>
      </c>
      <c r="I607">
        <f>VLOOKUP(C607,away!$B$2:$E$405,3,FALSE)</f>
        <v>0.41</v>
      </c>
      <c r="J607">
        <f>VLOOKUP(B607,home!$B$2:$E$405,4,FALSE)</f>
        <v>0.56000000000000005</v>
      </c>
      <c r="K607" s="3">
        <f t="shared" si="728"/>
        <v>1.1914015267175611</v>
      </c>
      <c r="L607" s="3">
        <f t="shared" si="729"/>
        <v>0.2620244274809157</v>
      </c>
      <c r="M607" s="5">
        <f t="shared" si="730"/>
        <v>0.23376803605451596</v>
      </c>
      <c r="N607" s="5">
        <f t="shared" si="731"/>
        <v>0.27851159505311612</v>
      </c>
      <c r="O607" s="5">
        <f t="shared" si="732"/>
        <v>6.1252935810522609E-2</v>
      </c>
      <c r="P607" s="5">
        <f t="shared" si="733"/>
        <v>7.2976841240589396E-2</v>
      </c>
      <c r="Q607" s="5">
        <f t="shared" si="734"/>
        <v>0.16590956977741286</v>
      </c>
      <c r="R607" s="5">
        <f t="shared" si="735"/>
        <v>8.0248827186387324E-3</v>
      </c>
      <c r="S607" s="5">
        <f t="shared" si="736"/>
        <v>5.6954101246461967E-3</v>
      </c>
      <c r="T607" s="5">
        <f t="shared" si="737"/>
        <v>4.3472360034531643E-2</v>
      </c>
      <c r="U607" s="5">
        <f t="shared" si="738"/>
        <v>9.5608575227155556E-3</v>
      </c>
      <c r="V607" s="5">
        <f t="shared" si="739"/>
        <v>1.975524529364482E-4</v>
      </c>
      <c r="W607" s="5">
        <f t="shared" si="740"/>
        <v>6.5888304909954468E-2</v>
      </c>
      <c r="X607" s="5">
        <f t="shared" si="741"/>
        <v>1.726434537171883E-2</v>
      </c>
      <c r="Y607" s="5">
        <f t="shared" si="742"/>
        <v>2.2618401059287113E-3</v>
      </c>
      <c r="Z607" s="5">
        <f t="shared" si="743"/>
        <v>7.0090509998426982E-4</v>
      </c>
      <c r="AA607" s="5">
        <f t="shared" si="744"/>
        <v>8.3505940620538365E-4</v>
      </c>
      <c r="AB607" s="5">
        <f t="shared" si="745"/>
        <v>4.9744552572647711E-4</v>
      </c>
      <c r="AC607" s="5">
        <f t="shared" si="746"/>
        <v>3.8544496496278156E-6</v>
      </c>
      <c r="AD607" s="5">
        <f t="shared" si="747"/>
        <v>1.9624856765637987E-2</v>
      </c>
      <c r="AE607" s="5">
        <f t="shared" si="748"/>
        <v>5.1421918584112691E-3</v>
      </c>
      <c r="AF607" s="5">
        <f t="shared" si="749"/>
        <v>6.7368993884861918E-4</v>
      </c>
      <c r="AG607" s="5">
        <f t="shared" si="750"/>
        <v>5.8841073508820892E-5</v>
      </c>
      <c r="AH607" s="5">
        <f t="shared" si="751"/>
        <v>4.5913564385458052E-5</v>
      </c>
      <c r="AI607" s="5">
        <f t="shared" si="752"/>
        <v>5.4701490705879749E-5</v>
      </c>
      <c r="AJ607" s="5">
        <f t="shared" si="753"/>
        <v>3.2585719770355812E-5</v>
      </c>
      <c r="AK607" s="5">
        <f t="shared" si="754"/>
        <v>1.2940892094530842E-5</v>
      </c>
      <c r="AL607" s="5">
        <f t="shared" si="755"/>
        <v>4.813071365926815E-8</v>
      </c>
      <c r="AM607" s="5">
        <f t="shared" si="756"/>
        <v>4.6762168624389098E-3</v>
      </c>
      <c r="AN607" s="5">
        <f t="shared" si="757"/>
        <v>1.2252830461571592E-3</v>
      </c>
      <c r="AO607" s="5">
        <f t="shared" si="758"/>
        <v>1.6052704433570101E-4</v>
      </c>
      <c r="AP607" s="5">
        <f t="shared" si="759"/>
        <v>1.4020668962421884E-5</v>
      </c>
      <c r="AQ607" s="5">
        <f t="shared" si="760"/>
        <v>9.1843943944450933E-7</v>
      </c>
      <c r="AR607" s="5">
        <f t="shared" si="761"/>
        <v>2.4060950843415615E-6</v>
      </c>
      <c r="AS607" s="5">
        <f t="shared" si="762"/>
        <v>2.8666253569121548E-6</v>
      </c>
      <c r="AT607" s="5">
        <f t="shared" si="763"/>
        <v>1.7076509133762077E-6</v>
      </c>
      <c r="AU607" s="5">
        <f t="shared" si="764"/>
        <v>6.7816596843235042E-7</v>
      </c>
      <c r="AV607" s="5">
        <f t="shared" si="765"/>
        <v>2.0199199253954895E-7</v>
      </c>
      <c r="AW607" s="5">
        <f t="shared" si="766"/>
        <v>4.1736856244223946E-10</v>
      </c>
      <c r="AX607" s="5">
        <f t="shared" si="767"/>
        <v>9.2854198486202002E-4</v>
      </c>
      <c r="AY607" s="5">
        <f t="shared" si="768"/>
        <v>2.4330068197546393E-4</v>
      </c>
      <c r="AZ607" s="5">
        <f t="shared" si="769"/>
        <v>3.1875360950168635E-5</v>
      </c>
      <c r="BA607" s="5">
        <f t="shared" si="770"/>
        <v>2.7840410679051597E-6</v>
      </c>
      <c r="BB607" s="5">
        <f t="shared" si="771"/>
        <v>1.8237169172530158E-7</v>
      </c>
      <c r="BC607" s="5">
        <f t="shared" si="772"/>
        <v>9.5571676226096417E-9</v>
      </c>
      <c r="BD607" s="5">
        <f t="shared" si="773"/>
        <v>1.0507594782320726E-7</v>
      </c>
      <c r="BE607" s="5">
        <f t="shared" si="774"/>
        <v>1.2518764465786389E-7</v>
      </c>
      <c r="BF607" s="5">
        <f t="shared" si="775"/>
        <v>7.45743754857773E-8</v>
      </c>
      <c r="BG607" s="5">
        <f t="shared" si="776"/>
        <v>2.961600826925458E-8</v>
      </c>
      <c r="BH607" s="5">
        <f t="shared" si="777"/>
        <v>8.821139366817456E-9</v>
      </c>
      <c r="BI607" s="5">
        <f t="shared" si="778"/>
        <v>2.1019037818029388E-9</v>
      </c>
      <c r="BJ607" s="8">
        <f t="shared" si="779"/>
        <v>0.60609125494811777</v>
      </c>
      <c r="BK607" s="8">
        <f t="shared" si="780"/>
        <v>0.31288504313502674</v>
      </c>
      <c r="BL607" s="8">
        <f t="shared" si="781"/>
        <v>8.0325528557099957E-2</v>
      </c>
      <c r="BM607" s="8">
        <f t="shared" si="782"/>
        <v>0.1793155708208263</v>
      </c>
      <c r="BN607" s="8">
        <f t="shared" si="783"/>
        <v>0.8204438606547958</v>
      </c>
    </row>
    <row r="608" spans="1:66" x14ac:dyDescent="0.25">
      <c r="A608" t="s">
        <v>213</v>
      </c>
      <c r="B608" t="s">
        <v>216</v>
      </c>
      <c r="C608" t="s">
        <v>314</v>
      </c>
      <c r="D608" t="s">
        <v>501</v>
      </c>
      <c r="E608">
        <f>VLOOKUP(A608,home!$A$2:$E$405,3,FALSE)</f>
        <v>1.2619047619047601</v>
      </c>
      <c r="F608">
        <f>VLOOKUP(B608,home!$B$2:$E$405,3,FALSE)</f>
        <v>0.56999999999999995</v>
      </c>
      <c r="G608">
        <f>VLOOKUP(C608,away!$B$2:$E$405,4,FALSE)</f>
        <v>0.97</v>
      </c>
      <c r="H608">
        <f>VLOOKUP(A608,away!$A$2:$E$405,3,FALSE)</f>
        <v>1.14761904761905</v>
      </c>
      <c r="I608">
        <f>VLOOKUP(C608,away!$B$2:$E$405,3,FALSE)</f>
        <v>0.75</v>
      </c>
      <c r="J608">
        <f>VLOOKUP(B608,home!$B$2:$E$405,4,FALSE)</f>
        <v>1.31</v>
      </c>
      <c r="K608" s="3">
        <f t="shared" si="728"/>
        <v>0.69770714285714175</v>
      </c>
      <c r="L608" s="3">
        <f t="shared" si="729"/>
        <v>1.1275357142857168</v>
      </c>
      <c r="M608" s="5">
        <f t="shared" si="730"/>
        <v>0.16117849602723561</v>
      </c>
      <c r="N608" s="5">
        <f t="shared" si="731"/>
        <v>0.11245538795317372</v>
      </c>
      <c r="O608" s="5">
        <f t="shared" si="732"/>
        <v>0.18173451064556667</v>
      </c>
      <c r="P608" s="5">
        <f t="shared" si="733"/>
        <v>0.12679746618105911</v>
      </c>
      <c r="Q608" s="5">
        <f t="shared" si="734"/>
        <v>3.9230463713850139E-2</v>
      </c>
      <c r="R608" s="5">
        <f t="shared" si="735"/>
        <v>0.10245607563555711</v>
      </c>
      <c r="S608" s="5">
        <f t="shared" si="736"/>
        <v>2.4937565845043117E-2</v>
      </c>
      <c r="T608" s="5">
        <f t="shared" si="737"/>
        <v>4.4233748925355913E-2</v>
      </c>
      <c r="U608" s="5">
        <f t="shared" si="738"/>
        <v>7.1484335800039767E-2</v>
      </c>
      <c r="V608" s="5">
        <f t="shared" si="739"/>
        <v>2.1797918593450295E-3</v>
      </c>
      <c r="W608" s="5">
        <f t="shared" si="740"/>
        <v>9.1237915835837204E-3</v>
      </c>
      <c r="X608" s="5">
        <f t="shared" si="741"/>
        <v>1.0287400860190081E-2</v>
      </c>
      <c r="Y608" s="5">
        <f t="shared" si="742"/>
        <v>5.7997059385189601E-3</v>
      </c>
      <c r="Z608" s="5">
        <f t="shared" si="743"/>
        <v>3.8507628141549767E-2</v>
      </c>
      <c r="AA608" s="5">
        <f t="shared" si="744"/>
        <v>2.6867047208845952E-2</v>
      </c>
      <c r="AB608" s="5">
        <f t="shared" si="745"/>
        <v>9.3726653725459269E-3</v>
      </c>
      <c r="AC608" s="5">
        <f t="shared" si="746"/>
        <v>1.0717624069728E-4</v>
      </c>
      <c r="AD608" s="5">
        <f t="shared" si="747"/>
        <v>1.5914336394515583E-3</v>
      </c>
      <c r="AE608" s="5">
        <f t="shared" si="748"/>
        <v>1.7943982653973304E-3</v>
      </c>
      <c r="AF608" s="5">
        <f t="shared" si="749"/>
        <v>1.0116240649439153E-3</v>
      </c>
      <c r="AG608" s="5">
        <f t="shared" si="750"/>
        <v>3.8021408755171921E-4</v>
      </c>
      <c r="AH608" s="5">
        <f t="shared" si="751"/>
        <v>1.0854681500507776E-2</v>
      </c>
      <c r="AI608" s="5">
        <f t="shared" si="752"/>
        <v>7.5733888163435521E-3</v>
      </c>
      <c r="AJ608" s="5">
        <f t="shared" si="753"/>
        <v>2.6420037363986456E-3</v>
      </c>
      <c r="AK608" s="5">
        <f t="shared" si="754"/>
        <v>6.1444829278019741E-4</v>
      </c>
      <c r="AL608" s="5">
        <f t="shared" si="755"/>
        <v>3.3725778786098249E-6</v>
      </c>
      <c r="AM608" s="5">
        <f t="shared" si="756"/>
        <v>2.2207092352569791E-4</v>
      </c>
      <c r="AN608" s="5">
        <f t="shared" si="757"/>
        <v>2.5039289737963658E-4</v>
      </c>
      <c r="AO608" s="5">
        <f t="shared" si="758"/>
        <v>1.4116346719950936E-4</v>
      </c>
      <c r="AP608" s="5">
        <f t="shared" si="759"/>
        <v>5.3055616939949037E-5</v>
      </c>
      <c r="AQ608" s="5">
        <f t="shared" si="760"/>
        <v>1.4955525735813712E-5</v>
      </c>
      <c r="AR608" s="5">
        <f t="shared" si="761"/>
        <v>2.4478082118037968E-3</v>
      </c>
      <c r="AS608" s="5">
        <f t="shared" si="762"/>
        <v>1.7078532737198765E-3</v>
      </c>
      <c r="AT608" s="5">
        <f t="shared" si="763"/>
        <v>5.9579071401315558E-4</v>
      </c>
      <c r="AU608" s="5">
        <f t="shared" si="764"/>
        <v>1.3856247893831176E-4</v>
      </c>
      <c r="AV608" s="5">
        <f t="shared" si="765"/>
        <v>2.4169007821813088E-5</v>
      </c>
      <c r="AW608" s="5">
        <f t="shared" si="766"/>
        <v>7.369923201889103E-8</v>
      </c>
      <c r="AX608" s="5">
        <f t="shared" si="767"/>
        <v>2.5823411594126918E-5</v>
      </c>
      <c r="AY608" s="5">
        <f t="shared" si="768"/>
        <v>2.9116818837077953E-5</v>
      </c>
      <c r="AZ608" s="5">
        <f t="shared" si="769"/>
        <v>1.6415126562596254E-5</v>
      </c>
      <c r="BA608" s="5">
        <f t="shared" si="770"/>
        <v>6.1695471512824681E-6</v>
      </c>
      <c r="BB608" s="5">
        <f t="shared" si="771"/>
        <v>1.7390961885101728E-6</v>
      </c>
      <c r="BC608" s="5">
        <f t="shared" si="772"/>
        <v>3.921786126246768E-7</v>
      </c>
      <c r="BD608" s="5">
        <f t="shared" si="773"/>
        <v>4.5999853008843933E-4</v>
      </c>
      <c r="BE608" s="5">
        <f t="shared" si="774"/>
        <v>3.2094426014648994E-4</v>
      </c>
      <c r="BF608" s="5">
        <f t="shared" si="775"/>
        <v>1.1196255138160336E-4</v>
      </c>
      <c r="BG608" s="5">
        <f t="shared" si="776"/>
        <v>2.6039023943818143E-5</v>
      </c>
      <c r="BH608" s="5">
        <f t="shared" si="777"/>
        <v>4.5419032496575135E-6</v>
      </c>
      <c r="BI608" s="5">
        <f t="shared" si="778"/>
        <v>6.3378366789042244E-7</v>
      </c>
      <c r="BJ608" s="8">
        <f t="shared" si="779"/>
        <v>0.22666946364174384</v>
      </c>
      <c r="BK608" s="8">
        <f t="shared" si="780"/>
        <v>0.31523298555009588</v>
      </c>
      <c r="BL608" s="8">
        <f t="shared" si="781"/>
        <v>0.41943746074736055</v>
      </c>
      <c r="BM608" s="8">
        <f t="shared" si="782"/>
        <v>0.27596609480470258</v>
      </c>
      <c r="BN608" s="8">
        <f t="shared" si="783"/>
        <v>0.72385240015644248</v>
      </c>
    </row>
    <row r="609" spans="1:66" x14ac:dyDescent="0.25">
      <c r="A609" t="s">
        <v>213</v>
      </c>
      <c r="B609" t="s">
        <v>218</v>
      </c>
      <c r="C609" t="s">
        <v>215</v>
      </c>
      <c r="D609" t="s">
        <v>501</v>
      </c>
      <c r="E609">
        <f>VLOOKUP(A609,home!$A$2:$E$405,3,FALSE)</f>
        <v>1.2619047619047601</v>
      </c>
      <c r="F609">
        <f>VLOOKUP(B609,home!$B$2:$E$405,3,FALSE)</f>
        <v>0.98</v>
      </c>
      <c r="G609">
        <f>VLOOKUP(C609,away!$B$2:$E$405,4,FALSE)</f>
        <v>1.28</v>
      </c>
      <c r="H609">
        <f>VLOOKUP(A609,away!$A$2:$E$405,3,FALSE)</f>
        <v>1.14761904761905</v>
      </c>
      <c r="I609">
        <f>VLOOKUP(C609,away!$B$2:$E$405,3,FALSE)</f>
        <v>0.97</v>
      </c>
      <c r="J609">
        <f>VLOOKUP(B609,home!$B$2:$E$405,4,FALSE)</f>
        <v>1.03</v>
      </c>
      <c r="K609" s="3">
        <f t="shared" si="728"/>
        <v>1.5829333333333311</v>
      </c>
      <c r="L609" s="3">
        <f t="shared" si="729"/>
        <v>1.1465861904761929</v>
      </c>
      <c r="M609" s="5">
        <f t="shared" si="730"/>
        <v>6.5250633513355499E-2</v>
      </c>
      <c r="N609" s="5">
        <f t="shared" si="731"/>
        <v>0.10328740280940739</v>
      </c>
      <c r="O609" s="5">
        <f t="shared" si="732"/>
        <v>7.4815475306236487E-2</v>
      </c>
      <c r="P609" s="5">
        <f t="shared" si="733"/>
        <v>0.11842790971141845</v>
      </c>
      <c r="Q609" s="5">
        <f t="shared" si="734"/>
        <v>8.1748536410218869E-2</v>
      </c>
      <c r="R609" s="5">
        <f t="shared" si="735"/>
        <v>4.2891195410021697E-2</v>
      </c>
      <c r="S609" s="5">
        <f t="shared" si="736"/>
        <v>5.3735761031903286E-2</v>
      </c>
      <c r="T609" s="5">
        <f t="shared" si="737"/>
        <v>9.3731742939597198E-2</v>
      </c>
      <c r="U609" s="5">
        <f t="shared" si="738"/>
        <v>6.7893902921036919E-2</v>
      </c>
      <c r="V609" s="5">
        <f t="shared" si="739"/>
        <v>1.083652970623062E-2</v>
      </c>
      <c r="W609" s="5">
        <f t="shared" si="740"/>
        <v>4.3134161078316295E-2</v>
      </c>
      <c r="X609" s="5">
        <f t="shared" si="741"/>
        <v>4.9457033430173158E-2</v>
      </c>
      <c r="Y609" s="5">
        <f t="shared" si="742"/>
        <v>2.8353375776477986E-2</v>
      </c>
      <c r="Z609" s="5">
        <f t="shared" si="743"/>
        <v>1.6392817450048915E-2</v>
      </c>
      <c r="AA609" s="5">
        <f t="shared" si="744"/>
        <v>2.5948737168930727E-2</v>
      </c>
      <c r="AB609" s="5">
        <f t="shared" si="745"/>
        <v>2.0537560511303014E-2</v>
      </c>
      <c r="AC609" s="5">
        <f t="shared" si="746"/>
        <v>1.229248181716799E-3</v>
      </c>
      <c r="AD609" s="5">
        <f t="shared" si="747"/>
        <v>1.7069625344059012E-2</v>
      </c>
      <c r="AE609" s="5">
        <f t="shared" si="748"/>
        <v>1.9571796696100496E-2</v>
      </c>
      <c r="AF609" s="5">
        <f t="shared" si="749"/>
        <v>1.1220375907278205E-2</v>
      </c>
      <c r="AG609" s="5">
        <f t="shared" si="750"/>
        <v>4.2883760224123246E-3</v>
      </c>
      <c r="AH609" s="5">
        <f t="shared" si="751"/>
        <v>4.6989445278058112E-3</v>
      </c>
      <c r="AI609" s="5">
        <f t="shared" si="752"/>
        <v>7.4381159245480687E-3</v>
      </c>
      <c r="AJ609" s="5">
        <f t="shared" si="753"/>
        <v>5.8870208170823043E-3</v>
      </c>
      <c r="AK609" s="5">
        <f t="shared" si="754"/>
        <v>3.106253828462266E-3</v>
      </c>
      <c r="AL609" s="5">
        <f t="shared" si="755"/>
        <v>8.9241918331711207E-5</v>
      </c>
      <c r="AM609" s="5">
        <f t="shared" si="756"/>
        <v>5.4040157889244829E-3</v>
      </c>
      <c r="AN609" s="5">
        <f t="shared" si="757"/>
        <v>6.1961698766961207E-3</v>
      </c>
      <c r="AO609" s="5">
        <f t="shared" si="758"/>
        <v>3.5522214072321741E-3</v>
      </c>
      <c r="AP609" s="5">
        <f t="shared" si="759"/>
        <v>1.3576426703487731E-3</v>
      </c>
      <c r="AQ609" s="5">
        <f t="shared" si="760"/>
        <v>3.8916358435578142E-4</v>
      </c>
      <c r="AR609" s="5">
        <f t="shared" si="761"/>
        <v>1.0775489810791639E-3</v>
      </c>
      <c r="AS609" s="5">
        <f t="shared" si="762"/>
        <v>1.7056882004495755E-3</v>
      </c>
      <c r="AT609" s="5">
        <f t="shared" si="763"/>
        <v>1.349995354382489E-3</v>
      </c>
      <c r="AU609" s="5">
        <f t="shared" si="764"/>
        <v>7.1231754876572803E-4</v>
      </c>
      <c r="AV609" s="5">
        <f t="shared" si="765"/>
        <v>2.8188779796489032E-4</v>
      </c>
      <c r="AW609" s="5">
        <f t="shared" si="766"/>
        <v>4.4992044425891621E-6</v>
      </c>
      <c r="AX609" s="5">
        <f t="shared" si="767"/>
        <v>1.4256994543580316E-3</v>
      </c>
      <c r="AY609" s="5">
        <f t="shared" si="768"/>
        <v>1.6346873061363623E-3</v>
      </c>
      <c r="AZ609" s="5">
        <f t="shared" si="769"/>
        <v>9.3715494548134116E-4</v>
      </c>
      <c r="BA609" s="5">
        <f t="shared" si="770"/>
        <v>3.5817630627512503E-4</v>
      </c>
      <c r="BB609" s="5">
        <f t="shared" si="771"/>
        <v>1.0267000163270743E-4</v>
      </c>
      <c r="BC609" s="5">
        <f t="shared" si="772"/>
        <v>2.3544001209646109E-5</v>
      </c>
      <c r="BD609" s="5">
        <f t="shared" si="773"/>
        <v>2.0591713021117668E-4</v>
      </c>
      <c r="BE609" s="5">
        <f t="shared" si="774"/>
        <v>3.2595308931561152E-4</v>
      </c>
      <c r="BF609" s="5">
        <f t="shared" si="775"/>
        <v>2.5798100509032899E-4</v>
      </c>
      <c r="BG609" s="5">
        <f t="shared" si="776"/>
        <v>1.3612224410810579E-4</v>
      </c>
      <c r="BH609" s="5">
        <f t="shared" si="777"/>
        <v>5.3868109401714318E-5</v>
      </c>
      <c r="BI609" s="5">
        <f t="shared" si="778"/>
        <v>1.7053925195124025E-5</v>
      </c>
      <c r="BJ609" s="8">
        <f t="shared" si="779"/>
        <v>0.47324357175669146</v>
      </c>
      <c r="BK609" s="8">
        <f t="shared" si="780"/>
        <v>0.25120401136909271</v>
      </c>
      <c r="BL609" s="8">
        <f t="shared" si="781"/>
        <v>0.25934153980139119</v>
      </c>
      <c r="BM609" s="8">
        <f t="shared" si="782"/>
        <v>0.51213059911487213</v>
      </c>
      <c r="BN609" s="8">
        <f t="shared" si="783"/>
        <v>0.48642115316065831</v>
      </c>
    </row>
    <row r="610" spans="1:66" x14ac:dyDescent="0.25">
      <c r="A610" t="s">
        <v>213</v>
      </c>
      <c r="B610" t="s">
        <v>222</v>
      </c>
      <c r="C610" t="s">
        <v>315</v>
      </c>
      <c r="D610" t="s">
        <v>501</v>
      </c>
      <c r="E610">
        <f>VLOOKUP(A610,home!$A$2:$E$405,3,FALSE)</f>
        <v>1.2619047619047601</v>
      </c>
      <c r="F610">
        <f>VLOOKUP(B610,home!$B$2:$E$405,3,FALSE)</f>
        <v>0.4</v>
      </c>
      <c r="G610">
        <f>VLOOKUP(C610,away!$B$2:$E$405,4,FALSE)</f>
        <v>0.4</v>
      </c>
      <c r="H610">
        <f>VLOOKUP(A610,away!$A$2:$E$405,3,FALSE)</f>
        <v>1.14761904761905</v>
      </c>
      <c r="I610">
        <f>VLOOKUP(C610,away!$B$2:$E$405,3,FALSE)</f>
        <v>1.41</v>
      </c>
      <c r="J610">
        <f>VLOOKUP(B610,home!$B$2:$E$405,4,FALSE)</f>
        <v>0.73</v>
      </c>
      <c r="K610" s="3">
        <f t="shared" si="728"/>
        <v>0.20190476190476164</v>
      </c>
      <c r="L610" s="3">
        <f t="shared" si="729"/>
        <v>1.1812442857142882</v>
      </c>
      <c r="M610" s="5">
        <f t="shared" si="730"/>
        <v>0.25078756629738169</v>
      </c>
      <c r="N610" s="5">
        <f t="shared" si="731"/>
        <v>5.0635203861947468E-2</v>
      </c>
      <c r="O610" s="5">
        <f t="shared" si="732"/>
        <v>0.29624137961697533</v>
      </c>
      <c r="P610" s="5">
        <f t="shared" si="733"/>
        <v>5.9812545217903509E-2</v>
      </c>
      <c r="Q610" s="5">
        <f t="shared" si="734"/>
        <v>5.1117443898727856E-3</v>
      </c>
      <c r="R610" s="5">
        <f t="shared" si="735"/>
        <v>0.17496671843233472</v>
      </c>
      <c r="S610" s="5">
        <f t="shared" si="736"/>
        <v>3.5663057565636417E-3</v>
      </c>
      <c r="T610" s="5">
        <f t="shared" si="737"/>
        <v>6.0382188505692987E-3</v>
      </c>
      <c r="U610" s="5">
        <f t="shared" si="738"/>
        <v>3.5326613626338009E-2</v>
      </c>
      <c r="V610" s="5">
        <f t="shared" si="739"/>
        <v>9.450664537172086E-5</v>
      </c>
      <c r="W610" s="5">
        <f t="shared" si="740"/>
        <v>3.4402851131842176E-4</v>
      </c>
      <c r="X610" s="5">
        <f t="shared" si="741"/>
        <v>4.0638171311767904E-4</v>
      </c>
      <c r="Y610" s="5">
        <f t="shared" si="742"/>
        <v>2.4001803821952086E-4</v>
      </c>
      <c r="Z610" s="5">
        <f t="shared" si="743"/>
        <v>6.8892812112792051E-2</v>
      </c>
      <c r="AA610" s="5">
        <f t="shared" si="744"/>
        <v>1.3909786826582756E-2</v>
      </c>
      <c r="AB610" s="5">
        <f t="shared" si="745"/>
        <v>1.4042260986835906E-3</v>
      </c>
      <c r="AC610" s="5">
        <f t="shared" si="746"/>
        <v>1.408732867807311E-6</v>
      </c>
      <c r="AD610" s="5">
        <f t="shared" si="747"/>
        <v>1.7365248666548887E-5</v>
      </c>
      <c r="AE610" s="5">
        <f t="shared" si="748"/>
        <v>2.0512600757368537E-5</v>
      </c>
      <c r="AF610" s="5">
        <f t="shared" si="749"/>
        <v>1.2115196214890086E-5</v>
      </c>
      <c r="AG610" s="5">
        <f t="shared" si="750"/>
        <v>4.7703354330487611E-6</v>
      </c>
      <c r="AH610" s="5">
        <f t="shared" si="751"/>
        <v>2.0344810158755926E-2</v>
      </c>
      <c r="AI610" s="5">
        <f t="shared" si="752"/>
        <v>4.1077140511011911E-3</v>
      </c>
      <c r="AJ610" s="5">
        <f t="shared" si="753"/>
        <v>4.1468351373021489E-4</v>
      </c>
      <c r="AK610" s="5">
        <f t="shared" si="754"/>
        <v>2.7908858701842987E-5</v>
      </c>
      <c r="AL610" s="5">
        <f t="shared" si="755"/>
        <v>1.3439246546339081E-8</v>
      </c>
      <c r="AM610" s="5">
        <f t="shared" si="756"/>
        <v>7.0122527948730712E-7</v>
      </c>
      <c r="AN610" s="5">
        <f t="shared" si="757"/>
        <v>8.2831835439278618E-7</v>
      </c>
      <c r="AO610" s="5">
        <f t="shared" si="758"/>
        <v>4.8922316143937088E-7</v>
      </c>
      <c r="AP610" s="5">
        <f t="shared" si="759"/>
        <v>1.9263068796311177E-7</v>
      </c>
      <c r="AQ610" s="5">
        <f t="shared" si="760"/>
        <v>5.6885974852409478E-8</v>
      </c>
      <c r="AR610" s="5">
        <f t="shared" si="761"/>
        <v>4.8064381487944886E-3</v>
      </c>
      <c r="AS610" s="5">
        <f t="shared" si="762"/>
        <v>9.7044275004231446E-4</v>
      </c>
      <c r="AT610" s="5">
        <f t="shared" si="763"/>
        <v>9.7968506194747801E-5</v>
      </c>
      <c r="AU610" s="5">
        <f t="shared" si="764"/>
        <v>6.593435972471904E-6</v>
      </c>
      <c r="AV610" s="5">
        <f t="shared" si="765"/>
        <v>3.3281153003905761E-7</v>
      </c>
      <c r="AW610" s="5">
        <f t="shared" si="766"/>
        <v>8.9034577663484426E-11</v>
      </c>
      <c r="AX610" s="5">
        <f t="shared" si="767"/>
        <v>2.3596787182747402E-8</v>
      </c>
      <c r="AY610" s="5">
        <f t="shared" si="768"/>
        <v>2.7873570020836525E-8</v>
      </c>
      <c r="AZ610" s="5">
        <f t="shared" si="769"/>
        <v>1.6462747654785124E-8</v>
      </c>
      <c r="BA610" s="5">
        <f t="shared" si="770"/>
        <v>6.4821755314570743E-9</v>
      </c>
      <c r="BB610" s="5">
        <f t="shared" si="771"/>
        <v>1.914258201382662E-9</v>
      </c>
      <c r="BC610" s="5">
        <f t="shared" si="772"/>
        <v>4.5224131235299619E-10</v>
      </c>
      <c r="BD610" s="5">
        <f t="shared" si="773"/>
        <v>9.4626293298377391E-4</v>
      </c>
      <c r="BE610" s="5">
        <f t="shared" si="774"/>
        <v>1.9105499218339026E-4</v>
      </c>
      <c r="BF610" s="5">
        <f t="shared" si="775"/>
        <v>1.9287456353751754E-5</v>
      </c>
      <c r="BG610" s="5">
        <f t="shared" si="776"/>
        <v>1.298076427617576E-6</v>
      </c>
      <c r="BH610" s="5">
        <f t="shared" si="777"/>
        <v>6.5521953013077578E-8</v>
      </c>
      <c r="BI610" s="5">
        <f t="shared" si="778"/>
        <v>2.6458388645280834E-9</v>
      </c>
      <c r="BJ610" s="8">
        <f t="shared" si="779"/>
        <v>6.2832703811355042E-2</v>
      </c>
      <c r="BK610" s="8">
        <f t="shared" si="780"/>
        <v>0.31426237396290491</v>
      </c>
      <c r="BL610" s="8">
        <f t="shared" si="781"/>
        <v>0.55378358846147779</v>
      </c>
      <c r="BM610" s="8">
        <f t="shared" si="782"/>
        <v>0.16221629274757912</v>
      </c>
      <c r="BN610" s="8">
        <f t="shared" si="783"/>
        <v>0.83755515781641543</v>
      </c>
    </row>
    <row r="611" spans="1:66" x14ac:dyDescent="0.25">
      <c r="A611" t="s">
        <v>213</v>
      </c>
      <c r="B611" t="s">
        <v>221</v>
      </c>
      <c r="C611" t="s">
        <v>214</v>
      </c>
      <c r="D611" t="s">
        <v>501</v>
      </c>
      <c r="E611">
        <f>VLOOKUP(A611,home!$A$2:$E$405,3,FALSE)</f>
        <v>1.2619047619047601</v>
      </c>
      <c r="F611">
        <f>VLOOKUP(B611,home!$B$2:$E$405,3,FALSE)</f>
        <v>1.01</v>
      </c>
      <c r="G611">
        <f>VLOOKUP(C611,away!$B$2:$E$405,4,FALSE)</f>
        <v>0.65</v>
      </c>
      <c r="H611">
        <f>VLOOKUP(A611,away!$A$2:$E$405,3,FALSE)</f>
        <v>1.14761904761905</v>
      </c>
      <c r="I611">
        <f>VLOOKUP(C611,away!$B$2:$E$405,3,FALSE)</f>
        <v>1.68</v>
      </c>
      <c r="J611">
        <f>VLOOKUP(B611,home!$B$2:$E$405,4,FALSE)</f>
        <v>0.82</v>
      </c>
      <c r="K611" s="3">
        <f t="shared" si="728"/>
        <v>0.82844047619047501</v>
      </c>
      <c r="L611" s="3">
        <f t="shared" si="729"/>
        <v>1.580960000000003</v>
      </c>
      <c r="M611" s="5">
        <f t="shared" si="730"/>
        <v>8.9869157124130766E-2</v>
      </c>
      <c r="N611" s="5">
        <f t="shared" si="731"/>
        <v>7.4451247322751504E-2</v>
      </c>
      <c r="O611" s="5">
        <f t="shared" si="732"/>
        <v>0.14207954264696604</v>
      </c>
      <c r="P611" s="5">
        <f t="shared" si="733"/>
        <v>0.11770444396737745</v>
      </c>
      <c r="Q611" s="5">
        <f t="shared" si="734"/>
        <v>3.0839213392517544E-2</v>
      </c>
      <c r="R611" s="5">
        <f t="shared" si="735"/>
        <v>0.11231103687157394</v>
      </c>
      <c r="S611" s="5">
        <f t="shared" si="736"/>
        <v>3.8540297286123848E-2</v>
      </c>
      <c r="T611" s="5">
        <f t="shared" si="737"/>
        <v>4.8755562805034632E-2</v>
      </c>
      <c r="U611" s="5">
        <f t="shared" si="738"/>
        <v>9.3043008867332716E-2</v>
      </c>
      <c r="V611" s="5">
        <f t="shared" si="739"/>
        <v>5.6086035490893775E-3</v>
      </c>
      <c r="W611" s="5">
        <f t="shared" si="740"/>
        <v>8.5161508760789699E-3</v>
      </c>
      <c r="X611" s="5">
        <f t="shared" si="741"/>
        <v>1.3463693889045834E-2</v>
      </c>
      <c r="Y611" s="5">
        <f t="shared" si="742"/>
        <v>1.0642780745412972E-2</v>
      </c>
      <c r="Z611" s="5">
        <f t="shared" si="743"/>
        <v>5.918641895082799E-2</v>
      </c>
      <c r="AA611" s="5">
        <f t="shared" si="744"/>
        <v>4.903242509963289E-2</v>
      </c>
      <c r="AB611" s="5">
        <f t="shared" si="745"/>
        <v>2.0310222799156837E-2</v>
      </c>
      <c r="AC611" s="5">
        <f t="shared" si="746"/>
        <v>4.5911021040510419E-4</v>
      </c>
      <c r="AD611" s="5">
        <f t="shared" si="747"/>
        <v>1.7637810217721974E-3</v>
      </c>
      <c r="AE611" s="5">
        <f t="shared" si="748"/>
        <v>2.7884672441809786E-3</v>
      </c>
      <c r="AF611" s="5">
        <f t="shared" si="749"/>
        <v>2.2042275871801843E-3</v>
      </c>
      <c r="AG611" s="5">
        <f t="shared" si="750"/>
        <v>1.1615985487427975E-3</v>
      </c>
      <c r="AH611" s="5">
        <f t="shared" si="751"/>
        <v>2.3392840226125297E-2</v>
      </c>
      <c r="AI611" s="5">
        <f t="shared" si="752"/>
        <v>1.937957569637894E-2</v>
      </c>
      <c r="AJ611" s="5">
        <f t="shared" si="753"/>
        <v>8.0274124591387629E-3</v>
      </c>
      <c r="AK611" s="5">
        <f t="shared" si="754"/>
        <v>2.2167444667420895E-3</v>
      </c>
      <c r="AL611" s="5">
        <f t="shared" si="755"/>
        <v>2.4052439686660141E-5</v>
      </c>
      <c r="AM611" s="5">
        <f t="shared" si="756"/>
        <v>2.9223751791453655E-4</v>
      </c>
      <c r="AN611" s="5">
        <f t="shared" si="757"/>
        <v>4.6201582632216659E-4</v>
      </c>
      <c r="AO611" s="5">
        <f t="shared" si="758"/>
        <v>3.6521427039114696E-4</v>
      </c>
      <c r="AP611" s="5">
        <f t="shared" si="759"/>
        <v>1.9246305097252969E-4</v>
      </c>
      <c r="AQ611" s="5">
        <f t="shared" si="760"/>
        <v>7.606909626638277E-5</v>
      </c>
      <c r="AR611" s="5">
        <f t="shared" si="761"/>
        <v>7.3966289367790221E-3</v>
      </c>
      <c r="AS611" s="5">
        <f t="shared" si="762"/>
        <v>6.1276667985894597E-3</v>
      </c>
      <c r="AT611" s="5">
        <f t="shared" si="763"/>
        <v>2.5382036002800077E-3</v>
      </c>
      <c r="AU611" s="5">
        <f t="shared" si="764"/>
        <v>7.0091686642811588E-4</v>
      </c>
      <c r="AV611" s="5">
        <f t="shared" si="765"/>
        <v>1.4516697564841092E-4</v>
      </c>
      <c r="AW611" s="5">
        <f t="shared" si="766"/>
        <v>8.7506200062077743E-7</v>
      </c>
      <c r="AX611" s="5">
        <f t="shared" si="767"/>
        <v>4.0350231416973493E-5</v>
      </c>
      <c r="AY611" s="5">
        <f t="shared" si="768"/>
        <v>6.3792101860978543E-5</v>
      </c>
      <c r="AZ611" s="5">
        <f t="shared" si="769"/>
        <v>5.0426380679066416E-5</v>
      </c>
      <c r="BA611" s="5">
        <f t="shared" si="770"/>
        <v>2.6574030266125675E-5</v>
      </c>
      <c r="BB611" s="5">
        <f t="shared" si="771"/>
        <v>1.0503119722383533E-5</v>
      </c>
      <c r="BC611" s="5">
        <f t="shared" si="772"/>
        <v>3.321002431259899E-6</v>
      </c>
      <c r="BD611" s="5">
        <f t="shared" si="773"/>
        <v>1.9489624139816992E-3</v>
      </c>
      <c r="BE611" s="5">
        <f t="shared" si="774"/>
        <v>1.6145993503163365E-3</v>
      </c>
      <c r="BF611" s="5">
        <f t="shared" si="775"/>
        <v>6.6879972731644869E-4</v>
      </c>
      <c r="BG611" s="5">
        <f t="shared" si="776"/>
        <v>1.8468692152469953E-4</v>
      </c>
      <c r="BH611" s="5">
        <f t="shared" si="777"/>
        <v>3.825053030351873E-5</v>
      </c>
      <c r="BI611" s="5">
        <f t="shared" si="778"/>
        <v>6.3376575078370537E-6</v>
      </c>
      <c r="BJ611" s="8">
        <f t="shared" si="779"/>
        <v>0.19616969006096113</v>
      </c>
      <c r="BK611" s="8">
        <f t="shared" si="780"/>
        <v>0.25226945667867423</v>
      </c>
      <c r="BL611" s="8">
        <f t="shared" si="781"/>
        <v>0.49116302891172298</v>
      </c>
      <c r="BM611" s="8">
        <f t="shared" si="782"/>
        <v>0.43147103623700883</v>
      </c>
      <c r="BN611" s="8">
        <f t="shared" si="783"/>
        <v>0.56725464132531722</v>
      </c>
    </row>
    <row r="612" spans="1:66" x14ac:dyDescent="0.25">
      <c r="A612" t="s">
        <v>213</v>
      </c>
      <c r="B612" t="s">
        <v>219</v>
      </c>
      <c r="C612" t="s">
        <v>217</v>
      </c>
      <c r="D612" t="s">
        <v>501</v>
      </c>
      <c r="E612">
        <f>VLOOKUP(A612,home!$A$2:$E$405,3,FALSE)</f>
        <v>1.2619047619047601</v>
      </c>
      <c r="F612">
        <f>VLOOKUP(B612,home!$B$2:$E$405,3,FALSE)</f>
        <v>1.19</v>
      </c>
      <c r="G612">
        <f>VLOOKUP(C612,away!$B$2:$E$405,4,FALSE)</f>
        <v>1.1399999999999999</v>
      </c>
      <c r="H612">
        <f>VLOOKUP(A612,away!$A$2:$E$405,3,FALSE)</f>
        <v>1.14761904761905</v>
      </c>
      <c r="I612">
        <f>VLOOKUP(C612,away!$B$2:$E$405,3,FALSE)</f>
        <v>0.48</v>
      </c>
      <c r="J612">
        <f>VLOOKUP(B612,home!$B$2:$E$405,4,FALSE)</f>
        <v>1.1599999999999999</v>
      </c>
      <c r="K612" s="3">
        <f t="shared" si="728"/>
        <v>1.7118999999999973</v>
      </c>
      <c r="L612" s="3">
        <f t="shared" si="729"/>
        <v>0.63899428571428696</v>
      </c>
      <c r="M612" s="5">
        <f t="shared" si="730"/>
        <v>9.5283913060429257E-2</v>
      </c>
      <c r="N612" s="5">
        <f t="shared" si="731"/>
        <v>0.16311653076814861</v>
      </c>
      <c r="O612" s="5">
        <f t="shared" si="732"/>
        <v>6.0885875966111204E-2</v>
      </c>
      <c r="P612" s="5">
        <f t="shared" si="733"/>
        <v>0.10423053106638562</v>
      </c>
      <c r="Q612" s="5">
        <f t="shared" si="734"/>
        <v>0.13961959451099662</v>
      </c>
      <c r="R612" s="5">
        <f t="shared" si="735"/>
        <v>1.9452863411526949E-2</v>
      </c>
      <c r="S612" s="5">
        <f t="shared" si="736"/>
        <v>2.8504296416465406E-2</v>
      </c>
      <c r="T612" s="5">
        <f t="shared" si="737"/>
        <v>8.9216123066272648E-2</v>
      </c>
      <c r="U612" s="5">
        <f t="shared" si="738"/>
        <v>3.3301356874192937E-2</v>
      </c>
      <c r="V612" s="5">
        <f t="shared" si="739"/>
        <v>3.4645208756016901E-3</v>
      </c>
      <c r="W612" s="5">
        <f t="shared" si="740"/>
        <v>7.9671594614458247E-2</v>
      </c>
      <c r="X612" s="5">
        <f t="shared" si="741"/>
        <v>5.0909693692383975E-2</v>
      </c>
      <c r="Y612" s="5">
        <f t="shared" si="742"/>
        <v>1.6265501678449021E-2</v>
      </c>
      <c r="Z612" s="5">
        <f t="shared" si="743"/>
        <v>4.1434228535820851E-3</v>
      </c>
      <c r="AA612" s="5">
        <f t="shared" si="744"/>
        <v>7.0931255830471614E-3</v>
      </c>
      <c r="AB612" s="5">
        <f t="shared" si="745"/>
        <v>6.0713608428092092E-3</v>
      </c>
      <c r="AC612" s="5">
        <f t="shared" si="746"/>
        <v>2.3686373121395053E-4</v>
      </c>
      <c r="AD612" s="5">
        <f t="shared" si="747"/>
        <v>3.4097450705122691E-2</v>
      </c>
      <c r="AE612" s="5">
        <f t="shared" si="748"/>
        <v>2.1788076157997983E-2</v>
      </c>
      <c r="AF612" s="5">
        <f t="shared" si="749"/>
        <v>6.9612280808342038E-3</v>
      </c>
      <c r="AG612" s="5">
        <f t="shared" si="750"/>
        <v>1.4827283217356301E-3</v>
      </c>
      <c r="AH612" s="5">
        <f t="shared" si="751"/>
        <v>6.6190588168423404E-4</v>
      </c>
      <c r="AI612" s="5">
        <f t="shared" si="752"/>
        <v>1.1331166788552387E-3</v>
      </c>
      <c r="AJ612" s="5">
        <f t="shared" si="753"/>
        <v>9.6989122126614024E-4</v>
      </c>
      <c r="AK612" s="5">
        <f t="shared" si="754"/>
        <v>5.5345226056183433E-4</v>
      </c>
      <c r="AL612" s="5">
        <f t="shared" si="755"/>
        <v>1.0364155585901792E-5</v>
      </c>
      <c r="AM612" s="5">
        <f t="shared" si="756"/>
        <v>1.1674285172419901E-2</v>
      </c>
      <c r="AN612" s="5">
        <f t="shared" si="757"/>
        <v>7.4598015149753456E-3</v>
      </c>
      <c r="AO612" s="5">
        <f t="shared" si="758"/>
        <v>2.3833852703160131E-3</v>
      </c>
      <c r="AP612" s="5">
        <f t="shared" si="759"/>
        <v>5.0765652279584469E-4</v>
      </c>
      <c r="AQ612" s="5">
        <f t="shared" si="760"/>
        <v>8.1097404293032334E-5</v>
      </c>
      <c r="AR612" s="5">
        <f t="shared" si="761"/>
        <v>8.4590815215380527E-5</v>
      </c>
      <c r="AS612" s="5">
        <f t="shared" si="762"/>
        <v>1.4481101656720971E-4</v>
      </c>
      <c r="AT612" s="5">
        <f t="shared" si="763"/>
        <v>1.2395098963070296E-4</v>
      </c>
      <c r="AU612" s="5">
        <f t="shared" si="764"/>
        <v>7.0730566382933374E-5</v>
      </c>
      <c r="AV612" s="5">
        <f t="shared" si="765"/>
        <v>3.0270914147735841E-5</v>
      </c>
      <c r="AW612" s="5">
        <f t="shared" si="766"/>
        <v>3.1492474731457642E-7</v>
      </c>
      <c r="AX612" s="5">
        <f t="shared" si="767"/>
        <v>3.3308681311109345E-3</v>
      </c>
      <c r="AY612" s="5">
        <f t="shared" si="768"/>
        <v>2.128405702247713E-3</v>
      </c>
      <c r="AZ612" s="5">
        <f t="shared" si="769"/>
        <v>6.8001954070899637E-4</v>
      </c>
      <c r="BA612" s="5">
        <f t="shared" si="770"/>
        <v>1.4484286689570093E-4</v>
      </c>
      <c r="BB612" s="5">
        <f t="shared" si="771"/>
        <v>2.3138441068206983E-5</v>
      </c>
      <c r="BC612" s="5">
        <f t="shared" si="772"/>
        <v>2.9570663245842095E-6</v>
      </c>
      <c r="BD612" s="5">
        <f t="shared" si="773"/>
        <v>9.0088412577568842E-6</v>
      </c>
      <c r="BE612" s="5">
        <f t="shared" si="774"/>
        <v>1.5422235349153989E-5</v>
      </c>
      <c r="BF612" s="5">
        <f t="shared" si="775"/>
        <v>1.3200662347108338E-5</v>
      </c>
      <c r="BG612" s="5">
        <f t="shared" si="776"/>
        <v>7.5327379573382434E-6</v>
      </c>
      <c r="BH612" s="5">
        <f t="shared" si="777"/>
        <v>3.2238235272918277E-6</v>
      </c>
      <c r="BI612" s="5">
        <f t="shared" si="778"/>
        <v>1.1037726992741753E-6</v>
      </c>
      <c r="BJ612" s="8">
        <f t="shared" si="779"/>
        <v>0.63154497922955588</v>
      </c>
      <c r="BK612" s="8">
        <f t="shared" si="780"/>
        <v>0.23385889500792953</v>
      </c>
      <c r="BL612" s="8">
        <f t="shared" si="781"/>
        <v>0.13062679509513681</v>
      </c>
      <c r="BM612" s="8">
        <f t="shared" si="782"/>
        <v>0.41545669262510587</v>
      </c>
      <c r="BN612" s="8">
        <f t="shared" si="783"/>
        <v>0.58258930878359827</v>
      </c>
    </row>
    <row r="613" spans="1:66" x14ac:dyDescent="0.25">
      <c r="A613" t="s">
        <v>213</v>
      </c>
      <c r="B613" t="s">
        <v>220</v>
      </c>
      <c r="C613" t="s">
        <v>223</v>
      </c>
      <c r="D613" t="s">
        <v>501</v>
      </c>
      <c r="E613">
        <f>VLOOKUP(A613,home!$A$2:$E$405,3,FALSE)</f>
        <v>1.2619047619047601</v>
      </c>
      <c r="F613">
        <f>VLOOKUP(B613,home!$B$2:$E$405,3,FALSE)</f>
        <v>0.75</v>
      </c>
      <c r="G613">
        <f>VLOOKUP(C613,away!$B$2:$E$405,4,FALSE)</f>
        <v>0.84</v>
      </c>
      <c r="H613">
        <f>VLOOKUP(A613,away!$A$2:$E$405,3,FALSE)</f>
        <v>1.14761904761905</v>
      </c>
      <c r="I613">
        <f>VLOOKUP(C613,away!$B$2:$E$405,3,FALSE)</f>
        <v>0.84</v>
      </c>
      <c r="J613">
        <f>VLOOKUP(B613,home!$B$2:$E$405,4,FALSE)</f>
        <v>1.65</v>
      </c>
      <c r="K613" s="3">
        <f t="shared" si="728"/>
        <v>0.79499999999999882</v>
      </c>
      <c r="L613" s="3">
        <f t="shared" si="729"/>
        <v>1.5906000000000031</v>
      </c>
      <c r="M613" s="5">
        <f t="shared" si="730"/>
        <v>9.2033742764235038E-2</v>
      </c>
      <c r="N613" s="5">
        <f t="shared" si="731"/>
        <v>7.3166825497566743E-2</v>
      </c>
      <c r="O613" s="5">
        <f t="shared" si="732"/>
        <v>0.14638887124079253</v>
      </c>
      <c r="P613" s="5">
        <f t="shared" si="733"/>
        <v>0.11637915263642988</v>
      </c>
      <c r="Q613" s="5">
        <f t="shared" si="734"/>
        <v>2.9083813135282736E-2</v>
      </c>
      <c r="R613" s="5">
        <f t="shared" si="735"/>
        <v>0.11642306929780258</v>
      </c>
      <c r="S613" s="5">
        <f t="shared" si="736"/>
        <v>3.6791145186471724E-2</v>
      </c>
      <c r="T613" s="5">
        <f t="shared" si="737"/>
        <v>4.6260713172980812E-2</v>
      </c>
      <c r="U613" s="5">
        <f t="shared" si="738"/>
        <v>9.2556340091752898E-2</v>
      </c>
      <c r="V613" s="5">
        <f t="shared" si="739"/>
        <v>5.1692662721348395E-3</v>
      </c>
      <c r="W613" s="5">
        <f t="shared" si="740"/>
        <v>7.7072104808499145E-3</v>
      </c>
      <c r="X613" s="5">
        <f t="shared" si="741"/>
        <v>1.2259088990839898E-2</v>
      </c>
      <c r="Y613" s="5">
        <f t="shared" si="742"/>
        <v>9.7496534744149939E-3</v>
      </c>
      <c r="Z613" s="5">
        <f t="shared" si="743"/>
        <v>6.1727511341695046E-2</v>
      </c>
      <c r="AA613" s="5">
        <f t="shared" si="744"/>
        <v>4.9073371516647486E-2</v>
      </c>
      <c r="AB613" s="5">
        <f t="shared" si="745"/>
        <v>1.9506665177867345E-2</v>
      </c>
      <c r="AC613" s="5">
        <f t="shared" si="746"/>
        <v>4.0854229820649115E-4</v>
      </c>
      <c r="AD613" s="5">
        <f t="shared" si="747"/>
        <v>1.531808083068918E-3</v>
      </c>
      <c r="AE613" s="5">
        <f t="shared" si="748"/>
        <v>2.4364939369294256E-3</v>
      </c>
      <c r="AF613" s="5">
        <f t="shared" si="749"/>
        <v>1.9377436280399768E-3</v>
      </c>
      <c r="AG613" s="5">
        <f t="shared" si="750"/>
        <v>1.0273916715867978E-3</v>
      </c>
      <c r="AH613" s="5">
        <f t="shared" si="751"/>
        <v>2.4545944885025095E-2</v>
      </c>
      <c r="AI613" s="5">
        <f t="shared" si="752"/>
        <v>1.9514026183594921E-2</v>
      </c>
      <c r="AJ613" s="5">
        <f t="shared" si="753"/>
        <v>7.7568254079789694E-3</v>
      </c>
      <c r="AK613" s="5">
        <f t="shared" si="754"/>
        <v>2.0555587331144241E-3</v>
      </c>
      <c r="AL613" s="5">
        <f t="shared" si="755"/>
        <v>2.0664510668966387E-5</v>
      </c>
      <c r="AM613" s="5">
        <f t="shared" si="756"/>
        <v>2.4355748520795767E-4</v>
      </c>
      <c r="AN613" s="5">
        <f t="shared" si="757"/>
        <v>3.8740253597177826E-4</v>
      </c>
      <c r="AO613" s="5">
        <f t="shared" si="758"/>
        <v>3.0810123685835592E-4</v>
      </c>
      <c r="AP613" s="5">
        <f t="shared" si="759"/>
        <v>1.6335527578230065E-4</v>
      </c>
      <c r="AQ613" s="5">
        <f t="shared" si="760"/>
        <v>6.4958225414832007E-5</v>
      </c>
      <c r="AR613" s="5">
        <f t="shared" si="761"/>
        <v>7.8085559868241944E-3</v>
      </c>
      <c r="AS613" s="5">
        <f t="shared" si="762"/>
        <v>6.2078020095252245E-3</v>
      </c>
      <c r="AT613" s="5">
        <f t="shared" si="763"/>
        <v>2.4676012987862733E-3</v>
      </c>
      <c r="AU613" s="5">
        <f t="shared" si="764"/>
        <v>6.539143441783615E-4</v>
      </c>
      <c r="AV613" s="5">
        <f t="shared" si="765"/>
        <v>1.2996547590544914E-4</v>
      </c>
      <c r="AW613" s="5">
        <f t="shared" si="766"/>
        <v>7.2585643563044636E-7</v>
      </c>
      <c r="AX613" s="5">
        <f t="shared" si="767"/>
        <v>3.2271366790054333E-5</v>
      </c>
      <c r="AY613" s="5">
        <f t="shared" si="768"/>
        <v>5.1330836016260517E-5</v>
      </c>
      <c r="AZ613" s="5">
        <f t="shared" si="769"/>
        <v>4.0823413883732088E-5</v>
      </c>
      <c r="BA613" s="5">
        <f t="shared" si="770"/>
        <v>2.1644574041154795E-5</v>
      </c>
      <c r="BB613" s="5">
        <f t="shared" si="771"/>
        <v>8.6069648674652257E-6</v>
      </c>
      <c r="BC613" s="5">
        <f t="shared" si="772"/>
        <v>2.7380476636380412E-6</v>
      </c>
      <c r="BD613" s="5">
        <f t="shared" si="773"/>
        <v>2.0700481921070986E-3</v>
      </c>
      <c r="BE613" s="5">
        <f t="shared" si="774"/>
        <v>1.6456883127251407E-3</v>
      </c>
      <c r="BF613" s="5">
        <f t="shared" si="775"/>
        <v>6.5416110430824249E-4</v>
      </c>
      <c r="BG613" s="5">
        <f t="shared" si="776"/>
        <v>1.7335269264168402E-4</v>
      </c>
      <c r="BH613" s="5">
        <f t="shared" si="777"/>
        <v>3.4453847662534644E-5</v>
      </c>
      <c r="BI613" s="5">
        <f t="shared" si="778"/>
        <v>5.4781617783430013E-6</v>
      </c>
      <c r="BJ613" s="8">
        <f t="shared" si="779"/>
        <v>0.18648553203405768</v>
      </c>
      <c r="BK613" s="8">
        <f t="shared" si="780"/>
        <v>0.2508538445041632</v>
      </c>
      <c r="BL613" s="8">
        <f t="shared" si="781"/>
        <v>0.49967169396101874</v>
      </c>
      <c r="BM613" s="8">
        <f t="shared" si="782"/>
        <v>0.42521250228924462</v>
      </c>
      <c r="BN613" s="8">
        <f t="shared" si="783"/>
        <v>0.57347547457210957</v>
      </c>
    </row>
    <row r="614" spans="1:66" x14ac:dyDescent="0.25">
      <c r="A614" t="s">
        <v>340</v>
      </c>
      <c r="B614" t="s">
        <v>394</v>
      </c>
      <c r="C614" t="s">
        <v>415</v>
      </c>
      <c r="D614" t="s">
        <v>501</v>
      </c>
      <c r="E614">
        <f>VLOOKUP(A614,home!$A$2:$E$405,3,FALSE)</f>
        <v>1.34848484848485</v>
      </c>
      <c r="F614">
        <f>VLOOKUP(B614,home!$B$2:$E$405,3,FALSE)</f>
        <v>0.96</v>
      </c>
      <c r="G614">
        <f>VLOOKUP(C614,away!$B$2:$E$405,4,FALSE)</f>
        <v>0.7</v>
      </c>
      <c r="H614">
        <f>VLOOKUP(A614,away!$A$2:$E$405,3,FALSE)</f>
        <v>1.1393939393939401</v>
      </c>
      <c r="I614">
        <f>VLOOKUP(C614,away!$B$2:$E$405,3,FALSE)</f>
        <v>1.05</v>
      </c>
      <c r="J614">
        <f>VLOOKUP(B614,home!$B$2:$E$405,4,FALSE)</f>
        <v>1.29</v>
      </c>
      <c r="K614" s="3">
        <f t="shared" si="728"/>
        <v>0.90618181818181909</v>
      </c>
      <c r="L614" s="3">
        <f t="shared" si="729"/>
        <v>1.5433090909090921</v>
      </c>
      <c r="M614" s="5">
        <f t="shared" si="730"/>
        <v>8.6337528964175625E-2</v>
      </c>
      <c r="N614" s="5">
        <f t="shared" si="731"/>
        <v>7.8237498974082137E-2</v>
      </c>
      <c r="O614" s="5">
        <f t="shared" si="732"/>
        <v>0.13324549333703931</v>
      </c>
      <c r="P614" s="5">
        <f t="shared" si="733"/>
        <v>0.12074464341669174</v>
      </c>
      <c r="Q614" s="5">
        <f t="shared" si="734"/>
        <v>3.5448699535165974E-2</v>
      </c>
      <c r="R614" s="5">
        <f t="shared" si="735"/>
        <v>0.10281949059485983</v>
      </c>
      <c r="S614" s="5">
        <f t="shared" si="736"/>
        <v>4.2215908564725874E-2</v>
      </c>
      <c r="T614" s="5">
        <f t="shared" si="737"/>
        <v>5.4708300253526562E-2</v>
      </c>
      <c r="U614" s="5">
        <f t="shared" si="738"/>
        <v>9.3173152931778525E-2</v>
      </c>
      <c r="V614" s="5">
        <f t="shared" si="739"/>
        <v>6.5599705498412065E-3</v>
      </c>
      <c r="W614" s="5">
        <f t="shared" si="740"/>
        <v>1.0707655665652571E-2</v>
      </c>
      <c r="X614" s="5">
        <f t="shared" si="741"/>
        <v>1.6525222331125859E-2</v>
      </c>
      <c r="Y614" s="5">
        <f t="shared" si="742"/>
        <v>1.2751762926460242E-2</v>
      </c>
      <c r="Z614" s="5">
        <f t="shared" si="743"/>
        <v>5.2894084852563021E-2</v>
      </c>
      <c r="AA614" s="5">
        <f t="shared" si="744"/>
        <v>4.7931657982758974E-2</v>
      </c>
      <c r="AB614" s="5">
        <f t="shared" si="745"/>
        <v>2.1717398489642815E-2</v>
      </c>
      <c r="AC614" s="5">
        <f t="shared" si="746"/>
        <v>5.7339006742453005E-4</v>
      </c>
      <c r="AD614" s="5">
        <f t="shared" si="747"/>
        <v>2.4257707198914753E-3</v>
      </c>
      <c r="AE614" s="5">
        <f t="shared" si="748"/>
        <v>3.743714004469607E-3</v>
      </c>
      <c r="AF614" s="5">
        <f t="shared" si="749"/>
        <v>2.8888539284308134E-3</v>
      </c>
      <c r="AG614" s="5">
        <f t="shared" si="750"/>
        <v>1.4861315100185726E-3</v>
      </c>
      <c r="AH614" s="5">
        <f t="shared" si="751"/>
        <v>2.0407980502069357E-2</v>
      </c>
      <c r="AI614" s="5">
        <f t="shared" si="752"/>
        <v>1.8493340876784326E-2</v>
      </c>
      <c r="AJ614" s="5">
        <f t="shared" si="753"/>
        <v>8.3791646299902871E-3</v>
      </c>
      <c r="AK614" s="5">
        <f t="shared" si="754"/>
        <v>2.5310155464164626E-3</v>
      </c>
      <c r="AL614" s="5">
        <f t="shared" si="755"/>
        <v>3.207586784587041E-5</v>
      </c>
      <c r="AM614" s="5">
        <f t="shared" si="756"/>
        <v>4.3963786428869556E-4</v>
      </c>
      <c r="AN614" s="5">
        <f t="shared" si="757"/>
        <v>6.7849711266460163E-4</v>
      </c>
      <c r="AO614" s="5">
        <f t="shared" si="758"/>
        <v>5.2356538106542523E-4</v>
      </c>
      <c r="AP614" s="5">
        <f t="shared" si="759"/>
        <v>2.693410707611846E-4</v>
      </c>
      <c r="AQ614" s="5">
        <f t="shared" si="760"/>
        <v>1.0391913076523133E-4</v>
      </c>
      <c r="AR614" s="5">
        <f t="shared" si="761"/>
        <v>6.2991643671878204E-3</v>
      </c>
      <c r="AS614" s="5">
        <f t="shared" si="762"/>
        <v>5.708188219284387E-3</v>
      </c>
      <c r="AT614" s="5">
        <f t="shared" si="763"/>
        <v>2.5863281895375828E-3</v>
      </c>
      <c r="AU614" s="5">
        <f t="shared" si="764"/>
        <v>7.8122786040335317E-4</v>
      </c>
      <c r="AV614" s="5">
        <f t="shared" si="765"/>
        <v>1.7698362073865069E-4</v>
      </c>
      <c r="AW614" s="5">
        <f t="shared" si="766"/>
        <v>1.2460749725834696E-6</v>
      </c>
      <c r="AX614" s="5">
        <f t="shared" si="767"/>
        <v>6.6398639867116984E-5</v>
      </c>
      <c r="AY614" s="5">
        <f t="shared" si="768"/>
        <v>1.024736245309205E-4</v>
      </c>
      <c r="AZ614" s="5">
        <f t="shared" si="769"/>
        <v>7.9074238158487298E-5</v>
      </c>
      <c r="BA614" s="5">
        <f t="shared" si="770"/>
        <v>4.0678663535568029E-5</v>
      </c>
      <c r="BB614" s="5">
        <f t="shared" si="771"/>
        <v>1.5694937810118583E-5</v>
      </c>
      <c r="BC614" s="5">
        <f t="shared" si="772"/>
        <v>4.8444280407217642E-6</v>
      </c>
      <c r="BD614" s="5">
        <f t="shared" si="773"/>
        <v>1.6202596055019298E-3</v>
      </c>
      <c r="BE614" s="5">
        <f t="shared" si="774"/>
        <v>1.4682497952402957E-3</v>
      </c>
      <c r="BF614" s="5">
        <f t="shared" si="775"/>
        <v>6.6525063449796734E-4</v>
      </c>
      <c r="BG614" s="5">
        <f t="shared" si="776"/>
        <v>2.0094600983865894E-4</v>
      </c>
      <c r="BH614" s="5">
        <f t="shared" si="777"/>
        <v>4.5523405137994412E-5</v>
      </c>
      <c r="BI614" s="5">
        <f t="shared" si="778"/>
        <v>8.2504964075550702E-6</v>
      </c>
      <c r="BJ614" s="8">
        <f t="shared" si="779"/>
        <v>0.22124773494031189</v>
      </c>
      <c r="BK614" s="8">
        <f t="shared" si="780"/>
        <v>0.25656599105523575</v>
      </c>
      <c r="BL614" s="8">
        <f t="shared" si="781"/>
        <v>0.46825906709511605</v>
      </c>
      <c r="BM614" s="8">
        <f t="shared" si="782"/>
        <v>0.4420322955716538</v>
      </c>
      <c r="BN614" s="8">
        <f t="shared" si="783"/>
        <v>0.55683335482201457</v>
      </c>
    </row>
    <row r="615" spans="1:66" x14ac:dyDescent="0.25">
      <c r="A615" t="s">
        <v>340</v>
      </c>
      <c r="B615" t="s">
        <v>405</v>
      </c>
      <c r="C615" t="s">
        <v>428</v>
      </c>
      <c r="D615" t="s">
        <v>501</v>
      </c>
      <c r="E615">
        <f>VLOOKUP(A615,home!$A$2:$E$405,3,FALSE)</f>
        <v>1.34848484848485</v>
      </c>
      <c r="F615">
        <f>VLOOKUP(B615,home!$B$2:$E$405,3,FALSE)</f>
        <v>0.79</v>
      </c>
      <c r="G615">
        <f>VLOOKUP(C615,away!$B$2:$E$405,4,FALSE)</f>
        <v>1.27</v>
      </c>
      <c r="H615">
        <f>VLOOKUP(A615,away!$A$2:$E$405,3,FALSE)</f>
        <v>1.1393939393939401</v>
      </c>
      <c r="I615">
        <f>VLOOKUP(C615,away!$B$2:$E$405,3,FALSE)</f>
        <v>0.7</v>
      </c>
      <c r="J615">
        <f>VLOOKUP(B615,home!$B$2:$E$405,4,FALSE)</f>
        <v>1.03</v>
      </c>
      <c r="K615" s="3">
        <f t="shared" si="728"/>
        <v>1.35293484848485</v>
      </c>
      <c r="L615" s="3">
        <f t="shared" si="729"/>
        <v>0.82150303030303085</v>
      </c>
      <c r="M615" s="5">
        <f t="shared" si="730"/>
        <v>0.1136720331761422</v>
      </c>
      <c r="N615" s="5">
        <f t="shared" si="731"/>
        <v>0.1537908549821288</v>
      </c>
      <c r="O615" s="5">
        <f t="shared" si="732"/>
        <v>9.3381919714907474E-2</v>
      </c>
      <c r="P615" s="5">
        <f t="shared" si="733"/>
        <v>0.12633965340071279</v>
      </c>
      <c r="Q615" s="5">
        <f t="shared" si="734"/>
        <v>0.10403450354180101</v>
      </c>
      <c r="R615" s="5">
        <f t="shared" si="735"/>
        <v>3.8356765010655408E-2</v>
      </c>
      <c r="S615" s="5">
        <f t="shared" si="736"/>
        <v>3.5104738552266708E-2</v>
      </c>
      <c r="T615" s="5">
        <f t="shared" si="737"/>
        <v>8.546465991566092E-2</v>
      </c>
      <c r="U615" s="5">
        <f t="shared" si="738"/>
        <v>5.1894204058060077E-2</v>
      </c>
      <c r="V615" s="5">
        <f t="shared" si="739"/>
        <v>4.3352014832037872E-3</v>
      </c>
      <c r="W615" s="5">
        <f t="shared" si="740"/>
        <v>4.6917301762174381E-2</v>
      </c>
      <c r="X615" s="5">
        <f t="shared" si="741"/>
        <v>3.8542705571267981E-2</v>
      </c>
      <c r="Y615" s="5">
        <f t="shared" si="742"/>
        <v>1.5831474711437078E-2</v>
      </c>
      <c r="Z615" s="5">
        <f t="shared" si="743"/>
        <v>1.050339956295823E-2</v>
      </c>
      <c r="AA615" s="5">
        <f t="shared" si="744"/>
        <v>1.4210415296286734E-2</v>
      </c>
      <c r="AB615" s="5">
        <f t="shared" si="745"/>
        <v>9.6128830328942455E-3</v>
      </c>
      <c r="AC615" s="5">
        <f t="shared" si="746"/>
        <v>3.0114479211957603E-4</v>
      </c>
      <c r="AD615" s="5">
        <f t="shared" si="747"/>
        <v>1.5869013137731345E-2</v>
      </c>
      <c r="AE615" s="5">
        <f t="shared" si="748"/>
        <v>1.3036442380564906E-2</v>
      </c>
      <c r="AF615" s="5">
        <f t="shared" si="749"/>
        <v>5.3547384600024636E-3</v>
      </c>
      <c r="AG615" s="5">
        <f t="shared" si="750"/>
        <v>1.466311290457403E-3</v>
      </c>
      <c r="AH615" s="5">
        <f t="shared" si="751"/>
        <v>2.1571436423634283E-3</v>
      </c>
      <c r="AI615" s="5">
        <f t="shared" si="752"/>
        <v>2.9184748069410226E-3</v>
      </c>
      <c r="AJ615" s="5">
        <f t="shared" si="753"/>
        <v>1.9742531353678025E-3</v>
      </c>
      <c r="AK615" s="5">
        <f t="shared" si="754"/>
        <v>8.9034528885652612E-4</v>
      </c>
      <c r="AL615" s="5">
        <f t="shared" si="755"/>
        <v>1.3388175647693872E-5</v>
      </c>
      <c r="AM615" s="5">
        <f t="shared" si="756"/>
        <v>4.2939481770201283E-3</v>
      </c>
      <c r="AN615" s="5">
        <f t="shared" si="757"/>
        <v>3.5274914393862104E-3</v>
      </c>
      <c r="AO615" s="5">
        <f t="shared" si="758"/>
        <v>1.4489224534118858E-3</v>
      </c>
      <c r="AP615" s="5">
        <f t="shared" si="759"/>
        <v>3.9676472871732213E-4</v>
      </c>
      <c r="AQ615" s="5">
        <f t="shared" si="760"/>
        <v>8.1485856739660006E-5</v>
      </c>
      <c r="AR615" s="5">
        <f t="shared" si="761"/>
        <v>3.5442000780009486E-4</v>
      </c>
      <c r="AS615" s="5">
        <f t="shared" si="762"/>
        <v>4.7950717955302073E-4</v>
      </c>
      <c r="AT615" s="5">
        <f t="shared" si="763"/>
        <v>3.2437098665798203E-4</v>
      </c>
      <c r="AU615" s="5">
        <f t="shared" si="764"/>
        <v>1.4628427056233274E-4</v>
      </c>
      <c r="AV615" s="5">
        <f t="shared" si="765"/>
        <v>4.9478271857241603E-5</v>
      </c>
      <c r="AW615" s="5">
        <f t="shared" si="766"/>
        <v>4.1333763844203058E-7</v>
      </c>
      <c r="AX615" s="5">
        <f t="shared" si="767"/>
        <v>9.6823868771308804E-4</v>
      </c>
      <c r="AY615" s="5">
        <f t="shared" si="768"/>
        <v>7.9541101601293175E-4</v>
      </c>
      <c r="AZ615" s="5">
        <f t="shared" si="769"/>
        <v>3.2671627999551799E-4</v>
      </c>
      <c r="BA615" s="5">
        <f t="shared" si="770"/>
        <v>8.9466138021883853E-5</v>
      </c>
      <c r="BB615" s="5">
        <f t="shared" si="771"/>
        <v>1.8374175873621694E-5</v>
      </c>
      <c r="BC615" s="5">
        <f t="shared" si="772"/>
        <v>3.0188882319002128E-6</v>
      </c>
      <c r="BD615" s="5">
        <f t="shared" si="773"/>
        <v>4.8526185067966956E-5</v>
      </c>
      <c r="BE615" s="5">
        <f t="shared" si="774"/>
        <v>6.5652766842477661E-5</v>
      </c>
      <c r="BF615" s="5">
        <f t="shared" si="775"/>
        <v>4.4411958080319363E-5</v>
      </c>
      <c r="BG615" s="5">
        <f t="shared" si="776"/>
        <v>2.0028828592104128E-5</v>
      </c>
      <c r="BH615" s="5">
        <f t="shared" si="777"/>
        <v>6.7744250441468574E-6</v>
      </c>
      <c r="BI615" s="5">
        <f t="shared" si="778"/>
        <v>1.8330711441349595E-6</v>
      </c>
      <c r="BJ615" s="8">
        <f t="shared" si="779"/>
        <v>0.49225784359435043</v>
      </c>
      <c r="BK615" s="8">
        <f t="shared" si="780"/>
        <v>0.28056157059610565</v>
      </c>
      <c r="BL615" s="8">
        <f t="shared" si="781"/>
        <v>0.21693769193753459</v>
      </c>
      <c r="BM615" s="8">
        <f t="shared" si="782"/>
        <v>0.36988977818622665</v>
      </c>
      <c r="BN615" s="8">
        <f t="shared" si="783"/>
        <v>0.6295757298263478</v>
      </c>
    </row>
    <row r="616" spans="1:66" x14ac:dyDescent="0.25">
      <c r="A616" t="s">
        <v>340</v>
      </c>
      <c r="B616" t="s">
        <v>356</v>
      </c>
      <c r="C616" t="s">
        <v>352</v>
      </c>
      <c r="D616" t="s">
        <v>501</v>
      </c>
      <c r="E616">
        <f>VLOOKUP(A616,home!$A$2:$E$405,3,FALSE)</f>
        <v>1.34848484848485</v>
      </c>
      <c r="F616">
        <f>VLOOKUP(B616,home!$B$2:$E$405,3,FALSE)</f>
        <v>1.05</v>
      </c>
      <c r="G616">
        <f>VLOOKUP(C616,away!$B$2:$E$405,4,FALSE)</f>
        <v>0.93</v>
      </c>
      <c r="H616">
        <f>VLOOKUP(A616,away!$A$2:$E$405,3,FALSE)</f>
        <v>1.1393939393939401</v>
      </c>
      <c r="I616">
        <f>VLOOKUP(C616,away!$B$2:$E$405,3,FALSE)</f>
        <v>0.74</v>
      </c>
      <c r="J616">
        <f>VLOOKUP(B616,home!$B$2:$E$405,4,FALSE)</f>
        <v>1.03</v>
      </c>
      <c r="K616" s="3">
        <f t="shared" si="728"/>
        <v>1.3167954545454561</v>
      </c>
      <c r="L616" s="3">
        <f t="shared" si="729"/>
        <v>0.86844606060606111</v>
      </c>
      <c r="M616" s="5">
        <f t="shared" si="730"/>
        <v>0.11245057185752851</v>
      </c>
      <c r="N616" s="5">
        <f t="shared" si="731"/>
        <v>0.14807440188303073</v>
      </c>
      <c r="O616" s="5">
        <f t="shared" si="732"/>
        <v>9.7657256142569426E-2</v>
      </c>
      <c r="P616" s="5">
        <f t="shared" si="733"/>
        <v>0.12859463099191673</v>
      </c>
      <c r="Q616" s="5">
        <f t="shared" si="734"/>
        <v>9.7491849667055999E-2</v>
      </c>
      <c r="R616" s="5">
        <f t="shared" si="735"/>
        <v>4.2405029693305736E-2</v>
      </c>
      <c r="S616" s="5">
        <f t="shared" si="736"/>
        <v>3.676410632419589E-2</v>
      </c>
      <c r="T616" s="5">
        <f t="shared" si="737"/>
        <v>8.4666412784553099E-2</v>
      </c>
      <c r="U616" s="5">
        <f t="shared" si="738"/>
        <v>5.583875035001009E-2</v>
      </c>
      <c r="V616" s="5">
        <f t="shared" si="739"/>
        <v>4.6713528426193781E-3</v>
      </c>
      <c r="W616" s="5">
        <f t="shared" si="740"/>
        <v>4.2792274832269418E-2</v>
      </c>
      <c r="X616" s="5">
        <f t="shared" si="741"/>
        <v>3.7162782502456269E-2</v>
      </c>
      <c r="Y616" s="5">
        <f t="shared" si="742"/>
        <v>1.6136936032709E-2</v>
      </c>
      <c r="Z616" s="5">
        <f t="shared" si="743"/>
        <v>1.2275493662344808E-2</v>
      </c>
      <c r="AA616" s="5">
        <f t="shared" si="744"/>
        <v>1.6164314256877196E-2</v>
      </c>
      <c r="AB616" s="5">
        <f t="shared" si="745"/>
        <v>1.0642547769650103E-2</v>
      </c>
      <c r="AC616" s="5">
        <f t="shared" si="746"/>
        <v>3.3387496674470161E-4</v>
      </c>
      <c r="AD616" s="5">
        <f t="shared" si="747"/>
        <v>1.4087168247198073E-2</v>
      </c>
      <c r="AE616" s="5">
        <f t="shared" si="748"/>
        <v>1.2233945769373955E-2</v>
      </c>
      <c r="AF616" s="5">
        <f t="shared" si="749"/>
        <v>5.3122610045404986E-3</v>
      </c>
      <c r="AG616" s="5">
        <f t="shared" si="750"/>
        <v>1.5378040474347981E-3</v>
      </c>
      <c r="AH616" s="5">
        <f t="shared" si="751"/>
        <v>2.6651510282645037E-3</v>
      </c>
      <c r="AI616" s="5">
        <f t="shared" si="752"/>
        <v>3.5094587596958466E-3</v>
      </c>
      <c r="AJ616" s="5">
        <f t="shared" si="753"/>
        <v>2.3106196713411128E-3</v>
      </c>
      <c r="AK616" s="5">
        <f t="shared" si="754"/>
        <v>1.0142044934684307E-3</v>
      </c>
      <c r="AL616" s="5">
        <f t="shared" si="755"/>
        <v>1.5272320073345698E-5</v>
      </c>
      <c r="AM616" s="5">
        <f t="shared" si="756"/>
        <v>3.7099838230654995E-3</v>
      </c>
      <c r="AN616" s="5">
        <f t="shared" si="757"/>
        <v>3.2219208360534466E-3</v>
      </c>
      <c r="AO616" s="5">
        <f t="shared" si="758"/>
        <v>1.3990322288276011E-3</v>
      </c>
      <c r="AP616" s="5">
        <f t="shared" si="759"/>
        <v>4.0499467592874932E-4</v>
      </c>
      <c r="AQ616" s="5">
        <f t="shared" si="760"/>
        <v>8.7929007719187653E-5</v>
      </c>
      <c r="AR616" s="5">
        <f t="shared" si="761"/>
        <v>4.6290798228330041E-4</v>
      </c>
      <c r="AS616" s="5">
        <f t="shared" si="762"/>
        <v>6.0955512694345847E-4</v>
      </c>
      <c r="AT616" s="5">
        <f t="shared" si="763"/>
        <v>4.0132971022701237E-4</v>
      </c>
      <c r="AU616" s="5">
        <f t="shared" si="764"/>
        <v>1.7615637940032494E-4</v>
      </c>
      <c r="AV616" s="5">
        <f t="shared" si="765"/>
        <v>5.7990479920883171E-5</v>
      </c>
      <c r="AW616" s="5">
        <f t="shared" si="766"/>
        <v>4.8513620295091471E-7</v>
      </c>
      <c r="AX616" s="5">
        <f t="shared" si="767"/>
        <v>8.1421497244163769E-4</v>
      </c>
      <c r="AY616" s="5">
        <f t="shared" si="768"/>
        <v>7.071017853034127E-4</v>
      </c>
      <c r="AZ616" s="5">
        <f t="shared" si="769"/>
        <v>3.0703987994713078E-4</v>
      </c>
      <c r="BA616" s="5">
        <f t="shared" si="770"/>
        <v>8.8882524729681236E-5</v>
      </c>
      <c r="BB616" s="5">
        <f t="shared" si="771"/>
        <v>1.9297419614553115E-5</v>
      </c>
      <c r="BC616" s="5">
        <f t="shared" si="772"/>
        <v>3.3517536088241585E-6</v>
      </c>
      <c r="BD616" s="5">
        <f t="shared" si="773"/>
        <v>6.7001768939505416E-5</v>
      </c>
      <c r="BE616" s="5">
        <f t="shared" si="774"/>
        <v>8.8227624786045648E-5</v>
      </c>
      <c r="BF616" s="5">
        <f t="shared" si="775"/>
        <v>5.8088867641803473E-5</v>
      </c>
      <c r="BG616" s="5">
        <f t="shared" si="776"/>
        <v>2.5497052290139808E-5</v>
      </c>
      <c r="BH616" s="5">
        <f t="shared" si="777"/>
        <v>8.3936006399909784E-6</v>
      </c>
      <c r="BI616" s="5">
        <f t="shared" si="778"/>
        <v>2.2105310340019897E-6</v>
      </c>
      <c r="BJ616" s="8">
        <f t="shared" si="779"/>
        <v>0.47025958567786158</v>
      </c>
      <c r="BK616" s="8">
        <f t="shared" si="780"/>
        <v>0.28353691108838203</v>
      </c>
      <c r="BL616" s="8">
        <f t="shared" si="781"/>
        <v>0.23416469128928891</v>
      </c>
      <c r="BM616" s="8">
        <f t="shared" si="782"/>
        <v>0.37285632483336967</v>
      </c>
      <c r="BN616" s="8">
        <f t="shared" si="783"/>
        <v>0.62667374023540712</v>
      </c>
    </row>
    <row r="617" spans="1:66" x14ac:dyDescent="0.25">
      <c r="A617" t="s">
        <v>340</v>
      </c>
      <c r="B617" t="s">
        <v>341</v>
      </c>
      <c r="C617" t="s">
        <v>431</v>
      </c>
      <c r="D617" t="s">
        <v>501</v>
      </c>
      <c r="E617">
        <f>VLOOKUP(A617,home!$A$2:$E$405,3,FALSE)</f>
        <v>1.34848484848485</v>
      </c>
      <c r="F617">
        <f>VLOOKUP(B617,home!$B$2:$E$405,3,FALSE)</f>
        <v>0.65</v>
      </c>
      <c r="G617">
        <f>VLOOKUP(C617,away!$B$2:$E$405,4,FALSE)</f>
        <v>0.83</v>
      </c>
      <c r="H617">
        <f>VLOOKUP(A617,away!$A$2:$E$405,3,FALSE)</f>
        <v>1.1393939393939401</v>
      </c>
      <c r="I617">
        <f>VLOOKUP(C617,away!$B$2:$E$405,3,FALSE)</f>
        <v>1.22</v>
      </c>
      <c r="J617">
        <f>VLOOKUP(B617,home!$B$2:$E$405,4,FALSE)</f>
        <v>1.08</v>
      </c>
      <c r="K617" s="3">
        <f t="shared" si="728"/>
        <v>0.72750757575757652</v>
      </c>
      <c r="L617" s="3">
        <f t="shared" si="729"/>
        <v>1.5012654545454556</v>
      </c>
      <c r="M617" s="5">
        <f t="shared" si="730"/>
        <v>0.10766044523383464</v>
      </c>
      <c r="N617" s="5">
        <f t="shared" si="731"/>
        <v>7.8323789517048367E-2</v>
      </c>
      <c r="O617" s="5">
        <f t="shared" si="732"/>
        <v>0.16162690725053885</v>
      </c>
      <c r="P617" s="5">
        <f t="shared" si="733"/>
        <v>0.11758479947103419</v>
      </c>
      <c r="Q617" s="5">
        <f t="shared" si="734"/>
        <v>2.8490575117847267E-2</v>
      </c>
      <c r="R617" s="5">
        <f t="shared" si="735"/>
        <v>0.12132244619012822</v>
      </c>
      <c r="S617" s="5">
        <f t="shared" si="736"/>
        <v>3.2106000111306765E-2</v>
      </c>
      <c r="T617" s="5">
        <f t="shared" si="737"/>
        <v>4.2771916204556421E-2</v>
      </c>
      <c r="U617" s="5">
        <f t="shared" si="738"/>
        <v>8.8262998712759194E-2</v>
      </c>
      <c r="V617" s="5">
        <f t="shared" si="739"/>
        <v>3.8961772375127697E-3</v>
      </c>
      <c r="W617" s="5">
        <f t="shared" si="740"/>
        <v>6.9090364119747316E-3</v>
      </c>
      <c r="X617" s="5">
        <f t="shared" si="741"/>
        <v>1.0372297689494348E-2</v>
      </c>
      <c r="Y617" s="5">
        <f t="shared" si="742"/>
        <v>7.7857861027497552E-3</v>
      </c>
      <c r="Z617" s="5">
        <f t="shared" si="743"/>
        <v>6.0712399108729831E-2</v>
      </c>
      <c r="AA617" s="5">
        <f t="shared" si="744"/>
        <v>4.4168730294018486E-2</v>
      </c>
      <c r="AB617" s="5">
        <f t="shared" si="745"/>
        <v>1.6066542950245809E-2</v>
      </c>
      <c r="AC617" s="5">
        <f t="shared" si="746"/>
        <v>2.6595841338333576E-4</v>
      </c>
      <c r="AD617" s="5">
        <f t="shared" si="747"/>
        <v>1.2565940827241402E-3</v>
      </c>
      <c r="AE617" s="5">
        <f t="shared" si="748"/>
        <v>1.886481286779986E-3</v>
      </c>
      <c r="AF617" s="5">
        <f t="shared" si="749"/>
        <v>1.4160545932446259E-3</v>
      </c>
      <c r="AG617" s="5">
        <f t="shared" si="750"/>
        <v>7.0862461419619156E-4</v>
      </c>
      <c r="AH617" s="5">
        <f t="shared" si="751"/>
        <v>2.2786356861128086E-2</v>
      </c>
      <c r="AI617" s="5">
        <f t="shared" si="752"/>
        <v>1.6577247240386315E-2</v>
      </c>
      <c r="AJ617" s="5">
        <f t="shared" si="753"/>
        <v>6.030036476293711E-3</v>
      </c>
      <c r="AK617" s="5">
        <f t="shared" si="754"/>
        <v>1.4622990728660654E-3</v>
      </c>
      <c r="AL617" s="5">
        <f t="shared" si="755"/>
        <v>1.1618999582396618E-5</v>
      </c>
      <c r="AM617" s="5">
        <f t="shared" si="756"/>
        <v>1.8283634296679106E-4</v>
      </c>
      <c r="AN617" s="5">
        <f t="shared" si="757"/>
        <v>2.7448588553146834E-4</v>
      </c>
      <c r="AO617" s="5">
        <f t="shared" si="758"/>
        <v>2.0603808885435586E-4</v>
      </c>
      <c r="AP617" s="5">
        <f t="shared" si="759"/>
        <v>1.0310595503920389E-4</v>
      </c>
      <c r="AQ617" s="5">
        <f t="shared" si="760"/>
        <v>3.8697352114568411E-5</v>
      </c>
      <c r="AR617" s="5">
        <f t="shared" si="761"/>
        <v>6.8416740781112829E-3</v>
      </c>
      <c r="AS617" s="5">
        <f t="shared" si="762"/>
        <v>4.9773697226901913E-3</v>
      </c>
      <c r="AT617" s="5">
        <f t="shared" si="763"/>
        <v>1.810537090301751E-3</v>
      </c>
      <c r="AU617" s="5">
        <f t="shared" si="764"/>
        <v>4.3905981646153439E-4</v>
      </c>
      <c r="AV617" s="5">
        <f t="shared" si="765"/>
        <v>7.9854835671624332E-5</v>
      </c>
      <c r="AW617" s="5">
        <f t="shared" si="766"/>
        <v>3.5250172505653725E-7</v>
      </c>
      <c r="AX617" s="5">
        <f t="shared" si="767"/>
        <v>2.2169137438691823E-5</v>
      </c>
      <c r="AY617" s="5">
        <f t="shared" si="768"/>
        <v>3.3281760193778351E-5</v>
      </c>
      <c r="AZ617" s="5">
        <f t="shared" si="769"/>
        <v>2.4982378422692754E-5</v>
      </c>
      <c r="BA617" s="5">
        <f t="shared" si="770"/>
        <v>1.2501727232790146E-5</v>
      </c>
      <c r="BB617" s="5">
        <f t="shared" si="771"/>
        <v>4.6921028041844964E-6</v>
      </c>
      <c r="BC617" s="5">
        <f t="shared" si="772"/>
        <v>1.408818369819609E-6</v>
      </c>
      <c r="BD617" s="5">
        <f t="shared" si="773"/>
        <v>1.7118614907879331E-3</v>
      </c>
      <c r="BE617" s="5">
        <f t="shared" si="774"/>
        <v>1.2453922031958799E-3</v>
      </c>
      <c r="BF617" s="5">
        <f t="shared" si="775"/>
        <v>4.5301613130721086E-4</v>
      </c>
      <c r="BG617" s="5">
        <f t="shared" si="776"/>
        <v>1.098575558221283E-4</v>
      </c>
      <c r="BH617" s="5">
        <f t="shared" si="777"/>
        <v>1.99805510287023E-5</v>
      </c>
      <c r="BI617" s="5">
        <f t="shared" si="778"/>
        <v>2.9072004482383532E-6</v>
      </c>
      <c r="BJ617" s="8">
        <f t="shared" si="779"/>
        <v>0.18082535516958415</v>
      </c>
      <c r="BK617" s="8">
        <f t="shared" si="780"/>
        <v>0.26155828122684793</v>
      </c>
      <c r="BL617" s="8">
        <f t="shared" si="781"/>
        <v>0.49599507572419116</v>
      </c>
      <c r="BM617" s="8">
        <f t="shared" si="782"/>
        <v>0.38404921919045271</v>
      </c>
      <c r="BN617" s="8">
        <f t="shared" si="783"/>
        <v>0.61500896278043149</v>
      </c>
    </row>
    <row r="618" spans="1:66" x14ac:dyDescent="0.25">
      <c r="A618" t="s">
        <v>340</v>
      </c>
      <c r="B618" t="s">
        <v>378</v>
      </c>
      <c r="C618" t="s">
        <v>429</v>
      </c>
      <c r="D618" t="s">
        <v>501</v>
      </c>
      <c r="E618">
        <f>VLOOKUP(A618,home!$A$2:$E$405,3,FALSE)</f>
        <v>1.34848484848485</v>
      </c>
      <c r="F618">
        <f>VLOOKUP(B618,home!$B$2:$E$405,3,FALSE)</f>
        <v>0.74</v>
      </c>
      <c r="G618">
        <f>VLOOKUP(C618,away!$B$2:$E$405,4,FALSE)</f>
        <v>0.87</v>
      </c>
      <c r="H618">
        <f>VLOOKUP(A618,away!$A$2:$E$405,3,FALSE)</f>
        <v>1.1393939393939401</v>
      </c>
      <c r="I618">
        <f>VLOOKUP(C618,away!$B$2:$E$405,3,FALSE)</f>
        <v>0.61</v>
      </c>
      <c r="J618">
        <f>VLOOKUP(B618,home!$B$2:$E$405,4,FALSE)</f>
        <v>1.1000000000000001</v>
      </c>
      <c r="K618" s="3">
        <f t="shared" si="728"/>
        <v>0.8681545454545464</v>
      </c>
      <c r="L618" s="3">
        <f t="shared" si="729"/>
        <v>0.76453333333333384</v>
      </c>
      <c r="M618" s="5">
        <f t="shared" si="730"/>
        <v>0.19540364631244231</v>
      </c>
      <c r="N618" s="5">
        <f t="shared" si="731"/>
        <v>0.16964056374453929</v>
      </c>
      <c r="O618" s="5">
        <f t="shared" si="732"/>
        <v>0.14939260106073932</v>
      </c>
      <c r="P618" s="5">
        <f t="shared" si="733"/>
        <v>0.12969586566815852</v>
      </c>
      <c r="Q618" s="5">
        <f t="shared" si="734"/>
        <v>7.3637113254146749E-2</v>
      </c>
      <c r="R618" s="5">
        <f t="shared" si="735"/>
        <v>5.7107811632151985E-2</v>
      </c>
      <c r="S618" s="5">
        <f t="shared" si="736"/>
        <v>2.1520859370910757E-2</v>
      </c>
      <c r="T618" s="5">
        <f t="shared" si="737"/>
        <v>5.6298027653237034E-2</v>
      </c>
      <c r="U618" s="5">
        <f t="shared" si="738"/>
        <v>4.9578406249414765E-2</v>
      </c>
      <c r="V618" s="5">
        <f t="shared" si="739"/>
        <v>1.5871229396780798E-3</v>
      </c>
      <c r="W618" s="5">
        <f t="shared" si="740"/>
        <v>2.1309464861912913E-2</v>
      </c>
      <c r="X618" s="5">
        <f t="shared" si="741"/>
        <v>1.6291796202427829E-2</v>
      </c>
      <c r="Y618" s="5">
        <f t="shared" si="742"/>
        <v>6.2278106283147495E-3</v>
      </c>
      <c r="Z618" s="5">
        <f t="shared" si="743"/>
        <v>1.4553608528833764E-2</v>
      </c>
      <c r="AA618" s="5">
        <f t="shared" si="744"/>
        <v>1.2634781397073086E-2</v>
      </c>
      <c r="AB618" s="5">
        <f t="shared" si="745"/>
        <v>5.4844714503467715E-3</v>
      </c>
      <c r="AC618" s="5">
        <f t="shared" si="746"/>
        <v>6.5839125659855315E-5</v>
      </c>
      <c r="AD618" s="5">
        <f t="shared" si="747"/>
        <v>4.6249771952684071E-3</v>
      </c>
      <c r="AE618" s="5">
        <f t="shared" si="748"/>
        <v>3.5359492316892082E-3</v>
      </c>
      <c r="AF618" s="5">
        <f t="shared" si="749"/>
        <v>1.3516755263003955E-3</v>
      </c>
      <c r="AG618" s="5">
        <f t="shared" si="750"/>
        <v>3.444669985691766E-4</v>
      </c>
      <c r="AH618" s="5">
        <f t="shared" si="751"/>
        <v>2.7816797101444281E-3</v>
      </c>
      <c r="AI618" s="5">
        <f t="shared" si="752"/>
        <v>2.4149278843605703E-3</v>
      </c>
      <c r="AJ618" s="5">
        <f t="shared" si="753"/>
        <v>1.0482653098762803E-3</v>
      </c>
      <c r="AK618" s="5">
        <f t="shared" si="754"/>
        <v>3.0335209787047047E-4</v>
      </c>
      <c r="AL618" s="5">
        <f t="shared" si="755"/>
        <v>1.7479842486943164E-6</v>
      </c>
      <c r="AM618" s="5">
        <f t="shared" si="756"/>
        <v>8.0303899493917765E-4</v>
      </c>
      <c r="AN618" s="5">
        <f t="shared" si="757"/>
        <v>6.1395007959749964E-4</v>
      </c>
      <c r="AO618" s="5">
        <f t="shared" si="758"/>
        <v>2.3469265042747102E-4</v>
      </c>
      <c r="AP618" s="5">
        <f t="shared" si="759"/>
        <v>5.98101181133831E-5</v>
      </c>
      <c r="AQ618" s="5">
        <f t="shared" si="760"/>
        <v>1.1431707242071295E-5</v>
      </c>
      <c r="AR618" s="5">
        <f t="shared" si="761"/>
        <v>4.2533737221248438E-4</v>
      </c>
      <c r="AS618" s="5">
        <f t="shared" si="762"/>
        <v>3.6925857303796058E-4</v>
      </c>
      <c r="AT618" s="5">
        <f t="shared" si="763"/>
        <v>1.6028675431548254E-4</v>
      </c>
      <c r="AU618" s="5">
        <f t="shared" si="764"/>
        <v>4.6384558111714106E-5</v>
      </c>
      <c r="AV618" s="5">
        <f t="shared" si="765"/>
        <v>1.0067241240896285E-5</v>
      </c>
      <c r="AW618" s="5">
        <f t="shared" si="766"/>
        <v>3.222763844468742E-8</v>
      </c>
      <c r="AX618" s="5">
        <f t="shared" si="767"/>
        <v>1.1619365893894952E-4</v>
      </c>
      <c r="AY618" s="5">
        <f t="shared" si="768"/>
        <v>8.8833925380791602E-5</v>
      </c>
      <c r="AZ618" s="5">
        <f t="shared" si="769"/>
        <v>3.3958248542230629E-5</v>
      </c>
      <c r="BA618" s="5">
        <f t="shared" si="770"/>
        <v>8.654070984051135E-6</v>
      </c>
      <c r="BB618" s="5">
        <f t="shared" si="771"/>
        <v>1.6540814340849745E-6</v>
      </c>
      <c r="BC618" s="5">
        <f t="shared" si="772"/>
        <v>2.5292007848115334E-7</v>
      </c>
      <c r="BD618" s="5">
        <f t="shared" si="773"/>
        <v>5.4197433161475258E-5</v>
      </c>
      <c r="BE618" s="5">
        <f t="shared" si="774"/>
        <v>4.7051747951103709E-5</v>
      </c>
      <c r="BF618" s="5">
        <f t="shared" si="775"/>
        <v>2.0424094427666163E-5</v>
      </c>
      <c r="BG618" s="5">
        <f t="shared" si="776"/>
        <v>5.9104234713904181E-6</v>
      </c>
      <c r="BH618" s="5">
        <f t="shared" si="777"/>
        <v>1.2827902505622071E-6</v>
      </c>
      <c r="BI618" s="5">
        <f t="shared" si="778"/>
        <v>2.2273203737807142E-7</v>
      </c>
      <c r="BJ618" s="8">
        <f t="shared" si="779"/>
        <v>0.35523431575208392</v>
      </c>
      <c r="BK618" s="8">
        <f t="shared" si="780"/>
        <v>0.34836391532647892</v>
      </c>
      <c r="BL618" s="8">
        <f t="shared" si="781"/>
        <v>0.28188672051219582</v>
      </c>
      <c r="BM618" s="8">
        <f t="shared" si="782"/>
        <v>0.22507215674967196</v>
      </c>
      <c r="BN618" s="8">
        <f t="shared" si="783"/>
        <v>0.77487760167217812</v>
      </c>
    </row>
    <row r="619" spans="1:66" x14ac:dyDescent="0.25">
      <c r="A619" t="s">
        <v>340</v>
      </c>
      <c r="B619" t="s">
        <v>361</v>
      </c>
      <c r="C619" t="s">
        <v>413</v>
      </c>
      <c r="D619" t="s">
        <v>501</v>
      </c>
      <c r="E619">
        <f>VLOOKUP(A619,home!$A$2:$E$405,3,FALSE)</f>
        <v>1.34848484848485</v>
      </c>
      <c r="F619">
        <f>VLOOKUP(B619,home!$B$2:$E$405,3,FALSE)</f>
        <v>0.61</v>
      </c>
      <c r="G619">
        <f>VLOOKUP(C619,away!$B$2:$E$405,4,FALSE)</f>
        <v>0.61</v>
      </c>
      <c r="H619">
        <f>VLOOKUP(A619,away!$A$2:$E$405,3,FALSE)</f>
        <v>1.1393939393939401</v>
      </c>
      <c r="I619">
        <f>VLOOKUP(C619,away!$B$2:$E$405,3,FALSE)</f>
        <v>1.27</v>
      </c>
      <c r="J619">
        <f>VLOOKUP(B619,home!$B$2:$E$405,4,FALSE)</f>
        <v>1.34</v>
      </c>
      <c r="K619" s="3">
        <f t="shared" si="728"/>
        <v>0.50177121212121256</v>
      </c>
      <c r="L619" s="3">
        <f t="shared" si="729"/>
        <v>1.9390206060606074</v>
      </c>
      <c r="M619" s="5">
        <f t="shared" si="730"/>
        <v>8.7091863231722799E-2</v>
      </c>
      <c r="N619" s="5">
        <f t="shared" si="731"/>
        <v>4.3700189779676414E-2</v>
      </c>
      <c r="O619" s="5">
        <f t="shared" si="732"/>
        <v>0.16887291742652266</v>
      </c>
      <c r="P619" s="5">
        <f t="shared" si="733"/>
        <v>8.4735568471551725E-2</v>
      </c>
      <c r="Q619" s="5">
        <f t="shared" si="734"/>
        <v>1.0963748597837629E-2</v>
      </c>
      <c r="R619" s="5">
        <f t="shared" si="735"/>
        <v>0.16372403334779947</v>
      </c>
      <c r="S619" s="5">
        <f t="shared" si="736"/>
        <v>2.0610755981569431E-2</v>
      </c>
      <c r="T619" s="5">
        <f t="shared" si="737"/>
        <v>2.125893445087525E-2</v>
      </c>
      <c r="U619" s="5">
        <f t="shared" si="738"/>
        <v>8.2152006666299168E-2</v>
      </c>
      <c r="V619" s="5">
        <f t="shared" si="739"/>
        <v>2.2281251337771097E-3</v>
      </c>
      <c r="W619" s="5">
        <f t="shared" si="740"/>
        <v>1.8337644744430774E-3</v>
      </c>
      <c r="X619" s="5">
        <f t="shared" si="741"/>
        <v>3.5557071026070266E-3</v>
      </c>
      <c r="Y619" s="5">
        <f t="shared" si="742"/>
        <v>3.4472946705355421E-3</v>
      </c>
      <c r="Z619" s="5">
        <f t="shared" si="743"/>
        <v>0.10582142478957908</v>
      </c>
      <c r="AA619" s="5">
        <f t="shared" si="744"/>
        <v>5.3098144585060833E-2</v>
      </c>
      <c r="AB619" s="5">
        <f t="shared" si="745"/>
        <v>1.3321560184916684E-2</v>
      </c>
      <c r="AC619" s="5">
        <f t="shared" si="746"/>
        <v>1.3549016150195424E-4</v>
      </c>
      <c r="AD619" s="5">
        <f t="shared" si="747"/>
        <v>2.300325557715303E-4</v>
      </c>
      <c r="AE619" s="5">
        <f t="shared" si="748"/>
        <v>4.4603786570578309E-4</v>
      </c>
      <c r="AF619" s="5">
        <f t="shared" si="749"/>
        <v>4.3243830634340376E-4</v>
      </c>
      <c r="AG619" s="5">
        <f t="shared" si="750"/>
        <v>2.795022622832698E-4</v>
      </c>
      <c r="AH619" s="5">
        <f t="shared" si="751"/>
        <v>5.1297480807421685E-2</v>
      </c>
      <c r="AI619" s="5">
        <f t="shared" si="752"/>
        <v>2.5739599123504618E-2</v>
      </c>
      <c r="AJ619" s="5">
        <f t="shared" si="753"/>
        <v>6.4576949258575052E-3</v>
      </c>
      <c r="AK619" s="5">
        <f t="shared" si="754"/>
        <v>1.0800951368188415E-3</v>
      </c>
      <c r="AL619" s="5">
        <f t="shared" si="755"/>
        <v>5.2729774888952416E-6</v>
      </c>
      <c r="AM619" s="5">
        <f t="shared" si="756"/>
        <v>2.3084742867364239E-5</v>
      </c>
      <c r="AN619" s="5">
        <f t="shared" si="757"/>
        <v>4.4761792105429886E-5</v>
      </c>
      <c r="AO619" s="5">
        <f t="shared" si="758"/>
        <v>4.3397018628314797E-5</v>
      </c>
      <c r="AP619" s="5">
        <f t="shared" si="759"/>
        <v>2.8049237787299476E-5</v>
      </c>
      <c r="AQ619" s="5">
        <f t="shared" si="760"/>
        <v>1.3597012513466888E-5</v>
      </c>
      <c r="AR619" s="5">
        <f t="shared" si="761"/>
        <v>1.9893374464917818E-2</v>
      </c>
      <c r="AS619" s="5">
        <f t="shared" si="762"/>
        <v>9.9819226184429937E-3</v>
      </c>
      <c r="AT619" s="5">
        <f t="shared" si="763"/>
        <v>2.5043207057781438E-3</v>
      </c>
      <c r="AU619" s="5">
        <f t="shared" si="764"/>
        <v>4.1886534535951663E-4</v>
      </c>
      <c r="AV619" s="5">
        <f t="shared" si="765"/>
        <v>5.2543643014153738E-5</v>
      </c>
      <c r="AW619" s="5">
        <f t="shared" si="766"/>
        <v>1.4250876682246004E-7</v>
      </c>
      <c r="AX619" s="5">
        <f t="shared" si="767"/>
        <v>1.9305432350106445E-6</v>
      </c>
      <c r="AY619" s="5">
        <f t="shared" si="768"/>
        <v>3.7433631135765452E-6</v>
      </c>
      <c r="AZ619" s="5">
        <f t="shared" si="769"/>
        <v>3.6292291065960582E-6</v>
      </c>
      <c r="BA619" s="5">
        <f t="shared" si="770"/>
        <v>2.3457166739348953E-6</v>
      </c>
      <c r="BB619" s="5">
        <f t="shared" si="771"/>
        <v>1.1370982416849288E-6</v>
      </c>
      <c r="BC619" s="5">
        <f t="shared" si="772"/>
        <v>4.40971384348472E-7</v>
      </c>
      <c r="BD619" s="5">
        <f t="shared" si="773"/>
        <v>6.4289438352592675E-3</v>
      </c>
      <c r="BE619" s="5">
        <f t="shared" si="774"/>
        <v>3.2258589408772397E-3</v>
      </c>
      <c r="BF619" s="5">
        <f t="shared" si="775"/>
        <v>8.0932157544801161E-4</v>
      </c>
      <c r="BG619" s="5">
        <f t="shared" si="776"/>
        <v>1.3536475596946608E-4</v>
      </c>
      <c r="BH619" s="5">
        <f t="shared" si="777"/>
        <v>1.6980534420322784E-5</v>
      </c>
      <c r="BI619" s="5">
        <f t="shared" si="778"/>
        <v>1.7040686677102671E-6</v>
      </c>
      <c r="BJ619" s="8">
        <f t="shared" si="779"/>
        <v>8.6313766791735969E-2</v>
      </c>
      <c r="BK619" s="8">
        <f t="shared" si="780"/>
        <v>0.19481081932072547</v>
      </c>
      <c r="BL619" s="8">
        <f t="shared" si="781"/>
        <v>0.60921273269235598</v>
      </c>
      <c r="BM619" s="8">
        <f t="shared" si="782"/>
        <v>0.43706682188493934</v>
      </c>
      <c r="BN619" s="8">
        <f t="shared" si="783"/>
        <v>0.55908832085511062</v>
      </c>
    </row>
    <row r="620" spans="1:66" x14ac:dyDescent="0.25">
      <c r="A620" t="s">
        <v>342</v>
      </c>
      <c r="B620" t="s">
        <v>402</v>
      </c>
      <c r="C620" t="s">
        <v>426</v>
      </c>
      <c r="D620" t="s">
        <v>501</v>
      </c>
      <c r="E620">
        <f>VLOOKUP(A620,home!$A$2:$E$405,3,FALSE)</f>
        <v>1.1717171717171699</v>
      </c>
      <c r="F620">
        <f>VLOOKUP(B620,home!$B$2:$E$405,3,FALSE)</f>
        <v>0.81</v>
      </c>
      <c r="G620">
        <f>VLOOKUP(C620,away!$B$2:$E$405,4,FALSE)</f>
        <v>0.95</v>
      </c>
      <c r="H620">
        <f>VLOOKUP(A620,away!$A$2:$E$405,3,FALSE)</f>
        <v>0.85606060606060597</v>
      </c>
      <c r="I620">
        <f>VLOOKUP(C620,away!$B$2:$E$405,3,FALSE)</f>
        <v>0.43</v>
      </c>
      <c r="J620">
        <f>VLOOKUP(B620,home!$B$2:$E$405,4,FALSE)</f>
        <v>0.97</v>
      </c>
      <c r="K620" s="3">
        <f t="shared" si="728"/>
        <v>0.90163636363636235</v>
      </c>
      <c r="L620" s="3">
        <f t="shared" si="729"/>
        <v>0.35706287878787873</v>
      </c>
      <c r="M620" s="5">
        <f t="shared" si="730"/>
        <v>0.2840232316948047</v>
      </c>
      <c r="N620" s="5">
        <f t="shared" si="731"/>
        <v>0.25608567381355174</v>
      </c>
      <c r="O620" s="5">
        <f t="shared" si="732"/>
        <v>0.10141415275158365</v>
      </c>
      <c r="P620" s="5">
        <f t="shared" si="733"/>
        <v>9.1438687908200478E-2</v>
      </c>
      <c r="Q620" s="5">
        <f t="shared" si="734"/>
        <v>0.11544807785830917</v>
      </c>
      <c r="R620" s="5">
        <f t="shared" si="735"/>
        <v>1.8105614665657063E-2</v>
      </c>
      <c r="S620" s="5">
        <f t="shared" si="736"/>
        <v>7.3594628126736989E-3</v>
      </c>
      <c r="T620" s="5">
        <f t="shared" si="737"/>
        <v>4.1222223030615041E-2</v>
      </c>
      <c r="U620" s="5">
        <f t="shared" si="738"/>
        <v>1.6324680568544227E-2</v>
      </c>
      <c r="V620" s="5">
        <f t="shared" si="739"/>
        <v>2.6325687800041983E-4</v>
      </c>
      <c r="W620" s="5">
        <f t="shared" si="740"/>
        <v>3.4697395036324512E-2</v>
      </c>
      <c r="X620" s="5">
        <f t="shared" si="741"/>
        <v>1.2389151758110286E-2</v>
      </c>
      <c r="Y620" s="5">
        <f t="shared" si="742"/>
        <v>2.2118530962453834E-3</v>
      </c>
      <c r="Z620" s="5">
        <f t="shared" si="743"/>
        <v>2.1549476315811818E-3</v>
      </c>
      <c r="AA620" s="5">
        <f t="shared" si="744"/>
        <v>1.9429791463656486E-3</v>
      </c>
      <c r="AB620" s="5">
        <f t="shared" si="745"/>
        <v>8.7593032607520321E-4</v>
      </c>
      <c r="AC620" s="5">
        <f t="shared" si="746"/>
        <v>5.2970718635249391E-6</v>
      </c>
      <c r="AD620" s="5">
        <f t="shared" si="747"/>
        <v>7.8211082720514996E-3</v>
      </c>
      <c r="AE620" s="5">
        <f t="shared" si="748"/>
        <v>2.7926274349304005E-3</v>
      </c>
      <c r="AF620" s="5">
        <f t="shared" si="749"/>
        <v>4.98571795649129E-4</v>
      </c>
      <c r="AG620" s="5">
        <f t="shared" si="750"/>
        <v>5.934049354563999E-5</v>
      </c>
      <c r="AH620" s="5">
        <f t="shared" si="751"/>
        <v>1.9236295124237451E-4</v>
      </c>
      <c r="AI620" s="5">
        <f t="shared" si="752"/>
        <v>1.7344143185653345E-4</v>
      </c>
      <c r="AJ620" s="5">
        <f t="shared" si="753"/>
        <v>7.8190550961504361E-5</v>
      </c>
      <c r="AK620" s="5">
        <f t="shared" si="754"/>
        <v>2.3499814679884825E-5</v>
      </c>
      <c r="AL620" s="5">
        <f t="shared" si="755"/>
        <v>6.8213758158576294E-8</v>
      </c>
      <c r="AM620" s="5">
        <f t="shared" si="756"/>
        <v>1.4103591244037578E-3</v>
      </c>
      <c r="AN620" s="5">
        <f t="shared" si="757"/>
        <v>5.0358688908435788E-4</v>
      </c>
      <c r="AO620" s="5">
        <f t="shared" si="758"/>
        <v>8.9906092168146477E-5</v>
      </c>
      <c r="AP620" s="5">
        <f t="shared" si="759"/>
        <v>1.0700709363375578E-5</v>
      </c>
      <c r="AQ620" s="5">
        <f t="shared" si="760"/>
        <v>9.5520652258982348E-7</v>
      </c>
      <c r="AR620" s="5">
        <f t="shared" si="761"/>
        <v>1.3737133828546929E-5</v>
      </c>
      <c r="AS620" s="5">
        <f t="shared" si="762"/>
        <v>1.2385899391957114E-5</v>
      </c>
      <c r="AT620" s="5">
        <f t="shared" si="763"/>
        <v>5.5837886440650205E-6</v>
      </c>
      <c r="AU620" s="5">
        <f t="shared" si="764"/>
        <v>1.6781822961162667E-6</v>
      </c>
      <c r="AV620" s="5">
        <f t="shared" si="765"/>
        <v>3.782775457472979E-7</v>
      </c>
      <c r="AW620" s="5">
        <f t="shared" si="766"/>
        <v>6.100221397469898E-10</v>
      </c>
      <c r="AX620" s="5">
        <f t="shared" si="767"/>
        <v>2.11938512058128E-4</v>
      </c>
      <c r="AY620" s="5">
        <f t="shared" si="768"/>
        <v>7.5675375241494733E-5</v>
      </c>
      <c r="AZ620" s="5">
        <f t="shared" si="769"/>
        <v>1.3510433668540536E-5</v>
      </c>
      <c r="BA620" s="5">
        <f t="shared" si="770"/>
        <v>1.6080247797872545E-6</v>
      </c>
      <c r="BB620" s="5">
        <f t="shared" si="771"/>
        <v>1.4354148925827051E-7</v>
      </c>
      <c r="BC620" s="5">
        <f t="shared" si="772"/>
        <v>1.0250667476011494E-8</v>
      </c>
      <c r="BD620" s="5">
        <f t="shared" si="773"/>
        <v>8.1750342518588577E-7</v>
      </c>
      <c r="BE620" s="5">
        <f t="shared" si="774"/>
        <v>7.3709081554487314E-7</v>
      </c>
      <c r="BF620" s="5">
        <f t="shared" si="775"/>
        <v>3.3229394129881996E-7</v>
      </c>
      <c r="BG620" s="5">
        <f t="shared" si="776"/>
        <v>9.9869433630354311E-8</v>
      </c>
      <c r="BH620" s="5">
        <f t="shared" si="777"/>
        <v>2.251147824422392E-8</v>
      </c>
      <c r="BI620" s="5">
        <f t="shared" si="778"/>
        <v>4.0594334768402285E-9</v>
      </c>
      <c r="BJ620" s="8">
        <f t="shared" si="779"/>
        <v>0.47554441674877973</v>
      </c>
      <c r="BK620" s="8">
        <f t="shared" si="780"/>
        <v>0.38316567995454248</v>
      </c>
      <c r="BL620" s="8">
        <f t="shared" si="781"/>
        <v>0.13916662881719993</v>
      </c>
      <c r="BM620" s="8">
        <f t="shared" si="782"/>
        <v>0.13344055969477722</v>
      </c>
      <c r="BN620" s="8">
        <f t="shared" si="783"/>
        <v>0.86651543869210679</v>
      </c>
    </row>
    <row r="621" spans="1:66" x14ac:dyDescent="0.25">
      <c r="A621" t="s">
        <v>40</v>
      </c>
      <c r="B621" t="s">
        <v>333</v>
      </c>
      <c r="C621" t="s">
        <v>316</v>
      </c>
      <c r="D621" t="s">
        <v>501</v>
      </c>
      <c r="E621">
        <f>VLOOKUP(A621,home!$A$2:$E$405,3,FALSE)</f>
        <v>1.4842105263157901</v>
      </c>
      <c r="F621">
        <f>VLOOKUP(B621,home!$B$2:$E$405,3,FALSE)</f>
        <v>0.94</v>
      </c>
      <c r="G621">
        <f>VLOOKUP(C621,away!$B$2:$E$405,4,FALSE)</f>
        <v>1.65</v>
      </c>
      <c r="H621">
        <f>VLOOKUP(A621,away!$A$2:$E$405,3,FALSE)</f>
        <v>1.1789473684210501</v>
      </c>
      <c r="I621">
        <f>VLOOKUP(C621,away!$B$2:$E$405,3,FALSE)</f>
        <v>0.75</v>
      </c>
      <c r="J621">
        <f>VLOOKUP(B621,home!$B$2:$E$405,4,FALSE)</f>
        <v>1.04</v>
      </c>
      <c r="K621" s="3">
        <f t="shared" si="728"/>
        <v>2.3020105263157902</v>
      </c>
      <c r="L621" s="3">
        <f t="shared" si="729"/>
        <v>0.91957894736841905</v>
      </c>
      <c r="M621" s="5">
        <f t="shared" si="730"/>
        <v>3.9891601192027851E-2</v>
      </c>
      <c r="N621" s="5">
        <f t="shared" si="731"/>
        <v>9.183088585563963E-2</v>
      </c>
      <c r="O621" s="5">
        <f t="shared" si="732"/>
        <v>3.6683476633005745E-2</v>
      </c>
      <c r="P621" s="5">
        <f t="shared" si="733"/>
        <v>8.4445749351038546E-2</v>
      </c>
      <c r="Q621" s="5">
        <f t="shared" si="734"/>
        <v>0.10569783294029314</v>
      </c>
      <c r="R621" s="5">
        <f t="shared" si="735"/>
        <v>1.6866676413996706E-2</v>
      </c>
      <c r="S621" s="5">
        <f t="shared" si="736"/>
        <v>4.4690388267014075E-2</v>
      </c>
      <c r="T621" s="5">
        <f t="shared" si="737"/>
        <v>9.7197501954357779E-2</v>
      </c>
      <c r="U621" s="5">
        <f t="shared" si="738"/>
        <v>3.8827266648982679E-2</v>
      </c>
      <c r="V621" s="5">
        <f t="shared" si="739"/>
        <v>1.0511578637067606E-2</v>
      </c>
      <c r="W621" s="5">
        <f t="shared" si="740"/>
        <v>8.1105841345774213E-2</v>
      </c>
      <c r="X621" s="5">
        <f t="shared" si="741"/>
        <v>7.458322421017706E-2</v>
      </c>
      <c r="Y621" s="5">
        <f t="shared" si="742"/>
        <v>3.4292581405268696E-2</v>
      </c>
      <c r="Z621" s="5">
        <f t="shared" si="743"/>
        <v>5.1700801807956116E-3</v>
      </c>
      <c r="AA621" s="5">
        <f t="shared" si="744"/>
        <v>1.1901578998088141E-2</v>
      </c>
      <c r="AB621" s="5">
        <f t="shared" si="745"/>
        <v>1.3698780066688921E-2</v>
      </c>
      <c r="AC621" s="5">
        <f t="shared" si="746"/>
        <v>1.3907346852859222E-3</v>
      </c>
      <c r="AD621" s="5">
        <f t="shared" si="747"/>
        <v>4.6676625130917665E-2</v>
      </c>
      <c r="AE621" s="5">
        <f t="shared" si="748"/>
        <v>4.2922841804599564E-2</v>
      </c>
      <c r="AF621" s="5">
        <f t="shared" si="749"/>
        <v>1.9735470842367413E-2</v>
      </c>
      <c r="AG621" s="5">
        <f t="shared" si="750"/>
        <v>6.0494411676814529E-3</v>
      </c>
      <c r="AH621" s="5">
        <f t="shared" si="751"/>
        <v>1.1885742226165883E-3</v>
      </c>
      <c r="AI621" s="5">
        <f t="shared" si="752"/>
        <v>2.7361103717709937E-3</v>
      </c>
      <c r="AJ621" s="5">
        <f t="shared" si="753"/>
        <v>3.1492774384893193E-3</v>
      </c>
      <c r="AK621" s="5">
        <f t="shared" si="754"/>
        <v>2.416556604563747E-3</v>
      </c>
      <c r="AL621" s="5">
        <f t="shared" si="755"/>
        <v>1.1776076079986555E-4</v>
      </c>
      <c r="AM621" s="5">
        <f t="shared" si="756"/>
        <v>2.1490016476853738E-2</v>
      </c>
      <c r="AN621" s="5">
        <f t="shared" si="757"/>
        <v>1.9761766730715145E-2</v>
      </c>
      <c r="AO621" s="5">
        <f t="shared" si="758"/>
        <v>9.0862523241856345E-3</v>
      </c>
      <c r="AP621" s="5">
        <f t="shared" si="759"/>
        <v>2.7851754492661598E-3</v>
      </c>
      <c r="AQ621" s="5">
        <f t="shared" si="760"/>
        <v>6.4029717696813466E-4</v>
      </c>
      <c r="AR621" s="5">
        <f t="shared" si="761"/>
        <v>2.1859756650059994E-4</v>
      </c>
      <c r="AS621" s="5">
        <f t="shared" si="762"/>
        <v>5.0321389911139696E-4</v>
      </c>
      <c r="AT621" s="5">
        <f t="shared" si="763"/>
        <v>5.7920184637142412E-4</v>
      </c>
      <c r="AU621" s="5">
        <f t="shared" si="764"/>
        <v>4.4444291573618645E-4</v>
      </c>
      <c r="AV621" s="5">
        <f t="shared" si="765"/>
        <v>2.5577806759279569E-4</v>
      </c>
      <c r="AW621" s="5">
        <f t="shared" si="766"/>
        <v>6.9245957884323783E-6</v>
      </c>
      <c r="AX621" s="5">
        <f t="shared" si="767"/>
        <v>8.2450406900695088E-3</v>
      </c>
      <c r="AY621" s="5">
        <f t="shared" si="768"/>
        <v>7.5819658387839039E-3</v>
      </c>
      <c r="AZ621" s="5">
        <f t="shared" si="769"/>
        <v>3.4861080825061065E-3</v>
      </c>
      <c r="BA621" s="5">
        <f t="shared" si="770"/>
        <v>1.0685838669745012E-3</v>
      </c>
      <c r="BB621" s="5">
        <f t="shared" si="771"/>
        <v>2.4566180689182158E-4</v>
      </c>
      <c r="BC621" s="5">
        <f t="shared" si="772"/>
        <v>4.5181085158041046E-5</v>
      </c>
      <c r="BD621" s="5">
        <f t="shared" si="773"/>
        <v>3.35029533499866E-5</v>
      </c>
      <c r="BE621" s="5">
        <f t="shared" si="774"/>
        <v>7.712415127433601E-5</v>
      </c>
      <c r="BF621" s="5">
        <f t="shared" si="775"/>
        <v>8.8770304033346451E-5</v>
      </c>
      <c r="BG621" s="5">
        <f t="shared" si="776"/>
        <v>6.8116724769672185E-5</v>
      </c>
      <c r="BH621" s="5">
        <f t="shared" si="777"/>
        <v>3.9201354359485223E-5</v>
      </c>
      <c r="BI621" s="5">
        <f t="shared" si="778"/>
        <v>1.8048386076274087E-5</v>
      </c>
      <c r="BJ621" s="8">
        <f t="shared" si="779"/>
        <v>0.67452829618544929</v>
      </c>
      <c r="BK621" s="8">
        <f t="shared" si="780"/>
        <v>0.18862977873201778</v>
      </c>
      <c r="BL621" s="8">
        <f t="shared" si="781"/>
        <v>0.12979429556737831</v>
      </c>
      <c r="BM621" s="8">
        <f t="shared" si="782"/>
        <v>0.61513118703664382</v>
      </c>
      <c r="BN621" s="8">
        <f t="shared" si="783"/>
        <v>0.37541622238600164</v>
      </c>
    </row>
    <row r="622" spans="1:66" x14ac:dyDescent="0.25">
      <c r="A622" t="s">
        <v>40</v>
      </c>
      <c r="B622" t="s">
        <v>335</v>
      </c>
      <c r="C622" t="s">
        <v>318</v>
      </c>
      <c r="D622" t="s">
        <v>501</v>
      </c>
      <c r="E622">
        <f>VLOOKUP(A622,home!$A$2:$E$405,3,FALSE)</f>
        <v>1.4842105263157901</v>
      </c>
      <c r="F622">
        <f>VLOOKUP(B622,home!$B$2:$E$405,3,FALSE)</f>
        <v>0.64</v>
      </c>
      <c r="G622">
        <f>VLOOKUP(C622,away!$B$2:$E$405,4,FALSE)</f>
        <v>1.05</v>
      </c>
      <c r="H622">
        <f>VLOOKUP(A622,away!$A$2:$E$405,3,FALSE)</f>
        <v>1.1789473684210501</v>
      </c>
      <c r="I622">
        <f>VLOOKUP(C622,away!$B$2:$E$405,3,FALSE)</f>
        <v>0.67</v>
      </c>
      <c r="J622">
        <f>VLOOKUP(B622,home!$B$2:$E$405,4,FALSE)</f>
        <v>1.29</v>
      </c>
      <c r="K622" s="3">
        <f t="shared" si="728"/>
        <v>0.99738947368421105</v>
      </c>
      <c r="L622" s="3">
        <f t="shared" si="729"/>
        <v>1.0189642105263137</v>
      </c>
      <c r="M622" s="5">
        <f t="shared" si="730"/>
        <v>0.13314005173808821</v>
      </c>
      <c r="N622" s="5">
        <f t="shared" si="731"/>
        <v>0.13279248612934041</v>
      </c>
      <c r="O622" s="5">
        <f t="shared" si="732"/>
        <v>0.13566494770873361</v>
      </c>
      <c r="P622" s="5">
        <f t="shared" si="733"/>
        <v>0.1353107907926098</v>
      </c>
      <c r="Q622" s="5">
        <f t="shared" si="734"/>
        <v>6.6222913924880347E-2</v>
      </c>
      <c r="R622" s="5">
        <f t="shared" si="735"/>
        <v>6.9118863169061684E-2</v>
      </c>
      <c r="S622" s="5">
        <f t="shared" si="736"/>
        <v>3.4379230490571545E-2</v>
      </c>
      <c r="T622" s="5">
        <f t="shared" si="737"/>
        <v>6.747877920621774E-2</v>
      </c>
      <c r="U622" s="5">
        <f t="shared" si="738"/>
        <v>6.8938426557841423E-2</v>
      </c>
      <c r="V622" s="5">
        <f t="shared" si="739"/>
        <v>3.8821950635124967E-3</v>
      </c>
      <c r="W622" s="5">
        <f t="shared" si="740"/>
        <v>2.2016679088457079E-2</v>
      </c>
      <c r="X622" s="5">
        <f t="shared" si="741"/>
        <v>2.2434208025780868E-2</v>
      </c>
      <c r="Y622" s="5">
        <f t="shared" si="742"/>
        <v>1.1429827534886448E-2</v>
      </c>
      <c r="Z622" s="5">
        <f t="shared" si="743"/>
        <v>2.3476549280513081E-2</v>
      </c>
      <c r="AA622" s="5">
        <f t="shared" si="744"/>
        <v>2.341526313081238E-2</v>
      </c>
      <c r="AB622" s="5">
        <f t="shared" si="745"/>
        <v>1.1677068485109136E-2</v>
      </c>
      <c r="AC622" s="5">
        <f t="shared" si="746"/>
        <v>2.465931913412937E-4</v>
      </c>
      <c r="AD622" s="5">
        <f t="shared" si="747"/>
        <v>5.489800992077595E-3</v>
      </c>
      <c r="AE622" s="5">
        <f t="shared" si="748"/>
        <v>5.5939107338389207E-3</v>
      </c>
      <c r="AF622" s="5">
        <f t="shared" si="749"/>
        <v>2.8499974173304241E-3</v>
      </c>
      <c r="AG622" s="5">
        <f t="shared" si="750"/>
        <v>9.6801512278404272E-4</v>
      </c>
      <c r="AH622" s="5">
        <f t="shared" si="751"/>
        <v>5.9804408758750279E-3</v>
      </c>
      <c r="AI622" s="5">
        <f t="shared" si="752"/>
        <v>5.9648287775885354E-3</v>
      </c>
      <c r="AJ622" s="5">
        <f t="shared" si="753"/>
        <v>2.9746287175477322E-3</v>
      </c>
      <c r="AK622" s="5">
        <f t="shared" si="754"/>
        <v>9.8895445700029091E-4</v>
      </c>
      <c r="AL622" s="5">
        <f t="shared" si="755"/>
        <v>1.0024547621508362E-5</v>
      </c>
      <c r="AM622" s="5">
        <f t="shared" si="756"/>
        <v>1.0950939444238669E-3</v>
      </c>
      <c r="AN622" s="5">
        <f t="shared" si="757"/>
        <v>1.1158615365320123E-3</v>
      </c>
      <c r="AO622" s="5">
        <f t="shared" si="758"/>
        <v>5.6851148481451065E-4</v>
      </c>
      <c r="AP622" s="5">
        <f t="shared" si="759"/>
        <v>1.9309761876638675E-4</v>
      </c>
      <c r="AQ622" s="5">
        <f t="shared" si="760"/>
        <v>4.9189890665200595E-5</v>
      </c>
      <c r="AR622" s="5">
        <f t="shared" si="761"/>
        <v>1.2187710431370588E-3</v>
      </c>
      <c r="AS622" s="5">
        <f t="shared" si="762"/>
        <v>1.2155894092560277E-3</v>
      </c>
      <c r="AT622" s="5">
        <f t="shared" si="763"/>
        <v>6.0620804055698519E-4</v>
      </c>
      <c r="AU622" s="5">
        <f t="shared" si="764"/>
        <v>2.0154183950475617E-4</v>
      </c>
      <c r="AV622" s="5">
        <f t="shared" si="765"/>
        <v>5.025392730724911E-5</v>
      </c>
      <c r="AW622" s="5">
        <f t="shared" si="766"/>
        <v>2.8299971185247052E-7</v>
      </c>
      <c r="AX622" s="5">
        <f t="shared" si="767"/>
        <v>1.8203919547728109E-4</v>
      </c>
      <c r="AY622" s="5">
        <f t="shared" si="768"/>
        <v>1.8549142510435304E-4</v>
      </c>
      <c r="AZ622" s="5">
        <f t="shared" si="769"/>
        <v>9.4504561770428964E-5</v>
      </c>
      <c r="BA622" s="5">
        <f t="shared" si="770"/>
        <v>3.2098922058513462E-5</v>
      </c>
      <c r="BB622" s="5">
        <f t="shared" si="771"/>
        <v>8.1769131935247127E-6</v>
      </c>
      <c r="BC622" s="5">
        <f t="shared" si="772"/>
        <v>1.6663963793564217E-6</v>
      </c>
      <c r="BD622" s="5">
        <f t="shared" si="773"/>
        <v>2.0698067896374739E-4</v>
      </c>
      <c r="BE622" s="5">
        <f t="shared" si="774"/>
        <v>2.0644035045445263E-4</v>
      </c>
      <c r="BF622" s="5">
        <f t="shared" si="775"/>
        <v>1.0295071624347529E-4</v>
      </c>
      <c r="BG622" s="5">
        <f t="shared" si="776"/>
        <v>3.4227320229830801E-5</v>
      </c>
      <c r="BH622" s="5">
        <f t="shared" si="777"/>
        <v>8.5344922274129718E-6</v>
      </c>
      <c r="BI622" s="5">
        <f t="shared" si="778"/>
        <v>1.7024425421722833E-6</v>
      </c>
      <c r="BJ622" s="8">
        <f t="shared" si="779"/>
        <v>0.34080235006477938</v>
      </c>
      <c r="BK622" s="8">
        <f t="shared" si="780"/>
        <v>0.30715437724884925</v>
      </c>
      <c r="BL622" s="8">
        <f t="shared" si="781"/>
        <v>0.32857662213999306</v>
      </c>
      <c r="BM622" s="8">
        <f t="shared" si="782"/>
        <v>0.32757463684602811</v>
      </c>
      <c r="BN622" s="8">
        <f t="shared" si="783"/>
        <v>0.67225005346271405</v>
      </c>
    </row>
    <row r="623" spans="1:66" x14ac:dyDescent="0.25">
      <c r="A623" t="s">
        <v>40</v>
      </c>
      <c r="B623" t="s">
        <v>321</v>
      </c>
      <c r="C623" t="s">
        <v>239</v>
      </c>
      <c r="D623" t="s">
        <v>501</v>
      </c>
      <c r="E623">
        <f>VLOOKUP(A623,home!$A$2:$E$405,3,FALSE)</f>
        <v>1.4842105263157901</v>
      </c>
      <c r="F623">
        <f>VLOOKUP(B623,home!$B$2:$E$405,3,FALSE)</f>
        <v>1.46</v>
      </c>
      <c r="G623">
        <f>VLOOKUP(C623,away!$B$2:$E$405,4,FALSE)</f>
        <v>0.43</v>
      </c>
      <c r="H623">
        <f>VLOOKUP(A623,away!$A$2:$E$405,3,FALSE)</f>
        <v>1.1789473684210501</v>
      </c>
      <c r="I623">
        <f>VLOOKUP(C623,away!$B$2:$E$405,3,FALSE)</f>
        <v>0.67</v>
      </c>
      <c r="J623">
        <f>VLOOKUP(B623,home!$B$2:$E$405,4,FALSE)</f>
        <v>0.71</v>
      </c>
      <c r="K623" s="3">
        <f t="shared" si="728"/>
        <v>0.93178736842105303</v>
      </c>
      <c r="L623" s="3">
        <f t="shared" si="729"/>
        <v>0.56082526315789361</v>
      </c>
      <c r="M623" s="5">
        <f t="shared" si="730"/>
        <v>0.22478460833238997</v>
      </c>
      <c r="N623" s="5">
        <f t="shared" si="731"/>
        <v>0.20945145865959477</v>
      </c>
      <c r="O623" s="5">
        <f t="shared" si="732"/>
        <v>0.12606488712185665</v>
      </c>
      <c r="P623" s="5">
        <f t="shared" si="733"/>
        <v>0.1174656694215719</v>
      </c>
      <c r="Q623" s="5">
        <f t="shared" si="734"/>
        <v>9.7582111738187385E-2</v>
      </c>
      <c r="R623" s="5">
        <f t="shared" si="735"/>
        <v>3.53501867475427E-2</v>
      </c>
      <c r="S623" s="5">
        <f t="shared" si="736"/>
        <v>1.534600566629386E-2</v>
      </c>
      <c r="T623" s="5">
        <f t="shared" si="737"/>
        <v>5.4726513495071911E-2</v>
      </c>
      <c r="U623" s="5">
        <f t="shared" si="738"/>
        <v>3.2938857482685595E-2</v>
      </c>
      <c r="V623" s="5">
        <f t="shared" si="739"/>
        <v>8.9104006517943775E-4</v>
      </c>
      <c r="W623" s="5">
        <f t="shared" si="740"/>
        <v>3.0308593033831592E-2</v>
      </c>
      <c r="X623" s="5">
        <f t="shared" si="741"/>
        <v>1.6997824664144102E-2</v>
      </c>
      <c r="Y623" s="5">
        <f t="shared" si="742"/>
        <v>4.7664047451901753E-3</v>
      </c>
      <c r="Z623" s="5">
        <f t="shared" si="743"/>
        <v>6.6084259284571066E-3</v>
      </c>
      <c r="AA623" s="5">
        <f t="shared" si="744"/>
        <v>6.1576478052825017E-3</v>
      </c>
      <c r="AB623" s="5">
        <f t="shared" si="745"/>
        <v>2.8688092220739273E-3</v>
      </c>
      <c r="AC623" s="5">
        <f t="shared" si="746"/>
        <v>2.9101919642717682E-5</v>
      </c>
      <c r="AD623" s="5">
        <f t="shared" si="747"/>
        <v>7.0602910358846492E-3</v>
      </c>
      <c r="AE623" s="5">
        <f t="shared" si="748"/>
        <v>3.9595895781713254E-3</v>
      </c>
      <c r="AF623" s="5">
        <f t="shared" si="749"/>
        <v>1.1103189335875932E-3</v>
      </c>
      <c r="AG623" s="5">
        <f t="shared" si="750"/>
        <v>2.0756496937281794E-4</v>
      </c>
      <c r="AH623" s="5">
        <f t="shared" si="751"/>
        <v>9.2654305259660084E-4</v>
      </c>
      <c r="AI623" s="5">
        <f t="shared" si="752"/>
        <v>8.6334111270779611E-4</v>
      </c>
      <c r="AJ623" s="5">
        <f t="shared" si="753"/>
        <v>4.0222517172985048E-4</v>
      </c>
      <c r="AK623" s="5">
        <f t="shared" si="754"/>
        <v>1.2492944475962119E-4</v>
      </c>
      <c r="AL623" s="5">
        <f t="shared" si="755"/>
        <v>6.0831148496247783E-7</v>
      </c>
      <c r="AM623" s="5">
        <f t="shared" si="756"/>
        <v>1.315738000922742E-3</v>
      </c>
      <c r="AN623" s="5">
        <f t="shared" si="757"/>
        <v>7.3789911061433754E-4</v>
      </c>
      <c r="AO623" s="5">
        <f t="shared" si="758"/>
        <v>2.0691623144713074E-4</v>
      </c>
      <c r="AP623" s="5">
        <f t="shared" si="759"/>
        <v>3.8681283317658909E-5</v>
      </c>
      <c r="AQ623" s="5">
        <f t="shared" si="760"/>
        <v>5.4233602239777732E-6</v>
      </c>
      <c r="AR623" s="5">
        <f t="shared" si="761"/>
        <v>1.039257502599214E-4</v>
      </c>
      <c r="AS623" s="5">
        <f t="shared" si="762"/>
        <v>9.6836701345875723E-5</v>
      </c>
      <c r="AT623" s="5">
        <f t="shared" si="763"/>
        <v>4.5115607556824489E-5</v>
      </c>
      <c r="AU623" s="5">
        <f t="shared" si="764"/>
        <v>1.4012717746696823E-5</v>
      </c>
      <c r="AV623" s="5">
        <f t="shared" si="765"/>
        <v>3.2642183484054049E-6</v>
      </c>
      <c r="AW623" s="5">
        <f t="shared" si="766"/>
        <v>8.8301463748460421E-9</v>
      </c>
      <c r="AX623" s="5">
        <f t="shared" si="767"/>
        <v>2.043313415685631E-4</v>
      </c>
      <c r="AY623" s="5">
        <f t="shared" si="768"/>
        <v>1.1459417840659483E-4</v>
      </c>
      <c r="AZ623" s="5">
        <f t="shared" si="769"/>
        <v>3.2133655130620575E-5</v>
      </c>
      <c r="BA623" s="5">
        <f t="shared" si="770"/>
        <v>6.0071218649517611E-6</v>
      </c>
      <c r="BB623" s="5">
        <f t="shared" si="771"/>
        <v>8.4223642518327692E-7</v>
      </c>
      <c r="BC623" s="5">
        <f t="shared" si="772"/>
        <v>9.446949295891501E-8</v>
      </c>
      <c r="BD623" s="5">
        <f t="shared" si="773"/>
        <v>9.7140310397336518E-6</v>
      </c>
      <c r="BE623" s="5">
        <f t="shared" si="774"/>
        <v>9.0514114192738444E-6</v>
      </c>
      <c r="BF623" s="5">
        <f t="shared" si="775"/>
        <v>4.216995413430722E-6</v>
      </c>
      <c r="BG623" s="5">
        <f t="shared" si="776"/>
        <v>1.309781019641421E-6</v>
      </c>
      <c r="BH623" s="5">
        <f t="shared" si="777"/>
        <v>3.0510935237488078E-7</v>
      </c>
      <c r="BI623" s="5">
        <f t="shared" si="778"/>
        <v>5.6859408106008408E-8</v>
      </c>
      <c r="BJ623" s="8">
        <f t="shared" si="779"/>
        <v>0.42883333184245093</v>
      </c>
      <c r="BK623" s="8">
        <f t="shared" si="780"/>
        <v>0.35863162789496944</v>
      </c>
      <c r="BL623" s="8">
        <f t="shared" si="781"/>
        <v>0.20598523634414548</v>
      </c>
      <c r="BM623" s="8">
        <f t="shared" si="782"/>
        <v>0.18924511464061947</v>
      </c>
      <c r="BN623" s="8">
        <f t="shared" si="783"/>
        <v>0.81069892202114335</v>
      </c>
    </row>
    <row r="624" spans="1:66" x14ac:dyDescent="0.25">
      <c r="A624" t="s">
        <v>16</v>
      </c>
      <c r="B624" t="s">
        <v>257</v>
      </c>
      <c r="C624" t="s">
        <v>322</v>
      </c>
      <c r="D624" t="s">
        <v>502</v>
      </c>
      <c r="E624">
        <f>VLOOKUP(A624,home!$A$2:$E$405,3,FALSE)</f>
        <v>1.54909090909091</v>
      </c>
      <c r="F624">
        <f>VLOOKUP(B624,home!$B$2:$E$405,3,FALSE)</f>
        <v>1.0900000000000001</v>
      </c>
      <c r="G624">
        <f>VLOOKUP(C624,away!$B$2:$E$405,4,FALSE)</f>
        <v>1.01</v>
      </c>
      <c r="H624">
        <f>VLOOKUP(A624,away!$A$2:$E$405,3,FALSE)</f>
        <v>1.29454545454545</v>
      </c>
      <c r="I624">
        <f>VLOOKUP(C624,away!$B$2:$E$405,3,FALSE)</f>
        <v>1.17</v>
      </c>
      <c r="J624">
        <f>VLOOKUP(B624,home!$B$2:$E$405,4,FALSE)</f>
        <v>1.01</v>
      </c>
      <c r="K624" s="3">
        <f t="shared" si="728"/>
        <v>1.705394181818183</v>
      </c>
      <c r="L624" s="3">
        <f t="shared" si="729"/>
        <v>1.529764363636358</v>
      </c>
      <c r="M624" s="5">
        <f t="shared" si="730"/>
        <v>3.9353965053189006E-2</v>
      </c>
      <c r="N624" s="5">
        <f t="shared" si="731"/>
        <v>6.711402303318463E-2</v>
      </c>
      <c r="O624" s="5">
        <f t="shared" si="732"/>
        <v>6.0202293306159151E-2</v>
      </c>
      <c r="P624" s="5">
        <f t="shared" si="733"/>
        <v>0.10266864073643557</v>
      </c>
      <c r="Q624" s="5">
        <f t="shared" si="734"/>
        <v>5.7227932199602309E-2</v>
      </c>
      <c r="R624" s="5">
        <f t="shared" si="735"/>
        <v>4.6047661454472977E-2</v>
      </c>
      <c r="S624" s="5">
        <f t="shared" si="736"/>
        <v>6.6961802809581916E-2</v>
      </c>
      <c r="T624" s="5">
        <f t="shared" si="737"/>
        <v>8.7545251283549272E-2</v>
      </c>
      <c r="U624" s="5">
        <f t="shared" si="738"/>
        <v>7.8529413930791631E-2</v>
      </c>
      <c r="V624" s="5">
        <f t="shared" si="739"/>
        <v>1.9410375849688119E-2</v>
      </c>
      <c r="W624" s="5">
        <f t="shared" si="740"/>
        <v>3.2532060870229085E-2</v>
      </c>
      <c r="X624" s="5">
        <f t="shared" si="741"/>
        <v>4.9766387394925261E-2</v>
      </c>
      <c r="Y624" s="5">
        <f t="shared" si="742"/>
        <v>3.8065422971839166E-2</v>
      </c>
      <c r="Z624" s="5">
        <f t="shared" si="743"/>
        <v>2.3480690507281441E-2</v>
      </c>
      <c r="AA624" s="5">
        <f t="shared" si="744"/>
        <v>4.0043832976191213E-2</v>
      </c>
      <c r="AB624" s="5">
        <f t="shared" si="745"/>
        <v>3.41452598876478E-2</v>
      </c>
      <c r="AC624" s="5">
        <f t="shared" si="746"/>
        <v>3.1649239504478602E-3</v>
      </c>
      <c r="AD624" s="5">
        <f t="shared" si="747"/>
        <v>1.386999683266092E-2</v>
      </c>
      <c r="AE624" s="5">
        <f t="shared" si="748"/>
        <v>2.1217826878353833E-2</v>
      </c>
      <c r="AF624" s="5">
        <f t="shared" si="749"/>
        <v>1.6229137716155688E-2</v>
      </c>
      <c r="AG624" s="5">
        <f t="shared" si="750"/>
        <v>8.2755855102405757E-3</v>
      </c>
      <c r="AH624" s="5">
        <f t="shared" si="751"/>
        <v>8.9799808929034181E-3</v>
      </c>
      <c r="AI624" s="5">
        <f t="shared" si="752"/>
        <v>1.5314407167595943E-2</v>
      </c>
      <c r="AJ624" s="5">
        <f t="shared" si="753"/>
        <v>1.3058550440806402E-2</v>
      </c>
      <c r="AK624" s="5">
        <f t="shared" si="754"/>
        <v>7.4233253149101706E-3</v>
      </c>
      <c r="AL624" s="5">
        <f t="shared" si="755"/>
        <v>3.3027263157600476E-4</v>
      </c>
      <c r="AM624" s="5">
        <f t="shared" si="756"/>
        <v>4.7307623800513111E-3</v>
      </c>
      <c r="AN624" s="5">
        <f t="shared" si="757"/>
        <v>7.2369517018340164E-3</v>
      </c>
      <c r="AO624" s="5">
        <f t="shared" si="758"/>
        <v>5.5354154074115881E-3</v>
      </c>
      <c r="AP624" s="5">
        <f t="shared" si="759"/>
        <v>2.8226270760606268E-3</v>
      </c>
      <c r="AQ624" s="5">
        <f t="shared" si="760"/>
        <v>1.0794885781981599E-3</v>
      </c>
      <c r="AR624" s="5">
        <f t="shared" si="761"/>
        <v>2.7474509512198085E-3</v>
      </c>
      <c r="AS624" s="5">
        <f t="shared" si="762"/>
        <v>4.6854868670410943E-3</v>
      </c>
      <c r="AT624" s="5">
        <f t="shared" si="763"/>
        <v>3.9953010210186943E-3</v>
      </c>
      <c r="AU624" s="5">
        <f t="shared" si="764"/>
        <v>2.2711877052858432E-3</v>
      </c>
      <c r="AV624" s="5">
        <f t="shared" si="765"/>
        <v>9.6831757460286714E-4</v>
      </c>
      <c r="AW624" s="5">
        <f t="shared" si="766"/>
        <v>2.3934226838194094E-5</v>
      </c>
      <c r="AX624" s="5">
        <f t="shared" si="767"/>
        <v>1.3446357730839749E-3</v>
      </c>
      <c r="AY624" s="5">
        <f t="shared" si="768"/>
        <v>2.0569758877344896E-3</v>
      </c>
      <c r="AZ624" s="5">
        <f t="shared" si="769"/>
        <v>1.5733442049577424E-3</v>
      </c>
      <c r="BA624" s="5">
        <f t="shared" si="770"/>
        <v>8.0228196549271091E-4</v>
      </c>
      <c r="BB624" s="5">
        <f t="shared" si="771"/>
        <v>3.0682559009972092E-4</v>
      </c>
      <c r="BC624" s="5">
        <f t="shared" si="772"/>
        <v>9.3874170717249855E-5</v>
      </c>
      <c r="BD624" s="5">
        <f t="shared" si="773"/>
        <v>7.0049209266914605E-4</v>
      </c>
      <c r="BE624" s="5">
        <f t="shared" si="774"/>
        <v>1.1946151392476052E-3</v>
      </c>
      <c r="BF624" s="5">
        <f t="shared" si="775"/>
        <v>1.0186448539923924E-3</v>
      </c>
      <c r="BG624" s="5">
        <f t="shared" si="776"/>
        <v>5.7906366911255301E-4</v>
      </c>
      <c r="BH624" s="5">
        <f t="shared" si="777"/>
        <v>2.4688295305170946E-4</v>
      </c>
      <c r="BI624" s="5">
        <f t="shared" si="778"/>
        <v>8.4206550344895375E-5</v>
      </c>
      <c r="BJ624" s="8">
        <f t="shared" si="779"/>
        <v>0.41942680742638244</v>
      </c>
      <c r="BK624" s="8">
        <f t="shared" si="780"/>
        <v>0.23394695691865297</v>
      </c>
      <c r="BL624" s="8">
        <f t="shared" si="781"/>
        <v>0.3222363747490653</v>
      </c>
      <c r="BM624" s="8">
        <f t="shared" si="782"/>
        <v>0.62444327215744222</v>
      </c>
      <c r="BN624" s="8">
        <f t="shared" si="783"/>
        <v>0.37261451578304366</v>
      </c>
    </row>
    <row r="625" spans="1:66" x14ac:dyDescent="0.25">
      <c r="A625" t="s">
        <v>69</v>
      </c>
      <c r="B625" t="s">
        <v>78</v>
      </c>
      <c r="C625" t="s">
        <v>71</v>
      </c>
      <c r="D625" t="s">
        <v>502</v>
      </c>
      <c r="E625">
        <f>VLOOKUP(A625,home!$A$2:$E$405,3,FALSE)</f>
        <v>1.3323170731707299</v>
      </c>
      <c r="F625">
        <f>VLOOKUP(B625,home!$B$2:$E$405,3,FALSE)</f>
        <v>1.32</v>
      </c>
      <c r="G625">
        <f>VLOOKUP(C625,away!$B$2:$E$405,4,FALSE)</f>
        <v>1.37</v>
      </c>
      <c r="H625">
        <f>VLOOKUP(A625,away!$A$2:$E$405,3,FALSE)</f>
        <v>1.3201219512195099</v>
      </c>
      <c r="I625">
        <f>VLOOKUP(C625,away!$B$2:$E$405,3,FALSE)</f>
        <v>0.79</v>
      </c>
      <c r="J625">
        <f>VLOOKUP(B625,home!$B$2:$E$405,4,FALSE)</f>
        <v>0.98</v>
      </c>
      <c r="K625" s="3">
        <f t="shared" si="728"/>
        <v>2.4093621951219482</v>
      </c>
      <c r="L625" s="3">
        <f t="shared" si="729"/>
        <v>1.0220384146341446</v>
      </c>
      <c r="M625" s="5">
        <f t="shared" si="730"/>
        <v>3.2341611059720082E-2</v>
      </c>
      <c r="N625" s="5">
        <f t="shared" si="731"/>
        <v>7.7922655016627443E-2</v>
      </c>
      <c r="O625" s="5">
        <f t="shared" si="732"/>
        <v>3.3054368894190431E-2</v>
      </c>
      <c r="P625" s="5">
        <f t="shared" si="733"/>
        <v>7.9639946797277289E-2</v>
      </c>
      <c r="Q625" s="5">
        <f t="shared" si="734"/>
        <v>9.3871949570295918E-2</v>
      </c>
      <c r="R625" s="5">
        <f t="shared" si="735"/>
        <v>1.6891417390675283E-2</v>
      </c>
      <c r="S625" s="5">
        <f t="shared" si="736"/>
        <v>4.902756014659751E-2</v>
      </c>
      <c r="T625" s="5">
        <f t="shared" si="737"/>
        <v>9.5940738517441601E-2</v>
      </c>
      <c r="U625" s="5">
        <f t="shared" si="738"/>
        <v>4.0697542483118444E-2</v>
      </c>
      <c r="V625" s="5">
        <f t="shared" si="739"/>
        <v>1.341427121881064E-2</v>
      </c>
      <c r="W625" s="5">
        <f t="shared" si="740"/>
        <v>7.5390508825688318E-2</v>
      </c>
      <c r="X625" s="5">
        <f t="shared" si="741"/>
        <v>7.7051996118667976E-2</v>
      </c>
      <c r="Y625" s="5">
        <f t="shared" si="742"/>
        <v>3.9375049978759839E-2</v>
      </c>
      <c r="Z625" s="5">
        <f t="shared" si="743"/>
        <v>5.7545591502964621E-3</v>
      </c>
      <c r="AA625" s="5">
        <f t="shared" si="744"/>
        <v>1.3864817266317378E-2</v>
      </c>
      <c r="AB625" s="5">
        <f t="shared" si="745"/>
        <v>1.6702683281869565E-2</v>
      </c>
      <c r="AC625" s="5">
        <f t="shared" si="746"/>
        <v>2.0645072462099345E-3</v>
      </c>
      <c r="AD625" s="5">
        <f t="shared" si="747"/>
        <v>4.5410760458905269E-2</v>
      </c>
      <c r="AE625" s="5">
        <f t="shared" si="748"/>
        <v>4.6411541626750444E-2</v>
      </c>
      <c r="AF625" s="5">
        <f t="shared" si="749"/>
        <v>2.3717189212465312E-2</v>
      </c>
      <c r="AG625" s="5">
        <f t="shared" si="750"/>
        <v>8.0799594874286958E-3</v>
      </c>
      <c r="AH625" s="5">
        <f t="shared" si="751"/>
        <v>1.4703451277218514E-3</v>
      </c>
      <c r="AI625" s="5">
        <f t="shared" si="752"/>
        <v>3.5425939645147811E-3</v>
      </c>
      <c r="AJ625" s="5">
        <f t="shared" si="753"/>
        <v>4.2676959853845502E-3</v>
      </c>
      <c r="AK625" s="5">
        <f t="shared" si="754"/>
        <v>3.4274751224864148E-3</v>
      </c>
      <c r="AL625" s="5">
        <f t="shared" si="755"/>
        <v>2.0335071984775235E-4</v>
      </c>
      <c r="AM625" s="5">
        <f t="shared" si="756"/>
        <v>2.1882193900284994E-2</v>
      </c>
      <c r="AN625" s="5">
        <f t="shared" si="757"/>
        <v>2.2364442762564222E-2</v>
      </c>
      <c r="AO625" s="5">
        <f t="shared" si="758"/>
        <v>1.1428659812613602E-2</v>
      </c>
      <c r="AP625" s="5">
        <f t="shared" si="759"/>
        <v>3.8935097854255227E-3</v>
      </c>
      <c r="AQ625" s="5">
        <f t="shared" si="760"/>
        <v>9.948291421147074E-4</v>
      </c>
      <c r="AR625" s="5">
        <f t="shared" si="761"/>
        <v>3.0054984066037605E-4</v>
      </c>
      <c r="AS625" s="5">
        <f t="shared" si="762"/>
        <v>7.2413342383703531E-4</v>
      </c>
      <c r="AT625" s="5">
        <f t="shared" si="763"/>
        <v>8.7234984780858594E-4</v>
      </c>
      <c r="AU625" s="5">
        <f t="shared" si="764"/>
        <v>7.0060224807679732E-4</v>
      </c>
      <c r="AV625" s="5">
        <f t="shared" si="765"/>
        <v>4.2200114258342112E-4</v>
      </c>
      <c r="AW625" s="5">
        <f t="shared" si="766"/>
        <v>1.3909532212197165E-5</v>
      </c>
      <c r="AX625" s="5">
        <f t="shared" si="767"/>
        <v>8.7870217882791233E-3</v>
      </c>
      <c r="AY625" s="5">
        <f t="shared" si="768"/>
        <v>8.9806738178484814E-3</v>
      </c>
      <c r="AZ625" s="5">
        <f t="shared" si="769"/>
        <v>4.5892968155701163E-3</v>
      </c>
      <c r="BA625" s="5">
        <f t="shared" si="770"/>
        <v>1.5634792138902701E-3</v>
      </c>
      <c r="BB625" s="5">
        <f t="shared" si="771"/>
        <v>3.9948395426946251E-4</v>
      </c>
      <c r="BC625" s="5">
        <f t="shared" si="772"/>
        <v>8.1657589458668136E-5</v>
      </c>
      <c r="BD625" s="5">
        <f t="shared" si="773"/>
        <v>5.1195580444512564E-5</v>
      </c>
      <c r="BE625" s="5">
        <f t="shared" si="774"/>
        <v>1.2334869608033309E-4</v>
      </c>
      <c r="BF625" s="5">
        <f t="shared" si="775"/>
        <v>1.4859584257677071E-4</v>
      </c>
      <c r="BG625" s="5">
        <f t="shared" si="776"/>
        <v>1.1934040181892123E-4</v>
      </c>
      <c r="BH625" s="5">
        <f t="shared" si="777"/>
        <v>7.1883563123292872E-5</v>
      </c>
      <c r="BI625" s="5">
        <f t="shared" si="778"/>
        <v>3.4638707887984805E-5</v>
      </c>
      <c r="BJ625" s="8">
        <f t="shared" si="779"/>
        <v>0.66813759739535006</v>
      </c>
      <c r="BK625" s="8">
        <f t="shared" si="780"/>
        <v>0.18567192100631169</v>
      </c>
      <c r="BL625" s="8">
        <f t="shared" si="781"/>
        <v>0.13748757881117671</v>
      </c>
      <c r="BM625" s="8">
        <f t="shared" si="782"/>
        <v>0.65436294334871214</v>
      </c>
      <c r="BN625" s="8">
        <f t="shared" si="783"/>
        <v>0.33372194872878647</v>
      </c>
    </row>
    <row r="626" spans="1:66" x14ac:dyDescent="0.25">
      <c r="A626" t="s">
        <v>24</v>
      </c>
      <c r="B626" t="s">
        <v>26</v>
      </c>
      <c r="C626" t="s">
        <v>292</v>
      </c>
      <c r="D626" t="s">
        <v>502</v>
      </c>
      <c r="E626">
        <f>VLOOKUP(A626,home!$A$2:$E$405,3,FALSE)</f>
        <v>1.62917933130699</v>
      </c>
      <c r="F626">
        <f>VLOOKUP(B626,home!$B$2:$E$405,3,FALSE)</f>
        <v>1.26</v>
      </c>
      <c r="G626">
        <f>VLOOKUP(C626,away!$B$2:$E$405,4,FALSE)</f>
        <v>0.65</v>
      </c>
      <c r="H626">
        <f>VLOOKUP(A626,away!$A$2:$E$405,3,FALSE)</f>
        <v>1.4103343465045599</v>
      </c>
      <c r="I626">
        <f>VLOOKUP(C626,away!$B$2:$E$405,3,FALSE)</f>
        <v>1.19</v>
      </c>
      <c r="J626">
        <f>VLOOKUP(B626,home!$B$2:$E$405,4,FALSE)</f>
        <v>0.75</v>
      </c>
      <c r="K626" s="3">
        <f t="shared" si="728"/>
        <v>1.3342978723404251</v>
      </c>
      <c r="L626" s="3">
        <f t="shared" si="729"/>
        <v>1.2587234042553197</v>
      </c>
      <c r="M626" s="5">
        <f t="shared" si="730"/>
        <v>7.4793725845115733E-2</v>
      </c>
      <c r="N626" s="5">
        <f t="shared" si="731"/>
        <v>9.9797109259550973E-2</v>
      </c>
      <c r="O626" s="5">
        <f t="shared" si="732"/>
        <v>9.4144613212703163E-2</v>
      </c>
      <c r="P626" s="5">
        <f t="shared" si="733"/>
        <v>0.12561695710202209</v>
      </c>
      <c r="Q626" s="5">
        <f t="shared" si="734"/>
        <v>6.6579535275371915E-2</v>
      </c>
      <c r="R626" s="5">
        <f t="shared" si="735"/>
        <v>5.925101401769705E-2</v>
      </c>
      <c r="S626" s="5">
        <f t="shared" si="736"/>
        <v>5.2743795463031234E-2</v>
      </c>
      <c r="T626" s="5">
        <f t="shared" si="737"/>
        <v>8.380521929555329E-2</v>
      </c>
      <c r="U626" s="5">
        <f t="shared" si="738"/>
        <v>7.9058501937825876E-2</v>
      </c>
      <c r="V626" s="5">
        <f t="shared" si="739"/>
        <v>9.8426483671722621E-3</v>
      </c>
      <c r="W626" s="5">
        <f t="shared" si="740"/>
        <v>2.9612310753114348E-2</v>
      </c>
      <c r="X626" s="5">
        <f t="shared" si="741"/>
        <v>3.7273708599026505E-2</v>
      </c>
      <c r="Y626" s="5">
        <f t="shared" si="742"/>
        <v>2.3458644688493718E-2</v>
      </c>
      <c r="Z626" s="5">
        <f t="shared" si="743"/>
        <v>2.4860212689978432E-2</v>
      </c>
      <c r="AA626" s="5">
        <f t="shared" si="744"/>
        <v>3.3170928898168653E-2</v>
      </c>
      <c r="AB626" s="5">
        <f t="shared" si="745"/>
        <v>2.2129949926190984E-2</v>
      </c>
      <c r="AC626" s="5">
        <f t="shared" si="746"/>
        <v>1.0331778532715213E-3</v>
      </c>
      <c r="AD626" s="5">
        <f t="shared" si="747"/>
        <v>9.8779108082409899E-3</v>
      </c>
      <c r="AE626" s="5">
        <f t="shared" si="748"/>
        <v>1.2433557519479516E-2</v>
      </c>
      <c r="AF626" s="5">
        <f t="shared" si="749"/>
        <v>7.8252049239617948E-3</v>
      </c>
      <c r="AG626" s="5">
        <f t="shared" si="750"/>
        <v>3.2832561936282268E-3</v>
      </c>
      <c r="AH626" s="5">
        <f t="shared" si="751"/>
        <v>7.8230328869102386E-3</v>
      </c>
      <c r="AI626" s="5">
        <f t="shared" si="752"/>
        <v>1.0438256136253505E-2</v>
      </c>
      <c r="AJ626" s="5">
        <f t="shared" si="753"/>
        <v>6.9638714767737211E-3</v>
      </c>
      <c r="AK626" s="5">
        <f t="shared" si="754"/>
        <v>3.0972929649037838E-3</v>
      </c>
      <c r="AL626" s="5">
        <f t="shared" si="755"/>
        <v>6.9409382461800808E-5</v>
      </c>
      <c r="AM626" s="5">
        <f t="shared" si="756"/>
        <v>2.6360150749208874E-3</v>
      </c>
      <c r="AN626" s="5">
        <f t="shared" si="757"/>
        <v>3.3180138687727615E-3</v>
      </c>
      <c r="AO626" s="5">
        <f t="shared" si="758"/>
        <v>2.0882308561340074E-3</v>
      </c>
      <c r="AP626" s="5">
        <f t="shared" si="759"/>
        <v>8.7616835070133275E-4</v>
      </c>
      <c r="AQ626" s="5">
        <f t="shared" si="760"/>
        <v>2.7571340227388767E-4</v>
      </c>
      <c r="AR626" s="5">
        <f t="shared" si="761"/>
        <v>1.9694069174025939E-3</v>
      </c>
      <c r="AS626" s="5">
        <f t="shared" si="762"/>
        <v>2.6277754596627963E-3</v>
      </c>
      <c r="AT626" s="5">
        <f t="shared" si="763"/>
        <v>1.7531176024082264E-3</v>
      </c>
      <c r="AU626" s="5">
        <f t="shared" si="764"/>
        <v>7.7972702895194807E-4</v>
      </c>
      <c r="AV626" s="5">
        <f t="shared" si="765"/>
        <v>2.6009702893422631E-4</v>
      </c>
      <c r="AW626" s="5">
        <f t="shared" si="766"/>
        <v>3.2381635553366776E-6</v>
      </c>
      <c r="AX626" s="5">
        <f t="shared" si="767"/>
        <v>5.8620488432070477E-4</v>
      </c>
      <c r="AY626" s="5">
        <f t="shared" si="768"/>
        <v>7.3786980758325346E-4</v>
      </c>
      <c r="AZ626" s="5">
        <f t="shared" si="769"/>
        <v>4.6438699804920536E-4</v>
      </c>
      <c r="BA626" s="5">
        <f t="shared" si="770"/>
        <v>1.9484492769213473E-4</v>
      </c>
      <c r="BB626" s="5">
        <f t="shared" si="771"/>
        <v>6.1313967671631369E-5</v>
      </c>
      <c r="BC626" s="5">
        <f t="shared" si="772"/>
        <v>1.5435465223207282E-5</v>
      </c>
      <c r="BD626" s="5">
        <f t="shared" si="773"/>
        <v>4.1315642990616142E-4</v>
      </c>
      <c r="BE626" s="5">
        <f t="shared" si="774"/>
        <v>5.5127374536755708E-4</v>
      </c>
      <c r="BF626" s="5">
        <f t="shared" si="775"/>
        <v>3.6778169276053445E-4</v>
      </c>
      <c r="BG626" s="5">
        <f t="shared" si="776"/>
        <v>1.6357677671204705E-4</v>
      </c>
      <c r="BH626" s="5">
        <f t="shared" si="777"/>
        <v>5.4565036282797286E-5</v>
      </c>
      <c r="BI626" s="5">
        <f t="shared" si="778"/>
        <v>1.4561202363262899E-5</v>
      </c>
      <c r="BJ626" s="8">
        <f t="shared" si="779"/>
        <v>0.38520065491976424</v>
      </c>
      <c r="BK626" s="8">
        <f t="shared" si="780"/>
        <v>0.26483758382065786</v>
      </c>
      <c r="BL626" s="8">
        <f t="shared" si="781"/>
        <v>0.3250325003781791</v>
      </c>
      <c r="BM626" s="8">
        <f t="shared" si="782"/>
        <v>0.47901336545209083</v>
      </c>
      <c r="BN626" s="8">
        <f t="shared" si="783"/>
        <v>0.5201829547124609</v>
      </c>
    </row>
    <row r="627" spans="1:66" x14ac:dyDescent="0.25">
      <c r="A627" t="s">
        <v>24</v>
      </c>
      <c r="B627" t="s">
        <v>286</v>
      </c>
      <c r="C627" t="s">
        <v>25</v>
      </c>
      <c r="D627" t="s">
        <v>502</v>
      </c>
      <c r="E627">
        <f>VLOOKUP(A627,home!$A$2:$E$405,3,FALSE)</f>
        <v>1.62917933130699</v>
      </c>
      <c r="F627">
        <f>VLOOKUP(B627,home!$B$2:$E$405,3,FALSE)</f>
        <v>1.65</v>
      </c>
      <c r="G627">
        <f>VLOOKUP(C627,away!$B$2:$E$405,4,FALSE)</f>
        <v>1</v>
      </c>
      <c r="H627">
        <f>VLOOKUP(A627,away!$A$2:$E$405,3,FALSE)</f>
        <v>1.4103343465045599</v>
      </c>
      <c r="I627">
        <f>VLOOKUP(C627,away!$B$2:$E$405,3,FALSE)</f>
        <v>0.96</v>
      </c>
      <c r="J627">
        <f>VLOOKUP(B627,home!$B$2:$E$405,4,FALSE)</f>
        <v>0.75</v>
      </c>
      <c r="K627" s="3">
        <f t="shared" si="728"/>
        <v>2.6881458966565335</v>
      </c>
      <c r="L627" s="3">
        <f t="shared" si="729"/>
        <v>1.015440729483283</v>
      </c>
      <c r="M627" s="5">
        <f t="shared" si="730"/>
        <v>2.4635011254413489E-2</v>
      </c>
      <c r="N627" s="5">
        <f t="shared" si="731"/>
        <v>6.6222504417639147E-2</v>
      </c>
      <c r="O627" s="5">
        <f t="shared" si="732"/>
        <v>2.5015393799010518E-2</v>
      </c>
      <c r="P627" s="5">
        <f t="shared" si="733"/>
        <v>6.7245028194057421E-2</v>
      </c>
      <c r="Q627" s="5">
        <f t="shared" si="734"/>
        <v>8.9007876758297924E-2</v>
      </c>
      <c r="R627" s="5">
        <f t="shared" si="735"/>
        <v>1.2700824863789414E-2</v>
      </c>
      <c r="S627" s="5">
        <f t="shared" si="736"/>
        <v>4.5888895382678756E-2</v>
      </c>
      <c r="T627" s="5">
        <f t="shared" si="737"/>
        <v>9.0382223305204193E-2</v>
      </c>
      <c r="U627" s="5">
        <f t="shared" si="738"/>
        <v>3.4141670241748794E-2</v>
      </c>
      <c r="V627" s="5">
        <f t="shared" si="739"/>
        <v>1.3917861462084548E-2</v>
      </c>
      <c r="W627" s="5">
        <f t="shared" si="740"/>
        <v>7.9755386225976346E-2</v>
      </c>
      <c r="X627" s="5">
        <f t="shared" si="741"/>
        <v>8.0986867569526388E-2</v>
      </c>
      <c r="Y627" s="5">
        <f t="shared" si="742"/>
        <v>4.1118681941682951E-2</v>
      </c>
      <c r="Z627" s="5">
        <f t="shared" si="743"/>
        <v>4.2989782882419149E-3</v>
      </c>
      <c r="AA627" s="5">
        <f t="shared" si="744"/>
        <v>1.1556280845353033E-2</v>
      </c>
      <c r="AB627" s="5">
        <f t="shared" si="745"/>
        <v>1.5532484467523129E-2</v>
      </c>
      <c r="AC627" s="5">
        <f t="shared" si="746"/>
        <v>2.3744331206952156E-3</v>
      </c>
      <c r="AD627" s="5">
        <f t="shared" si="747"/>
        <v>5.3598528554903831E-2</v>
      </c>
      <c r="AE627" s="5">
        <f t="shared" si="748"/>
        <v>5.4426128935022119E-2</v>
      </c>
      <c r="AF627" s="5">
        <f t="shared" si="749"/>
        <v>2.7633254034365031E-2</v>
      </c>
      <c r="AG627" s="5">
        <f t="shared" si="750"/>
        <v>9.3533105448841691E-3</v>
      </c>
      <c r="AH627" s="5">
        <f t="shared" si="751"/>
        <v>1.0913394122612911E-3</v>
      </c>
      <c r="AI627" s="5">
        <f t="shared" si="752"/>
        <v>2.933679562929743E-3</v>
      </c>
      <c r="AJ627" s="5">
        <f t="shared" si="753"/>
        <v>3.943079339597361E-3</v>
      </c>
      <c r="AK627" s="5">
        <f t="shared" si="754"/>
        <v>3.5331908489766002E-3</v>
      </c>
      <c r="AL627" s="5">
        <f t="shared" si="755"/>
        <v>2.5925512352659971E-4</v>
      </c>
      <c r="AM627" s="5">
        <f t="shared" si="756"/>
        <v>2.8816132920338553E-2</v>
      </c>
      <c r="AN627" s="5">
        <f t="shared" si="757"/>
        <v>2.9261075033515827E-2</v>
      </c>
      <c r="AO627" s="5">
        <f t="shared" si="758"/>
        <v>1.4856443688749192E-2</v>
      </c>
      <c r="AP627" s="5">
        <f t="shared" si="759"/>
        <v>5.0286126722769329E-3</v>
      </c>
      <c r="AQ627" s="5">
        <f t="shared" si="760"/>
        <v>1.2765645300564421E-3</v>
      </c>
      <c r="AR627" s="5">
        <f t="shared" si="761"/>
        <v>2.2163809778009264E-4</v>
      </c>
      <c r="AS627" s="5">
        <f t="shared" si="762"/>
        <v>5.9579554309031565E-4</v>
      </c>
      <c r="AT627" s="5">
        <f t="shared" si="763"/>
        <v>8.007926722022415E-4</v>
      </c>
      <c r="AU627" s="5">
        <f t="shared" si="764"/>
        <v>7.1754917861769209E-4</v>
      </c>
      <c r="AV627" s="5">
        <f t="shared" si="765"/>
        <v>4.8221922003760374E-4</v>
      </c>
      <c r="AW627" s="5">
        <f t="shared" si="766"/>
        <v>1.9657680047038198E-5</v>
      </c>
      <c r="AX627" s="5">
        <f t="shared" si="767"/>
        <v>1.2910328244552894E-2</v>
      </c>
      <c r="AY627" s="5">
        <f t="shared" si="768"/>
        <v>1.3109673130517422E-2</v>
      </c>
      <c r="AZ627" s="5">
        <f t="shared" si="769"/>
        <v>6.6560480234700015E-3</v>
      </c>
      <c r="BA627" s="5">
        <f t="shared" si="770"/>
        <v>2.2529407534760482E-3</v>
      </c>
      <c r="BB627" s="5">
        <f t="shared" si="771"/>
        <v>5.7193195054808374E-4</v>
      </c>
      <c r="BC627" s="5">
        <f t="shared" si="772"/>
        <v>1.1615259941586866E-4</v>
      </c>
      <c r="BD627" s="5">
        <f t="shared" si="773"/>
        <v>3.7510058615184062E-5</v>
      </c>
      <c r="BE627" s="5">
        <f t="shared" si="774"/>
        <v>1.008325101497531E-4</v>
      </c>
      <c r="BF627" s="5">
        <f t="shared" si="775"/>
        <v>1.3552624920431855E-4</v>
      </c>
      <c r="BG627" s="5">
        <f t="shared" si="776"/>
        <v>1.2143811022927991E-4</v>
      </c>
      <c r="BH627" s="5">
        <f t="shared" si="777"/>
        <v>8.1610839427640651E-5</v>
      </c>
      <c r="BI627" s="5">
        <f t="shared" si="778"/>
        <v>4.387636862602149E-5</v>
      </c>
      <c r="BJ627" s="8">
        <f t="shared" si="779"/>
        <v>0.70734066583441924</v>
      </c>
      <c r="BK627" s="8">
        <f t="shared" si="780"/>
        <v>0.16743015766797342</v>
      </c>
      <c r="BL627" s="8">
        <f t="shared" si="781"/>
        <v>0.11378673222917003</v>
      </c>
      <c r="BM627" s="8">
        <f t="shared" si="782"/>
        <v>0.69493987928212642</v>
      </c>
      <c r="BN627" s="8">
        <f t="shared" si="783"/>
        <v>0.28482663928720792</v>
      </c>
    </row>
    <row r="628" spans="1:66" x14ac:dyDescent="0.25">
      <c r="A628" t="s">
        <v>196</v>
      </c>
      <c r="B628" t="s">
        <v>306</v>
      </c>
      <c r="C628" t="s">
        <v>201</v>
      </c>
      <c r="D628" t="s">
        <v>502</v>
      </c>
      <c r="E628">
        <f>VLOOKUP(A628,home!$A$2:$E$405,3,FALSE)</f>
        <v>1.5814814814814799</v>
      </c>
      <c r="F628">
        <f>VLOOKUP(B628,home!$B$2:$E$405,3,FALSE)</f>
        <v>1.94</v>
      </c>
      <c r="G628">
        <f>VLOOKUP(C628,away!$B$2:$E$405,4,FALSE)</f>
        <v>0.67</v>
      </c>
      <c r="H628">
        <f>VLOOKUP(A628,away!$A$2:$E$405,3,FALSE)</f>
        <v>1.3925925925925899</v>
      </c>
      <c r="I628">
        <f>VLOOKUP(C628,away!$B$2:$E$405,3,FALSE)</f>
        <v>1.05</v>
      </c>
      <c r="J628">
        <f>VLOOKUP(B628,home!$B$2:$E$405,4,FALSE)</f>
        <v>0.62</v>
      </c>
      <c r="K628" s="3">
        <f t="shared" si="728"/>
        <v>2.0556096296296276</v>
      </c>
      <c r="L628" s="3">
        <f t="shared" si="729"/>
        <v>0.90657777777777604</v>
      </c>
      <c r="M628" s="5">
        <f t="shared" si="730"/>
        <v>5.170569196942898E-2</v>
      </c>
      <c r="N628" s="5">
        <f t="shared" si="731"/>
        <v>0.10628671831902148</v>
      </c>
      <c r="O628" s="5">
        <f t="shared" si="732"/>
        <v>4.6875231324107119E-2</v>
      </c>
      <c r="P628" s="5">
        <f t="shared" si="733"/>
        <v>9.6357176900950928E-2</v>
      </c>
      <c r="Q628" s="5">
        <f t="shared" si="734"/>
        <v>0.10924200083915619</v>
      </c>
      <c r="R628" s="5">
        <f t="shared" si="735"/>
        <v>2.1248021523314113E-2</v>
      </c>
      <c r="S628" s="5">
        <f t="shared" si="736"/>
        <v>4.4892086280417368E-2</v>
      </c>
      <c r="T628" s="5">
        <f t="shared" si="737"/>
        <v>9.9036370360760156E-2</v>
      </c>
      <c r="U628" s="5">
        <f t="shared" si="738"/>
        <v>4.367763765390207E-2</v>
      </c>
      <c r="V628" s="5">
        <f t="shared" si="739"/>
        <v>9.2955050754319445E-3</v>
      </c>
      <c r="W628" s="5">
        <f t="shared" si="740"/>
        <v>7.4852969628325758E-2</v>
      </c>
      <c r="X628" s="5">
        <f t="shared" si="741"/>
        <v>6.7860038865714928E-2</v>
      </c>
      <c r="Y628" s="5">
        <f t="shared" si="742"/>
        <v>3.0760201617396673E-2</v>
      </c>
      <c r="Z628" s="5">
        <f t="shared" si="743"/>
        <v>6.42099471159349E-3</v>
      </c>
      <c r="AA628" s="5">
        <f t="shared" si="744"/>
        <v>1.3199058560952487E-2</v>
      </c>
      <c r="AB628" s="5">
        <f t="shared" si="745"/>
        <v>1.356605593996966E-2</v>
      </c>
      <c r="AC628" s="5">
        <f t="shared" si="746"/>
        <v>1.0826765304033884E-3</v>
      </c>
      <c r="AD628" s="5">
        <f t="shared" si="747"/>
        <v>3.8467121293590131E-2</v>
      </c>
      <c r="AE628" s="5">
        <f t="shared" si="748"/>
        <v>3.4873437339851106E-2</v>
      </c>
      <c r="AF628" s="5">
        <f t="shared" si="749"/>
        <v>1.5807741663517366E-2</v>
      </c>
      <c r="AG628" s="5">
        <f t="shared" si="750"/>
        <v>4.7769824363322472E-3</v>
      </c>
      <c r="AH628" s="5">
        <f t="shared" si="751"/>
        <v>1.455282779189819E-3</v>
      </c>
      <c r="AI628" s="5">
        <f t="shared" si="752"/>
        <v>2.9914932947367585E-3</v>
      </c>
      <c r="AJ628" s="5">
        <f t="shared" si="753"/>
        <v>3.074671211816672E-3</v>
      </c>
      <c r="AK628" s="5">
        <f t="shared" si="754"/>
        <v>2.1067745836517819E-3</v>
      </c>
      <c r="AL628" s="5">
        <f t="shared" si="755"/>
        <v>8.0705740503980489E-5</v>
      </c>
      <c r="AM628" s="5">
        <f t="shared" si="756"/>
        <v>1.5814676991046946E-2</v>
      </c>
      <c r="AN628" s="5">
        <f t="shared" si="757"/>
        <v>1.4337234722816663E-2</v>
      </c>
      <c r="AO628" s="5">
        <f t="shared" si="758"/>
        <v>6.4989091972447498E-3</v>
      </c>
      <c r="AP628" s="5">
        <f t="shared" si="759"/>
        <v>1.9639222193392324E-3</v>
      </c>
      <c r="AQ628" s="5">
        <f t="shared" si="760"/>
        <v>4.4511206033423967E-4</v>
      </c>
      <c r="AR628" s="5">
        <f t="shared" si="761"/>
        <v>2.6386540559923449E-4</v>
      </c>
      <c r="AS628" s="5">
        <f t="shared" si="762"/>
        <v>5.4240426867591368E-4</v>
      </c>
      <c r="AT628" s="5">
        <f t="shared" si="763"/>
        <v>5.574857189212122E-4</v>
      </c>
      <c r="AU628" s="5">
        <f t="shared" si="764"/>
        <v>3.8199100406514648E-4</v>
      </c>
      <c r="AV628" s="5">
        <f t="shared" si="765"/>
        <v>1.9630609659705139E-4</v>
      </c>
      <c r="AW628" s="5">
        <f t="shared" si="766"/>
        <v>4.1777999344090017E-6</v>
      </c>
      <c r="AX628" s="5">
        <f t="shared" si="767"/>
        <v>5.418133718713033E-3</v>
      </c>
      <c r="AY628" s="5">
        <f t="shared" si="768"/>
        <v>4.9119596264136992E-3</v>
      </c>
      <c r="AZ628" s="5">
        <f t="shared" si="769"/>
        <v>2.2265367213241427E-3</v>
      </c>
      <c r="BA628" s="5">
        <f t="shared" si="770"/>
        <v>6.728429043195525E-4</v>
      </c>
      <c r="BB628" s="5">
        <f t="shared" si="771"/>
        <v>1.5249610624789111E-4</v>
      </c>
      <c r="BC628" s="5">
        <f t="shared" si="772"/>
        <v>2.7649916224395357E-5</v>
      </c>
      <c r="BD628" s="5">
        <f t="shared" si="773"/>
        <v>3.9869085506764247E-5</v>
      </c>
      <c r="BE628" s="5">
        <f t="shared" si="774"/>
        <v>8.195527609223158E-5</v>
      </c>
      <c r="BF628" s="5">
        <f t="shared" si="775"/>
        <v>8.4234027367073052E-5</v>
      </c>
      <c r="BG628" s="5">
        <f t="shared" si="776"/>
        <v>5.7717425932746968E-5</v>
      </c>
      <c r="BH628" s="5">
        <f t="shared" si="777"/>
        <v>2.966112413619737E-5</v>
      </c>
      <c r="BI628" s="5">
        <f t="shared" si="778"/>
        <v>1.2194338480001411E-5</v>
      </c>
      <c r="BJ628" s="8">
        <f t="shared" si="779"/>
        <v>0.63443305654769067</v>
      </c>
      <c r="BK628" s="8">
        <f t="shared" si="780"/>
        <v>0.20832580212355026</v>
      </c>
      <c r="BL628" s="8">
        <f t="shared" si="781"/>
        <v>0.15044191064301402</v>
      </c>
      <c r="BM628" s="8">
        <f t="shared" si="782"/>
        <v>0.56299914132339046</v>
      </c>
      <c r="BN628" s="8">
        <f t="shared" si="783"/>
        <v>0.43171484087597883</v>
      </c>
    </row>
    <row r="629" spans="1:66" x14ac:dyDescent="0.25">
      <c r="A629" t="s">
        <v>32</v>
      </c>
      <c r="B629" t="s">
        <v>211</v>
      </c>
      <c r="C629" t="s">
        <v>308</v>
      </c>
      <c r="D629" t="s">
        <v>502</v>
      </c>
      <c r="E629">
        <f>VLOOKUP(A629,home!$A$2:$E$405,3,FALSE)</f>
        <v>1.2328244274809199</v>
      </c>
      <c r="F629">
        <f>VLOOKUP(B629,home!$B$2:$E$405,3,FALSE)</f>
        <v>0.87</v>
      </c>
      <c r="G629">
        <f>VLOOKUP(C629,away!$B$2:$E$405,4,FALSE)</f>
        <v>1.27</v>
      </c>
      <c r="H629">
        <f>VLOOKUP(A629,away!$A$2:$E$405,3,FALSE)</f>
        <v>1.1412213740457999</v>
      </c>
      <c r="I629">
        <f>VLOOKUP(C629,away!$B$2:$E$405,3,FALSE)</f>
        <v>0.52</v>
      </c>
      <c r="J629">
        <f>VLOOKUP(B629,home!$B$2:$E$405,4,FALSE)</f>
        <v>0.81</v>
      </c>
      <c r="K629" s="3">
        <f t="shared" si="728"/>
        <v>1.3621477099236685</v>
      </c>
      <c r="L629" s="3">
        <f t="shared" si="729"/>
        <v>0.48068244274809102</v>
      </c>
      <c r="M629" s="5">
        <f t="shared" si="730"/>
        <v>0.15836858398955431</v>
      </c>
      <c r="N629" s="5">
        <f t="shared" si="731"/>
        <v>0.21572140400522555</v>
      </c>
      <c r="O629" s="5">
        <f t="shared" si="732"/>
        <v>7.6124997806655173E-2</v>
      </c>
      <c r="P629" s="5">
        <f t="shared" si="733"/>
        <v>0.10369349143027964</v>
      </c>
      <c r="Q629" s="5">
        <f t="shared" si="734"/>
        <v>0.14692220822361826</v>
      </c>
      <c r="R629" s="5">
        <f t="shared" si="735"/>
        <v>1.829597494994804E-2</v>
      </c>
      <c r="S629" s="5">
        <f t="shared" si="736"/>
        <v>1.6973600278118738E-2</v>
      </c>
      <c r="T629" s="5">
        <f t="shared" si="737"/>
        <v>7.0622925942872491E-2</v>
      </c>
      <c r="U629" s="5">
        <f t="shared" si="738"/>
        <v>2.4921820378892529E-2</v>
      </c>
      <c r="V629" s="5">
        <f t="shared" si="739"/>
        <v>1.2348492012477165E-3</v>
      </c>
      <c r="W629" s="5">
        <f t="shared" si="740"/>
        <v>6.6709916489576651E-2</v>
      </c>
      <c r="X629" s="5">
        <f t="shared" si="741"/>
        <v>3.2066285613730858E-2</v>
      </c>
      <c r="Y629" s="5">
        <f t="shared" si="742"/>
        <v>7.7068502493330597E-3</v>
      </c>
      <c r="Z629" s="5">
        <f t="shared" si="743"/>
        <v>2.9315179771329685E-3</v>
      </c>
      <c r="AA629" s="5">
        <f t="shared" si="744"/>
        <v>3.993160499151739E-3</v>
      </c>
      <c r="AB629" s="5">
        <f t="shared" si="745"/>
        <v>2.7196372146385973E-3</v>
      </c>
      <c r="AC629" s="5">
        <f t="shared" si="746"/>
        <v>5.0533154146482049E-5</v>
      </c>
      <c r="AD629" s="5">
        <f t="shared" si="747"/>
        <v>2.271718999386901E-2</v>
      </c>
      <c r="AE629" s="5">
        <f t="shared" si="748"/>
        <v>1.0919754378625445E-2</v>
      </c>
      <c r="AF629" s="5">
        <f t="shared" si="749"/>
        <v>2.6244671044634211E-3</v>
      </c>
      <c r="AG629" s="5">
        <f t="shared" si="750"/>
        <v>4.2051175289516216E-4</v>
      </c>
      <c r="AH629" s="5">
        <f t="shared" si="751"/>
        <v>3.5228230555205446E-4</v>
      </c>
      <c r="AI629" s="5">
        <f t="shared" si="752"/>
        <v>4.7986053575436104E-4</v>
      </c>
      <c r="AJ629" s="5">
        <f t="shared" si="753"/>
        <v>3.2682046493027382E-4</v>
      </c>
      <c r="AK629" s="5">
        <f t="shared" si="754"/>
        <v>1.4839258262032035E-4</v>
      </c>
      <c r="AL629" s="5">
        <f t="shared" si="755"/>
        <v>1.3234845079574267E-6</v>
      </c>
      <c r="AM629" s="5">
        <f t="shared" si="756"/>
        <v>6.1888336652099109E-3</v>
      </c>
      <c r="AN629" s="5">
        <f t="shared" si="757"/>
        <v>2.9748636839547213E-3</v>
      </c>
      <c r="AO629" s="5">
        <f t="shared" si="758"/>
        <v>7.149823712229703E-4</v>
      </c>
      <c r="AP629" s="5">
        <f t="shared" si="759"/>
        <v>1.1455982424042657E-4</v>
      </c>
      <c r="AQ629" s="5">
        <f t="shared" si="760"/>
        <v>1.3766724039170055E-5</v>
      </c>
      <c r="AR629" s="5">
        <f t="shared" si="761"/>
        <v>3.3867183833938211E-5</v>
      </c>
      <c r="AS629" s="5">
        <f t="shared" si="762"/>
        <v>4.6132106900962825E-5</v>
      </c>
      <c r="AT629" s="5">
        <f t="shared" si="763"/>
        <v>3.1419371884550191E-5</v>
      </c>
      <c r="AU629" s="5">
        <f t="shared" si="764"/>
        <v>1.4265941819926713E-5</v>
      </c>
      <c r="AV629" s="5">
        <f t="shared" si="765"/>
        <v>4.8580799949793668E-6</v>
      </c>
      <c r="AW629" s="5">
        <f t="shared" si="766"/>
        <v>2.4071260085313064E-8</v>
      </c>
      <c r="AX629" s="5">
        <f t="shared" si="767"/>
        <v>1.4050176006940298E-3</v>
      </c>
      <c r="AY629" s="5">
        <f t="shared" si="768"/>
        <v>6.7536729240566811E-4</v>
      </c>
      <c r="AZ629" s="5">
        <f t="shared" si="769"/>
        <v>1.6231859993286042E-4</v>
      </c>
      <c r="BA629" s="5">
        <f t="shared" si="770"/>
        <v>2.6007900373059153E-5</v>
      </c>
      <c r="BB629" s="5">
        <f t="shared" si="771"/>
        <v>3.1253852705177653E-6</v>
      </c>
      <c r="BC629" s="5">
        <f t="shared" si="772"/>
        <v>3.0046356527227678E-7</v>
      </c>
      <c r="BD629" s="5">
        <f t="shared" si="773"/>
        <v>2.7132267757160105E-6</v>
      </c>
      <c r="BE629" s="5">
        <f t="shared" si="774"/>
        <v>3.6958156390451434E-6</v>
      </c>
      <c r="BF629" s="5">
        <f t="shared" si="775"/>
        <v>2.5171234045127109E-6</v>
      </c>
      <c r="BG629" s="5">
        <f t="shared" si="776"/>
        <v>1.1428979603507522E-6</v>
      </c>
      <c r="BH629" s="5">
        <f t="shared" si="777"/>
        <v>3.8919895984205234E-7</v>
      </c>
      <c r="BI629" s="5">
        <f t="shared" si="778"/>
        <v>1.060292943707051E-7</v>
      </c>
      <c r="BJ629" s="8">
        <f t="shared" si="779"/>
        <v>0.5887106572651184</v>
      </c>
      <c r="BK629" s="8">
        <f t="shared" si="780"/>
        <v>0.28099774883026052</v>
      </c>
      <c r="BL629" s="8">
        <f t="shared" si="781"/>
        <v>0.12750405371461129</v>
      </c>
      <c r="BM629" s="8">
        <f t="shared" si="782"/>
        <v>0.28034197416069662</v>
      </c>
      <c r="BN629" s="8">
        <f t="shared" si="783"/>
        <v>0.71912666040528095</v>
      </c>
    </row>
    <row r="630" spans="1:66" x14ac:dyDescent="0.25">
      <c r="A630" t="s">
        <v>32</v>
      </c>
      <c r="B630" t="s">
        <v>312</v>
      </c>
      <c r="C630" t="s">
        <v>311</v>
      </c>
      <c r="D630" t="s">
        <v>502</v>
      </c>
      <c r="E630">
        <f>VLOOKUP(A630,home!$A$2:$E$405,3,FALSE)</f>
        <v>1.2328244274809199</v>
      </c>
      <c r="F630">
        <f>VLOOKUP(B630,home!$B$2:$E$405,3,FALSE)</f>
        <v>0.64</v>
      </c>
      <c r="G630">
        <f>VLOOKUP(C630,away!$B$2:$E$405,4,FALSE)</f>
        <v>0.98</v>
      </c>
      <c r="H630">
        <f>VLOOKUP(A630,away!$A$2:$E$405,3,FALSE)</f>
        <v>1.1412213740457999</v>
      </c>
      <c r="I630">
        <f>VLOOKUP(C630,away!$B$2:$E$405,3,FALSE)</f>
        <v>0.98</v>
      </c>
      <c r="J630">
        <f>VLOOKUP(B630,home!$B$2:$E$405,4,FALSE)</f>
        <v>1.06</v>
      </c>
      <c r="K630" s="3">
        <f t="shared" si="728"/>
        <v>0.77322748091603299</v>
      </c>
      <c r="L630" s="3">
        <f t="shared" si="729"/>
        <v>1.1855007633587771</v>
      </c>
      <c r="M630" s="5">
        <f t="shared" si="730"/>
        <v>0.14103767238216897</v>
      </c>
      <c r="N630" s="5">
        <f t="shared" si="731"/>
        <v>0.10905420413032528</v>
      </c>
      <c r="O630" s="5">
        <f t="shared" si="732"/>
        <v>0.16720026827140644</v>
      </c>
      <c r="P630" s="5">
        <f t="shared" si="733"/>
        <v>0.12928384224398451</v>
      </c>
      <c r="Q630" s="5">
        <f t="shared" si="734"/>
        <v>4.2161853771497122E-2</v>
      </c>
      <c r="R630" s="5">
        <f t="shared" si="735"/>
        <v>9.9108022834772325E-2</v>
      </c>
      <c r="S630" s="5">
        <f t="shared" si="736"/>
        <v>2.9627388879612249E-2</v>
      </c>
      <c r="T630" s="5">
        <f t="shared" si="737"/>
        <v>4.9982909830730969E-2</v>
      </c>
      <c r="U630" s="5">
        <f t="shared" si="738"/>
        <v>7.663304683509968E-2</v>
      </c>
      <c r="V630" s="5">
        <f t="shared" si="739"/>
        <v>3.0175882997289733E-3</v>
      </c>
      <c r="W630" s="5">
        <f t="shared" si="740"/>
        <v>1.0866901327494956E-2</v>
      </c>
      <c r="X630" s="5">
        <f t="shared" si="741"/>
        <v>1.2882719819089779E-2</v>
      </c>
      <c r="Y630" s="5">
        <f t="shared" si="742"/>
        <v>7.6362370898340904E-3</v>
      </c>
      <c r="Z630" s="5">
        <f t="shared" si="743"/>
        <v>3.9164212241867231E-2</v>
      </c>
      <c r="AA630" s="5">
        <f t="shared" si="744"/>
        <v>3.0282845173839862E-2</v>
      </c>
      <c r="AB630" s="5">
        <f t="shared" si="745"/>
        <v>1.1707764044369221E-2</v>
      </c>
      <c r="AC630" s="5">
        <f t="shared" si="746"/>
        <v>1.7288173928555652E-4</v>
      </c>
      <c r="AD630" s="5">
        <f t="shared" si="747"/>
        <v>2.1006466847055044E-3</v>
      </c>
      <c r="AE630" s="5">
        <f t="shared" si="748"/>
        <v>2.4903182482654599E-3</v>
      </c>
      <c r="AF630" s="5">
        <f t="shared" si="749"/>
        <v>1.4761370921624979E-3</v>
      </c>
      <c r="AG630" s="5">
        <f t="shared" si="750"/>
        <v>5.8332054986028211E-4</v>
      </c>
      <c r="AH630" s="5">
        <f t="shared" si="751"/>
        <v>1.1607300877269692E-2</v>
      </c>
      <c r="AI630" s="5">
        <f t="shared" si="752"/>
        <v>8.9750840175657036E-3</v>
      </c>
      <c r="AJ630" s="5">
        <f t="shared" si="753"/>
        <v>3.4698908029560387E-3</v>
      </c>
      <c r="AK630" s="5">
        <f t="shared" si="754"/>
        <v>8.9433830820780298E-4</v>
      </c>
      <c r="AL630" s="5">
        <f t="shared" si="755"/>
        <v>6.3389632375939066E-6</v>
      </c>
      <c r="AM630" s="5">
        <f t="shared" si="756"/>
        <v>3.2485554886189081E-4</v>
      </c>
      <c r="AN630" s="5">
        <f t="shared" si="757"/>
        <v>3.8511650115710607E-4</v>
      </c>
      <c r="AO630" s="5">
        <f t="shared" si="758"/>
        <v>2.2827795305190531E-4</v>
      </c>
      <c r="AP630" s="5">
        <f t="shared" si="759"/>
        <v>9.0207895867004263E-5</v>
      </c>
      <c r="AQ630" s="5">
        <f t="shared" si="760"/>
        <v>2.6735382352830658E-5</v>
      </c>
      <c r="AR630" s="5">
        <f t="shared" si="761"/>
        <v>2.7520928101076453E-3</v>
      </c>
      <c r="AS630" s="5">
        <f t="shared" si="762"/>
        <v>2.1279937908066609E-3</v>
      </c>
      <c r="AT630" s="5">
        <f t="shared" si="763"/>
        <v>8.2271163913519697E-4</v>
      </c>
      <c r="AU630" s="5">
        <f t="shared" si="764"/>
        <v>2.1204774941626961E-4</v>
      </c>
      <c r="AV630" s="5">
        <f t="shared" si="765"/>
        <v>4.0990286778764078E-5</v>
      </c>
      <c r="AW630" s="5">
        <f t="shared" si="766"/>
        <v>1.6140792372812188E-7</v>
      </c>
      <c r="AX630" s="5">
        <f t="shared" si="767"/>
        <v>4.1864539618012503E-5</v>
      </c>
      <c r="AY630" s="5">
        <f t="shared" si="768"/>
        <v>4.9630443674817586E-5</v>
      </c>
      <c r="AZ630" s="5">
        <f t="shared" si="769"/>
        <v>2.9418464431165525E-5</v>
      </c>
      <c r="BA630" s="5">
        <f t="shared" si="770"/>
        <v>1.1625204013329919E-5</v>
      </c>
      <c r="BB630" s="5">
        <f t="shared" si="771"/>
        <v>3.4454220580010345E-6</v>
      </c>
      <c r="BC630" s="5">
        <f t="shared" si="772"/>
        <v>8.1691009597067927E-7</v>
      </c>
      <c r="BD630" s="5">
        <f t="shared" si="773"/>
        <v>5.4376802120280202E-4</v>
      </c>
      <c r="BE630" s="5">
        <f t="shared" si="774"/>
        <v>4.2045637723733868E-4</v>
      </c>
      <c r="BF630" s="5">
        <f t="shared" si="775"/>
        <v>1.625542127031543E-4</v>
      </c>
      <c r="BG630" s="5">
        <f t="shared" si="776"/>
        <v>4.189712813358301E-5</v>
      </c>
      <c r="BH630" s="5">
        <f t="shared" si="777"/>
        <v>8.09900271108666E-6</v>
      </c>
      <c r="BI630" s="5">
        <f t="shared" si="778"/>
        <v>1.2524742928451324E-6</v>
      </c>
      <c r="BJ630" s="8">
        <f t="shared" si="779"/>
        <v>0.24042724280914798</v>
      </c>
      <c r="BK630" s="8">
        <f t="shared" si="780"/>
        <v>0.3031953429516927</v>
      </c>
      <c r="BL630" s="8">
        <f t="shared" si="781"/>
        <v>0.41701242465801214</v>
      </c>
      <c r="BM630" s="8">
        <f t="shared" si="782"/>
        <v>0.31190388999081425</v>
      </c>
      <c r="BN630" s="8">
        <f t="shared" si="783"/>
        <v>0.68784586363415468</v>
      </c>
    </row>
    <row r="631" spans="1:66" x14ac:dyDescent="0.25">
      <c r="A631" t="s">
        <v>32</v>
      </c>
      <c r="B631" t="s">
        <v>330</v>
      </c>
      <c r="C631" t="s">
        <v>36</v>
      </c>
      <c r="D631" t="s">
        <v>502</v>
      </c>
      <c r="E631">
        <f>VLOOKUP(A631,home!$A$2:$E$405,3,FALSE)</f>
        <v>1.2328244274809199</v>
      </c>
      <c r="F631">
        <f>VLOOKUP(B631,home!$B$2:$E$405,3,FALSE)</f>
        <v>1.1000000000000001</v>
      </c>
      <c r="G631">
        <f>VLOOKUP(C631,away!$B$2:$E$405,4,FALSE)</f>
        <v>0.57999999999999996</v>
      </c>
      <c r="H631">
        <f>VLOOKUP(A631,away!$A$2:$E$405,3,FALSE)</f>
        <v>1.1412213740457999</v>
      </c>
      <c r="I631">
        <f>VLOOKUP(C631,away!$B$2:$E$405,3,FALSE)</f>
        <v>1.74</v>
      </c>
      <c r="J631">
        <f>VLOOKUP(B631,home!$B$2:$E$405,4,FALSE)</f>
        <v>0.94</v>
      </c>
      <c r="K631" s="3">
        <f t="shared" si="728"/>
        <v>0.78654198473282688</v>
      </c>
      <c r="L631" s="3">
        <f t="shared" si="729"/>
        <v>1.8665816793893102</v>
      </c>
      <c r="M631" s="5">
        <f t="shared" si="730"/>
        <v>7.0430866724144808E-2</v>
      </c>
      <c r="N631" s="5">
        <f t="shared" si="731"/>
        <v>5.5396833699662071E-2</v>
      </c>
      <c r="O631" s="5">
        <f t="shared" si="732"/>
        <v>0.13146496549079892</v>
      </c>
      <c r="P631" s="5">
        <f t="shared" si="733"/>
        <v>0.10340271487996557</v>
      </c>
      <c r="Q631" s="5">
        <f t="shared" si="734"/>
        <v>2.178596776302328E-2</v>
      </c>
      <c r="R631" s="5">
        <f t="shared" si="735"/>
        <v>0.12269504803333658</v>
      </c>
      <c r="S631" s="5">
        <f t="shared" si="736"/>
        <v>3.7952541058542823E-2</v>
      </c>
      <c r="T631" s="5">
        <f t="shared" si="737"/>
        <v>4.0665288294225367E-2</v>
      </c>
      <c r="U631" s="5">
        <f t="shared" si="738"/>
        <v>9.6504806597030077E-2</v>
      </c>
      <c r="V631" s="5">
        <f t="shared" si="739"/>
        <v>6.1910920036070318E-3</v>
      </c>
      <c r="W631" s="5">
        <f t="shared" si="740"/>
        <v>5.7118594412179048E-3</v>
      </c>
      <c r="X631" s="5">
        <f t="shared" si="741"/>
        <v>1.0661652188224202E-2</v>
      </c>
      <c r="Y631" s="5">
        <f t="shared" si="742"/>
        <v>9.9504223232801253E-3</v>
      </c>
      <c r="Z631" s="5">
        <f t="shared" si="743"/>
        <v>7.6340109603605821E-2</v>
      </c>
      <c r="AA631" s="5">
        <f t="shared" si="744"/>
        <v>6.0044701322341659E-2</v>
      </c>
      <c r="AB631" s="5">
        <f t="shared" si="745"/>
        <v>2.3613839275382201E-2</v>
      </c>
      <c r="AC631" s="5">
        <f t="shared" si="746"/>
        <v>5.6808874345531664E-4</v>
      </c>
      <c r="AD631" s="5">
        <f t="shared" si="747"/>
        <v>1.1231543153526163E-3</v>
      </c>
      <c r="AE631" s="5">
        <f t="shared" si="748"/>
        <v>2.0964592681642375E-3</v>
      </c>
      <c r="AF631" s="5">
        <f t="shared" si="749"/>
        <v>1.9566062307706435E-3</v>
      </c>
      <c r="AG631" s="5">
        <f t="shared" si="750"/>
        <v>1.217388448045152E-3</v>
      </c>
      <c r="AH631" s="5">
        <f t="shared" si="751"/>
        <v>3.5623762497165652E-2</v>
      </c>
      <c r="AI631" s="5">
        <f t="shared" si="752"/>
        <v>2.8019584858171517E-2</v>
      </c>
      <c r="AJ631" s="5">
        <f t="shared" si="753"/>
        <v>1.1019289942868044E-2</v>
      </c>
      <c r="AK631" s="5">
        <f t="shared" si="754"/>
        <v>2.8890447273366366E-3</v>
      </c>
      <c r="AL631" s="5">
        <f t="shared" si="755"/>
        <v>3.3361462721224944E-5</v>
      </c>
      <c r="AM631" s="5">
        <f t="shared" si="756"/>
        <v>1.7668160487173729E-4</v>
      </c>
      <c r="AN631" s="5">
        <f t="shared" si="757"/>
        <v>3.2979064673868593E-4</v>
      </c>
      <c r="AO631" s="5">
        <f t="shared" si="758"/>
        <v>3.0779058961819157E-4</v>
      </c>
      <c r="AP631" s="5">
        <f t="shared" si="759"/>
        <v>1.9150542522324999E-4</v>
      </c>
      <c r="AQ631" s="5">
        <f t="shared" si="760"/>
        <v>8.9365129556344516E-5</v>
      </c>
      <c r="AR631" s="5">
        <f t="shared" si="761"/>
        <v>1.3298932485625071E-2</v>
      </c>
      <c r="AS631" s="5">
        <f t="shared" si="762"/>
        <v>1.0460168752071409E-2</v>
      </c>
      <c r="AT631" s="5">
        <f t="shared" si="763"/>
        <v>4.1136809454472715E-3</v>
      </c>
      <c r="AU631" s="5">
        <f t="shared" si="764"/>
        <v>1.0785275917965696E-3</v>
      </c>
      <c r="AV631" s="5">
        <f t="shared" si="765"/>
        <v>2.1207680816019746E-4</v>
      </c>
      <c r="AW631" s="5">
        <f t="shared" si="766"/>
        <v>1.360540554869635E-6</v>
      </c>
      <c r="AX631" s="5">
        <f t="shared" si="767"/>
        <v>2.3161250026932877E-5</v>
      </c>
      <c r="AY631" s="5">
        <f t="shared" si="768"/>
        <v>4.3232364972028072E-5</v>
      </c>
      <c r="AZ631" s="5">
        <f t="shared" si="769"/>
        <v>4.0348370206729883E-5</v>
      </c>
      <c r="BA631" s="5">
        <f t="shared" si="770"/>
        <v>2.5104509540366489E-5</v>
      </c>
      <c r="BB631" s="5">
        <f t="shared" si="771"/>
        <v>1.1714904394525564E-5</v>
      </c>
      <c r="BC631" s="5">
        <f t="shared" si="772"/>
        <v>4.3733651837237447E-6</v>
      </c>
      <c r="BD631" s="5">
        <f t="shared" si="773"/>
        <v>4.1372572888505182E-3</v>
      </c>
      <c r="BE631" s="5">
        <f t="shared" si="774"/>
        <v>3.2541265593228406E-3</v>
      </c>
      <c r="BF631" s="5">
        <f t="shared" si="775"/>
        <v>1.279753581270796E-3</v>
      </c>
      <c r="BG631" s="5">
        <f t="shared" si="776"/>
        <v>3.3552664059389168E-4</v>
      </c>
      <c r="BH631" s="5">
        <f t="shared" si="777"/>
        <v>6.5976447455864346E-5</v>
      </c>
      <c r="BI631" s="5">
        <f t="shared" si="778"/>
        <v>1.0378649185511325E-5</v>
      </c>
      <c r="BJ631" s="8">
        <f t="shared" si="779"/>
        <v>0.15180870013229814</v>
      </c>
      <c r="BK631" s="8">
        <f t="shared" si="780"/>
        <v>0.21862189723740882</v>
      </c>
      <c r="BL631" s="8">
        <f t="shared" si="781"/>
        <v>0.5501214484942113</v>
      </c>
      <c r="BM631" s="8">
        <f t="shared" si="782"/>
        <v>0.49167388705217541</v>
      </c>
      <c r="BN631" s="8">
        <f t="shared" si="783"/>
        <v>0.50517639659093116</v>
      </c>
    </row>
    <row r="632" spans="1:66" x14ac:dyDescent="0.25">
      <c r="A632" t="s">
        <v>32</v>
      </c>
      <c r="B632" t="s">
        <v>35</v>
      </c>
      <c r="C632" t="s">
        <v>209</v>
      </c>
      <c r="D632" t="s">
        <v>502</v>
      </c>
      <c r="E632">
        <f>VLOOKUP(A632,home!$A$2:$E$405,3,FALSE)</f>
        <v>1.2328244274809199</v>
      </c>
      <c r="F632">
        <f>VLOOKUP(B632,home!$B$2:$E$405,3,FALSE)</f>
        <v>1.62</v>
      </c>
      <c r="G632">
        <f>VLOOKUP(C632,away!$B$2:$E$405,4,FALSE)</f>
        <v>0.81</v>
      </c>
      <c r="H632">
        <f>VLOOKUP(A632,away!$A$2:$E$405,3,FALSE)</f>
        <v>1.1412213740457999</v>
      </c>
      <c r="I632">
        <f>VLOOKUP(C632,away!$B$2:$E$405,3,FALSE)</f>
        <v>0.76</v>
      </c>
      <c r="J632">
        <f>VLOOKUP(B632,home!$B$2:$E$405,4,FALSE)</f>
        <v>0.75</v>
      </c>
      <c r="K632" s="3">
        <f t="shared" si="728"/>
        <v>1.6177122137404634</v>
      </c>
      <c r="L632" s="3">
        <f t="shared" si="729"/>
        <v>0.65049618320610592</v>
      </c>
      <c r="M632" s="5">
        <f t="shared" si="730"/>
        <v>0.10349744040732024</v>
      </c>
      <c r="N632" s="5">
        <f t="shared" si="731"/>
        <v>0.16742907343779773</v>
      </c>
      <c r="O632" s="5">
        <f t="shared" si="732"/>
        <v>6.7324689956563225E-2</v>
      </c>
      <c r="P632" s="5">
        <f t="shared" si="733"/>
        <v>0.10891197322902224</v>
      </c>
      <c r="Q632" s="5">
        <f t="shared" si="734"/>
        <v>0.13542602851778723</v>
      </c>
      <c r="R632" s="5">
        <f t="shared" si="735"/>
        <v>2.1897226926139414E-2</v>
      </c>
      <c r="S632" s="5">
        <f t="shared" si="736"/>
        <v>2.865244267383903E-2</v>
      </c>
      <c r="T632" s="5">
        <f t="shared" si="737"/>
        <v>8.8094114657581851E-2</v>
      </c>
      <c r="U632" s="5">
        <f t="shared" si="738"/>
        <v>3.542341144546228E-2</v>
      </c>
      <c r="V632" s="5">
        <f t="shared" si="739"/>
        <v>3.3501569992219339E-3</v>
      </c>
      <c r="W632" s="5">
        <f t="shared" si="740"/>
        <v>7.3026780130529559E-2</v>
      </c>
      <c r="X632" s="5">
        <f t="shared" si="741"/>
        <v>4.7503641746740981E-2</v>
      </c>
      <c r="Y632" s="5">
        <f t="shared" si="742"/>
        <v>1.545046882232262E-2</v>
      </c>
      <c r="Z632" s="5">
        <f t="shared" si="743"/>
        <v>4.7480208460838865E-3</v>
      </c>
      <c r="AA632" s="5">
        <f t="shared" si="744"/>
        <v>7.6809313138042319E-3</v>
      </c>
      <c r="AB632" s="5">
        <f t="shared" si="745"/>
        <v>6.212768199621346E-3</v>
      </c>
      <c r="AC632" s="5">
        <f t="shared" si="746"/>
        <v>2.2033890885145597E-4</v>
      </c>
      <c r="AD632" s="5">
        <f t="shared" si="747"/>
        <v>2.9534078536824254E-2</v>
      </c>
      <c r="AE632" s="5">
        <f t="shared" si="748"/>
        <v>1.9211805362713552E-2</v>
      </c>
      <c r="AF632" s="5">
        <f t="shared" si="749"/>
        <v>6.2486030304718812E-3</v>
      </c>
      <c r="AG632" s="5">
        <f t="shared" si="750"/>
        <v>1.354897473897355E-3</v>
      </c>
      <c r="AH632" s="5">
        <f t="shared" si="751"/>
        <v>7.7214235954014838E-4</v>
      </c>
      <c r="AI632" s="5">
        <f t="shared" si="752"/>
        <v>1.2491041257744783E-3</v>
      </c>
      <c r="AJ632" s="5">
        <f t="shared" si="753"/>
        <v>1.0103455002494891E-3</v>
      </c>
      <c r="AK632" s="5">
        <f t="shared" si="754"/>
        <v>5.4481608528377228E-4</v>
      </c>
      <c r="AL632" s="5">
        <f t="shared" si="755"/>
        <v>9.2746430240972134E-6</v>
      </c>
      <c r="AM632" s="5">
        <f t="shared" si="756"/>
        <v>9.5555279141181348E-3</v>
      </c>
      <c r="AN632" s="5">
        <f t="shared" si="757"/>
        <v>6.2158344366532491E-3</v>
      </c>
      <c r="AO632" s="5">
        <f t="shared" si="758"/>
        <v>2.0216882882420069E-3</v>
      </c>
      <c r="AP632" s="5">
        <f t="shared" si="759"/>
        <v>4.3836683837797038E-4</v>
      </c>
      <c r="AQ632" s="5">
        <f t="shared" si="760"/>
        <v>7.1288988802249402E-5</v>
      </c>
      <c r="AR632" s="5">
        <f t="shared" si="761"/>
        <v>1.0045513155452467E-4</v>
      </c>
      <c r="AS632" s="5">
        <f t="shared" si="762"/>
        <v>1.6250749324865958E-4</v>
      </c>
      <c r="AT632" s="5">
        <f t="shared" si="763"/>
        <v>1.3144517832635127E-4</v>
      </c>
      <c r="AU632" s="5">
        <f t="shared" si="764"/>
        <v>7.0880156805277231E-5</v>
      </c>
      <c r="AV632" s="5">
        <f t="shared" si="765"/>
        <v>2.8665923843934039E-5</v>
      </c>
      <c r="AW632" s="5">
        <f t="shared" si="766"/>
        <v>2.7110699248369704E-7</v>
      </c>
      <c r="AX632" s="5">
        <f t="shared" si="767"/>
        <v>2.5763490359011392E-3</v>
      </c>
      <c r="AY632" s="5">
        <f t="shared" si="768"/>
        <v>1.6759052144604217E-3</v>
      </c>
      <c r="AZ632" s="5">
        <f t="shared" si="769"/>
        <v>5.4508497271085732E-4</v>
      </c>
      <c r="BA632" s="5">
        <f t="shared" si="770"/>
        <v>1.1819189809047236E-4</v>
      </c>
      <c r="BB632" s="5">
        <f t="shared" si="771"/>
        <v>1.9220844648434327E-5</v>
      </c>
      <c r="BC632" s="5">
        <f t="shared" si="772"/>
        <v>2.5006172163608077E-6</v>
      </c>
      <c r="BD632" s="5">
        <f t="shared" si="773"/>
        <v>1.089094660994759E-5</v>
      </c>
      <c r="BE632" s="5">
        <f t="shared" si="774"/>
        <v>1.7618417350107513E-5</v>
      </c>
      <c r="BF632" s="5">
        <f t="shared" si="775"/>
        <v>1.4250764467022909E-5</v>
      </c>
      <c r="BG632" s="5">
        <f t="shared" si="776"/>
        <v>7.684545244480521E-6</v>
      </c>
      <c r="BH632" s="5">
        <f t="shared" si="777"/>
        <v>3.1078456747593324E-6</v>
      </c>
      <c r="BI632" s="5">
        <f t="shared" si="778"/>
        <v>1.0055199812957287E-6</v>
      </c>
      <c r="BJ632" s="8">
        <f t="shared" si="779"/>
        <v>0.60651945076588842</v>
      </c>
      <c r="BK632" s="8">
        <f t="shared" si="780"/>
        <v>0.24631753207573942</v>
      </c>
      <c r="BL632" s="8">
        <f t="shared" si="781"/>
        <v>0.14266394783554473</v>
      </c>
      <c r="BM632" s="8">
        <f t="shared" si="782"/>
        <v>0.39408688494115823</v>
      </c>
      <c r="BN632" s="8">
        <f t="shared" si="783"/>
        <v>0.60448643247463008</v>
      </c>
    </row>
    <row r="633" spans="1:66" x14ac:dyDescent="0.25">
      <c r="A633" t="s">
        <v>340</v>
      </c>
      <c r="B633" t="s">
        <v>353</v>
      </c>
      <c r="C633" t="s">
        <v>390</v>
      </c>
      <c r="D633" t="s">
        <v>502</v>
      </c>
      <c r="E633">
        <f>VLOOKUP(A633,home!$A$2:$E$405,3,FALSE)</f>
        <v>1.34848484848485</v>
      </c>
      <c r="F633">
        <f>VLOOKUP(B633,home!$B$2:$E$405,3,FALSE)</f>
        <v>1.61</v>
      </c>
      <c r="G633">
        <f>VLOOKUP(C633,away!$B$2:$E$405,4,FALSE)</f>
        <v>1.27</v>
      </c>
      <c r="H633">
        <f>VLOOKUP(A633,away!$A$2:$E$405,3,FALSE)</f>
        <v>1.1393939393939401</v>
      </c>
      <c r="I633">
        <f>VLOOKUP(C633,away!$B$2:$E$405,3,FALSE)</f>
        <v>0.7</v>
      </c>
      <c r="J633">
        <f>VLOOKUP(B633,home!$B$2:$E$405,4,FALSE)</f>
        <v>0.46</v>
      </c>
      <c r="K633" s="3">
        <f t="shared" si="728"/>
        <v>2.7572469696969728</v>
      </c>
      <c r="L633" s="3">
        <f t="shared" si="729"/>
        <v>0.3668848484848487</v>
      </c>
      <c r="M633" s="5">
        <f t="shared" si="730"/>
        <v>4.3975095433623664E-2</v>
      </c>
      <c r="N633" s="5">
        <f t="shared" si="731"/>
        <v>0.12125019862649401</v>
      </c>
      <c r="O633" s="5">
        <f t="shared" si="732"/>
        <v>1.6133796225271779E-2</v>
      </c>
      <c r="P633" s="5">
        <f t="shared" si="733"/>
        <v>4.4484860751839064E-2</v>
      </c>
      <c r="Q633" s="5">
        <f t="shared" si="734"/>
        <v>0.16715837136902836</v>
      </c>
      <c r="R633" s="5">
        <f t="shared" si="735"/>
        <v>2.9596226917971299E-3</v>
      </c>
      <c r="S633" s="5">
        <f t="shared" si="736"/>
        <v>1.1250133834828641E-2</v>
      </c>
      <c r="T633" s="5">
        <f t="shared" si="737"/>
        <v>6.1327873752700039E-2</v>
      </c>
      <c r="U633" s="5">
        <f t="shared" si="738"/>
        <v>8.1604106984040324E-3</v>
      </c>
      <c r="V633" s="5">
        <f t="shared" si="739"/>
        <v>1.2645052138085353E-3</v>
      </c>
      <c r="W633" s="5">
        <f t="shared" si="740"/>
        <v>0.15363230430557823</v>
      </c>
      <c r="X633" s="5">
        <f t="shared" si="741"/>
        <v>5.6365364687530228E-2</v>
      </c>
      <c r="Y633" s="5">
        <f t="shared" si="742"/>
        <v>1.0339799141588883E-2</v>
      </c>
      <c r="Z633" s="5">
        <f t="shared" si="743"/>
        <v>3.6194690761743665E-4</v>
      </c>
      <c r="AA633" s="5">
        <f t="shared" si="744"/>
        <v>9.9797701421936716E-4</v>
      </c>
      <c r="AB633" s="5">
        <f t="shared" si="745"/>
        <v>1.3758345491417918E-3</v>
      </c>
      <c r="AC633" s="5">
        <f t="shared" si="746"/>
        <v>7.9947720695048546E-5</v>
      </c>
      <c r="AD633" s="5">
        <f t="shared" si="747"/>
        <v>0.10590055137352969</v>
      </c>
      <c r="AE633" s="5">
        <f t="shared" si="748"/>
        <v>3.885330774513937E-2</v>
      </c>
      <c r="AF633" s="5">
        <f t="shared" si="749"/>
        <v>7.1273449626053278E-3</v>
      </c>
      <c r="AG633" s="5">
        <f t="shared" si="750"/>
        <v>8.7163829223490163E-4</v>
      </c>
      <c r="AH633" s="5">
        <f t="shared" si="751"/>
        <v>3.3198209090195695E-5</v>
      </c>
      <c r="AI633" s="5">
        <f t="shared" si="752"/>
        <v>9.153566141330856E-5</v>
      </c>
      <c r="AJ633" s="5">
        <f t="shared" si="753"/>
        <v>1.2619321252552661E-4</v>
      </c>
      <c r="AK633" s="5">
        <f t="shared" si="754"/>
        <v>1.1598195094411142E-4</v>
      </c>
      <c r="AL633" s="5">
        <f t="shared" si="755"/>
        <v>3.2349794241281957E-6</v>
      </c>
      <c r="AM633" s="5">
        <f t="shared" si="756"/>
        <v>5.839879487278065E-2</v>
      </c>
      <c r="AN633" s="5">
        <f t="shared" si="757"/>
        <v>2.1425633008597886E-2</v>
      </c>
      <c r="AO633" s="5">
        <f t="shared" si="758"/>
        <v>3.9303700600257039E-3</v>
      </c>
      <c r="AP633" s="5">
        <f t="shared" si="759"/>
        <v>4.8066440798730524E-4</v>
      </c>
      <c r="AQ633" s="5">
        <f t="shared" si="760"/>
        <v>4.4087122124120502E-5</v>
      </c>
      <c r="AR633" s="5">
        <f t="shared" si="761"/>
        <v>2.435983982404956E-6</v>
      </c>
      <c r="AS633" s="5">
        <f t="shared" si="762"/>
        <v>6.7166094537164286E-6</v>
      </c>
      <c r="AT633" s="5">
        <f t="shared" si="763"/>
        <v>9.2596755314488325E-6</v>
      </c>
      <c r="AU633" s="5">
        <f t="shared" si="764"/>
        <v>8.5104040998214996E-6</v>
      </c>
      <c r="AV633" s="5">
        <f t="shared" si="765"/>
        <v>5.8663214787823809E-6</v>
      </c>
      <c r="AW633" s="5">
        <f t="shared" si="766"/>
        <v>9.0902215218752083E-8</v>
      </c>
      <c r="AX633" s="5">
        <f t="shared" si="767"/>
        <v>2.6836650032821579E-2</v>
      </c>
      <c r="AY633" s="5">
        <f t="shared" si="768"/>
        <v>9.8459602811326544E-3</v>
      </c>
      <c r="AZ633" s="5">
        <f t="shared" si="769"/>
        <v>1.806166822965596E-3</v>
      </c>
      <c r="BA633" s="5">
        <f t="shared" si="770"/>
        <v>2.2088508039403104E-4</v>
      </c>
      <c r="BB633" s="5">
        <f t="shared" si="771"/>
        <v>2.0259847313231927E-5</v>
      </c>
      <c r="BC633" s="5">
        <f t="shared" si="772"/>
        <v>1.4866062023682536E-6</v>
      </c>
      <c r="BD633" s="5">
        <f t="shared" si="773"/>
        <v>1.4895426904935997E-7</v>
      </c>
      <c r="BE633" s="5">
        <f t="shared" si="774"/>
        <v>4.107037069597753E-7</v>
      </c>
      <c r="BF633" s="5">
        <f t="shared" si="775"/>
        <v>5.6620577572907711E-7</v>
      </c>
      <c r="BG633" s="5">
        <f t="shared" si="776"/>
        <v>5.203897197846405E-7</v>
      </c>
      <c r="BH633" s="5">
        <f t="shared" si="777"/>
        <v>3.5871074448441418E-7</v>
      </c>
      <c r="BI633" s="5">
        <f t="shared" si="778"/>
        <v>1.9781082264547917E-7</v>
      </c>
      <c r="BJ633" s="8">
        <f t="shared" si="779"/>
        <v>0.84583771239877437</v>
      </c>
      <c r="BK633" s="8">
        <f t="shared" si="780"/>
        <v>0.11090373821535175</v>
      </c>
      <c r="BL633" s="8">
        <f t="shared" si="781"/>
        <v>3.0029541982392067E-2</v>
      </c>
      <c r="BM633" s="8">
        <f t="shared" si="782"/>
        <v>0.58132512502716382</v>
      </c>
      <c r="BN633" s="8">
        <f t="shared" si="783"/>
        <v>0.39596194509805399</v>
      </c>
    </row>
    <row r="634" spans="1:66" x14ac:dyDescent="0.25">
      <c r="A634" t="s">
        <v>340</v>
      </c>
      <c r="B634" t="s">
        <v>387</v>
      </c>
      <c r="C634" t="s">
        <v>377</v>
      </c>
      <c r="D634" t="s">
        <v>502</v>
      </c>
      <c r="E634">
        <f>VLOOKUP(A634,home!$A$2:$E$405,3,FALSE)</f>
        <v>1.34848484848485</v>
      </c>
      <c r="F634">
        <f>VLOOKUP(B634,home!$B$2:$E$405,3,FALSE)</f>
        <v>1.1100000000000001</v>
      </c>
      <c r="G634">
        <f>VLOOKUP(C634,away!$B$2:$E$405,4,FALSE)</f>
        <v>1.18</v>
      </c>
      <c r="H634">
        <f>VLOOKUP(A634,away!$A$2:$E$405,3,FALSE)</f>
        <v>1.1393939393939401</v>
      </c>
      <c r="I634">
        <f>VLOOKUP(C634,away!$B$2:$E$405,3,FALSE)</f>
        <v>0.65</v>
      </c>
      <c r="J634">
        <f>VLOOKUP(B634,home!$B$2:$E$405,4,FALSE)</f>
        <v>1.1000000000000001</v>
      </c>
      <c r="K634" s="3">
        <f t="shared" si="728"/>
        <v>1.7662454545454565</v>
      </c>
      <c r="L634" s="3">
        <f t="shared" si="729"/>
        <v>0.81466666666666721</v>
      </c>
      <c r="M634" s="5">
        <f t="shared" si="730"/>
        <v>7.5704920457530966E-2</v>
      </c>
      <c r="N634" s="5">
        <f t="shared" si="731"/>
        <v>0.1337134716448394</v>
      </c>
      <c r="O634" s="5">
        <f t="shared" si="732"/>
        <v>6.167427519940194E-2</v>
      </c>
      <c r="P634" s="5">
        <f t="shared" si="733"/>
        <v>0.10893190823332924</v>
      </c>
      <c r="Q634" s="5">
        <f t="shared" si="734"/>
        <v>0.11808540575209521</v>
      </c>
      <c r="R634" s="5">
        <f t="shared" si="735"/>
        <v>2.5121988097889736E-2</v>
      </c>
      <c r="S634" s="5">
        <f t="shared" si="736"/>
        <v>3.9185566009580439E-2</v>
      </c>
      <c r="T634" s="5">
        <f t="shared" si="737"/>
        <v>9.6200243886040301E-2</v>
      </c>
      <c r="U634" s="5">
        <f t="shared" si="738"/>
        <v>4.4371597287042798E-2</v>
      </c>
      <c r="V634" s="5">
        <f t="shared" si="739"/>
        <v>6.2649068615196731E-3</v>
      </c>
      <c r="W634" s="5">
        <f t="shared" si="740"/>
        <v>6.9522603719264678E-2</v>
      </c>
      <c r="X634" s="5">
        <f t="shared" si="741"/>
        <v>5.6637747829960998E-2</v>
      </c>
      <c r="Y634" s="5">
        <f t="shared" si="742"/>
        <v>2.3070442616070792E-2</v>
      </c>
      <c r="Z634" s="5">
        <f t="shared" si="743"/>
        <v>6.822015434582507E-3</v>
      </c>
      <c r="AA634" s="5">
        <f t="shared" si="744"/>
        <v>1.2049353752170299E-2</v>
      </c>
      <c r="AB634" s="5">
        <f t="shared" si="745"/>
        <v>1.0641058147490518E-2</v>
      </c>
      <c r="AC634" s="5">
        <f t="shared" si="746"/>
        <v>5.6341141302718937E-4</v>
      </c>
      <c r="AD634" s="5">
        <f t="shared" si="747"/>
        <v>3.0698495701829084E-2</v>
      </c>
      <c r="AE634" s="5">
        <f t="shared" si="748"/>
        <v>2.5009041165090111E-2</v>
      </c>
      <c r="AF634" s="5">
        <f t="shared" si="749"/>
        <v>1.0187016101246711E-2</v>
      </c>
      <c r="AG634" s="5">
        <f t="shared" si="750"/>
        <v>2.7663408168274424E-3</v>
      </c>
      <c r="AH634" s="5">
        <f t="shared" si="751"/>
        <v>1.3894171435099713E-3</v>
      </c>
      <c r="AI634" s="5">
        <f t="shared" si="752"/>
        <v>2.4540517141920185E-3</v>
      </c>
      <c r="AJ634" s="5">
        <f t="shared" si="753"/>
        <v>2.1672288427055696E-3</v>
      </c>
      <c r="AK634" s="5">
        <f t="shared" si="754"/>
        <v>1.2759526974628406E-3</v>
      </c>
      <c r="AL634" s="5">
        <f t="shared" si="755"/>
        <v>3.242773651729414E-5</v>
      </c>
      <c r="AM634" s="5">
        <f t="shared" si="756"/>
        <v>1.0844215698947765E-2</v>
      </c>
      <c r="AN634" s="5">
        <f t="shared" si="757"/>
        <v>8.8344210560761197E-3</v>
      </c>
      <c r="AO634" s="5">
        <f t="shared" si="758"/>
        <v>3.5985541768416745E-3</v>
      </c>
      <c r="AP634" s="5">
        <f t="shared" si="759"/>
        <v>9.7720737868900649E-4</v>
      </c>
      <c r="AQ634" s="5">
        <f t="shared" si="760"/>
        <v>1.990245694596611E-4</v>
      </c>
      <c r="AR634" s="5">
        <f t="shared" si="761"/>
        <v>2.2638236658255819E-4</v>
      </c>
      <c r="AS634" s="5">
        <f t="shared" si="762"/>
        <v>3.9984682596568656E-4</v>
      </c>
      <c r="AT634" s="5">
        <f t="shared" si="763"/>
        <v>3.5311381943816116E-4</v>
      </c>
      <c r="AU634" s="5">
        <f t="shared" si="764"/>
        <v>2.0789522617327901E-4</v>
      </c>
      <c r="AV634" s="5">
        <f t="shared" si="765"/>
        <v>9.1798499562563467E-5</v>
      </c>
      <c r="AW634" s="5">
        <f t="shared" si="766"/>
        <v>1.296119781459061E-6</v>
      </c>
      <c r="AX634" s="5">
        <f t="shared" si="767"/>
        <v>3.1922577810628268E-3</v>
      </c>
      <c r="AY634" s="5">
        <f t="shared" si="768"/>
        <v>2.6006260056391848E-3</v>
      </c>
      <c r="AZ634" s="5">
        <f t="shared" si="769"/>
        <v>1.0593216596303618E-3</v>
      </c>
      <c r="BA634" s="5">
        <f t="shared" si="770"/>
        <v>2.8766468179295627E-4</v>
      </c>
      <c r="BB634" s="5">
        <f t="shared" si="771"/>
        <v>5.8587706858498783E-5</v>
      </c>
      <c r="BC634" s="5">
        <f t="shared" si="772"/>
        <v>9.5458903708114109E-6</v>
      </c>
      <c r="BD634" s="5">
        <f t="shared" si="773"/>
        <v>3.0737694662654026E-5</v>
      </c>
      <c r="BE634" s="5">
        <f t="shared" si="774"/>
        <v>5.4290313481118807E-5</v>
      </c>
      <c r="BF634" s="5">
        <f t="shared" si="775"/>
        <v>4.7945009705937018E-5</v>
      </c>
      <c r="BG634" s="5">
        <f t="shared" si="776"/>
        <v>2.8227551820416343E-5</v>
      </c>
      <c r="BH634" s="5">
        <f t="shared" si="777"/>
        <v>1.2464196273939179E-5</v>
      </c>
      <c r="BI634" s="5">
        <f t="shared" si="778"/>
        <v>4.4029660026814958E-6</v>
      </c>
      <c r="BJ634" s="8">
        <f t="shared" si="779"/>
        <v>0.59755223583863359</v>
      </c>
      <c r="BK634" s="8">
        <f t="shared" si="780"/>
        <v>0.23328376671714396</v>
      </c>
      <c r="BL634" s="8">
        <f t="shared" si="781"/>
        <v>0.1626020273515347</v>
      </c>
      <c r="BM634" s="8">
        <f t="shared" si="782"/>
        <v>0.47442874607095059</v>
      </c>
      <c r="BN634" s="8">
        <f t="shared" si="783"/>
        <v>0.52323196938508643</v>
      </c>
    </row>
    <row r="635" spans="1:66" s="10" customFormat="1" x14ac:dyDescent="0.25">
      <c r="A635" t="s">
        <v>340</v>
      </c>
      <c r="B635" t="s">
        <v>418</v>
      </c>
      <c r="C635" t="s">
        <v>365</v>
      </c>
      <c r="D635" t="s">
        <v>502</v>
      </c>
      <c r="E635">
        <f>VLOOKUP(A635,home!$A$2:$E$405,3,FALSE)</f>
        <v>1.34848484848485</v>
      </c>
      <c r="F635">
        <f>VLOOKUP(B635,home!$B$2:$E$405,3,FALSE)</f>
        <v>1.22</v>
      </c>
      <c r="G635">
        <f>VLOOKUP(C635,away!$B$2:$E$405,4,FALSE)</f>
        <v>1.05</v>
      </c>
      <c r="H635">
        <f>VLOOKUP(A635,away!$A$2:$E$405,3,FALSE)</f>
        <v>1.1393939393939401</v>
      </c>
      <c r="I635">
        <f>VLOOKUP(C635,away!$B$2:$E$405,3,FALSE)</f>
        <v>0.83</v>
      </c>
      <c r="J635">
        <f>VLOOKUP(B635,home!$B$2:$E$405,4,FALSE)</f>
        <v>1.03</v>
      </c>
      <c r="K635" s="3">
        <f t="shared" ref="K635:K638" si="784">E635*F635*G635</f>
        <v>1.7274090909090927</v>
      </c>
      <c r="L635" s="3">
        <f t="shared" ref="L635:L638" si="785">H635*I635*J635</f>
        <v>0.97406787878787937</v>
      </c>
      <c r="M635" s="5">
        <f t="shared" ref="M635:M638" si="786">_xlfn.POISSON.DIST(0,K635,FALSE) * _xlfn.POISSON.DIST(0,L635,FALSE)</f>
        <v>6.7106325500268127E-2</v>
      </c>
      <c r="N635" s="5">
        <f t="shared" ref="N635:N638" si="787">_xlfn.POISSON.DIST(1,K635,FALSE) * _xlfn.POISSON.DIST(0,L635,FALSE)</f>
        <v>0.11592007672666781</v>
      </c>
      <c r="O635" s="5">
        <f t="shared" ref="O635:O638" si="788">_xlfn.POISSON.DIST(0,K635,FALSE) * _xlfn.POISSON.DIST(1,L635,FALSE)</f>
        <v>6.5366116133295141E-2</v>
      </c>
      <c r="P635" s="5">
        <f t="shared" ref="P635:P638" si="789">_xlfn.POISSON.DIST(1,K635,FALSE) * _xlfn.POISSON.DIST(1,L635,FALSE)</f>
        <v>0.11291402324607354</v>
      </c>
      <c r="Q635" s="5">
        <f t="shared" ref="Q635:Q638" si="790">_xlfn.POISSON.DIST(2,K635,FALSE) * _xlfn.POISSON.DIST(0,L635,FALSE)</f>
        <v>0.10012069717826277</v>
      </c>
      <c r="R635" s="5">
        <f t="shared" ref="R635:R638" si="791">_xlfn.POISSON.DIST(0,K635,FALSE) * _xlfn.POISSON.DIST(2,L635,FALSE)</f>
        <v>3.1835517043280491E-2</v>
      </c>
      <c r="S635" s="5">
        <f t="shared" ref="S635:S638" si="792">_xlfn.POISSON.DIST(2,K635,FALSE) * _xlfn.POISSON.DIST(2,L635,FALSE)</f>
        <v>4.7497670862502735E-2</v>
      </c>
      <c r="T635" s="5">
        <f t="shared" ref="T635:T638" si="793">_xlfn.POISSON.DIST(2,K635,FALSE) * _xlfn.POISSON.DIST(1,L635,FALSE)</f>
        <v>9.7524355123194045E-2</v>
      </c>
      <c r="U635" s="5">
        <f t="shared" ref="U635:U638" si="794">_xlfn.POISSON.DIST(1,K635,FALSE) * _xlfn.POISSON.DIST(2,L635,FALSE)</f>
        <v>5.499296155435407E-2</v>
      </c>
      <c r="V635" s="5">
        <f t="shared" ref="V635:V638" si="795">_xlfn.POISSON.DIST(3,K635,FALSE) * _xlfn.POISSON.DIST(3,L635,FALSE)</f>
        <v>8.8800257931001252E-3</v>
      </c>
      <c r="W635" s="5">
        <f t="shared" ref="W635:W638" si="796">_xlfn.POISSON.DIST(3,K635,FALSE) * _xlfn.POISSON.DIST(0,L635,FALSE)</f>
        <v>5.7649800831295797E-2</v>
      </c>
      <c r="X635" s="5">
        <f t="shared" ref="X635:X638" si="797">_xlfn.POISSON.DIST(3,K635,FALSE) * _xlfn.POISSON.DIST(1,L635,FALSE)</f>
        <v>5.6154819208284024E-2</v>
      </c>
      <c r="Y635" s="5">
        <f t="shared" ref="Y635:Y638" si="798">_xlfn.POISSON.DIST(3,K635,FALSE) * _xlfn.POISSON.DIST(2,L635,FALSE)</f>
        <v>2.7349302814965039E-2</v>
      </c>
      <c r="Z635" s="5">
        <f t="shared" ref="Z635:Z638" si="799">_xlfn.POISSON.DIST(0,K635,FALSE) * _xlfn.POISSON.DIST(3,L635,FALSE)</f>
        <v>1.0336651518821204E-2</v>
      </c>
      <c r="AA635" s="5">
        <f t="shared" ref="AA635:AA638" si="800">_xlfn.POISSON.DIST(1,K635,FALSE) * _xlfn.POISSON.DIST(3,L635,FALSE)</f>
        <v>1.7855625803171026E-2</v>
      </c>
      <c r="AB635" s="5">
        <f t="shared" ref="AB635:AB638" si="801">_xlfn.POISSON.DIST(2,K635,FALSE) * _xlfn.POISSON.DIST(3,L635,FALSE)</f>
        <v>1.5421985168134303E-2</v>
      </c>
      <c r="AC635" s="5">
        <f t="shared" ref="AC635:AC638" si="802">_xlfn.POISSON.DIST(4,K635,FALSE) * _xlfn.POISSON.DIST(4,L635,FALSE)</f>
        <v>9.3385332097329168E-4</v>
      </c>
      <c r="AD635" s="5">
        <f t="shared" ref="AD635:AD638" si="803">_xlfn.POISSON.DIST(4,K635,FALSE) * _xlfn.POISSON.DIST(0,L635,FALSE)</f>
        <v>2.4896197511269758E-2</v>
      </c>
      <c r="AE635" s="5">
        <f t="shared" ref="AE635:AE638" si="804">_xlfn.POISSON.DIST(4,K635,FALSE) * _xlfn.POISSON.DIST(1,L635,FALSE)</f>
        <v>2.4250586299686613E-2</v>
      </c>
      <c r="AF635" s="5">
        <f t="shared" ref="AF635:AF638" si="805">_xlfn.POISSON.DIST(4,K635,FALSE) * _xlfn.POISSON.DIST(2,L635,FALSE)</f>
        <v>1.1810858578149074E-2</v>
      </c>
      <c r="AG635" s="5">
        <f t="shared" ref="AG635:AG638" si="806">_xlfn.POISSON.DIST(4,K635,FALSE) * _xlfn.POISSON.DIST(3,L635,FALSE)</f>
        <v>3.8348593206270994E-3</v>
      </c>
      <c r="AH635" s="5">
        <f t="shared" ref="AH635:AH638" si="807">_xlfn.POISSON.DIST(0,K635,FALSE) * _xlfn.POISSON.DIST(4,L635,FALSE)</f>
        <v>2.5171500546769202E-3</v>
      </c>
      <c r="AI635" s="5">
        <f t="shared" ref="AI635:AI638" si="808">_xlfn.POISSON.DIST(1,K635,FALSE) * _xlfn.POISSON.DIST(4,L635,FALSE)</f>
        <v>4.3481478876312308E-3</v>
      </c>
      <c r="AJ635" s="5">
        <f t="shared" ref="AJ635:AJ638" si="809">_xlfn.POISSON.DIST(2,K635,FALSE) * _xlfn.POISSON.DIST(4,L635,FALSE)</f>
        <v>3.7555150948556789E-3</v>
      </c>
      <c r="AK635" s="5">
        <f t="shared" ref="AK635:AK638" si="810">_xlfn.POISSON.DIST(3,K635,FALSE) * _xlfn.POISSON.DIST(4,L635,FALSE)</f>
        <v>2.1624369719666736E-3</v>
      </c>
      <c r="AL635" s="5">
        <f t="shared" ref="AL635:AL638" si="811">_xlfn.POISSON.DIST(5,K635,FALSE) * _xlfn.POISSON.DIST(5,L635,FALSE)</f>
        <v>6.285257600187326E-5</v>
      </c>
      <c r="AM635" s="5">
        <f t="shared" ref="AM635:AM638" si="812">_xlfn.POISSON.DIST(5,K635,FALSE) * _xlfn.POISSON.DIST(0,L635,FALSE)</f>
        <v>8.6011835820071353E-3</v>
      </c>
      <c r="AN635" s="5">
        <f t="shared" ref="AN635:AN638" si="813">_xlfn.POISSON.DIST(5,K635,FALSE) * _xlfn.POISSON.DIST(1,L635,FALSE)</f>
        <v>8.3781366467908236E-3</v>
      </c>
      <c r="AO635" s="5">
        <f t="shared" ref="AO635:AO638" si="814">_xlfn.POISSON.DIST(5,K635,FALSE) * _xlfn.POISSON.DIST(2,L635,FALSE)</f>
        <v>4.0804368958672673E-3</v>
      </c>
      <c r="AP635" s="5">
        <f t="shared" ref="AP635:AP638" si="815">_xlfn.POISSON.DIST(5,K635,FALSE) * _xlfn.POISSON.DIST(3,L635,FALSE)</f>
        <v>1.3248741705617429E-3</v>
      </c>
      <c r="AQ635" s="5">
        <f t="shared" ref="AQ635:AQ638" si="816">_xlfn.POISSON.DIST(5,K635,FALSE) * _xlfn.POISSON.DIST(4,L635,FALSE)</f>
        <v>3.2262934324498192E-4</v>
      </c>
      <c r="AR635" s="5">
        <f t="shared" ref="AR635:AR638" si="817">_xlfn.POISSON.DIST(0,K635,FALSE) * _xlfn.POISSON.DIST(5,L635,FALSE)</f>
        <v>4.9037500286998857E-4</v>
      </c>
      <c r="AS635" s="5">
        <f t="shared" ref="AS635:AS638" si="818">_xlfn.POISSON.DIST(1,K635,FALSE) * _xlfn.POISSON.DIST(5,L635,FALSE)</f>
        <v>8.4707823791219062E-4</v>
      </c>
      <c r="AT635" s="5">
        <f t="shared" ref="AT635:AT638" si="819">_xlfn.POISSON.DIST(2,K635,FALSE) * _xlfn.POISSON.DIST(5,L635,FALSE)</f>
        <v>7.3162532444038684E-4</v>
      </c>
      <c r="AU635" s="5">
        <f t="shared" ref="AU635:AU638" si="820">_xlfn.POISSON.DIST(3,K635,FALSE) * _xlfn.POISSON.DIST(5,L635,FALSE)</f>
        <v>4.2127207885921271E-4</v>
      </c>
      <c r="AV635" s="5">
        <f t="shared" ref="AV635:AV638" si="821">_xlfn.POISSON.DIST(4,K635,FALSE) * _xlfn.POISSON.DIST(5,L635,FALSE)</f>
        <v>1.8192730469189424E-4</v>
      </c>
      <c r="AW635" s="5">
        <f t="shared" ref="AW635:AW638" si="822">_xlfn.POISSON.DIST(6,K635,FALSE) * _xlfn.POISSON.DIST(6,L635,FALSE)</f>
        <v>2.9376835007084576E-6</v>
      </c>
      <c r="AX635" s="5">
        <f t="shared" ref="AX635:AX638" si="823">_xlfn.POISSON.DIST(6,K635,FALSE) * _xlfn.POISSON.DIST(0,L635,FALSE)</f>
        <v>2.4762937853561938E-3</v>
      </c>
      <c r="AY635" s="5">
        <f t="shared" ref="AY635:AY638" si="824">_xlfn.POISSON.DIST(6,K635,FALSE) * _xlfn.POISSON.DIST(1,L635,FALSE)</f>
        <v>2.4120782347575157E-3</v>
      </c>
      <c r="AZ635" s="5">
        <f t="shared" ref="AZ635:AZ638" si="825">_xlfn.POISSON.DIST(6,K635,FALSE) * _xlfn.POISSON.DIST(2,L635,FALSE)</f>
        <v>1.1747639648003328E-3</v>
      </c>
      <c r="BA635" s="5">
        <f t="shared" ref="BA635:BA638" si="826">_xlfn.POISSON.DIST(6,K635,FALSE) * _xlfn.POISSON.DIST(3,L635,FALSE)</f>
        <v>3.8143328108983314E-4</v>
      </c>
      <c r="BB635" s="5">
        <f t="shared" ref="BB635:BB638" si="827">_xlfn.POISSON.DIST(6,K635,FALSE) * _xlfn.POISSON.DIST(4,L635,FALSE)</f>
        <v>9.288547675256866E-5</v>
      </c>
      <c r="BC635" s="5">
        <f t="shared" ref="BC635:BC638" si="828">_xlfn.POISSON.DIST(6,K635,FALSE) * _xlfn.POISSON.DIST(5,L635,FALSE)</f>
        <v>1.8095351862115093E-5</v>
      </c>
      <c r="BD635" s="5">
        <f t="shared" ref="BD635:BD638" si="829">_xlfn.POISSON.DIST(0,K635,FALSE) * _xlfn.POISSON.DIST(6,L635,FALSE)</f>
        <v>7.9609756476028306E-5</v>
      </c>
      <c r="BE635" s="5">
        <f t="shared" ref="BE635:BE638" si="830">_xlfn.POISSON.DIST(1,K635,FALSE) * _xlfn.POISSON.DIST(6,L635,FALSE)</f>
        <v>1.375186170617503E-4</v>
      </c>
      <c r="BF635" s="5">
        <f t="shared" ref="BF635:BF638" si="831">_xlfn.POISSON.DIST(2,K635,FALSE) * _xlfn.POISSON.DIST(6,L635,FALSE)</f>
        <v>1.1877545464085689E-4</v>
      </c>
      <c r="BG635" s="5">
        <f t="shared" ref="BG635:BG638" si="832">_xlfn.POISSON.DIST(3,K635,FALSE) * _xlfn.POISSON.DIST(6,L635,FALSE)</f>
        <v>6.839126670782556E-5</v>
      </c>
      <c r="BH635" s="5">
        <f t="shared" ref="BH635:BH638" si="833">_xlfn.POISSON.DIST(4,K635,FALSE) * _xlfn.POISSON.DIST(6,L635,FALSE)</f>
        <v>2.9534923962471592E-5</v>
      </c>
      <c r="BI635" s="5">
        <f t="shared" ref="BI635:BI638" si="834">_xlfn.POISSON.DIST(5,K635,FALSE) * _xlfn.POISSON.DIST(6,L635,FALSE)</f>
        <v>1.0203779230416439E-5</v>
      </c>
      <c r="BJ635" s="8">
        <f t="shared" ref="BJ635:BJ638" si="835">SUM(N635,Q635,T635,W635,X635,Y635,AD635,AE635,AF635,AG635,AM635,AN635,AO635,AP635,AQ635,AX635,AY635,AZ635,BA635,BB635,BC635)</f>
        <v>0.54877436432549254</v>
      </c>
      <c r="BK635" s="8">
        <f t="shared" ref="BK635:BK638" si="836">SUM(M635,P635,S635,V635,AC635,AL635,AY635)</f>
        <v>0.23980682953367716</v>
      </c>
      <c r="BL635" s="8">
        <f t="shared" ref="BL635:BL638" si="837">SUM(O635,R635,U635,AA635,AB635,AH635,AI635,AJ635,AK635,AR635,AS635,AT635,AU635,AV635,BD635,BE635,BF635,BG635,BH635,BI635)</f>
        <v>0.20137176745821853</v>
      </c>
      <c r="BM635" s="8">
        <f t="shared" ref="BM635:BM638" si="838">SUM(S635:BI635)</f>
        <v>0.50461771645710507</v>
      </c>
      <c r="BN635" s="8">
        <f t="shared" ref="BN635:BN638" si="839">SUM(M635:R635)</f>
        <v>0.49326275582784784</v>
      </c>
    </row>
    <row r="636" spans="1:66" x14ac:dyDescent="0.25">
      <c r="A636" t="s">
        <v>340</v>
      </c>
      <c r="B636" t="s">
        <v>354</v>
      </c>
      <c r="C636" t="s">
        <v>385</v>
      </c>
      <c r="D636" t="s">
        <v>502</v>
      </c>
      <c r="E636">
        <f>VLOOKUP(A636,home!$A$2:$E$405,3,FALSE)</f>
        <v>1.34848484848485</v>
      </c>
      <c r="F636">
        <f>VLOOKUP(B636,home!$B$2:$E$405,3,FALSE)</f>
        <v>1.88</v>
      </c>
      <c r="G636">
        <f>VLOOKUP(C636,away!$B$2:$E$405,4,FALSE)</f>
        <v>1.3</v>
      </c>
      <c r="H636">
        <f>VLOOKUP(A636,away!$A$2:$E$405,3,FALSE)</f>
        <v>1.1393939393939401</v>
      </c>
      <c r="I636">
        <f>VLOOKUP(C636,away!$B$2:$E$405,3,FALSE)</f>
        <v>0.6</v>
      </c>
      <c r="J636">
        <f>VLOOKUP(B636,home!$B$2:$E$405,4,FALSE)</f>
        <v>0.93</v>
      </c>
      <c r="K636" s="3">
        <f t="shared" si="784"/>
        <v>3.2956969696969733</v>
      </c>
      <c r="L636" s="3">
        <f t="shared" si="785"/>
        <v>0.63578181818181856</v>
      </c>
      <c r="M636" s="5">
        <f t="shared" si="786"/>
        <v>1.9614645196140437E-2</v>
      </c>
      <c r="N636" s="5">
        <f t="shared" si="787"/>
        <v>6.4643926734601329E-2</v>
      </c>
      <c r="O636" s="5">
        <f t="shared" si="788"/>
        <v>1.2470634785793437E-2</v>
      </c>
      <c r="P636" s="5">
        <f t="shared" si="789"/>
        <v>4.10994332737371E-2</v>
      </c>
      <c r="Q636" s="5">
        <f t="shared" si="790"/>
        <v>0.10652339672426943</v>
      </c>
      <c r="R636" s="5">
        <f t="shared" si="791"/>
        <v>3.9643014289965925E-3</v>
      </c>
      <c r="S636" s="5">
        <f t="shared" si="792"/>
        <v>2.1529364902235709E-2</v>
      </c>
      <c r="T636" s="5">
        <f t="shared" si="793"/>
        <v>6.7725638848259176E-2</v>
      </c>
      <c r="U636" s="5">
        <f t="shared" si="794"/>
        <v>1.306513620650945E-2</v>
      </c>
      <c r="V636" s="5">
        <f t="shared" si="795"/>
        <v>5.0123811251870359E-3</v>
      </c>
      <c r="W636" s="5">
        <f t="shared" si="796"/>
        <v>0.11702294526200106</v>
      </c>
      <c r="X636" s="5">
        <f t="shared" si="797"/>
        <v>7.4401060907666447E-2</v>
      </c>
      <c r="Y636" s="5">
        <f t="shared" si="798"/>
        <v>2.3651420889266198E-2</v>
      </c>
      <c r="Z636" s="5">
        <f t="shared" si="799"/>
        <v>8.401435901160783E-4</v>
      </c>
      <c r="AA636" s="5">
        <f t="shared" si="800"/>
        <v>2.7688586840558956E-3</v>
      </c>
      <c r="AB636" s="5">
        <f t="shared" si="801"/>
        <v>4.5626595872810833E-3</v>
      </c>
      <c r="AC636" s="5">
        <f t="shared" si="802"/>
        <v>6.5641648605278997E-4</v>
      </c>
      <c r="AD636" s="5">
        <f t="shared" si="803"/>
        <v>9.6418041521247916E-2</v>
      </c>
      <c r="AE636" s="5">
        <f t="shared" si="804"/>
        <v>6.130083774390907E-2</v>
      </c>
      <c r="AF636" s="5">
        <f t="shared" si="805"/>
        <v>1.9486979038445575E-2</v>
      </c>
      <c r="AG636" s="5">
        <f t="shared" si="806"/>
        <v>4.1298223213113048E-3</v>
      </c>
      <c r="AH636" s="5">
        <f t="shared" si="807"/>
        <v>1.335370048144502E-4</v>
      </c>
      <c r="AI636" s="5">
        <f t="shared" si="808"/>
        <v>4.4009750210939369E-4</v>
      </c>
      <c r="AJ636" s="5">
        <f t="shared" si="809"/>
        <v>7.2521400203656825E-4</v>
      </c>
      <c r="AK636" s="5">
        <f t="shared" si="810"/>
        <v>7.966951962979108E-4</v>
      </c>
      <c r="AL636" s="5">
        <f t="shared" si="811"/>
        <v>5.5016739377199917E-5</v>
      </c>
      <c r="AM636" s="5">
        <f t="shared" si="812"/>
        <v>6.3552929453138715E-2</v>
      </c>
      <c r="AN636" s="5">
        <f t="shared" si="813"/>
        <v>4.0405797038497372E-2</v>
      </c>
      <c r="AO636" s="5">
        <f t="shared" si="814"/>
        <v>1.2844635553110698E-2</v>
      </c>
      <c r="AP636" s="5">
        <f t="shared" si="815"/>
        <v>2.722128581946516E-3</v>
      </c>
      <c r="AQ636" s="5">
        <f t="shared" si="816"/>
        <v>4.3266996478866286E-4</v>
      </c>
      <c r="AR636" s="5">
        <f t="shared" si="817"/>
        <v>1.6980079943097088E-5</v>
      </c>
      <c r="AS636" s="5">
        <f t="shared" si="818"/>
        <v>5.5961198013677431E-5</v>
      </c>
      <c r="AT636" s="5">
        <f t="shared" si="819"/>
        <v>9.221557535714452E-5</v>
      </c>
      <c r="AU636" s="5">
        <f t="shared" si="820"/>
        <v>1.0130486408780134E-4</v>
      </c>
      <c r="AV636" s="5">
        <f t="shared" si="821"/>
        <v>8.346753339743266E-5</v>
      </c>
      <c r="AW636" s="5">
        <f t="shared" si="822"/>
        <v>3.2021946220412499E-6</v>
      </c>
      <c r="AX636" s="5">
        <f t="shared" si="823"/>
        <v>3.490853283567915E-2</v>
      </c>
      <c r="AY636" s="5">
        <f t="shared" si="824"/>
        <v>2.2194210476327803E-2</v>
      </c>
      <c r="AZ636" s="5">
        <f t="shared" si="825"/>
        <v>7.0553377448748268E-3</v>
      </c>
      <c r="BA636" s="5">
        <f t="shared" si="826"/>
        <v>1.4952184864411098E-3</v>
      </c>
      <c r="BB636" s="5">
        <f t="shared" si="827"/>
        <v>2.3765818197214888E-4</v>
      </c>
      <c r="BC636" s="5">
        <f t="shared" si="828"/>
        <v>3.0219750208007675E-5</v>
      </c>
      <c r="BD636" s="5">
        <f t="shared" si="829"/>
        <v>1.7992710165158151E-6</v>
      </c>
      <c r="BE636" s="5">
        <f t="shared" si="830"/>
        <v>5.9298520367947649E-6</v>
      </c>
      <c r="BF636" s="5">
        <f t="shared" si="831"/>
        <v>9.7714976942079693E-6</v>
      </c>
      <c r="BG636" s="5">
        <f t="shared" si="832"/>
        <v>1.0734631780067388E-5</v>
      </c>
      <c r="BH636" s="5">
        <f t="shared" si="833"/>
        <v>8.8445233570952291E-6</v>
      </c>
      <c r="BI636" s="5">
        <f t="shared" si="834"/>
        <v>5.8297737652785664E-6</v>
      </c>
      <c r="BJ636" s="8">
        <f t="shared" si="835"/>
        <v>0.82118340805796242</v>
      </c>
      <c r="BK636" s="8">
        <f t="shared" si="836"/>
        <v>0.11016146819905807</v>
      </c>
      <c r="BL636" s="8">
        <f t="shared" si="837"/>
        <v>3.9319973198343905E-2</v>
      </c>
      <c r="BM636" s="8">
        <f t="shared" si="838"/>
        <v>0.70099764662023656</v>
      </c>
      <c r="BN636" s="8">
        <f t="shared" si="839"/>
        <v>0.24831633814353835</v>
      </c>
    </row>
    <row r="637" spans="1:66" x14ac:dyDescent="0.25">
      <c r="A637" t="s">
        <v>40</v>
      </c>
      <c r="B637" t="s">
        <v>339</v>
      </c>
      <c r="C637" t="s">
        <v>236</v>
      </c>
      <c r="D637" t="s">
        <v>502</v>
      </c>
      <c r="E637">
        <f>VLOOKUP(A637,home!$A$2:$E$405,3,FALSE)</f>
        <v>1.4842105263157901</v>
      </c>
      <c r="F637">
        <f>VLOOKUP(B637,home!$B$2:$E$405,3,FALSE)</f>
        <v>1.42</v>
      </c>
      <c r="G637">
        <f>VLOOKUP(C637,away!$B$2:$E$405,4,FALSE)</f>
        <v>1.01</v>
      </c>
      <c r="H637">
        <f>VLOOKUP(A637,away!$A$2:$E$405,3,FALSE)</f>
        <v>1.1789473684210501</v>
      </c>
      <c r="I637">
        <f>VLOOKUP(C637,away!$B$2:$E$405,3,FALSE)</f>
        <v>0.79</v>
      </c>
      <c r="J637">
        <f>VLOOKUP(B637,home!$B$2:$E$405,4,FALSE)</f>
        <v>0.8</v>
      </c>
      <c r="K637" s="3">
        <f t="shared" si="784"/>
        <v>2.128654736842106</v>
      </c>
      <c r="L637" s="3">
        <f t="shared" si="785"/>
        <v>0.7450947368421037</v>
      </c>
      <c r="M637" s="5">
        <f t="shared" si="786"/>
        <v>5.6486733501488383E-2</v>
      </c>
      <c r="N637" s="5">
        <f t="shared" si="787"/>
        <v>0.12024075283668093</v>
      </c>
      <c r="O637" s="5">
        <f t="shared" si="788"/>
        <v>4.208796783336153E-2</v>
      </c>
      <c r="P637" s="5">
        <f t="shared" si="789"/>
        <v>8.9590752092543219E-2</v>
      </c>
      <c r="Q637" s="5">
        <f t="shared" si="790"/>
        <v>0.12797552404363091</v>
      </c>
      <c r="R637" s="5">
        <f t="shared" si="791"/>
        <v>1.5679761658508717E-2</v>
      </c>
      <c r="S637" s="5">
        <f t="shared" si="792"/>
        <v>3.5523840568228486E-2</v>
      </c>
      <c r="T637" s="5">
        <f t="shared" si="793"/>
        <v>9.5353889409519485E-2</v>
      </c>
      <c r="U637" s="5">
        <f t="shared" si="794"/>
        <v>3.3376798926939816E-2</v>
      </c>
      <c r="V637" s="5">
        <f t="shared" si="795"/>
        <v>6.2602852749473539E-3</v>
      </c>
      <c r="W637" s="5">
        <f t="shared" si="796"/>
        <v>9.0805235151775257E-2</v>
      </c>
      <c r="X637" s="5">
        <f t="shared" si="797"/>
        <v>6.7658502789297331E-2</v>
      </c>
      <c r="Y637" s="5">
        <f t="shared" si="798"/>
        <v>2.5205997165461114E-2</v>
      </c>
      <c r="Z637" s="5">
        <f t="shared" si="799"/>
        <v>3.8943026288978198E-3</v>
      </c>
      <c r="AA637" s="5">
        <f t="shared" si="800"/>
        <v>8.2896257377000106E-3</v>
      </c>
      <c r="AB637" s="5">
        <f t="shared" si="801"/>
        <v>8.8228755466016849E-3</v>
      </c>
      <c r="AC637" s="5">
        <f t="shared" si="802"/>
        <v>6.2057012254216834E-4</v>
      </c>
      <c r="AD637" s="5">
        <f t="shared" si="803"/>
        <v>4.8323248483971938E-2</v>
      </c>
      <c r="AE637" s="5">
        <f t="shared" si="804"/>
        <v>3.600539811252066E-2</v>
      </c>
      <c r="AF637" s="5">
        <f t="shared" si="805"/>
        <v>1.3413716315771878E-2</v>
      </c>
      <c r="AG637" s="5">
        <f t="shared" si="806"/>
        <v>3.3314964761248936E-3</v>
      </c>
      <c r="AH637" s="5">
        <f t="shared" si="807"/>
        <v>7.2540609811553344E-4</v>
      </c>
      <c r="AI637" s="5">
        <f t="shared" si="808"/>
        <v>1.5441391268877797E-3</v>
      </c>
      <c r="AJ637" s="5">
        <f t="shared" si="809"/>
        <v>1.6434695333964534E-3</v>
      </c>
      <c r="AK637" s="5">
        <f t="shared" si="810"/>
        <v>1.1661264023733488E-3</v>
      </c>
      <c r="AL637" s="5">
        <f t="shared" si="811"/>
        <v>3.9370195837753374E-5</v>
      </c>
      <c r="AM637" s="5">
        <f t="shared" si="812"/>
        <v>2.0572702357000983E-2</v>
      </c>
      <c r="AN637" s="5">
        <f t="shared" si="813"/>
        <v>1.5328612248820575E-2</v>
      </c>
      <c r="AO637" s="5">
        <f t="shared" si="814"/>
        <v>5.7106341548448063E-3</v>
      </c>
      <c r="AP637" s="5">
        <f t="shared" si="815"/>
        <v>1.4183211509352068E-3</v>
      </c>
      <c r="AQ637" s="5">
        <f t="shared" si="816"/>
        <v>2.6419590617841437E-4</v>
      </c>
      <c r="AR637" s="5">
        <f t="shared" si="817"/>
        <v>1.0809925315581017E-4</v>
      </c>
      <c r="AS637" s="5">
        <f t="shared" si="818"/>
        <v>2.3010598727920929E-4</v>
      </c>
      <c r="AT637" s="5">
        <f t="shared" si="819"/>
        <v>2.4490809989880918E-4</v>
      </c>
      <c r="AU637" s="5">
        <f t="shared" si="820"/>
        <v>1.7377492898019997E-4</v>
      </c>
      <c r="AV637" s="5">
        <f t="shared" si="821"/>
        <v>9.2476706429525825E-5</v>
      </c>
      <c r="AW637" s="5">
        <f t="shared" si="822"/>
        <v>1.7345299194318795E-6</v>
      </c>
      <c r="AX637" s="5">
        <f t="shared" si="823"/>
        <v>7.2986967203121584E-3</v>
      </c>
      <c r="AY637" s="5">
        <f t="shared" si="824"/>
        <v>5.438220512111314E-3</v>
      </c>
      <c r="AZ637" s="5">
        <f t="shared" si="825"/>
        <v>2.0259947406804546E-3</v>
      </c>
      <c r="BA637" s="5">
        <f t="shared" si="826"/>
        <v>5.0318600605026313E-4</v>
      </c>
      <c r="BB637" s="5">
        <f t="shared" si="827"/>
        <v>9.3730311190162505E-5</v>
      </c>
      <c r="BC637" s="5">
        <f t="shared" si="828"/>
        <v>1.3967592310072529E-5</v>
      </c>
      <c r="BD637" s="5">
        <f t="shared" si="829"/>
        <v>1.3424030763826047E-5</v>
      </c>
      <c r="BE637" s="5">
        <f t="shared" si="830"/>
        <v>2.8575126672932472E-5</v>
      </c>
      <c r="BF637" s="5">
        <f t="shared" si="831"/>
        <v>3.0413289374100462E-5</v>
      </c>
      <c r="BG637" s="5">
        <f t="shared" si="832"/>
        <v>2.1579797496376216E-5</v>
      </c>
      <c r="BH637" s="5">
        <f t="shared" si="833"/>
        <v>1.1483984540188665E-5</v>
      </c>
      <c r="BI637" s="5">
        <f t="shared" si="834"/>
        <v>4.88908761785882E-6</v>
      </c>
      <c r="BJ637" s="8">
        <f t="shared" si="835"/>
        <v>0.68698202248518891</v>
      </c>
      <c r="BK637" s="8">
        <f t="shared" si="836"/>
        <v>0.19395977226769867</v>
      </c>
      <c r="BL637" s="8">
        <f t="shared" si="837"/>
        <v>0.11429590115609371</v>
      </c>
      <c r="BM637" s="8">
        <f t="shared" si="838"/>
        <v>0.54163402058947385</v>
      </c>
      <c r="BN637" s="8">
        <f t="shared" si="839"/>
        <v>0.4520614919662137</v>
      </c>
    </row>
    <row r="638" spans="1:66" s="15" customFormat="1" x14ac:dyDescent="0.25">
      <c r="A638" s="15" t="s">
        <v>40</v>
      </c>
      <c r="B638" s="15" t="s">
        <v>334</v>
      </c>
      <c r="C638" s="15" t="s">
        <v>234</v>
      </c>
      <c r="D638" s="15" t="s">
        <v>502</v>
      </c>
      <c r="E638" s="15">
        <f>VLOOKUP(A638,home!$A$2:$E$405,3,FALSE)</f>
        <v>1.4842105263157901</v>
      </c>
      <c r="F638" s="15">
        <f>VLOOKUP(B638,home!$B$2:$E$405,3,FALSE)</f>
        <v>0.75</v>
      </c>
      <c r="G638" s="15">
        <f>VLOOKUP(C638,away!$B$2:$E$405,4,FALSE)</f>
        <v>1.01</v>
      </c>
      <c r="H638" s="15">
        <f>VLOOKUP(A638,away!$A$2:$E$405,3,FALSE)</f>
        <v>1.1789473684210501</v>
      </c>
      <c r="I638" s="15">
        <f>VLOOKUP(C638,away!$B$2:$E$405,3,FALSE)</f>
        <v>0.56000000000000005</v>
      </c>
      <c r="J638" s="15">
        <f>VLOOKUP(B638,home!$B$2:$E$405,4,FALSE)</f>
        <v>1.1299999999999999</v>
      </c>
      <c r="K638" s="17">
        <f t="shared" si="784"/>
        <v>1.1242894736842111</v>
      </c>
      <c r="L638" s="17">
        <f t="shared" si="785"/>
        <v>0.74603789473684057</v>
      </c>
      <c r="M638" s="18">
        <f t="shared" si="786"/>
        <v>0.15407321485313799</v>
      </c>
      <c r="N638" s="18">
        <f t="shared" si="787"/>
        <v>0.17322289363606885</v>
      </c>
      <c r="O638" s="18">
        <f t="shared" si="788"/>
        <v>0.11494445684437198</v>
      </c>
      <c r="P638" s="18">
        <f t="shared" si="789"/>
        <v>0.12923084288847647</v>
      </c>
      <c r="Q638" s="18">
        <f t="shared" si="790"/>
        <v>9.7376337958076001E-2</v>
      </c>
      <c r="R638" s="18">
        <f t="shared" si="791"/>
        <v>4.2876460297922442E-2</v>
      </c>
      <c r="S638" s="18">
        <f t="shared" si="792"/>
        <v>2.7098497895278312E-2</v>
      </c>
      <c r="T638" s="18">
        <f t="shared" si="793"/>
        <v>7.2646438167426108E-2</v>
      </c>
      <c r="U638" s="18">
        <f t="shared" si="794"/>
        <v>4.820555298179318E-2</v>
      </c>
      <c r="V638" s="18">
        <f t="shared" si="795"/>
        <v>2.5254672500678605E-3</v>
      </c>
      <c r="W638" s="18">
        <f t="shared" si="796"/>
        <v>3.6493063917393695E-2</v>
      </c>
      <c r="X638" s="18">
        <f t="shared" si="797"/>
        <v>2.7225208577429348E-2</v>
      </c>
      <c r="Y638" s="18">
        <f t="shared" si="798"/>
        <v>1.0155518645438382E-2</v>
      </c>
      <c r="Z638" s="18">
        <f t="shared" si="799"/>
        <v>1.0662488058143264E-2</v>
      </c>
      <c r="AA638" s="18">
        <f t="shared" si="800"/>
        <v>1.1987723087054073E-2</v>
      </c>
      <c r="AB638" s="18">
        <f t="shared" si="801"/>
        <v>6.7388354401080467E-3</v>
      </c>
      <c r="AC638" s="18">
        <f t="shared" si="802"/>
        <v>1.3239170973220648E-4</v>
      </c>
      <c r="AD638" s="18">
        <f t="shared" si="803"/>
        <v>1.0257191906202709E-2</v>
      </c>
      <c r="AE638" s="18">
        <f t="shared" si="804"/>
        <v>7.6522538556152292E-3</v>
      </c>
      <c r="AF638" s="18">
        <f t="shared" si="805"/>
        <v>2.8544356782175279E-3</v>
      </c>
      <c r="AG638" s="18">
        <f t="shared" si="806"/>
        <v>7.0983906134637685E-4</v>
      </c>
      <c r="AH638" s="18">
        <f t="shared" si="807"/>
        <v>1.9886550358884755E-3</v>
      </c>
      <c r="AI638" s="18">
        <f t="shared" si="808"/>
        <v>2.2358239236385095E-3</v>
      </c>
      <c r="AJ638" s="18">
        <f t="shared" si="809"/>
        <v>1.2568566511790542E-3</v>
      </c>
      <c r="AK638" s="18">
        <f t="shared" si="810"/>
        <v>4.710235676168661E-4</v>
      </c>
      <c r="AL638" s="18">
        <f t="shared" si="811"/>
        <v>4.4418083328624969E-6</v>
      </c>
      <c r="AM638" s="18">
        <f t="shared" si="812"/>
        <v>2.3064105779405175E-3</v>
      </c>
      <c r="AN638" s="18">
        <f t="shared" si="813"/>
        <v>1.7206696919655235E-3</v>
      </c>
      <c r="AO638" s="18">
        <f t="shared" si="814"/>
        <v>6.4184239726572335E-4</v>
      </c>
      <c r="AP638" s="18">
        <f t="shared" si="815"/>
        <v>1.5961291693632242E-4</v>
      </c>
      <c r="AQ638" s="18">
        <f t="shared" si="816"/>
        <v>2.9769321130995038E-5</v>
      </c>
      <c r="AR638" s="18">
        <f t="shared" si="817"/>
        <v>2.9672240326641096E-4</v>
      </c>
      <c r="AS638" s="18">
        <f t="shared" si="818"/>
        <v>3.3360187459870736E-4</v>
      </c>
      <c r="AT638" s="18">
        <f t="shared" si="819"/>
        <v>1.8753253800632349E-4</v>
      </c>
      <c r="AU638" s="18">
        <f t="shared" si="820"/>
        <v>7.028028615126456E-5</v>
      </c>
      <c r="AV638" s="18">
        <f t="shared" si="821"/>
        <v>1.9753846481845246E-5</v>
      </c>
      <c r="AW638" s="18">
        <f t="shared" si="822"/>
        <v>1.0348951369069548E-7</v>
      </c>
      <c r="AX638" s="18">
        <f t="shared" si="823"/>
        <v>4.3217885579540668E-4</v>
      </c>
      <c r="AY638" s="18">
        <f t="shared" si="824"/>
        <v>3.2242180372738178E-4</v>
      </c>
      <c r="AZ638" s="18">
        <f t="shared" si="825"/>
        <v>1.2026944183501533E-4</v>
      </c>
      <c r="BA638" s="18">
        <f t="shared" si="826"/>
        <v>2.9908520395923252E-5</v>
      </c>
      <c r="BB638" s="18">
        <f t="shared" si="827"/>
        <v>5.5782223977171083E-6</v>
      </c>
      <c r="BC638" s="18">
        <f t="shared" si="828"/>
        <v>8.3231305879335286E-7</v>
      </c>
      <c r="BD638" s="18">
        <f t="shared" si="829"/>
        <v>3.6894359509021493E-5</v>
      </c>
      <c r="BE638" s="18">
        <f t="shared" si="830"/>
        <v>4.1479940034313838E-5</v>
      </c>
      <c r="BF638" s="18">
        <f t="shared" si="831"/>
        <v>2.3317729974815675E-5</v>
      </c>
      <c r="BG638" s="18">
        <f t="shared" si="832"/>
        <v>8.7386261202986862E-6</v>
      </c>
      <c r="BH638" s="18">
        <f t="shared" si="833"/>
        <v>2.4561863403784275E-6</v>
      </c>
      <c r="BI638" s="18">
        <f t="shared" si="834"/>
        <v>5.5229288957888193E-7</v>
      </c>
      <c r="BJ638" s="19">
        <f t="shared" si="835"/>
        <v>0.44436267546566355</v>
      </c>
      <c r="BK638" s="19">
        <f t="shared" si="836"/>
        <v>0.31338727820875312</v>
      </c>
      <c r="BL638" s="19">
        <f t="shared" si="837"/>
        <v>0.23172671791294558</v>
      </c>
      <c r="BM638" s="19">
        <f t="shared" si="838"/>
        <v>0.28809263485323799</v>
      </c>
      <c r="BN638" s="19">
        <f t="shared" si="839"/>
        <v>0.71172420647805379</v>
      </c>
    </row>
    <row r="639" spans="1:66" x14ac:dyDescent="0.25">
      <c r="A639" t="s">
        <v>13</v>
      </c>
      <c r="B639" t="s">
        <v>58</v>
      </c>
      <c r="C639" t="s">
        <v>53</v>
      </c>
      <c r="D639" t="s">
        <v>503</v>
      </c>
      <c r="E639">
        <f>VLOOKUP(A639,home!$A$2:$E$405,3,FALSE)</f>
        <v>1.64492753623188</v>
      </c>
      <c r="F639">
        <f>VLOOKUP(B639,home!$B$2:$E$405,3,FALSE)</f>
        <v>0.72</v>
      </c>
      <c r="G639">
        <f>VLOOKUP(C639,away!$B$2:$E$405,4,FALSE)</f>
        <v>1.1000000000000001</v>
      </c>
      <c r="H639">
        <f>VLOOKUP(A639,away!$A$2:$E$405,3,FALSE)</f>
        <v>1.35144927536232</v>
      </c>
      <c r="I639">
        <f>VLOOKUP(C639,away!$B$2:$E$405,3,FALSE)</f>
        <v>0.53</v>
      </c>
      <c r="J639">
        <f>VLOOKUP(B639,home!$B$2:$E$405,4,FALSE)</f>
        <v>1.1599999999999999</v>
      </c>
      <c r="K639" s="3">
        <f t="shared" ref="K639:K702" si="840">E639*F639*G639</f>
        <v>1.3027826086956491</v>
      </c>
      <c r="L639" s="3">
        <f t="shared" ref="L639:L702" si="841">H639*I639*J639</f>
        <v>0.83087101449275436</v>
      </c>
      <c r="M639" s="5">
        <f t="shared" ref="M639:M702" si="842">_xlfn.POISSON.DIST(0,K639,FALSE) * _xlfn.POISSON.DIST(0,L639,FALSE)</f>
        <v>0.11840389937211861</v>
      </c>
      <c r="N639" s="5">
        <f t="shared" ref="N639:N702" si="843">_xlfn.POISSON.DIST(1,K639,FALSE) * _xlfn.POISSON.DIST(0,L639,FALSE)</f>
        <v>0.15425454090374577</v>
      </c>
      <c r="O639" s="5">
        <f t="shared" ref="O639:O702" si="844">_xlfn.POISSON.DIST(0,K639,FALSE) * _xlfn.POISSON.DIST(1,L639,FALSE)</f>
        <v>9.8378367991210192E-2</v>
      </c>
      <c r="P639" s="5">
        <f t="shared" ref="P639:P702" si="845">_xlfn.POISSON.DIST(1,K639,FALSE) * _xlfn.POISSON.DIST(1,L639,FALSE)</f>
        <v>0.12816562689080935</v>
      </c>
      <c r="Q639" s="5">
        <f t="shared" ref="Q639:Q702" si="846">_xlfn.POISSON.DIST(2,K639,FALSE) * _xlfn.POISSON.DIST(0,L639,FALSE)</f>
        <v>0.10048006660086584</v>
      </c>
      <c r="R639" s="5">
        <f t="shared" ref="R639:R702" si="847">_xlfn.POISSON.DIST(0,K639,FALSE) * _xlfn.POISSON.DIST(2,L639,FALSE)</f>
        <v>4.0869867208499153E-2</v>
      </c>
      <c r="S639" s="5">
        <f t="shared" ref="S639:S702" si="848">_xlfn.POISSON.DIST(2,K639,FALSE) * _xlfn.POISSON.DIST(2,L639,FALSE)</f>
        <v>3.4683038319306816E-2</v>
      </c>
      <c r="T639" s="5">
        <f t="shared" ref="T639:T702" si="849">_xlfn.POISSON.DIST(2,K639,FALSE) * _xlfn.POISSON.DIST(1,L639,FALSE)</f>
        <v>8.348597487296093E-2</v>
      </c>
      <c r="U639" s="5">
        <f t="shared" ref="U639:U702" si="850">_xlfn.POISSON.DIST(1,K639,FALSE) * _xlfn.POISSON.DIST(2,L639,FALSE)</f>
        <v>5.3244552218933282E-2</v>
      </c>
      <c r="V639" s="5">
        <f t="shared" ref="V639:V702" si="851">_xlfn.POISSON.DIST(3,K639,FALSE) * _xlfn.POISSON.DIST(3,L639,FALSE)</f>
        <v>4.171384156025016E-3</v>
      </c>
      <c r="W639" s="5">
        <f t="shared" ref="W639:W702" si="852">_xlfn.POISSON.DIST(3,K639,FALSE) * _xlfn.POISSON.DIST(0,L639,FALSE)</f>
        <v>4.3634561096062868E-2</v>
      </c>
      <c r="X639" s="5">
        <f t="shared" ref="X639:X702" si="853">_xlfn.POISSON.DIST(3,K639,FALSE) * _xlfn.POISSON.DIST(1,L639,FALSE)</f>
        <v>3.6254692044831831E-2</v>
      </c>
      <c r="Y639" s="5">
        <f t="shared" ref="Y639:Y702" si="854">_xlfn.POISSON.DIST(3,K639,FALSE) * _xlfn.POISSON.DIST(2,L639,FALSE)</f>
        <v>1.5061486379705903E-2</v>
      </c>
      <c r="Z639" s="5">
        <f t="shared" ref="Z639:Z702" si="855">_xlfn.POISSON.DIST(0,K639,FALSE) * _xlfn.POISSON.DIST(3,L639,FALSE)</f>
        <v>1.1319196009903285E-2</v>
      </c>
      <c r="AA639" s="5">
        <f t="shared" ref="AA639:AA702" si="856">_xlfn.POISSON.DIST(1,K639,FALSE) * _xlfn.POISSON.DIST(3,L639,FALSE)</f>
        <v>1.4746451706119179E-2</v>
      </c>
      <c r="AB639" s="5">
        <f t="shared" ref="AB639:AB702" si="857">_xlfn.POISSON.DIST(2,K639,FALSE) * _xlfn.POISSON.DIST(3,L639,FALSE)</f>
        <v>9.605710411351177E-3</v>
      </c>
      <c r="AC639" s="5">
        <f t="shared" ref="AC639:AC702" si="858">_xlfn.POISSON.DIST(4,K639,FALSE) * _xlfn.POISSON.DIST(4,L639,FALSE)</f>
        <v>2.8220568969561122E-4</v>
      </c>
      <c r="AD639" s="5">
        <f t="shared" ref="AD639:AD702" si="859">_xlfn.POISSON.DIST(4,K639,FALSE) * _xlfn.POISSON.DIST(0,L639,FALSE)</f>
        <v>1.4211586833504613E-2</v>
      </c>
      <c r="AE639" s="5">
        <f t="shared" ref="AE639:AE702" si="860">_xlfn.POISSON.DIST(4,K639,FALSE) * _xlfn.POISSON.DIST(1,L639,FALSE)</f>
        <v>1.1807995569905848E-2</v>
      </c>
      <c r="AF639" s="5">
        <f t="shared" ref="AF639:AF702" si="861">_xlfn.POISSON.DIST(4,K639,FALSE) * _xlfn.POISSON.DIST(2,L639,FALSE)</f>
        <v>4.9054606291468097E-3</v>
      </c>
      <c r="AG639" s="5">
        <f t="shared" ref="AG639:AG702" si="862">_xlfn.POISSON.DIST(4,K639,FALSE) * _xlfn.POISSON.DIST(3,L639,FALSE)</f>
        <v>1.3586016831644919E-3</v>
      </c>
      <c r="AH639" s="5">
        <f t="shared" ref="AH639:AH702" si="863">_xlfn.POISSON.DIST(0,K639,FALSE) * _xlfn.POISSON.DIST(4,L639,FALSE)</f>
        <v>2.3511979679976696E-3</v>
      </c>
      <c r="AI639" s="5">
        <f t="shared" ref="AI639:AI702" si="864">_xlfn.POISSON.DIST(1,K639,FALSE) * _xlfn.POISSON.DIST(4,L639,FALSE)</f>
        <v>3.0630998223079124E-3</v>
      </c>
      <c r="AJ639" s="5">
        <f t="shared" ref="AJ639:AJ702" si="865">_xlfn.POISSON.DIST(2,K639,FALSE) * _xlfn.POISSON.DIST(4,L639,FALSE)</f>
        <v>1.9952765886007413E-3</v>
      </c>
      <c r="AK639" s="5">
        <f t="shared" ref="AK639:AK702" si="866">_xlfn.POISSON.DIST(3,K639,FALSE) * _xlfn.POISSON.DIST(4,L639,FALSE)</f>
        <v>8.6647054638887657E-4</v>
      </c>
      <c r="AL639" s="5">
        <f t="shared" ref="AL639:AL702" si="867">_xlfn.POISSON.DIST(5,K639,FALSE) * _xlfn.POISSON.DIST(5,L639,FALSE)</f>
        <v>1.2218877697032402E-5</v>
      </c>
      <c r="AM639" s="5">
        <f t="shared" ref="AM639:AM702" si="868">_xlfn.POISSON.DIST(5,K639,FALSE) * _xlfn.POISSON.DIST(0,L639,FALSE)</f>
        <v>3.7029216337315742E-3</v>
      </c>
      <c r="AN639" s="5">
        <f t="shared" ref="AN639:AN702" si="869">_xlfn.POISSON.DIST(5,K639,FALSE) * _xlfn.POISSON.DIST(1,L639,FALSE)</f>
        <v>3.0766502544057211E-3</v>
      </c>
      <c r="AO639" s="5">
        <f t="shared" ref="AO639:AO702" si="870">_xlfn.POISSON.DIST(5,K639,FALSE) * _xlfn.POISSON.DIST(2,L639,FALSE)</f>
        <v>1.2781497590587357E-3</v>
      </c>
      <c r="AP639" s="5">
        <f t="shared" ref="AP639:AP702" si="871">_xlfn.POISSON.DIST(5,K639,FALSE) * _xlfn.POISSON.DIST(3,L639,FALSE)</f>
        <v>3.5399252899426714E-4</v>
      </c>
      <c r="AQ639" s="5">
        <f t="shared" ref="AQ639:AQ702" si="872">_xlfn.POISSON.DIST(5,K639,FALSE) * _xlfn.POISSON.DIST(4,L639,FALSE)</f>
        <v>7.353053292208062E-5</v>
      </c>
      <c r="AR639" s="5">
        <f t="shared" ref="AR639:AR702" si="873">_xlfn.POISSON.DIST(0,K639,FALSE) * _xlfn.POISSON.DIST(5,L639,FALSE)</f>
        <v>3.9070844818870536E-4</v>
      </c>
      <c r="AS639" s="5">
        <f t="shared" ref="AS639:AS702" si="874">_xlfn.POISSON.DIST(1,K639,FALSE) * _xlfn.POISSON.DIST(5,L639,FALSE)</f>
        <v>5.090081713707103E-4</v>
      </c>
      <c r="AT639" s="5">
        <f t="shared" ref="AT639:AT702" si="875">_xlfn.POISSON.DIST(2,K639,FALSE) * _xlfn.POISSON.DIST(5,L639,FALSE)</f>
        <v>3.3156349667286803E-4</v>
      </c>
      <c r="AU639" s="5">
        <f t="shared" ref="AU639:AU702" si="876">_xlfn.POISSON.DIST(3,K639,FALSE) * _xlfn.POISSON.DIST(5,L639,FALSE)</f>
        <v>1.4398505238124345E-4</v>
      </c>
      <c r="AV639" s="5">
        <f t="shared" ref="AV639:AV702" si="877">_xlfn.POISSON.DIST(4,K639,FALSE) * _xlfn.POISSON.DIST(5,L639,FALSE)</f>
        <v>4.6895305538603997E-5</v>
      </c>
      <c r="AW639" s="5">
        <f t="shared" ref="AW639:AW702" si="878">_xlfn.POISSON.DIST(6,K639,FALSE) * _xlfn.POISSON.DIST(6,L639,FALSE)</f>
        <v>3.6739596139588576E-7</v>
      </c>
      <c r="AX639" s="5">
        <f t="shared" ref="AX639:AX702" si="879">_xlfn.POISSON.DIST(6,K639,FALSE) * _xlfn.POISSON.DIST(0,L639,FALSE)</f>
        <v>8.0401698429806152E-4</v>
      </c>
      <c r="AY639" s="5">
        <f t="shared" ref="AY639:AY702" si="880">_xlfn.POISSON.DIST(6,K639,FALSE) * _xlfn.POISSON.DIST(1,L639,FALSE)</f>
        <v>6.6803440741313542E-4</v>
      </c>
      <c r="AZ639" s="5">
        <f t="shared" ref="AZ639:AZ702" si="881">_xlfn.POISSON.DIST(6,K639,FALSE) * _xlfn.POISSON.DIST(2,L639,FALSE)</f>
        <v>2.7752521290170883E-4</v>
      </c>
      <c r="BA639" s="5">
        <f t="shared" ref="BA639:BA702" si="882">_xlfn.POISSON.DIST(6,K639,FALSE) * _xlfn.POISSON.DIST(3,L639,FALSE)</f>
        <v>7.686255173032016E-5</v>
      </c>
      <c r="BB639" s="5">
        <f t="shared" ref="BB639:BB702" si="883">_xlfn.POISSON.DIST(6,K639,FALSE) * _xlfn.POISSON.DIST(4,L639,FALSE)</f>
        <v>1.5965716583168231E-5</v>
      </c>
      <c r="BC639" s="5">
        <f t="shared" ref="BC639:BC702" si="884">_xlfn.POISSON.DIST(6,K639,FALSE) * _xlfn.POISSON.DIST(5,L639,FALSE)</f>
        <v>2.6530902269121566E-6</v>
      </c>
      <c r="BD639" s="5">
        <f t="shared" ref="BD639:BD702" si="885">_xlfn.POISSON.DIST(0,K639,FALSE) * _xlfn.POISSON.DIST(6,L639,FALSE)</f>
        <v>5.4104720786239873E-5</v>
      </c>
      <c r="BE639" s="5">
        <f t="shared" ref="BE639:BE702" si="886">_xlfn.POISSON.DIST(1,K639,FALSE) * _xlfn.POISSON.DIST(6,L639,FALSE)</f>
        <v>7.048668928864728E-5</v>
      </c>
      <c r="BF639" s="5">
        <f t="shared" ref="BF639:BF702" si="887">_xlfn.POISSON.DIST(2,K639,FALSE) * _xlfn.POISSON.DIST(6,L639,FALSE)</f>
        <v>4.5914416474891792E-5</v>
      </c>
      <c r="BG639" s="5">
        <f t="shared" ref="BG639:BG702" si="888">_xlfn.POISSON.DIST(3,K639,FALSE) * _xlfn.POISSON.DIST(6,L639,FALSE)</f>
        <v>1.9938834423966014E-5</v>
      </c>
      <c r="BH639" s="5">
        <f t="shared" ref="BH639:BH702" si="889">_xlfn.POISSON.DIST(4,K639,FALSE) * _xlfn.POISSON.DIST(6,L639,FALSE)</f>
        <v>6.4939916813012615E-6</v>
      </c>
      <c r="BI639" s="5">
        <f t="shared" ref="BI639:BI702" si="890">_xlfn.POISSON.DIST(5,K639,FALSE) * _xlfn.POISSON.DIST(6,L639,FALSE)</f>
        <v>1.6920518846826999E-6</v>
      </c>
      <c r="BJ639" s="8">
        <f t="shared" ref="BJ639:BJ702" si="891">SUM(N639,Q639,T639,W639,X639,Y639,AD639,AE639,AF639,AG639,AM639,AN639,AO639,AP639,AQ639,AX639,AY639,AZ639,BA639,BB639,BC639)</f>
        <v>0.47578526928616066</v>
      </c>
      <c r="BK639" s="8">
        <f t="shared" ref="BK639:BK702" si="892">SUM(M639,P639,S639,V639,AC639,AL639,AY639)</f>
        <v>0.28638640771306556</v>
      </c>
      <c r="BL639" s="8">
        <f t="shared" ref="BL639:BL702" si="893">SUM(O639,R639,U639,AA639,AB639,AH639,AI639,AJ639,AK639,AR639,AS639,AT639,AU639,AV639,BD639,BE639,BF639,BG639,BH639,BI639)</f>
        <v>0.22674178564010006</v>
      </c>
      <c r="BM639" s="8">
        <f t="shared" ref="BM639:BM702" si="894">SUM(S639:BI639)</f>
        <v>0.35901262267052875</v>
      </c>
      <c r="BN639" s="8">
        <f t="shared" ref="BN639:BN702" si="895">SUM(M639:R639)</f>
        <v>0.64055236896724888</v>
      </c>
    </row>
    <row r="640" spans="1:66" x14ac:dyDescent="0.25">
      <c r="A640" t="s">
        <v>16</v>
      </c>
      <c r="B640" t="s">
        <v>20</v>
      </c>
      <c r="C640" t="s">
        <v>65</v>
      </c>
      <c r="D640" t="s">
        <v>503</v>
      </c>
      <c r="E640">
        <f>VLOOKUP(A640,home!$A$2:$E$405,3,FALSE)</f>
        <v>1.54909090909091</v>
      </c>
      <c r="F640">
        <f>VLOOKUP(B640,home!$B$2:$E$405,3,FALSE)</f>
        <v>0.65</v>
      </c>
      <c r="G640">
        <f>VLOOKUP(C640,away!$B$2:$E$405,4,FALSE)</f>
        <v>0.89</v>
      </c>
      <c r="H640">
        <f>VLOOKUP(A640,away!$A$2:$E$405,3,FALSE)</f>
        <v>1.29454545454545</v>
      </c>
      <c r="I640">
        <f>VLOOKUP(C640,away!$B$2:$E$405,3,FALSE)</f>
        <v>0.61</v>
      </c>
      <c r="J640">
        <f>VLOOKUP(B640,home!$B$2:$E$405,4,FALSE)</f>
        <v>1.01</v>
      </c>
      <c r="K640" s="3">
        <f t="shared" si="840"/>
        <v>0.89614909090909134</v>
      </c>
      <c r="L640" s="3">
        <f t="shared" si="841"/>
        <v>0.79756945454545181</v>
      </c>
      <c r="M640" s="5">
        <f t="shared" si="842"/>
        <v>0.18383465390522108</v>
      </c>
      <c r="N640" s="5">
        <f t="shared" si="843"/>
        <v>0.16474325797475131</v>
      </c>
      <c r="O640" s="5">
        <f t="shared" si="844"/>
        <v>0.14662090464173907</v>
      </c>
      <c r="P640" s="5">
        <f t="shared" si="845"/>
        <v>0.13139419040296305</v>
      </c>
      <c r="Q640" s="5">
        <f t="shared" si="846"/>
        <v>7.3817260433737653E-2</v>
      </c>
      <c r="R640" s="5">
        <f t="shared" si="847"/>
        <v>5.8470177470036265E-2</v>
      </c>
      <c r="S640" s="5">
        <f t="shared" si="848"/>
        <v>2.3478208412967477E-2</v>
      </c>
      <c r="T640" s="5">
        <f t="shared" si="849"/>
        <v>5.8874392140175688E-2</v>
      </c>
      <c r="U640" s="5">
        <f t="shared" si="850"/>
        <v>5.2397996385066231E-2</v>
      </c>
      <c r="V640" s="5">
        <f t="shared" si="851"/>
        <v>1.8645379427176677E-3</v>
      </c>
      <c r="W640" s="5">
        <f t="shared" si="852"/>
        <v>2.2050423610364547E-2</v>
      </c>
      <c r="X640" s="5">
        <f t="shared" si="853"/>
        <v>1.7586744331414602E-2</v>
      </c>
      <c r="Y640" s="5">
        <f t="shared" si="854"/>
        <v>7.0133250418183291E-3</v>
      </c>
      <c r="Z640" s="5">
        <f t="shared" si="855"/>
        <v>1.5544675850650863E-2</v>
      </c>
      <c r="AA640" s="5">
        <f t="shared" si="856"/>
        <v>1.3930347132037276E-2</v>
      </c>
      <c r="AB640" s="5">
        <f t="shared" si="857"/>
        <v>6.2418339592116368E-3</v>
      </c>
      <c r="AC640" s="5">
        <f t="shared" si="858"/>
        <v>8.3291373611644524E-5</v>
      </c>
      <c r="AD640" s="5">
        <f t="shared" si="859"/>
        <v>4.9401167681471375E-3</v>
      </c>
      <c r="AE640" s="5">
        <f t="shared" si="860"/>
        <v>3.9400862361619517E-3</v>
      </c>
      <c r="AF640" s="5">
        <f t="shared" si="861"/>
        <v>1.5712462151188649E-3</v>
      </c>
      <c r="AG640" s="5">
        <f t="shared" si="862"/>
        <v>4.1772599558298625E-4</v>
      </c>
      <c r="AH640" s="5">
        <f t="shared" si="863"/>
        <v>3.099489659822366E-3</v>
      </c>
      <c r="AI640" s="5">
        <f t="shared" si="864"/>
        <v>2.7776048409319421E-3</v>
      </c>
      <c r="AJ640" s="5">
        <f t="shared" si="865"/>
        <v>1.2445740265529255E-3</v>
      </c>
      <c r="AK640" s="5">
        <f t="shared" si="866"/>
        <v>3.717746274881572E-4</v>
      </c>
      <c r="AL640" s="5">
        <f t="shared" si="867"/>
        <v>2.3812708585172669E-6</v>
      </c>
      <c r="AM640" s="5">
        <f t="shared" si="868"/>
        <v>8.8541623015196333E-4</v>
      </c>
      <c r="AN640" s="5">
        <f t="shared" si="869"/>
        <v>7.0618093972799143E-4</v>
      </c>
      <c r="AO640" s="5">
        <f t="shared" si="870"/>
        <v>2.8161417345462433E-4</v>
      </c>
      <c r="AP640" s="5">
        <f t="shared" si="871"/>
        <v>7.4868954238157664E-5</v>
      </c>
      <c r="AQ640" s="5">
        <f t="shared" si="872"/>
        <v>1.4928297748528949E-5</v>
      </c>
      <c r="AR640" s="5">
        <f t="shared" si="873"/>
        <v>4.9441165547075866E-4</v>
      </c>
      <c r="AS640" s="5">
        <f t="shared" si="874"/>
        <v>4.4306655558497922E-4</v>
      </c>
      <c r="AT640" s="5">
        <f t="shared" si="875"/>
        <v>1.9852684549985075E-4</v>
      </c>
      <c r="AU640" s="5">
        <f t="shared" si="876"/>
        <v>5.9303217371913639E-5</v>
      </c>
      <c r="AV640" s="5">
        <f t="shared" si="877"/>
        <v>1.3286131083956157E-5</v>
      </c>
      <c r="AW640" s="5">
        <f t="shared" si="878"/>
        <v>4.7277562553932265E-8</v>
      </c>
      <c r="AX640" s="5">
        <f t="shared" si="879"/>
        <v>1.3224415828780604E-4</v>
      </c>
      <c r="AY640" s="5">
        <f t="shared" si="880"/>
        <v>1.0547390119242785E-4</v>
      </c>
      <c r="AZ640" s="5">
        <f t="shared" si="881"/>
        <v>4.2061380921412776E-5</v>
      </c>
      <c r="BA640" s="5">
        <f t="shared" si="882"/>
        <v>1.1182290879639888E-5</v>
      </c>
      <c r="BB640" s="5">
        <f t="shared" si="883"/>
        <v>2.2296634093607409E-6</v>
      </c>
      <c r="BC640" s="5">
        <f t="shared" si="884"/>
        <v>3.5566228584475986E-7</v>
      </c>
      <c r="BD640" s="5">
        <f t="shared" si="885"/>
        <v>6.5721272395787773E-5</v>
      </c>
      <c r="BE640" s="5">
        <f t="shared" si="886"/>
        <v>5.8896058510873982E-5</v>
      </c>
      <c r="BF640" s="5">
        <f t="shared" si="887"/>
        <v>2.6389824646324182E-5</v>
      </c>
      <c r="BG640" s="5">
        <f t="shared" si="888"/>
        <v>7.8830724553512507E-6</v>
      </c>
      <c r="BH640" s="5">
        <f t="shared" si="889"/>
        <v>1.7661020536083802E-6</v>
      </c>
      <c r="BI640" s="5">
        <f t="shared" si="890"/>
        <v>3.1653814995876592E-7</v>
      </c>
      <c r="BJ640" s="8">
        <f t="shared" si="891"/>
        <v>0.35721113439957081</v>
      </c>
      <c r="BK640" s="8">
        <f t="shared" si="892"/>
        <v>0.34076273720953182</v>
      </c>
      <c r="BL640" s="8">
        <f t="shared" si="893"/>
        <v>0.28652427001610925</v>
      </c>
      <c r="BM640" s="8">
        <f t="shared" si="894"/>
        <v>0.24105694602378452</v>
      </c>
      <c r="BN640" s="8">
        <f t="shared" si="895"/>
        <v>0.75888044482844852</v>
      </c>
    </row>
    <row r="641" spans="1:66" x14ac:dyDescent="0.25">
      <c r="A641" t="s">
        <v>16</v>
      </c>
      <c r="B641" t="s">
        <v>255</v>
      </c>
      <c r="C641" t="s">
        <v>19</v>
      </c>
      <c r="D641" t="s">
        <v>503</v>
      </c>
      <c r="E641">
        <f>VLOOKUP(A641,home!$A$2:$E$405,3,FALSE)</f>
        <v>1.54909090909091</v>
      </c>
      <c r="F641">
        <f>VLOOKUP(B641,home!$B$2:$E$405,3,FALSE)</f>
        <v>0.65</v>
      </c>
      <c r="G641">
        <f>VLOOKUP(C641,away!$B$2:$E$405,4,FALSE)</f>
        <v>1.41</v>
      </c>
      <c r="H641">
        <f>VLOOKUP(A641,away!$A$2:$E$405,3,FALSE)</f>
        <v>1.29454545454545</v>
      </c>
      <c r="I641">
        <f>VLOOKUP(C641,away!$B$2:$E$405,3,FALSE)</f>
        <v>0.52</v>
      </c>
      <c r="J641">
        <f>VLOOKUP(B641,home!$B$2:$E$405,4,FALSE)</f>
        <v>0.77</v>
      </c>
      <c r="K641" s="3">
        <f t="shared" si="840"/>
        <v>1.4197418181818189</v>
      </c>
      <c r="L641" s="3">
        <f t="shared" si="841"/>
        <v>0.51833599999999824</v>
      </c>
      <c r="M641" s="5">
        <f t="shared" si="842"/>
        <v>0.1439804405447983</v>
      </c>
      <c r="N641" s="5">
        <f t="shared" si="843"/>
        <v>0.20441505244169117</v>
      </c>
      <c r="O641" s="5">
        <f t="shared" si="844"/>
        <v>7.4630245630228312E-2</v>
      </c>
      <c r="P641" s="5">
        <f t="shared" si="845"/>
        <v>0.10595568062241606</v>
      </c>
      <c r="Q641" s="5">
        <f t="shared" si="846"/>
        <v>0.14510829910864928</v>
      </c>
      <c r="R641" s="5">
        <f t="shared" si="847"/>
        <v>1.9341771499494943E-2</v>
      </c>
      <c r="S641" s="5">
        <f t="shared" si="848"/>
        <v>1.9493283625330999E-2</v>
      </c>
      <c r="T641" s="5">
        <f t="shared" si="849"/>
        <v>7.5214855326780572E-2</v>
      </c>
      <c r="U641" s="5">
        <f t="shared" si="850"/>
        <v>2.7460321835550233E-2</v>
      </c>
      <c r="V641" s="5">
        <f t="shared" si="851"/>
        <v>1.5939079612886007E-3</v>
      </c>
      <c r="W641" s="5">
        <f t="shared" si="852"/>
        <v>6.8672106803261676E-2</v>
      </c>
      <c r="X641" s="5">
        <f t="shared" si="853"/>
        <v>3.5595225151975322E-2</v>
      </c>
      <c r="Y641" s="5">
        <f t="shared" si="854"/>
        <v>9.2251433121871076E-3</v>
      </c>
      <c r="Z641" s="5">
        <f t="shared" si="855"/>
        <v>3.3418454906540599E-3</v>
      </c>
      <c r="AA641" s="5">
        <f t="shared" si="856"/>
        <v>4.7445577929839068E-3</v>
      </c>
      <c r="AB641" s="5">
        <f t="shared" si="857"/>
        <v>3.368023553739846E-3</v>
      </c>
      <c r="AC641" s="5">
        <f t="shared" si="858"/>
        <v>7.3310132546820851E-5</v>
      </c>
      <c r="AD641" s="5">
        <f t="shared" si="859"/>
        <v>2.4374165442809684E-2</v>
      </c>
      <c r="AE641" s="5">
        <f t="shared" si="860"/>
        <v>1.2634007418964156E-2</v>
      </c>
      <c r="AF641" s="5">
        <f t="shared" si="861"/>
        <v>3.2743304347580908E-3</v>
      </c>
      <c r="AG641" s="5">
        <f t="shared" si="862"/>
        <v>5.6573444674358822E-4</v>
      </c>
      <c r="AH641" s="5">
        <f t="shared" si="863"/>
        <v>4.3304970606091402E-4</v>
      </c>
      <c r="AI641" s="5">
        <f t="shared" si="864"/>
        <v>6.1481877704602425E-4</v>
      </c>
      <c r="AJ641" s="5">
        <f t="shared" si="865"/>
        <v>4.3644196418782255E-4</v>
      </c>
      <c r="AK641" s="5">
        <f t="shared" si="866"/>
        <v>2.0654496925562123E-4</v>
      </c>
      <c r="AL641" s="5">
        <f t="shared" si="867"/>
        <v>2.1579667241262845E-6</v>
      </c>
      <c r="AM641" s="5">
        <f t="shared" si="868"/>
        <v>6.9210043924878145E-3</v>
      </c>
      <c r="AN641" s="5">
        <f t="shared" si="869"/>
        <v>3.587405732784551E-3</v>
      </c>
      <c r="AO641" s="5">
        <f t="shared" si="870"/>
        <v>9.2974076895430331E-4</v>
      </c>
      <c r="AP641" s="5">
        <f t="shared" si="871"/>
        <v>1.6063937040556542E-4</v>
      </c>
      <c r="AQ641" s="5">
        <f t="shared" si="872"/>
        <v>2.0816292174634711E-5</v>
      </c>
      <c r="AR641" s="5">
        <f t="shared" si="873"/>
        <v>4.4893050488157843E-5</v>
      </c>
      <c r="AS641" s="5">
        <f t="shared" si="874"/>
        <v>6.3736541123785403E-5</v>
      </c>
      <c r="AT641" s="5">
        <f t="shared" si="875"/>
        <v>4.5244716389851692E-5</v>
      </c>
      <c r="AU641" s="5">
        <f t="shared" si="876"/>
        <v>2.1411938636816271E-5</v>
      </c>
      <c r="AV641" s="5">
        <f t="shared" si="877"/>
        <v>7.599856172757763E-6</v>
      </c>
      <c r="AW641" s="5">
        <f t="shared" si="878"/>
        <v>4.4112633970388359E-8</v>
      </c>
      <c r="AX641" s="5">
        <f t="shared" si="879"/>
        <v>1.637673226639168E-3</v>
      </c>
      <c r="AY641" s="5">
        <f t="shared" si="880"/>
        <v>8.4886498960323688E-4</v>
      </c>
      <c r="AZ641" s="5">
        <f t="shared" si="881"/>
        <v>2.1999864162549091E-4</v>
      </c>
      <c r="BA641" s="5">
        <f t="shared" si="882"/>
        <v>3.8011071968530039E-5</v>
      </c>
      <c r="BB641" s="5">
        <f t="shared" si="883"/>
        <v>4.9256267499699775E-6</v>
      </c>
      <c r="BC641" s="5">
        <f t="shared" si="884"/>
        <v>5.1062593341448602E-7</v>
      </c>
      <c r="BD641" s="5">
        <f t="shared" si="885"/>
        <v>3.8782807029716182E-6</v>
      </c>
      <c r="BE641" s="5">
        <f t="shared" si="886"/>
        <v>5.506157296656387E-6</v>
      </c>
      <c r="BF641" s="5">
        <f t="shared" si="887"/>
        <v>3.9086608857750155E-6</v>
      </c>
      <c r="BG641" s="5">
        <f t="shared" si="888"/>
        <v>1.8497631042087937E-6</v>
      </c>
      <c r="BH641" s="5">
        <f t="shared" si="889"/>
        <v>6.5654650819375913E-7</v>
      </c>
      <c r="BI641" s="5">
        <f t="shared" si="890"/>
        <v>1.8642530665278638E-7</v>
      </c>
      <c r="BJ641" s="8">
        <f t="shared" si="891"/>
        <v>0.59344851062714743</v>
      </c>
      <c r="BK641" s="8">
        <f t="shared" si="892"/>
        <v>0.27194764584270814</v>
      </c>
      <c r="BL641" s="8">
        <f t="shared" si="893"/>
        <v>0.13143464766516352</v>
      </c>
      <c r="BM641" s="8">
        <f t="shared" si="894"/>
        <v>0.3058923389014257</v>
      </c>
      <c r="BN641" s="8">
        <f t="shared" si="895"/>
        <v>0.69343148984727798</v>
      </c>
    </row>
    <row r="642" spans="1:66" x14ac:dyDescent="0.25">
      <c r="A642" t="s">
        <v>69</v>
      </c>
      <c r="B642" t="s">
        <v>324</v>
      </c>
      <c r="C642" t="s">
        <v>381</v>
      </c>
      <c r="D642" t="s">
        <v>503</v>
      </c>
      <c r="E642">
        <f>VLOOKUP(A642,home!$A$2:$E$405,3,FALSE)</f>
        <v>1.3323170731707299</v>
      </c>
      <c r="F642">
        <f>VLOOKUP(B642,home!$B$2:$E$405,3,FALSE)</f>
        <v>0.84</v>
      </c>
      <c r="G642">
        <f>VLOOKUP(C642,away!$B$2:$E$405,4,FALSE)</f>
        <v>0.7</v>
      </c>
      <c r="H642">
        <f>VLOOKUP(A642,away!$A$2:$E$405,3,FALSE)</f>
        <v>1.3201219512195099</v>
      </c>
      <c r="I642">
        <f>VLOOKUP(C642,away!$B$2:$E$405,3,FALSE)</f>
        <v>1.03</v>
      </c>
      <c r="J642">
        <f>VLOOKUP(B642,home!$B$2:$E$405,4,FALSE)</f>
        <v>0.89</v>
      </c>
      <c r="K642" s="3">
        <f t="shared" si="840"/>
        <v>0.78340243902438911</v>
      </c>
      <c r="L642" s="3">
        <f t="shared" si="841"/>
        <v>1.2101557926829247</v>
      </c>
      <c r="M642" s="5">
        <f t="shared" si="842"/>
        <v>0.13620989577426906</v>
      </c>
      <c r="N642" s="5">
        <f t="shared" si="843"/>
        <v>0.10670716456882021</v>
      </c>
      <c r="O642" s="5">
        <f t="shared" si="844"/>
        <v>0.16483519439196911</v>
      </c>
      <c r="P642" s="5">
        <f t="shared" si="845"/>
        <v>0.12913229332372791</v>
      </c>
      <c r="Q642" s="5">
        <f t="shared" si="846"/>
        <v>4.1797326492295318E-2</v>
      </c>
      <c r="R642" s="5">
        <f t="shared" si="847"/>
        <v>9.9738132665728715E-2</v>
      </c>
      <c r="S642" s="5">
        <f t="shared" si="848"/>
        <v>3.0605612544260082E-2</v>
      </c>
      <c r="T642" s="5">
        <f t="shared" si="849"/>
        <v>5.0581276773310646E-2</v>
      </c>
      <c r="U642" s="5">
        <f t="shared" si="850"/>
        <v>7.8135096394069958E-2</v>
      </c>
      <c r="V642" s="5">
        <f t="shared" si="851"/>
        <v>3.2239238109129701E-3</v>
      </c>
      <c r="W642" s="5">
        <f t="shared" si="852"/>
        <v>1.0914709172920953E-2</v>
      </c>
      <c r="X642" s="5">
        <f t="shared" si="853"/>
        <v>1.3208498531059746E-2</v>
      </c>
      <c r="Y642" s="5">
        <f t="shared" si="854"/>
        <v>7.9921705050029282E-3</v>
      </c>
      <c r="Z642" s="5">
        <f t="shared" si="855"/>
        <v>4.0232892998936551E-2</v>
      </c>
      <c r="AA642" s="5">
        <f t="shared" si="856"/>
        <v>3.1518546504374162E-2</v>
      </c>
      <c r="AB642" s="5">
        <f t="shared" si="857"/>
        <v>1.2345853103015177E-2</v>
      </c>
      <c r="AC642" s="5">
        <f t="shared" si="858"/>
        <v>1.9102534402772468E-4</v>
      </c>
      <c r="AD642" s="5">
        <f t="shared" si="859"/>
        <v>2.137652446827037E-3</v>
      </c>
      <c r="AE642" s="5">
        <f t="shared" si="860"/>
        <v>2.5868924912705663E-3</v>
      </c>
      <c r="AF642" s="5">
        <f t="shared" si="861"/>
        <v>1.5652714666795193E-3</v>
      </c>
      <c r="AG642" s="5">
        <f t="shared" si="862"/>
        <v>6.3140744417450605E-4</v>
      </c>
      <c r="AH642" s="5">
        <f t="shared" si="863"/>
        <v>1.2172017129763835E-2</v>
      </c>
      <c r="AI642" s="5">
        <f t="shared" si="864"/>
        <v>9.5355879073036314E-3</v>
      </c>
      <c r="AJ642" s="5">
        <f t="shared" si="865"/>
        <v>3.7351014120565679E-3</v>
      </c>
      <c r="AK642" s="5">
        <f t="shared" si="866"/>
        <v>9.7536251873618488E-4</v>
      </c>
      <c r="AL642" s="5">
        <f t="shared" si="867"/>
        <v>7.2439790419145213E-6</v>
      </c>
      <c r="AM642" s="5">
        <f t="shared" si="868"/>
        <v>3.3492842812615081E-4</v>
      </c>
      <c r="AN642" s="5">
        <f t="shared" si="869"/>
        <v>4.0531557743104802E-4</v>
      </c>
      <c r="AO642" s="5">
        <f t="shared" si="870"/>
        <v>2.4524749694640371E-4</v>
      </c>
      <c r="AP642" s="5">
        <f t="shared" si="871"/>
        <v>9.8929226356892785E-5</v>
      </c>
      <c r="AQ642" s="5">
        <f t="shared" si="872"/>
        <v>2.9929944085358512E-5</v>
      </c>
      <c r="AR642" s="5">
        <f t="shared" si="873"/>
        <v>2.9460074076438957E-3</v>
      </c>
      <c r="AS642" s="5">
        <f t="shared" si="874"/>
        <v>2.3079093885321452E-3</v>
      </c>
      <c r="AT642" s="5">
        <f t="shared" si="875"/>
        <v>9.0401092201168457E-4</v>
      </c>
      <c r="AU642" s="5">
        <f t="shared" si="876"/>
        <v>2.3606812040288013E-4</v>
      </c>
      <c r="AV642" s="5">
        <f t="shared" si="877"/>
        <v>4.6234085324879864E-5</v>
      </c>
      <c r="AW642" s="5">
        <f t="shared" si="878"/>
        <v>1.9076596233133297E-7</v>
      </c>
      <c r="AX642" s="5">
        <f t="shared" si="879"/>
        <v>4.3730624582105216E-5</v>
      </c>
      <c r="AY642" s="5">
        <f t="shared" si="880"/>
        <v>5.2920868655676931E-5</v>
      </c>
      <c r="AZ642" s="5">
        <f t="shared" si="881"/>
        <v>3.2021247878739836E-5</v>
      </c>
      <c r="BA642" s="5">
        <f t="shared" si="882"/>
        <v>1.2916899536464279E-5</v>
      </c>
      <c r="BB642" s="5">
        <f t="shared" si="883"/>
        <v>3.9078651993889067E-6</v>
      </c>
      <c r="BC642" s="5">
        <f t="shared" si="884"/>
        <v>9.4582514161289869E-7</v>
      </c>
      <c r="BD642" s="5">
        <f t="shared" si="885"/>
        <v>5.9418798827451152E-4</v>
      </c>
      <c r="BE642" s="5">
        <f t="shared" si="886"/>
        <v>4.6548831925324744E-4</v>
      </c>
      <c r="BF642" s="5">
        <f t="shared" si="887"/>
        <v>1.823323423201788E-4</v>
      </c>
      <c r="BG642" s="5">
        <f t="shared" si="888"/>
        <v>4.7613200562219291E-5</v>
      </c>
      <c r="BH642" s="5">
        <f t="shared" si="889"/>
        <v>9.325074362550002E-6</v>
      </c>
      <c r="BI642" s="5">
        <f t="shared" si="890"/>
        <v>1.4610571999410946E-6</v>
      </c>
      <c r="BJ642" s="8">
        <f t="shared" si="891"/>
        <v>0.23938316389630124</v>
      </c>
      <c r="BK642" s="8">
        <f t="shared" si="892"/>
        <v>0.29942291564489532</v>
      </c>
      <c r="BL642" s="8">
        <f t="shared" si="893"/>
        <v>0.42073152993290552</v>
      </c>
      <c r="BM642" s="8">
        <f t="shared" si="894"/>
        <v>0.32129776515353498</v>
      </c>
      <c r="BN642" s="8">
        <f t="shared" si="895"/>
        <v>0.67842000721681028</v>
      </c>
    </row>
    <row r="643" spans="1:66" x14ac:dyDescent="0.25">
      <c r="A643" t="s">
        <v>21</v>
      </c>
      <c r="B643" t="s">
        <v>273</v>
      </c>
      <c r="C643" t="s">
        <v>150</v>
      </c>
      <c r="D643" t="s">
        <v>503</v>
      </c>
      <c r="E643">
        <f>VLOOKUP(A643,home!$A$2:$E$405,3,FALSE)</f>
        <v>1.3941176470588199</v>
      </c>
      <c r="F643">
        <f>VLOOKUP(B643,home!$B$2:$E$405,3,FALSE)</f>
        <v>0.63</v>
      </c>
      <c r="G643">
        <f>VLOOKUP(C643,away!$B$2:$E$405,4,FALSE)</f>
        <v>0.93</v>
      </c>
      <c r="H643">
        <f>VLOOKUP(A643,away!$A$2:$E$405,3,FALSE)</f>
        <v>1.3441176470588201</v>
      </c>
      <c r="I643">
        <f>VLOOKUP(C643,away!$B$2:$E$405,3,FALSE)</f>
        <v>0.89</v>
      </c>
      <c r="J643">
        <f>VLOOKUP(B643,home!$B$2:$E$405,4,FALSE)</f>
        <v>0.79</v>
      </c>
      <c r="K643" s="3">
        <f t="shared" si="840"/>
        <v>0.81681352941176266</v>
      </c>
      <c r="L643" s="3">
        <f t="shared" si="841"/>
        <v>0.94504911764705646</v>
      </c>
      <c r="M643" s="5">
        <f t="shared" si="842"/>
        <v>0.17172470322912511</v>
      </c>
      <c r="N643" s="5">
        <f t="shared" si="843"/>
        <v>0.14026706093176919</v>
      </c>
      <c r="O643" s="5">
        <f t="shared" si="844"/>
        <v>0.16228827926488731</v>
      </c>
      <c r="P643" s="5">
        <f t="shared" si="845"/>
        <v>0.13255926216851438</v>
      </c>
      <c r="Q643" s="5">
        <f t="shared" si="846"/>
        <v>5.7286016549946576E-2</v>
      </c>
      <c r="R643" s="5">
        <f t="shared" si="847"/>
        <v>7.6685197561870408E-2</v>
      </c>
      <c r="S643" s="5">
        <f t="shared" si="848"/>
        <v>2.5581581531713863E-2</v>
      </c>
      <c r="T643" s="5">
        <f t="shared" si="849"/>
        <v>5.4138099394041683E-2</v>
      </c>
      <c r="U643" s="5">
        <f t="shared" si="850"/>
        <v>6.2637506874149651E-2</v>
      </c>
      <c r="V643" s="5">
        <f t="shared" si="851"/>
        <v>2.194129136267803E-3</v>
      </c>
      <c r="W643" s="5">
        <f t="shared" si="852"/>
        <v>1.5597331121367507E-2</v>
      </c>
      <c r="X643" s="5">
        <f t="shared" si="853"/>
        <v>1.4740244013897338E-2</v>
      </c>
      <c r="Y643" s="5">
        <f t="shared" si="854"/>
        <v>6.9651272996179908E-3</v>
      </c>
      <c r="Z643" s="5">
        <f t="shared" si="855"/>
        <v>2.4157092764145283E-2</v>
      </c>
      <c r="AA643" s="5">
        <f t="shared" si="856"/>
        <v>1.9731840201008859E-2</v>
      </c>
      <c r="AB643" s="5">
        <f t="shared" si="857"/>
        <v>8.0586170181874764E-3</v>
      </c>
      <c r="AC643" s="5">
        <f t="shared" si="858"/>
        <v>1.0585698138389983E-4</v>
      </c>
      <c r="AD643" s="5">
        <f t="shared" si="859"/>
        <v>3.1850277706620285E-3</v>
      </c>
      <c r="AE643" s="5">
        <f t="shared" si="860"/>
        <v>3.0100076843455215E-3</v>
      </c>
      <c r="AF643" s="5">
        <f t="shared" si="861"/>
        <v>1.4223025531007972E-3</v>
      </c>
      <c r="AG643" s="5">
        <f t="shared" si="862"/>
        <v>4.4804859094502142E-4</v>
      </c>
      <c r="AH643" s="5">
        <f t="shared" si="863"/>
        <v>5.7074098004183966E-3</v>
      </c>
      <c r="AI643" s="5">
        <f t="shared" si="864"/>
        <v>4.6618895428790341E-3</v>
      </c>
      <c r="AJ643" s="5">
        <f t="shared" si="865"/>
        <v>1.9039472256234063E-3</v>
      </c>
      <c r="AK643" s="5">
        <f t="shared" si="866"/>
        <v>5.1838995105839617E-4</v>
      </c>
      <c r="AL643" s="5">
        <f t="shared" si="867"/>
        <v>3.2685625501214449E-6</v>
      </c>
      <c r="AM643" s="5">
        <f t="shared" si="868"/>
        <v>5.2031475492578618E-4</v>
      </c>
      <c r="AN643" s="5">
        <f t="shared" si="869"/>
        <v>4.9172300004135863E-4</v>
      </c>
      <c r="AO643" s="5">
        <f t="shared" si="870"/>
        <v>2.3235119365792471E-4</v>
      </c>
      <c r="AP643" s="5">
        <f t="shared" si="871"/>
        <v>7.3194430183554039E-5</v>
      </c>
      <c r="AQ643" s="5">
        <f t="shared" si="872"/>
        <v>1.7293082915411701E-5</v>
      </c>
      <c r="AR643" s="5">
        <f t="shared" si="873"/>
        <v>1.0787565191871142E-3</v>
      </c>
      <c r="AS643" s="5">
        <f t="shared" si="874"/>
        <v>8.8114291981317453E-4</v>
      </c>
      <c r="AT643" s="5">
        <f t="shared" si="875"/>
        <v>3.5986472912439242E-4</v>
      </c>
      <c r="AU643" s="5">
        <f t="shared" si="876"/>
        <v>9.7980793168967674E-5</v>
      </c>
      <c r="AV643" s="5">
        <f t="shared" si="877"/>
        <v>2.0008009370727094E-5</v>
      </c>
      <c r="AW643" s="5">
        <f t="shared" si="878"/>
        <v>7.0086053085150783E-8</v>
      </c>
      <c r="AX643" s="5">
        <f t="shared" si="879"/>
        <v>7.0833355229324598E-5</v>
      </c>
      <c r="AY643" s="5">
        <f t="shared" si="880"/>
        <v>6.6940999859453729E-5</v>
      </c>
      <c r="AZ643" s="5">
        <f t="shared" si="881"/>
        <v>3.163126642579423E-5</v>
      </c>
      <c r="BA643" s="5">
        <f t="shared" si="882"/>
        <v>9.9643668085852673E-6</v>
      </c>
      <c r="BB643" s="5">
        <f t="shared" si="883"/>
        <v>2.3542040150912802E-6</v>
      </c>
      <c r="BC643" s="5">
        <f t="shared" si="884"/>
        <v>4.4496768544463466E-7</v>
      </c>
      <c r="BD643" s="5">
        <f t="shared" si="885"/>
        <v>1.6991298276896528E-4</v>
      </c>
      <c r="BE643" s="5">
        <f t="shared" si="886"/>
        <v>1.3878722314839852E-4</v>
      </c>
      <c r="BF643" s="5">
        <f t="shared" si="887"/>
        <v>5.6681640788550647E-5</v>
      </c>
      <c r="BG643" s="5">
        <f t="shared" si="888"/>
        <v>1.5432777021781929E-5</v>
      </c>
      <c r="BH643" s="5">
        <f t="shared" si="889"/>
        <v>3.1514252669466114E-6</v>
      </c>
      <c r="BI643" s="5">
        <f t="shared" si="890"/>
        <v>5.1482535899441383E-7</v>
      </c>
      <c r="BJ643" s="8">
        <f t="shared" si="891"/>
        <v>0.29857631153144143</v>
      </c>
      <c r="BK643" s="8">
        <f t="shared" si="892"/>
        <v>0.33223574260941457</v>
      </c>
      <c r="BL643" s="8">
        <f t="shared" si="893"/>
        <v>0.3450153112851011</v>
      </c>
      <c r="BM643" s="8">
        <f t="shared" si="894"/>
        <v>0.25910706757018304</v>
      </c>
      <c r="BN643" s="8">
        <f t="shared" si="895"/>
        <v>0.740810519706113</v>
      </c>
    </row>
    <row r="644" spans="1:66" x14ac:dyDescent="0.25">
      <c r="A644" t="s">
        <v>196</v>
      </c>
      <c r="B644" t="s">
        <v>301</v>
      </c>
      <c r="C644" t="s">
        <v>300</v>
      </c>
      <c r="D644" t="s">
        <v>503</v>
      </c>
      <c r="E644">
        <f>VLOOKUP(A644,home!$A$2:$E$405,3,FALSE)</f>
        <v>1.5814814814814799</v>
      </c>
      <c r="F644">
        <f>VLOOKUP(B644,home!$B$2:$E$405,3,FALSE)</f>
        <v>0.84</v>
      </c>
      <c r="G644">
        <f>VLOOKUP(C644,away!$B$2:$E$405,4,FALSE)</f>
        <v>1.01</v>
      </c>
      <c r="H644">
        <f>VLOOKUP(A644,away!$A$2:$E$405,3,FALSE)</f>
        <v>1.3925925925925899</v>
      </c>
      <c r="I644">
        <f>VLOOKUP(C644,away!$B$2:$E$405,3,FALSE)</f>
        <v>0.38</v>
      </c>
      <c r="J644">
        <f>VLOOKUP(B644,home!$B$2:$E$405,4,FALSE)</f>
        <v>1.44</v>
      </c>
      <c r="K644" s="3">
        <f t="shared" si="840"/>
        <v>1.3417288888888874</v>
      </c>
      <c r="L644" s="3">
        <f t="shared" si="841"/>
        <v>0.76202666666666519</v>
      </c>
      <c r="M644" s="5">
        <f t="shared" si="842"/>
        <v>0.12199739882831628</v>
      </c>
      <c r="N644" s="5">
        <f t="shared" si="843"/>
        <v>0.16368743437725128</v>
      </c>
      <c r="O644" s="5">
        <f t="shared" si="844"/>
        <v>9.2965271171145572E-2</v>
      </c>
      <c r="P644" s="5">
        <f t="shared" si="845"/>
        <v>0.12473418999371529</v>
      </c>
      <c r="Q644" s="5">
        <f t="shared" si="846"/>
        <v>0.10981207972603103</v>
      </c>
      <c r="R644" s="5">
        <f t="shared" si="847"/>
        <v>3.5421007853155335E-2</v>
      </c>
      <c r="S644" s="5">
        <f t="shared" si="848"/>
        <v>3.1883094030724979E-2</v>
      </c>
      <c r="T644" s="5">
        <f t="shared" si="849"/>
        <v>8.3679733073361504E-2</v>
      </c>
      <c r="U644" s="5">
        <f t="shared" si="850"/>
        <v>4.7525389510138669E-2</v>
      </c>
      <c r="V644" s="5">
        <f t="shared" si="851"/>
        <v>3.6220370694702198E-3</v>
      </c>
      <c r="W644" s="5">
        <f t="shared" si="852"/>
        <v>4.9112679905795167E-2</v>
      </c>
      <c r="X644" s="5">
        <f t="shared" si="853"/>
        <v>3.7425171759679993E-2</v>
      </c>
      <c r="Y644" s="5">
        <f t="shared" si="854"/>
        <v>1.4259489442728177E-2</v>
      </c>
      <c r="Z644" s="5">
        <f t="shared" si="855"/>
        <v>8.9972508481045797E-3</v>
      </c>
      <c r="AA644" s="5">
        <f t="shared" si="856"/>
        <v>1.2071871383481959E-2</v>
      </c>
      <c r="AB644" s="5">
        <f t="shared" si="857"/>
        <v>8.0985892890844038E-3</v>
      </c>
      <c r="AC644" s="5">
        <f t="shared" si="858"/>
        <v>2.314556828294413E-4</v>
      </c>
      <c r="AD644" s="5">
        <f t="shared" si="859"/>
        <v>1.6473975360089536E-2</v>
      </c>
      <c r="AE644" s="5">
        <f t="shared" si="860"/>
        <v>1.2553608530397805E-2</v>
      </c>
      <c r="AF644" s="5">
        <f t="shared" si="861"/>
        <v>4.7830922315286253E-3</v>
      </c>
      <c r="AG644" s="5">
        <f t="shared" si="862"/>
        <v>1.2149479431836602E-3</v>
      </c>
      <c r="AH644" s="5">
        <f t="shared" si="863"/>
        <v>1.7140362682362396E-3</v>
      </c>
      <c r="AI644" s="5">
        <f t="shared" si="864"/>
        <v>2.2997719776958647E-3</v>
      </c>
      <c r="AJ644" s="5">
        <f t="shared" si="865"/>
        <v>1.5428352501658362E-3</v>
      </c>
      <c r="AK644" s="5">
        <f t="shared" si="866"/>
        <v>6.9002220864787186E-4</v>
      </c>
      <c r="AL644" s="5">
        <f t="shared" si="867"/>
        <v>9.4659189112060484E-6</v>
      </c>
      <c r="AM644" s="5">
        <f t="shared" si="868"/>
        <v>4.4207217310951686E-3</v>
      </c>
      <c r="AN644" s="5">
        <f t="shared" si="869"/>
        <v>3.3687078450073409E-3</v>
      </c>
      <c r="AO644" s="5">
        <f t="shared" si="870"/>
        <v>1.2835226050523943E-3</v>
      </c>
      <c r="AP644" s="5">
        <f t="shared" si="871"/>
        <v>3.2602615077313029E-4</v>
      </c>
      <c r="AQ644" s="5">
        <f t="shared" si="872"/>
        <v>6.211015522995301E-5</v>
      </c>
      <c r="AR644" s="5">
        <f t="shared" si="873"/>
        <v>2.6122826880596638E-4</v>
      </c>
      <c r="AS644" s="5">
        <f t="shared" si="874"/>
        <v>3.5049751485139694E-4</v>
      </c>
      <c r="AT644" s="5">
        <f t="shared" si="875"/>
        <v>2.351363205799406E-4</v>
      </c>
      <c r="AU644" s="5">
        <f t="shared" si="876"/>
        <v>1.0516306471638161E-4</v>
      </c>
      <c r="AV644" s="5">
        <f t="shared" si="877"/>
        <v>3.5275080493515225E-5</v>
      </c>
      <c r="AW644" s="5">
        <f t="shared" si="878"/>
        <v>2.6884082485804982E-7</v>
      </c>
      <c r="AX644" s="5">
        <f t="shared" si="879"/>
        <v>9.8856834272487972E-4</v>
      </c>
      <c r="AY644" s="5">
        <f t="shared" si="880"/>
        <v>7.5331543897882948E-4</v>
      </c>
      <c r="AZ644" s="5">
        <f t="shared" si="881"/>
        <v>2.870232264567865E-4</v>
      </c>
      <c r="BA644" s="5">
        <f t="shared" si="882"/>
        <v>7.2906450837592149E-5</v>
      </c>
      <c r="BB644" s="5">
        <f t="shared" si="883"/>
        <v>1.3889164927566858E-5</v>
      </c>
      <c r="BC644" s="5">
        <f t="shared" si="884"/>
        <v>2.1167828105074658E-6</v>
      </c>
      <c r="BD644" s="5">
        <f t="shared" si="885"/>
        <v>3.3177151152885683E-5</v>
      </c>
      <c r="BE644" s="5">
        <f t="shared" si="886"/>
        <v>4.4514742152859981E-5</v>
      </c>
      <c r="BF644" s="5">
        <f t="shared" si="887"/>
        <v>2.9863357763966075E-5</v>
      </c>
      <c r="BG644" s="5">
        <f t="shared" si="888"/>
        <v>1.3356176610379174E-5</v>
      </c>
      <c r="BH644" s="5">
        <f t="shared" si="889"/>
        <v>4.48009200081195E-6</v>
      </c>
      <c r="BI644" s="5">
        <f t="shared" si="890"/>
        <v>1.202213772473882E-6</v>
      </c>
      <c r="BJ644" s="8">
        <f t="shared" si="891"/>
        <v>0.50458112024394097</v>
      </c>
      <c r="BK644" s="8">
        <f t="shared" si="892"/>
        <v>0.28323095696294626</v>
      </c>
      <c r="BL644" s="8">
        <f t="shared" si="893"/>
        <v>0.20344268889465236</v>
      </c>
      <c r="BM644" s="8">
        <f t="shared" si="894"/>
        <v>0.35088158840187539</v>
      </c>
      <c r="BN644" s="8">
        <f t="shared" si="895"/>
        <v>0.64861738194961482</v>
      </c>
    </row>
    <row r="645" spans="1:66" x14ac:dyDescent="0.25">
      <c r="A645" t="s">
        <v>344</v>
      </c>
      <c r="B645" t="s">
        <v>411</v>
      </c>
      <c r="C645" t="s">
        <v>424</v>
      </c>
      <c r="D645" t="s">
        <v>503</v>
      </c>
      <c r="E645">
        <f>VLOOKUP(A645,home!$A$2:$E$405,3,FALSE)</f>
        <v>1.2843137254902</v>
      </c>
      <c r="F645">
        <f>VLOOKUP(B645,home!$B$2:$E$405,3,FALSE)</f>
        <v>1.49</v>
      </c>
      <c r="G645">
        <f>VLOOKUP(C645,away!$B$2:$E$405,4,FALSE)</f>
        <v>0.78</v>
      </c>
      <c r="H645">
        <f>VLOOKUP(A645,away!$A$2:$E$405,3,FALSE)</f>
        <v>1.3823529411764699</v>
      </c>
      <c r="I645">
        <f>VLOOKUP(C645,away!$B$2:$E$405,3,FALSE)</f>
        <v>1.0900000000000001</v>
      </c>
      <c r="J645">
        <f>VLOOKUP(B645,home!$B$2:$E$405,4,FALSE)</f>
        <v>0.33</v>
      </c>
      <c r="K645" s="3">
        <f t="shared" si="840"/>
        <v>1.4926294117647103</v>
      </c>
      <c r="L645" s="3">
        <f t="shared" si="841"/>
        <v>0.49723235294117629</v>
      </c>
      <c r="M645" s="5">
        <f t="shared" si="842"/>
        <v>0.13671432288398067</v>
      </c>
      <c r="N645" s="5">
        <f t="shared" si="843"/>
        <v>0.20406381934612672</v>
      </c>
      <c r="O645" s="5">
        <f t="shared" si="844"/>
        <v>6.7978784448361404E-2</v>
      </c>
      <c r="P645" s="5">
        <f t="shared" si="845"/>
        <v>0.10146713304363771</v>
      </c>
      <c r="Q645" s="5">
        <f t="shared" si="846"/>
        <v>0.15229582931653463</v>
      </c>
      <c r="R645" s="5">
        <f t="shared" si="847"/>
        <v>1.6900625470669894E-2</v>
      </c>
      <c r="S645" s="5">
        <f t="shared" si="848"/>
        <v>1.8826811395672813E-2</v>
      </c>
      <c r="T645" s="5">
        <f t="shared" si="849"/>
        <v>7.5726413554188285E-2</v>
      </c>
      <c r="U645" s="5">
        <f t="shared" si="850"/>
        <v>2.5226370654741679E-2</v>
      </c>
      <c r="V645" s="5">
        <f t="shared" si="851"/>
        <v>1.55255014525869E-3</v>
      </c>
      <c r="W645" s="5">
        <f t="shared" si="852"/>
        <v>7.5773744708985957E-2</v>
      </c>
      <c r="X645" s="5">
        <f t="shared" si="853"/>
        <v>3.7677157372813089E-2</v>
      </c>
      <c r="Y645" s="5">
        <f t="shared" si="854"/>
        <v>9.3671508063094214E-3</v>
      </c>
      <c r="Z645" s="5">
        <f t="shared" si="855"/>
        <v>2.8011792563195884E-3</v>
      </c>
      <c r="AA645" s="5">
        <f t="shared" si="856"/>
        <v>4.1811225456078157E-3</v>
      </c>
      <c r="AB645" s="5">
        <f t="shared" si="857"/>
        <v>3.1204332428833811E-3</v>
      </c>
      <c r="AC645" s="5">
        <f t="shared" si="858"/>
        <v>7.2017331845128374E-5</v>
      </c>
      <c r="AD645" s="5">
        <f t="shared" si="859"/>
        <v>2.8275529998045768E-2</v>
      </c>
      <c r="AE645" s="5">
        <f t="shared" si="860"/>
        <v>1.4059508311587109E-2</v>
      </c>
      <c r="AF645" s="5">
        <f t="shared" si="861"/>
        <v>3.4954211994832414E-3</v>
      </c>
      <c r="AG645" s="5">
        <f t="shared" si="862"/>
        <v>5.7934550251317364E-4</v>
      </c>
      <c r="AH645" s="5">
        <f t="shared" si="863"/>
        <v>3.4820923815745083E-4</v>
      </c>
      <c r="AI645" s="5">
        <f t="shared" si="864"/>
        <v>5.1974735032199373E-4</v>
      </c>
      <c r="AJ645" s="5">
        <f t="shared" si="865"/>
        <v>3.8789509088869216E-4</v>
      </c>
      <c r="AK645" s="5">
        <f t="shared" si="866"/>
        <v>1.9299454044653587E-4</v>
      </c>
      <c r="AL645" s="5">
        <f t="shared" si="867"/>
        <v>2.1380034037775812E-6</v>
      </c>
      <c r="AM645" s="5">
        <f t="shared" si="868"/>
        <v>8.4409775416636901E-3</v>
      </c>
      <c r="AN645" s="5">
        <f t="shared" si="869"/>
        <v>4.1971271241650621E-3</v>
      </c>
      <c r="AO645" s="5">
        <f t="shared" si="870"/>
        <v>1.0434736977709132E-3</v>
      </c>
      <c r="AP645" s="5">
        <f t="shared" si="871"/>
        <v>1.7294962732495366E-4</v>
      </c>
      <c r="AQ645" s="5">
        <f t="shared" si="872"/>
        <v>2.1499037533771567E-5</v>
      </c>
      <c r="AR645" s="5">
        <f t="shared" si="873"/>
        <v>3.4628179760976762E-5</v>
      </c>
      <c r="AS645" s="5">
        <f t="shared" si="874"/>
        <v>5.1687039587109383E-5</v>
      </c>
      <c r="AT645" s="5">
        <f t="shared" si="875"/>
        <v>3.8574797747383194E-5</v>
      </c>
      <c r="AU645" s="5">
        <f t="shared" si="876"/>
        <v>1.9192625890206421E-5</v>
      </c>
      <c r="AV645" s="5">
        <f t="shared" si="877"/>
        <v>7.1618694731797409E-6</v>
      </c>
      <c r="AW645" s="5">
        <f t="shared" si="878"/>
        <v>4.4077531576342498E-8</v>
      </c>
      <c r="AX645" s="5">
        <f t="shared" si="879"/>
        <v>2.0998752237887668E-3</v>
      </c>
      <c r="AY645" s="5">
        <f t="shared" si="880"/>
        <v>1.0441258984073675E-3</v>
      </c>
      <c r="AZ645" s="5">
        <f t="shared" si="881"/>
        <v>2.5958658861595753E-4</v>
      </c>
      <c r="BA645" s="5">
        <f t="shared" si="882"/>
        <v>4.3024950083161904E-5</v>
      </c>
      <c r="BB645" s="5">
        <f t="shared" si="883"/>
        <v>5.3483492912568131E-6</v>
      </c>
      <c r="BC645" s="5">
        <f t="shared" si="884"/>
        <v>5.3187446048857987E-7</v>
      </c>
      <c r="BD645" s="5">
        <f t="shared" si="885"/>
        <v>2.8697085501034127E-6</v>
      </c>
      <c r="BE645" s="5">
        <f t="shared" si="886"/>
        <v>4.2834113850770161E-6</v>
      </c>
      <c r="BF645" s="5">
        <f t="shared" si="887"/>
        <v>3.1967729080268853E-6</v>
      </c>
      <c r="BG645" s="5">
        <f t="shared" si="888"/>
        <v>1.5905324217511779E-6</v>
      </c>
      <c r="BH645" s="5">
        <f t="shared" si="889"/>
        <v>5.9351886826779027E-7</v>
      </c>
      <c r="BI645" s="5">
        <f t="shared" si="890"/>
        <v>1.7718074384276157E-7</v>
      </c>
      <c r="BJ645" s="8">
        <f t="shared" si="891"/>
        <v>0.6186424400296926</v>
      </c>
      <c r="BK645" s="8">
        <f t="shared" si="892"/>
        <v>0.25967909870220612</v>
      </c>
      <c r="BL645" s="8">
        <f t="shared" si="893"/>
        <v>0.11902013821941478</v>
      </c>
      <c r="BM645" s="8">
        <f t="shared" si="894"/>
        <v>0.31967825987744658</v>
      </c>
      <c r="BN645" s="8">
        <f t="shared" si="895"/>
        <v>0.67942051450931107</v>
      </c>
    </row>
    <row r="646" spans="1:66" x14ac:dyDescent="0.25">
      <c r="A646" t="s">
        <v>342</v>
      </c>
      <c r="B646" t="s">
        <v>436</v>
      </c>
      <c r="C646" t="s">
        <v>420</v>
      </c>
      <c r="D646" t="s">
        <v>503</v>
      </c>
      <c r="E646">
        <f>VLOOKUP(A646,home!$A$2:$E$405,3,FALSE)</f>
        <v>1.1717171717171699</v>
      </c>
      <c r="F646">
        <f>VLOOKUP(B646,home!$B$2:$E$405,3,FALSE)</f>
        <v>0.81</v>
      </c>
      <c r="G646">
        <f>VLOOKUP(C646,away!$B$2:$E$405,4,FALSE)</f>
        <v>0.71</v>
      </c>
      <c r="H646">
        <f>VLOOKUP(A646,away!$A$2:$E$405,3,FALSE)</f>
        <v>0.85606060606060597</v>
      </c>
      <c r="I646">
        <f>VLOOKUP(C646,away!$B$2:$E$405,3,FALSE)</f>
        <v>0.71</v>
      </c>
      <c r="J646">
        <f>VLOOKUP(B646,home!$B$2:$E$405,4,FALSE)</f>
        <v>0.78</v>
      </c>
      <c r="K646" s="3">
        <f t="shared" si="840"/>
        <v>0.67385454545454448</v>
      </c>
      <c r="L646" s="3">
        <f t="shared" si="841"/>
        <v>0.47408636363636353</v>
      </c>
      <c r="M646" s="5">
        <f t="shared" si="842"/>
        <v>0.31728942498037654</v>
      </c>
      <c r="N646" s="5">
        <f t="shared" si="843"/>
        <v>0.21380692124768538</v>
      </c>
      <c r="O646" s="5">
        <f t="shared" si="844"/>
        <v>0.15042258970921948</v>
      </c>
      <c r="P646" s="5">
        <f t="shared" si="845"/>
        <v>0.10136294581460151</v>
      </c>
      <c r="Q646" s="5">
        <f t="shared" si="846"/>
        <v>7.2037382866197319E-2</v>
      </c>
      <c r="R646" s="5">
        <f t="shared" si="847"/>
        <v>3.5656649282004273E-2</v>
      </c>
      <c r="S646" s="5">
        <f t="shared" si="848"/>
        <v>8.0954847335751035E-3</v>
      </c>
      <c r="T646" s="5">
        <f t="shared" si="849"/>
        <v>3.4151940888915967E-2</v>
      </c>
      <c r="U646" s="5">
        <f t="shared" si="850"/>
        <v>2.4027395194357093E-2</v>
      </c>
      <c r="V646" s="5">
        <f t="shared" si="851"/>
        <v>2.8735845144226425E-4</v>
      </c>
      <c r="W646" s="5">
        <f t="shared" si="852"/>
        <v>1.6180905962345463E-2</v>
      </c>
      <c r="X646" s="5">
        <f t="shared" si="853"/>
        <v>7.6711468680303128E-3</v>
      </c>
      <c r="Y646" s="5">
        <f t="shared" si="854"/>
        <v>1.8183930617924852E-3</v>
      </c>
      <c r="Z646" s="5">
        <f t="shared" si="855"/>
        <v>5.6347770658541864E-3</v>
      </c>
      <c r="AA646" s="5">
        <f t="shared" si="856"/>
        <v>3.7970201384488643E-3</v>
      </c>
      <c r="AB646" s="5">
        <f t="shared" si="857"/>
        <v>1.2793196397381055E-3</v>
      </c>
      <c r="AC646" s="5">
        <f t="shared" si="858"/>
        <v>5.7375649898967401E-6</v>
      </c>
      <c r="AD646" s="5">
        <f t="shared" si="859"/>
        <v>2.7258942580747573E-3</v>
      </c>
      <c r="AE646" s="5">
        <f t="shared" si="860"/>
        <v>1.2923092964679046E-3</v>
      </c>
      <c r="AF646" s="5">
        <f t="shared" si="861"/>
        <v>3.0633310752796808E-4</v>
      </c>
      <c r="AG646" s="5">
        <f t="shared" si="862"/>
        <v>4.8409449669787188E-5</v>
      </c>
      <c r="AH646" s="5">
        <f t="shared" si="863"/>
        <v>6.6784274226309721E-4</v>
      </c>
      <c r="AI646" s="5">
        <f t="shared" si="864"/>
        <v>4.5002886752281579E-4</v>
      </c>
      <c r="AJ646" s="5">
        <f t="shared" si="865"/>
        <v>1.5162699898300523E-4</v>
      </c>
      <c r="AK646" s="5">
        <f t="shared" si="866"/>
        <v>3.4058180826109889E-5</v>
      </c>
      <c r="AL646" s="5">
        <f t="shared" si="867"/>
        <v>7.3318105602117347E-8</v>
      </c>
      <c r="AM646" s="5">
        <f t="shared" si="868"/>
        <v>3.6737124724642382E-4</v>
      </c>
      <c r="AN646" s="5">
        <f t="shared" si="869"/>
        <v>1.7416569871161249E-4</v>
      </c>
      <c r="AO646" s="5">
        <f t="shared" si="870"/>
        <v>4.1284791386187424E-5</v>
      </c>
      <c r="AP646" s="5">
        <f t="shared" si="871"/>
        <v>6.5241855405878212E-6</v>
      </c>
      <c r="AQ646" s="5">
        <f t="shared" si="872"/>
        <v>7.732568496565555E-7</v>
      </c>
      <c r="AR646" s="5">
        <f t="shared" si="873"/>
        <v>6.3323027432089793E-5</v>
      </c>
      <c r="AS646" s="5">
        <f t="shared" si="874"/>
        <v>4.267050986705651E-5</v>
      </c>
      <c r="AT646" s="5">
        <f t="shared" si="875"/>
        <v>1.4376858515389511E-5</v>
      </c>
      <c r="AU646" s="5">
        <f t="shared" si="876"/>
        <v>3.2293038199840322E-6</v>
      </c>
      <c r="AV646" s="5">
        <f t="shared" si="877"/>
        <v>5.4402026443749096E-7</v>
      </c>
      <c r="AW646" s="5">
        <f t="shared" si="878"/>
        <v>6.5062741706884108E-10</v>
      </c>
      <c r="AX646" s="5">
        <f t="shared" si="879"/>
        <v>4.1259130804384637E-5</v>
      </c>
      <c r="AY646" s="5">
        <f t="shared" si="880"/>
        <v>1.9560391289847782E-5</v>
      </c>
      <c r="AZ646" s="5">
        <f t="shared" si="881"/>
        <v>4.6366573889541674E-6</v>
      </c>
      <c r="BA646" s="5">
        <f t="shared" si="882"/>
        <v>7.3272534698565246E-7</v>
      </c>
      <c r="BB646" s="5">
        <f t="shared" si="883"/>
        <v>8.6843773824155147E-8</v>
      </c>
      <c r="BC646" s="5">
        <f t="shared" si="884"/>
        <v>8.2342897873505068E-9</v>
      </c>
      <c r="BD646" s="5">
        <f t="shared" si="885"/>
        <v>5.0034306349541896E-6</v>
      </c>
      <c r="BE646" s="5">
        <f t="shared" si="886"/>
        <v>3.3715844762303981E-6</v>
      </c>
      <c r="BF646" s="5">
        <f t="shared" si="887"/>
        <v>1.1359787623459167E-6</v>
      </c>
      <c r="BG646" s="5">
        <f t="shared" si="888"/>
        <v>2.551614841822079E-7</v>
      </c>
      <c r="BH646" s="5">
        <f t="shared" si="889"/>
        <v>4.2985431485277159E-8</v>
      </c>
      <c r="BI646" s="5">
        <f t="shared" si="890"/>
        <v>5.7931856789357835E-9</v>
      </c>
      <c r="BJ646" s="8">
        <f t="shared" si="891"/>
        <v>0.35069604016933575</v>
      </c>
      <c r="BK646" s="8">
        <f t="shared" si="892"/>
        <v>0.42706058525438084</v>
      </c>
      <c r="BL646" s="8">
        <f t="shared" si="893"/>
        <v>0.21662048940723666</v>
      </c>
      <c r="BM646" s="8">
        <f t="shared" si="894"/>
        <v>0.10941641825606031</v>
      </c>
      <c r="BN646" s="8">
        <f t="shared" si="895"/>
        <v>0.8905759139000845</v>
      </c>
    </row>
    <row r="647" spans="1:66" x14ac:dyDescent="0.25">
      <c r="A647" t="s">
        <v>40</v>
      </c>
      <c r="B647" t="s">
        <v>41</v>
      </c>
      <c r="C647" t="s">
        <v>319</v>
      </c>
      <c r="D647" t="s">
        <v>503</v>
      </c>
      <c r="E647">
        <f>VLOOKUP(A647,home!$A$2:$E$405,3,FALSE)</f>
        <v>1.4842105263157901</v>
      </c>
      <c r="F647">
        <f>VLOOKUP(B647,home!$B$2:$E$405,3,FALSE)</f>
        <v>0.82</v>
      </c>
      <c r="G647">
        <f>VLOOKUP(C647,away!$B$2:$E$405,4,FALSE)</f>
        <v>1.31</v>
      </c>
      <c r="H647">
        <f>VLOOKUP(A647,away!$A$2:$E$405,3,FALSE)</f>
        <v>1.1789473684210501</v>
      </c>
      <c r="I647">
        <f>VLOOKUP(C647,away!$B$2:$E$405,3,FALSE)</f>
        <v>0.75</v>
      </c>
      <c r="J647">
        <f>VLOOKUP(B647,home!$B$2:$E$405,4,FALSE)</f>
        <v>1.41</v>
      </c>
      <c r="K647" s="3">
        <f t="shared" si="840"/>
        <v>1.5943389473684217</v>
      </c>
      <c r="L647" s="3">
        <f t="shared" si="841"/>
        <v>1.2467368421052605</v>
      </c>
      <c r="M647" s="5">
        <f t="shared" si="842"/>
        <v>5.8362846044626181E-2</v>
      </c>
      <c r="N647" s="5">
        <f t="shared" si="843"/>
        <v>9.3050158528214563E-2</v>
      </c>
      <c r="O647" s="5">
        <f t="shared" si="844"/>
        <v>7.2763110373952736E-2</v>
      </c>
      <c r="P647" s="5">
        <f t="shared" si="845"/>
        <v>0.11600906080086007</v>
      </c>
      <c r="Q647" s="5">
        <f t="shared" si="846"/>
        <v>7.4176745900169205E-2</v>
      </c>
      <c r="R647" s="5">
        <f t="shared" si="847"/>
        <v>4.5358225224689186E-2</v>
      </c>
      <c r="S647" s="5">
        <f t="shared" si="848"/>
        <v>5.7648414616411715E-2</v>
      </c>
      <c r="T647" s="5">
        <f t="shared" si="849"/>
        <v>9.2478881941221266E-2</v>
      </c>
      <c r="U647" s="5">
        <f t="shared" si="850"/>
        <v>7.2316385059230742E-2</v>
      </c>
      <c r="V647" s="5">
        <f t="shared" si="851"/>
        <v>1.2732107819254336E-2</v>
      </c>
      <c r="W647" s="5">
        <f t="shared" si="852"/>
        <v>3.9420958325896899E-2</v>
      </c>
      <c r="X647" s="5">
        <f t="shared" si="853"/>
        <v>4.9147561095991769E-2</v>
      </c>
      <c r="Y647" s="5">
        <f t="shared" si="854"/>
        <v>3.0637037558996071E-2</v>
      </c>
      <c r="Z647" s="5">
        <f t="shared" si="855"/>
        <v>1.8849923493376046E-2</v>
      </c>
      <c r="AA647" s="5">
        <f t="shared" si="856"/>
        <v>3.0053167180404447E-2</v>
      </c>
      <c r="AB647" s="5">
        <f t="shared" si="857"/>
        <v>2.3957467463746621E-2</v>
      </c>
      <c r="AC647" s="5">
        <f t="shared" si="858"/>
        <v>1.5817424635589104E-3</v>
      </c>
      <c r="AD647" s="5">
        <f t="shared" si="859"/>
        <v>1.5712592300391216E-2</v>
      </c>
      <c r="AE647" s="5">
        <f t="shared" si="860"/>
        <v>1.9589467705877175E-2</v>
      </c>
      <c r="AF647" s="5">
        <f t="shared" si="861"/>
        <v>1.2211455553074149E-2</v>
      </c>
      <c r="AG647" s="5">
        <f t="shared" si="862"/>
        <v>5.0748238445828013E-3</v>
      </c>
      <c r="AH647" s="5">
        <f t="shared" si="863"/>
        <v>5.8752235225143553E-3</v>
      </c>
      <c r="AI647" s="5">
        <f t="shared" si="864"/>
        <v>9.3670976864397276E-3</v>
      </c>
      <c r="AJ647" s="5">
        <f t="shared" si="865"/>
        <v>7.467164332647748E-3</v>
      </c>
      <c r="AK647" s="5">
        <f t="shared" si="866"/>
        <v>3.9683969739802124E-3</v>
      </c>
      <c r="AL647" s="5">
        <f t="shared" si="867"/>
        <v>1.2576251506720573E-4</v>
      </c>
      <c r="AM647" s="5">
        <f t="shared" si="868"/>
        <v>5.0102395737269779E-3</v>
      </c>
      <c r="AN647" s="5">
        <f t="shared" si="869"/>
        <v>6.2464502643391779E-3</v>
      </c>
      <c r="AO647" s="5">
        <f t="shared" si="870"/>
        <v>3.8938398384648987E-3</v>
      </c>
      <c r="AP647" s="5">
        <f t="shared" si="871"/>
        <v>1.6181978612904613E-3</v>
      </c>
      <c r="AQ647" s="5">
        <f t="shared" si="872"/>
        <v>5.0436672287168917E-4</v>
      </c>
      <c r="AR647" s="5">
        <f t="shared" si="873"/>
        <v>1.4649715242244178E-3</v>
      </c>
      <c r="AS647" s="5">
        <f t="shared" si="874"/>
        <v>2.3356611578566706E-3</v>
      </c>
      <c r="AT647" s="5">
        <f t="shared" si="875"/>
        <v>1.8619177759132573E-3</v>
      </c>
      <c r="AU647" s="5">
        <f t="shared" si="876"/>
        <v>9.8950934231203198E-4</v>
      </c>
      <c r="AV647" s="5">
        <f t="shared" si="877"/>
        <v>3.9440332080824606E-4</v>
      </c>
      <c r="AW647" s="5">
        <f t="shared" si="878"/>
        <v>6.9439112597921122E-6</v>
      </c>
      <c r="AX647" s="5">
        <f t="shared" si="879"/>
        <v>1.3313366813399131E-3</v>
      </c>
      <c r="AY647" s="5">
        <f t="shared" si="880"/>
        <v>1.6598264898726206E-3</v>
      </c>
      <c r="AZ647" s="5">
        <f t="shared" si="881"/>
        <v>1.0346834182132253E-3</v>
      </c>
      <c r="BA647" s="5">
        <f t="shared" si="882"/>
        <v>4.2999264580061082E-4</v>
      </c>
      <c r="BB647" s="5">
        <f t="shared" si="883"/>
        <v>1.3402191833848488E-4</v>
      </c>
      <c r="BC647" s="5">
        <f t="shared" si="884"/>
        <v>3.3418012648442336E-5</v>
      </c>
      <c r="BD647" s="5">
        <f t="shared" si="885"/>
        <v>3.0440566198094694E-4</v>
      </c>
      <c r="BE647" s="5">
        <f t="shared" si="886"/>
        <v>4.8532580269569056E-4</v>
      </c>
      <c r="BF647" s="5">
        <f t="shared" si="887"/>
        <v>3.868869147002909E-4</v>
      </c>
      <c r="BG647" s="5">
        <f t="shared" si="888"/>
        <v>2.0560962544462609E-4</v>
      </c>
      <c r="BH647" s="5">
        <f t="shared" si="889"/>
        <v>8.1952858450050144E-5</v>
      </c>
      <c r="BI647" s="5">
        <f t="shared" si="890"/>
        <v>2.6132126815017231E-5</v>
      </c>
      <c r="BJ647" s="8">
        <f t="shared" si="891"/>
        <v>0.45339605618132162</v>
      </c>
      <c r="BK647" s="8">
        <f t="shared" si="892"/>
        <v>0.24811976074965103</v>
      </c>
      <c r="BL647" s="8">
        <f t="shared" si="893"/>
        <v>0.27966301392880699</v>
      </c>
      <c r="BM647" s="8">
        <f t="shared" si="894"/>
        <v>0.53865572490203073</v>
      </c>
      <c r="BN647" s="8">
        <f t="shared" si="895"/>
        <v>0.45972014687251189</v>
      </c>
    </row>
    <row r="648" spans="1:66" x14ac:dyDescent="0.25">
      <c r="A648" t="s">
        <v>13</v>
      </c>
      <c r="B648" t="s">
        <v>249</v>
      </c>
      <c r="C648" t="s">
        <v>55</v>
      </c>
      <c r="D648" t="s">
        <v>504</v>
      </c>
      <c r="E648">
        <f>VLOOKUP(A648,home!$A$2:$E$405,3,FALSE)</f>
        <v>1.64492753623188</v>
      </c>
      <c r="F648">
        <f>VLOOKUP(B648,home!$B$2:$E$405,3,FALSE)</f>
        <v>1.18</v>
      </c>
      <c r="G648">
        <f>VLOOKUP(C648,away!$B$2:$E$405,4,FALSE)</f>
        <v>1.1000000000000001</v>
      </c>
      <c r="H648">
        <f>VLOOKUP(A648,away!$A$2:$E$405,3,FALSE)</f>
        <v>1.35144927536232</v>
      </c>
      <c r="I648">
        <f>VLOOKUP(C648,away!$B$2:$E$405,3,FALSE)</f>
        <v>0.72</v>
      </c>
      <c r="J648">
        <f>VLOOKUP(B648,home!$B$2:$E$405,4,FALSE)</f>
        <v>0.97</v>
      </c>
      <c r="K648" s="3">
        <f t="shared" si="840"/>
        <v>2.1351159420289805</v>
      </c>
      <c r="L648" s="3">
        <f t="shared" si="841"/>
        <v>0.94385217391304421</v>
      </c>
      <c r="M648" s="5">
        <f t="shared" si="842"/>
        <v>4.6006705750071958E-2</v>
      </c>
      <c r="N648" s="5">
        <f t="shared" si="843"/>
        <v>9.8229650887214998E-2</v>
      </c>
      <c r="O648" s="5">
        <f t="shared" si="844"/>
        <v>4.3423529236783165E-2</v>
      </c>
      <c r="P648" s="5">
        <f t="shared" si="845"/>
        <v>9.2714269532617258E-2</v>
      </c>
      <c r="Q648" s="5">
        <f t="shared" si="846"/>
        <v>0.10486584679461698</v>
      </c>
      <c r="R648" s="5">
        <f t="shared" si="847"/>
        <v>2.0492696234557212E-2</v>
      </c>
      <c r="S648" s="5">
        <f t="shared" si="848"/>
        <v>4.6710232969426196E-2</v>
      </c>
      <c r="T648" s="5">
        <f t="shared" si="849"/>
        <v>9.8977857466331476E-2</v>
      </c>
      <c r="U648" s="5">
        <f t="shared" si="850"/>
        <v>4.3754282425560356E-2</v>
      </c>
      <c r="V648" s="5">
        <f t="shared" si="851"/>
        <v>1.0459115708974551E-2</v>
      </c>
      <c r="W648" s="5">
        <f t="shared" si="852"/>
        <v>7.4633580421851795E-2</v>
      </c>
      <c r="X648" s="5">
        <f t="shared" si="853"/>
        <v>7.0443067128078823E-2</v>
      </c>
      <c r="Y648" s="5">
        <f t="shared" si="854"/>
        <v>3.3243921022969851E-2</v>
      </c>
      <c r="Z648" s="5">
        <f t="shared" si="855"/>
        <v>6.4473586301088274E-3</v>
      </c>
      <c r="AA648" s="5">
        <f t="shared" si="856"/>
        <v>1.3765858195123486E-2</v>
      </c>
      <c r="AB648" s="5">
        <f t="shared" si="857"/>
        <v>1.4695851644059224E-2</v>
      </c>
      <c r="AC648" s="5">
        <f t="shared" si="858"/>
        <v>1.3173477337501784E-3</v>
      </c>
      <c r="AD648" s="5">
        <f t="shared" si="859"/>
        <v>3.9837836842349435E-2</v>
      </c>
      <c r="AE648" s="5">
        <f t="shared" si="860"/>
        <v>3.7601028907644683E-2</v>
      </c>
      <c r="AF648" s="5">
        <f t="shared" si="861"/>
        <v>1.7744906437923823E-2</v>
      </c>
      <c r="AG648" s="5">
        <f t="shared" si="862"/>
        <v>5.5828561724393256E-3</v>
      </c>
      <c r="AH648" s="5">
        <f t="shared" si="863"/>
        <v>1.5213383647563106E-3</v>
      </c>
      <c r="AI648" s="5">
        <f t="shared" si="864"/>
        <v>3.2482337958114988E-3</v>
      </c>
      <c r="AJ648" s="5">
        <f t="shared" si="865"/>
        <v>3.4676778804372203E-3</v>
      </c>
      <c r="AK648" s="5">
        <f t="shared" si="866"/>
        <v>2.4679647747809248E-3</v>
      </c>
      <c r="AL648" s="5">
        <f t="shared" si="867"/>
        <v>1.0619054841143939E-4</v>
      </c>
      <c r="AM648" s="5">
        <f t="shared" si="868"/>
        <v>1.7011680107609943E-2</v>
      </c>
      <c r="AN648" s="5">
        <f t="shared" si="869"/>
        <v>1.6056511251480936E-2</v>
      </c>
      <c r="AO648" s="5">
        <f t="shared" si="870"/>
        <v>7.5774865250847669E-3</v>
      </c>
      <c r="AP648" s="5">
        <f t="shared" si="871"/>
        <v>2.3840090431660192E-3</v>
      </c>
      <c r="AQ648" s="5">
        <f t="shared" si="872"/>
        <v>5.6253802950515083E-4</v>
      </c>
      <c r="AR648" s="5">
        <f t="shared" si="873"/>
        <v>2.8718370456651195E-4</v>
      </c>
      <c r="AS648" s="5">
        <f t="shared" si="874"/>
        <v>6.1317050591090064E-4</v>
      </c>
      <c r="AT648" s="5">
        <f t="shared" si="875"/>
        <v>6.5459506117616971E-4</v>
      </c>
      <c r="AU648" s="5">
        <f t="shared" si="876"/>
        <v>4.6587878356355852E-4</v>
      </c>
      <c r="AV648" s="5">
        <f t="shared" si="877"/>
        <v>2.4867630445990567E-4</v>
      </c>
      <c r="AW648" s="5">
        <f t="shared" si="878"/>
        <v>5.9444106913450949E-6</v>
      </c>
      <c r="AX648" s="5">
        <f t="shared" si="879"/>
        <v>6.0536515664092192E-3</v>
      </c>
      <c r="AY648" s="5">
        <f t="shared" si="880"/>
        <v>5.7137521910674465E-3</v>
      </c>
      <c r="AZ648" s="5">
        <f t="shared" si="881"/>
        <v>2.6964687133697145E-3</v>
      </c>
      <c r="BA648" s="5">
        <f t="shared" si="882"/>
        <v>8.4835595233417156E-4</v>
      </c>
      <c r="BB648" s="5">
        <f t="shared" si="883"/>
        <v>2.0018065246566965E-4</v>
      </c>
      <c r="BC648" s="5">
        <f t="shared" si="884"/>
        <v>3.7788188801010787E-5</v>
      </c>
      <c r="BD648" s="5">
        <f t="shared" si="885"/>
        <v>4.5176493977917276E-5</v>
      </c>
      <c r="BE648" s="5">
        <f t="shared" si="886"/>
        <v>9.6457052497227419E-5</v>
      </c>
      <c r="BF648" s="5">
        <f t="shared" si="887"/>
        <v>1.0297349525397828E-4</v>
      </c>
      <c r="BG648" s="5">
        <f t="shared" si="888"/>
        <v>7.3286783774404864E-5</v>
      </c>
      <c r="BH648" s="5">
        <f t="shared" si="889"/>
        <v>3.9118945094190659E-5</v>
      </c>
      <c r="BI648" s="5">
        <f t="shared" si="890"/>
        <v>1.6704696661192565E-5</v>
      </c>
      <c r="BJ648" s="8">
        <f t="shared" si="891"/>
        <v>0.6403029743027151</v>
      </c>
      <c r="BK648" s="8">
        <f t="shared" si="892"/>
        <v>0.20302761443431902</v>
      </c>
      <c r="BL648" s="8">
        <f t="shared" si="893"/>
        <v>0.14948065437880537</v>
      </c>
      <c r="BM648" s="8">
        <f t="shared" si="894"/>
        <v>0.58781809552971065</v>
      </c>
      <c r="BN648" s="8">
        <f t="shared" si="895"/>
        <v>0.40573269843586157</v>
      </c>
    </row>
    <row r="649" spans="1:66" x14ac:dyDescent="0.25">
      <c r="A649" t="s">
        <v>13</v>
      </c>
      <c r="B649" t="s">
        <v>52</v>
      </c>
      <c r="C649" t="s">
        <v>248</v>
      </c>
      <c r="D649" t="s">
        <v>504</v>
      </c>
      <c r="E649">
        <f>VLOOKUP(A649,home!$A$2:$E$405,3,FALSE)</f>
        <v>1.64492753623188</v>
      </c>
      <c r="F649">
        <f>VLOOKUP(B649,home!$B$2:$E$405,3,FALSE)</f>
        <v>0.56999999999999995</v>
      </c>
      <c r="G649">
        <f>VLOOKUP(C649,away!$B$2:$E$405,4,FALSE)</f>
        <v>0.8</v>
      </c>
      <c r="H649">
        <f>VLOOKUP(A649,away!$A$2:$E$405,3,FALSE)</f>
        <v>1.35144927536232</v>
      </c>
      <c r="I649">
        <f>VLOOKUP(C649,away!$B$2:$E$405,3,FALSE)</f>
        <v>1.25</v>
      </c>
      <c r="J649">
        <f>VLOOKUP(B649,home!$B$2:$E$405,4,FALSE)</f>
        <v>1.0900000000000001</v>
      </c>
      <c r="K649" s="3">
        <f t="shared" si="840"/>
        <v>0.75008695652173729</v>
      </c>
      <c r="L649" s="3">
        <f t="shared" si="841"/>
        <v>1.8413496376811611</v>
      </c>
      <c r="M649" s="5">
        <f t="shared" si="842"/>
        <v>7.4912344106870282E-2</v>
      </c>
      <c r="N649" s="5">
        <f t="shared" si="843"/>
        <v>5.6190772197031426E-2</v>
      </c>
      <c r="O649" s="5">
        <f t="shared" si="844"/>
        <v>0.13793981767903207</v>
      </c>
      <c r="P649" s="5">
        <f t="shared" si="845"/>
        <v>0.10346685802602848</v>
      </c>
      <c r="Q649" s="5">
        <f t="shared" si="846"/>
        <v>2.1073982650938777E-2</v>
      </c>
      <c r="R649" s="5">
        <f t="shared" si="847"/>
        <v>0.12699771665254558</v>
      </c>
      <c r="S649" s="5">
        <f t="shared" si="848"/>
        <v>3.5726390748452547E-2</v>
      </c>
      <c r="T649" s="5">
        <f t="shared" si="849"/>
        <v>3.8804570318805194E-2</v>
      </c>
      <c r="U649" s="5">
        <f t="shared" si="850"/>
        <v>9.5259330769117856E-2</v>
      </c>
      <c r="V649" s="5">
        <f t="shared" si="851"/>
        <v>5.4827003234000716E-3</v>
      </c>
      <c r="W649" s="5">
        <f t="shared" si="852"/>
        <v>5.2691065028115198E-3</v>
      </c>
      <c r="X649" s="5">
        <f t="shared" si="853"/>
        <v>9.702267349855442E-3</v>
      </c>
      <c r="Y649" s="5">
        <f t="shared" si="854"/>
        <v>8.9326332346710419E-3</v>
      </c>
      <c r="Z649" s="5">
        <f t="shared" si="855"/>
        <v>7.794906651483316E-2</v>
      </c>
      <c r="AA649" s="5">
        <f t="shared" si="856"/>
        <v>5.8468578065821668E-2</v>
      </c>
      <c r="AB649" s="5">
        <f t="shared" si="857"/>
        <v>2.192825888677289E-2</v>
      </c>
      <c r="AC649" s="5">
        <f t="shared" si="858"/>
        <v>4.7328462912535395E-4</v>
      </c>
      <c r="AD649" s="5">
        <f t="shared" si="859"/>
        <v>9.8807201507069686E-4</v>
      </c>
      <c r="AE649" s="5">
        <f t="shared" si="860"/>
        <v>1.8193860469533226E-3</v>
      </c>
      <c r="AF649" s="5">
        <f t="shared" si="861"/>
        <v>1.6750629191798305E-3</v>
      </c>
      <c r="AG649" s="5">
        <f t="shared" si="862"/>
        <v>1.0281254997749761E-3</v>
      </c>
      <c r="AH649" s="5">
        <f t="shared" si="863"/>
        <v>3.5882871346168209E-2</v>
      </c>
      <c r="AI649" s="5">
        <f t="shared" si="864"/>
        <v>2.6915273759308363E-2</v>
      </c>
      <c r="AJ649" s="5">
        <f t="shared" si="865"/>
        <v>1.0094397889034495E-2</v>
      </c>
      <c r="AK649" s="5">
        <f t="shared" si="866"/>
        <v>2.5238920635017779E-3</v>
      </c>
      <c r="AL649" s="5">
        <f t="shared" si="867"/>
        <v>2.6147505654210864E-5</v>
      </c>
      <c r="AM649" s="5">
        <f t="shared" si="868"/>
        <v>1.4822798612173588E-4</v>
      </c>
      <c r="AN649" s="5">
        <f t="shared" si="869"/>
        <v>2.7293954853946655E-4</v>
      </c>
      <c r="AO649" s="5">
        <f t="shared" si="870"/>
        <v>2.5128856940600326E-4</v>
      </c>
      <c r="AP649" s="5">
        <f t="shared" si="871"/>
        <v>1.5423670540972041E-4</v>
      </c>
      <c r="AQ649" s="5">
        <f t="shared" si="872"/>
        <v>7.1000925405831193E-5</v>
      </c>
      <c r="AR649" s="5">
        <f t="shared" si="873"/>
        <v>1.3214582430445298E-2</v>
      </c>
      <c r="AS649" s="5">
        <f t="shared" si="874"/>
        <v>9.9120859169583349E-3</v>
      </c>
      <c r="AT649" s="5">
        <f t="shared" si="875"/>
        <v>3.7174631791166259E-3</v>
      </c>
      <c r="AU649" s="5">
        <f t="shared" si="876"/>
        <v>9.294735473350706E-4</v>
      </c>
      <c r="AV649" s="5">
        <f t="shared" si="877"/>
        <v>1.742964960720065E-4</v>
      </c>
      <c r="AW649" s="5">
        <f t="shared" si="878"/>
        <v>1.0031725476821116E-6</v>
      </c>
      <c r="AX649" s="5">
        <f t="shared" si="879"/>
        <v>1.8530646496899855E-5</v>
      </c>
      <c r="AY649" s="5">
        <f t="shared" si="880"/>
        <v>3.4121399213064225E-5</v>
      </c>
      <c r="AZ649" s="5">
        <f t="shared" si="881"/>
        <v>3.1414713039075037E-5</v>
      </c>
      <c r="BA649" s="5">
        <f t="shared" si="882"/>
        <v>1.9281823490786152E-5</v>
      </c>
      <c r="BB649" s="5">
        <f t="shared" si="883"/>
        <v>8.8761446746477986E-6</v>
      </c>
      <c r="BC649" s="5">
        <f t="shared" si="884"/>
        <v>3.2688171561336558E-6</v>
      </c>
      <c r="BD649" s="5">
        <f t="shared" si="885"/>
        <v>4.0554444284013813E-3</v>
      </c>
      <c r="BE649" s="5">
        <f t="shared" si="886"/>
        <v>3.0419359686426283E-3</v>
      </c>
      <c r="BF649" s="5">
        <f t="shared" si="887"/>
        <v>1.1408582463265759E-3</v>
      </c>
      <c r="BG649" s="5">
        <f t="shared" si="888"/>
        <v>2.8524762993660925E-4</v>
      </c>
      <c r="BH649" s="5">
        <f t="shared" si="889"/>
        <v>5.349013164854751E-5</v>
      </c>
      <c r="BI649" s="5">
        <f t="shared" si="890"/>
        <v>8.0244500104412132E-6</v>
      </c>
      <c r="BJ649" s="8">
        <f t="shared" si="891"/>
        <v>0.14649716601404561</v>
      </c>
      <c r="BK649" s="8">
        <f t="shared" si="892"/>
        <v>0.22012184673874402</v>
      </c>
      <c r="BL649" s="8">
        <f t="shared" si="893"/>
        <v>0.55254303953619655</v>
      </c>
      <c r="BM649" s="8">
        <f t="shared" si="894"/>
        <v>0.47649650926470721</v>
      </c>
      <c r="BN649" s="8">
        <f t="shared" si="895"/>
        <v>0.52058149131244669</v>
      </c>
    </row>
    <row r="650" spans="1:66" x14ac:dyDescent="0.25">
      <c r="A650" t="s">
        <v>13</v>
      </c>
      <c r="B650" t="s">
        <v>14</v>
      </c>
      <c r="C650" t="s">
        <v>57</v>
      </c>
      <c r="D650" t="s">
        <v>504</v>
      </c>
      <c r="E650">
        <f>VLOOKUP(A650,home!$A$2:$E$405,3,FALSE)</f>
        <v>1.64492753623188</v>
      </c>
      <c r="F650">
        <f>VLOOKUP(B650,home!$B$2:$E$405,3,FALSE)</f>
        <v>1.1399999999999999</v>
      </c>
      <c r="G650">
        <f>VLOOKUP(C650,away!$B$2:$E$405,4,FALSE)</f>
        <v>1.03</v>
      </c>
      <c r="H650">
        <f>VLOOKUP(A650,away!$A$2:$E$405,3,FALSE)</f>
        <v>1.35144927536232</v>
      </c>
      <c r="I650">
        <f>VLOOKUP(C650,away!$B$2:$E$405,3,FALSE)</f>
        <v>0.76</v>
      </c>
      <c r="J650">
        <f>VLOOKUP(B650,home!$B$2:$E$405,4,FALSE)</f>
        <v>0.79</v>
      </c>
      <c r="K650" s="3">
        <f t="shared" si="840"/>
        <v>1.9314739130434735</v>
      </c>
      <c r="L650" s="3">
        <f t="shared" si="841"/>
        <v>0.81141014492753694</v>
      </c>
      <c r="M650" s="5">
        <f t="shared" si="842"/>
        <v>6.4384390552848586E-2</v>
      </c>
      <c r="N650" s="5">
        <f t="shared" si="843"/>
        <v>0.12435677076002973</v>
      </c>
      <c r="O650" s="5">
        <f t="shared" si="844"/>
        <v>5.2242147669558016E-2</v>
      </c>
      <c r="P650" s="5">
        <f t="shared" si="845"/>
        <v>0.10090434538511621</v>
      </c>
      <c r="Q650" s="5">
        <f t="shared" si="846"/>
        <v>0.12009592931666241</v>
      </c>
      <c r="R650" s="5">
        <f t="shared" si="847"/>
        <v>2.1194904305940922E-2</v>
      </c>
      <c r="S650" s="5">
        <f t="shared" si="848"/>
        <v>3.9534764677322656E-2</v>
      </c>
      <c r="T650" s="5">
        <f t="shared" si="849"/>
        <v>9.7447055412040282E-2</v>
      </c>
      <c r="U650" s="5">
        <f t="shared" si="850"/>
        <v>4.0937404756377686E-2</v>
      </c>
      <c r="V650" s="5">
        <f t="shared" si="851"/>
        <v>6.8843973506718253E-3</v>
      </c>
      <c r="W650" s="5">
        <f t="shared" si="852"/>
        <v>7.7320718179282127E-2</v>
      </c>
      <c r="X650" s="5">
        <f t="shared" si="853"/>
        <v>6.2738815143752555E-2</v>
      </c>
      <c r="Y650" s="5">
        <f t="shared" si="854"/>
        <v>2.5453455544187101E-2</v>
      </c>
      <c r="Z650" s="5">
        <f t="shared" si="855"/>
        <v>5.7325867915362684E-3</v>
      </c>
      <c r="AA650" s="5">
        <f t="shared" si="856"/>
        <v>1.1072341842109888E-2</v>
      </c>
      <c r="AB650" s="5">
        <f t="shared" si="857"/>
        <v>1.0692969712167483E-2</v>
      </c>
      <c r="AC650" s="5">
        <f t="shared" si="858"/>
        <v>6.7433426222925758E-4</v>
      </c>
      <c r="AD650" s="5">
        <f t="shared" si="859"/>
        <v>3.7335737525267421E-2</v>
      </c>
      <c r="AE650" s="5">
        <f t="shared" si="860"/>
        <v>3.0294596196353722E-2</v>
      </c>
      <c r="AF650" s="5">
        <f t="shared" si="861"/>
        <v>1.2290671345102288E-2</v>
      </c>
      <c r="AG650" s="5">
        <f t="shared" si="862"/>
        <v>3.3242584724620583E-3</v>
      </c>
      <c r="AH650" s="5">
        <f t="shared" si="863"/>
        <v>1.1628697698325315E-3</v>
      </c>
      <c r="AI650" s="5">
        <f t="shared" si="864"/>
        <v>2.2460526246984029E-3</v>
      </c>
      <c r="AJ650" s="5">
        <f t="shared" si="865"/>
        <v>2.1690960259638944E-3</v>
      </c>
      <c r="AK650" s="5">
        <f t="shared" si="866"/>
        <v>1.3965174630118438E-3</v>
      </c>
      <c r="AL650" s="5">
        <f t="shared" si="867"/>
        <v>4.2273139011945245E-5</v>
      </c>
      <c r="AM650" s="5">
        <f t="shared" si="868"/>
        <v>1.4422600610858467E-2</v>
      </c>
      <c r="AN650" s="5">
        <f t="shared" si="869"/>
        <v>1.1702644451888653E-2</v>
      </c>
      <c r="AO650" s="5">
        <f t="shared" si="870"/>
        <v>4.7478222153712031E-3</v>
      </c>
      <c r="AP650" s="5">
        <f t="shared" si="871"/>
        <v>1.2841437039548425E-3</v>
      </c>
      <c r="AQ650" s="5">
        <f t="shared" si="872"/>
        <v>2.6049180723344563E-4</v>
      </c>
      <c r="AR650" s="5">
        <f t="shared" si="873"/>
        <v>1.8871286569433325E-4</v>
      </c>
      <c r="AS650" s="5">
        <f t="shared" si="874"/>
        <v>3.6449397714428136E-4</v>
      </c>
      <c r="AT650" s="5">
        <f t="shared" si="875"/>
        <v>3.5200530415782172E-4</v>
      </c>
      <c r="AU650" s="5">
        <f t="shared" si="876"/>
        <v>2.2662968741125539E-4</v>
      </c>
      <c r="AV650" s="5">
        <f t="shared" si="877"/>
        <v>1.0943233228900917E-4</v>
      </c>
      <c r="AW650" s="5">
        <f t="shared" si="878"/>
        <v>1.8403112336302264E-6</v>
      </c>
      <c r="AX650" s="5">
        <f t="shared" si="879"/>
        <v>4.6428128063529988E-3</v>
      </c>
      <c r="AY650" s="5">
        <f t="shared" si="880"/>
        <v>3.7672254120743112E-3</v>
      </c>
      <c r="AZ650" s="5">
        <f t="shared" si="881"/>
        <v>1.5283824587929583E-3</v>
      </c>
      <c r="BA650" s="5">
        <f t="shared" si="882"/>
        <v>4.1338167746463321E-4</v>
      </c>
      <c r="BB650" s="5">
        <f t="shared" si="883"/>
        <v>8.3855521705491554E-5</v>
      </c>
      <c r="BC650" s="5">
        <f t="shared" si="884"/>
        <v>1.3608244204005431E-5</v>
      </c>
      <c r="BD650" s="5">
        <f t="shared" si="885"/>
        <v>2.552058895045495E-5</v>
      </c>
      <c r="BE650" s="5">
        <f t="shared" si="886"/>
        <v>4.9292351803309257E-5</v>
      </c>
      <c r="BF650" s="5">
        <f t="shared" si="887"/>
        <v>4.7603445810326628E-5</v>
      </c>
      <c r="BG650" s="5">
        <f t="shared" si="888"/>
        <v>3.0648271251208176E-5</v>
      </c>
      <c r="BH650" s="5">
        <f t="shared" si="889"/>
        <v>1.4799084100397213E-5</v>
      </c>
      <c r="BI650" s="5">
        <f t="shared" si="890"/>
        <v>5.7168089753707329E-6</v>
      </c>
      <c r="BJ650" s="8">
        <f t="shared" si="891"/>
        <v>0.63352497680504072</v>
      </c>
      <c r="BK650" s="8">
        <f t="shared" si="892"/>
        <v>0.21619173077927475</v>
      </c>
      <c r="BL650" s="8">
        <f t="shared" si="893"/>
        <v>0.14452915888724849</v>
      </c>
      <c r="BM650" s="8">
        <f t="shared" si="894"/>
        <v>0.51303458017210357</v>
      </c>
      <c r="BN650" s="8">
        <f t="shared" si="895"/>
        <v>0.48317848799015584</v>
      </c>
    </row>
    <row r="651" spans="1:66" x14ac:dyDescent="0.25">
      <c r="A651" t="s">
        <v>13</v>
      </c>
      <c r="B651" t="s">
        <v>59</v>
      </c>
      <c r="C651" t="s">
        <v>51</v>
      </c>
      <c r="D651" t="s">
        <v>504</v>
      </c>
      <c r="E651">
        <f>VLOOKUP(A651,home!$A$2:$E$405,3,FALSE)</f>
        <v>1.64492753623188</v>
      </c>
      <c r="F651">
        <f>VLOOKUP(B651,home!$B$2:$E$405,3,FALSE)</f>
        <v>1.0900000000000001</v>
      </c>
      <c r="G651">
        <f>VLOOKUP(C651,away!$B$2:$E$405,4,FALSE)</f>
        <v>0.95</v>
      </c>
      <c r="H651">
        <f>VLOOKUP(A651,away!$A$2:$E$405,3,FALSE)</f>
        <v>1.35144927536232</v>
      </c>
      <c r="I651">
        <f>VLOOKUP(C651,away!$B$2:$E$405,3,FALSE)</f>
        <v>1.22</v>
      </c>
      <c r="J651">
        <f>VLOOKUP(B651,home!$B$2:$E$405,4,FALSE)</f>
        <v>0.64</v>
      </c>
      <c r="K651" s="3">
        <f t="shared" si="840"/>
        <v>1.7033224637681117</v>
      </c>
      <c r="L651" s="3">
        <f t="shared" si="841"/>
        <v>1.0552115942028994</v>
      </c>
      <c r="M651" s="5">
        <f t="shared" si="842"/>
        <v>6.3384618462774642E-2</v>
      </c>
      <c r="N651" s="5">
        <f t="shared" si="843"/>
        <v>0.10796444448501502</v>
      </c>
      <c r="O651" s="5">
        <f t="shared" si="844"/>
        <v>6.6884184296046978E-2</v>
      </c>
      <c r="P651" s="5">
        <f t="shared" si="845"/>
        <v>0.11392533358226314</v>
      </c>
      <c r="Q651" s="5">
        <f t="shared" si="846"/>
        <v>9.1949131789785685E-2</v>
      </c>
      <c r="R651" s="5">
        <f t="shared" si="847"/>
        <v>3.5288483368996128E-2</v>
      </c>
      <c r="S651" s="5">
        <f t="shared" si="848"/>
        <v>5.119136924146829E-2</v>
      </c>
      <c r="T651" s="5">
        <f t="shared" si="849"/>
        <v>9.7025789941472249E-2</v>
      </c>
      <c r="U651" s="5">
        <f t="shared" si="850"/>
        <v>6.0107666434718501E-2</v>
      </c>
      <c r="V651" s="5">
        <f t="shared" si="851"/>
        <v>1.0223289636449456E-2</v>
      </c>
      <c r="W651" s="5">
        <f t="shared" si="852"/>
        <v>5.2206340567172188E-2</v>
      </c>
      <c r="X651" s="5">
        <f t="shared" si="853"/>
        <v>5.5088735857385267E-2</v>
      </c>
      <c r="Y651" s="5">
        <f t="shared" si="854"/>
        <v>2.9065136393346968E-2</v>
      </c>
      <c r="Z651" s="5">
        <f t="shared" si="855"/>
        <v>1.241227226426697E-2</v>
      </c>
      <c r="AA651" s="5">
        <f t="shared" si="856"/>
        <v>2.1142102174131809E-2</v>
      </c>
      <c r="AB651" s="5">
        <f t="shared" si="857"/>
        <v>1.8005908782239677E-2</v>
      </c>
      <c r="AC651" s="5">
        <f t="shared" si="858"/>
        <v>1.1484368274069263E-3</v>
      </c>
      <c r="AD651" s="5">
        <f t="shared" si="859"/>
        <v>2.2231058159798221E-2</v>
      </c>
      <c r="AE651" s="5">
        <f t="shared" si="860"/>
        <v>2.3458470321618061E-2</v>
      </c>
      <c r="AF651" s="5">
        <f t="shared" si="861"/>
        <v>1.2376824932817996E-2</v>
      </c>
      <c r="AG651" s="5">
        <f t="shared" si="862"/>
        <v>4.3533897228430242E-3</v>
      </c>
      <c r="AH651" s="5">
        <f t="shared" si="863"/>
        <v>3.2743934009143941E-3</v>
      </c>
      <c r="AI651" s="5">
        <f t="shared" si="864"/>
        <v>5.5773478349915515E-3</v>
      </c>
      <c r="AJ651" s="5">
        <f t="shared" si="865"/>
        <v>4.7500109277947775E-3</v>
      </c>
      <c r="AK651" s="5">
        <f t="shared" si="866"/>
        <v>2.6969334388189515E-3</v>
      </c>
      <c r="AL651" s="5">
        <f t="shared" si="867"/>
        <v>8.2566434465376851E-5</v>
      </c>
      <c r="AM651" s="5">
        <f t="shared" si="868"/>
        <v>7.5733321513839292E-3</v>
      </c>
      <c r="AN651" s="5">
        <f t="shared" si="869"/>
        <v>7.9914678928899099E-3</v>
      </c>
      <c r="AO651" s="5">
        <f t="shared" si="870"/>
        <v>4.2163447876388234E-3</v>
      </c>
      <c r="AP651" s="5">
        <f t="shared" si="871"/>
        <v>1.4830453016911498E-3</v>
      </c>
      <c r="AQ651" s="5">
        <f t="shared" si="872"/>
        <v>3.9123164926815939E-4</v>
      </c>
      <c r="AR651" s="5">
        <f t="shared" si="873"/>
        <v>6.9103557612526663E-4</v>
      </c>
      <c r="AS651" s="5">
        <f t="shared" si="874"/>
        <v>1.1770564200771054E-3</v>
      </c>
      <c r="AT651" s="5">
        <f t="shared" si="875"/>
        <v>1.0024533207199046E-3</v>
      </c>
      <c r="AU651" s="5">
        <f t="shared" si="876"/>
        <v>5.6916708668705096E-4</v>
      </c>
      <c r="AV651" s="5">
        <f t="shared" si="877"/>
        <v>2.4236877109787663E-4</v>
      </c>
      <c r="AW651" s="5">
        <f t="shared" si="878"/>
        <v>4.12227972359399E-6</v>
      </c>
      <c r="AX651" s="5">
        <f t="shared" si="879"/>
        <v>2.1499711298382579E-3</v>
      </c>
      <c r="AY651" s="5">
        <f t="shared" si="880"/>
        <v>2.2686744634068368E-3</v>
      </c>
      <c r="AZ651" s="5">
        <f t="shared" si="881"/>
        <v>1.1969657986294678E-3</v>
      </c>
      <c r="BA651" s="5">
        <f t="shared" si="882"/>
        <v>4.2101739619271588E-4</v>
      </c>
      <c r="BB651" s="5">
        <f t="shared" si="883"/>
        <v>1.1106560945591733E-4</v>
      </c>
      <c r="BC651" s="5">
        <f t="shared" si="884"/>
        <v>2.3439543763019038E-5</v>
      </c>
      <c r="BD651" s="5">
        <f t="shared" si="885"/>
        <v>1.215314586556769E-4</v>
      </c>
      <c r="BE651" s="5">
        <f t="shared" si="886"/>
        <v>2.0700726358271993E-4</v>
      </c>
      <c r="BF651" s="5">
        <f t="shared" si="887"/>
        <v>1.7630006111180675E-4</v>
      </c>
      <c r="BG651" s="5">
        <f t="shared" si="888"/>
        <v>1.0009861815181045E-4</v>
      </c>
      <c r="BH651" s="5">
        <f t="shared" si="889"/>
        <v>4.2625056222531323E-5</v>
      </c>
      <c r="BI651" s="5">
        <f t="shared" si="890"/>
        <v>1.4520843156643249E-5</v>
      </c>
      <c r="BJ651" s="8">
        <f t="shared" si="891"/>
        <v>0.52354587789541296</v>
      </c>
      <c r="BK651" s="8">
        <f t="shared" si="892"/>
        <v>0.24222428864823467</v>
      </c>
      <c r="BL651" s="8">
        <f t="shared" si="893"/>
        <v>0.22207119513424117</v>
      </c>
      <c r="BM651" s="8">
        <f t="shared" si="894"/>
        <v>0.51859288577359097</v>
      </c>
      <c r="BN651" s="8">
        <f t="shared" si="895"/>
        <v>0.47939619598488165</v>
      </c>
    </row>
    <row r="652" spans="1:66" x14ac:dyDescent="0.25">
      <c r="A652" t="s">
        <v>13</v>
      </c>
      <c r="B652" t="s">
        <v>15</v>
      </c>
      <c r="C652" t="s">
        <v>250</v>
      </c>
      <c r="D652" t="s">
        <v>504</v>
      </c>
      <c r="E652">
        <f>VLOOKUP(A652,home!$A$2:$E$405,3,FALSE)</f>
        <v>1.64492753623188</v>
      </c>
      <c r="F652">
        <f>VLOOKUP(B652,home!$B$2:$E$405,3,FALSE)</f>
        <v>1.25</v>
      </c>
      <c r="G652">
        <f>VLOOKUP(C652,away!$B$2:$E$405,4,FALSE)</f>
        <v>1.1000000000000001</v>
      </c>
      <c r="H652">
        <f>VLOOKUP(A652,away!$A$2:$E$405,3,FALSE)</f>
        <v>1.35144927536232</v>
      </c>
      <c r="I652">
        <f>VLOOKUP(C652,away!$B$2:$E$405,3,FALSE)</f>
        <v>1.1000000000000001</v>
      </c>
      <c r="J652">
        <f>VLOOKUP(B652,home!$B$2:$E$405,4,FALSE)</f>
        <v>0.97</v>
      </c>
      <c r="K652" s="3">
        <f t="shared" si="840"/>
        <v>2.2617753623188355</v>
      </c>
      <c r="L652" s="3">
        <f t="shared" si="841"/>
        <v>1.4419963768115955</v>
      </c>
      <c r="M652" s="5">
        <f t="shared" si="842"/>
        <v>2.4630451415862061E-2</v>
      </c>
      <c r="N652" s="5">
        <f t="shared" si="843"/>
        <v>5.5708548175187889E-2</v>
      </c>
      <c r="O652" s="5">
        <f t="shared" si="844"/>
        <v>3.5517021700907127E-2</v>
      </c>
      <c r="P652" s="5">
        <f t="shared" si="845"/>
        <v>8.0331524626055154E-2</v>
      </c>
      <c r="Q652" s="5">
        <f t="shared" si="846"/>
        <v>6.300011086659596E-2</v>
      </c>
      <c r="R652" s="5">
        <f t="shared" si="847"/>
        <v>2.5607708303923445E-2</v>
      </c>
      <c r="S652" s="5">
        <f t="shared" si="848"/>
        <v>6.5499752113664711E-2</v>
      </c>
      <c r="T652" s="5">
        <f t="shared" si="849"/>
        <v>9.08459316083602E-2</v>
      </c>
      <c r="U652" s="5">
        <f t="shared" si="850"/>
        <v>5.7918883727261505E-2</v>
      </c>
      <c r="V652" s="5">
        <f t="shared" si="851"/>
        <v>2.3736177723350949E-2</v>
      </c>
      <c r="W652" s="5">
        <f t="shared" si="852"/>
        <v>4.7497366193807289E-2</v>
      </c>
      <c r="X652" s="5">
        <f t="shared" si="853"/>
        <v>6.8491029959563673E-2</v>
      </c>
      <c r="Y652" s="5">
        <f t="shared" si="854"/>
        <v>4.9381908522892641E-2</v>
      </c>
      <c r="Z652" s="5">
        <f t="shared" si="855"/>
        <v>1.2308740864235276E-2</v>
      </c>
      <c r="AA652" s="5">
        <f t="shared" si="856"/>
        <v>2.7839606827894395E-2</v>
      </c>
      <c r="AB652" s="5">
        <f t="shared" si="857"/>
        <v>3.1483468409987399E-2</v>
      </c>
      <c r="AC652" s="5">
        <f t="shared" si="858"/>
        <v>4.8384297579393666E-3</v>
      </c>
      <c r="AD652" s="5">
        <f t="shared" si="859"/>
        <v>2.6857093158047227E-2</v>
      </c>
      <c r="AE652" s="5">
        <f t="shared" si="860"/>
        <v>3.8727831025595592E-2</v>
      </c>
      <c r="AF652" s="5">
        <f t="shared" si="861"/>
        <v>2.7922696010340274E-2</v>
      </c>
      <c r="AG652" s="5">
        <f t="shared" si="862"/>
        <v>1.3421475492574093E-2</v>
      </c>
      <c r="AH652" s="5">
        <f t="shared" si="863"/>
        <v>4.4372899323350231E-3</v>
      </c>
      <c r="AI652" s="5">
        <f t="shared" si="864"/>
        <v>1.0036153044420768E-2</v>
      </c>
      <c r="AJ652" s="5">
        <f t="shared" si="865"/>
        <v>1.1349761844166036E-2</v>
      </c>
      <c r="AK652" s="5">
        <f t="shared" si="866"/>
        <v>8.5568705691070421E-3</v>
      </c>
      <c r="AL652" s="5">
        <f t="shared" si="867"/>
        <v>6.312161034954225E-4</v>
      </c>
      <c r="AM652" s="5">
        <f t="shared" si="868"/>
        <v>1.21489423216746E-2</v>
      </c>
      <c r="AN652" s="5">
        <f t="shared" si="869"/>
        <v>1.7518730809947827E-2</v>
      </c>
      <c r="AO652" s="5">
        <f t="shared" si="870"/>
        <v>1.2630973177141219E-2</v>
      </c>
      <c r="AP652" s="5">
        <f t="shared" si="871"/>
        <v>6.0712725190140288E-3</v>
      </c>
      <c r="AQ652" s="5">
        <f t="shared" si="872"/>
        <v>2.1886882437635096E-3</v>
      </c>
      <c r="AR652" s="5">
        <f t="shared" si="873"/>
        <v>1.2797112010579335E-3</v>
      </c>
      <c r="AS652" s="5">
        <f t="shared" si="874"/>
        <v>2.8944192654362798E-3</v>
      </c>
      <c r="AT652" s="5">
        <f t="shared" si="875"/>
        <v>3.2732630913923809E-3</v>
      </c>
      <c r="AU652" s="5">
        <f t="shared" si="876"/>
        <v>2.4677952714996241E-3</v>
      </c>
      <c r="AV652" s="5">
        <f t="shared" si="877"/>
        <v>1.3953996360811932E-3</v>
      </c>
      <c r="AW652" s="5">
        <f t="shared" si="878"/>
        <v>5.7185932507074056E-5</v>
      </c>
      <c r="AX652" s="5">
        <f t="shared" si="879"/>
        <v>4.5796964035660342E-3</v>
      </c>
      <c r="AY652" s="5">
        <f t="shared" si="880"/>
        <v>6.6039056208393159E-3</v>
      </c>
      <c r="AZ652" s="5">
        <f t="shared" si="881"/>
        <v>4.7614039890280123E-3</v>
      </c>
      <c r="BA652" s="5">
        <f t="shared" si="882"/>
        <v>2.288642433571558E-3</v>
      </c>
      <c r="BB652" s="5">
        <f t="shared" si="883"/>
        <v>8.2505352425686466E-4</v>
      </c>
      <c r="BC652" s="5">
        <f t="shared" si="884"/>
        <v>2.3794483853080715E-4</v>
      </c>
      <c r="BD652" s="5">
        <f t="shared" si="885"/>
        <v>3.0755648588179282E-4</v>
      </c>
      <c r="BE652" s="5">
        <f t="shared" si="886"/>
        <v>6.9562368228879982E-4</v>
      </c>
      <c r="BF652" s="5">
        <f t="shared" si="887"/>
        <v>7.8667225302315655E-4</v>
      </c>
      <c r="BG652" s="5">
        <f t="shared" si="888"/>
        <v>5.9309197336920817E-4</v>
      </c>
      <c r="BH652" s="5">
        <f t="shared" si="889"/>
        <v>3.353602032388835E-4</v>
      </c>
      <c r="BI652" s="5">
        <f t="shared" si="890"/>
        <v>1.5170188903758884E-4</v>
      </c>
      <c r="BJ652" s="8">
        <f t="shared" si="891"/>
        <v>0.55170924489429862</v>
      </c>
      <c r="BK652" s="8">
        <f t="shared" si="892"/>
        <v>0.20627145736120697</v>
      </c>
      <c r="BL652" s="8">
        <f t="shared" si="893"/>
        <v>0.22692735931230959</v>
      </c>
      <c r="BM652" s="8">
        <f t="shared" si="894"/>
        <v>0.70587471765518661</v>
      </c>
      <c r="BN652" s="8">
        <f t="shared" si="895"/>
        <v>0.28479536508853165</v>
      </c>
    </row>
    <row r="653" spans="1:66" x14ac:dyDescent="0.25">
      <c r="A653" t="s">
        <v>16</v>
      </c>
      <c r="B653" t="s">
        <v>64</v>
      </c>
      <c r="C653" t="s">
        <v>252</v>
      </c>
      <c r="D653" t="s">
        <v>504</v>
      </c>
      <c r="E653">
        <f>VLOOKUP(A653,home!$A$2:$E$405,3,FALSE)</f>
        <v>1.54909090909091</v>
      </c>
      <c r="F653">
        <f>VLOOKUP(B653,home!$B$2:$E$405,3,FALSE)</f>
        <v>0.85</v>
      </c>
      <c r="G653">
        <f>VLOOKUP(C653,away!$B$2:$E$405,4,FALSE)</f>
        <v>1.1299999999999999</v>
      </c>
      <c r="H653">
        <f>VLOOKUP(A653,away!$A$2:$E$405,3,FALSE)</f>
        <v>1.29454545454545</v>
      </c>
      <c r="I653">
        <f>VLOOKUP(C653,away!$B$2:$E$405,3,FALSE)</f>
        <v>0.81</v>
      </c>
      <c r="J653">
        <f>VLOOKUP(B653,home!$B$2:$E$405,4,FALSE)</f>
        <v>1.06</v>
      </c>
      <c r="K653" s="3">
        <f t="shared" si="840"/>
        <v>1.4879018181818189</v>
      </c>
      <c r="L653" s="3">
        <f t="shared" si="841"/>
        <v>1.1114967272727234</v>
      </c>
      <c r="M653" s="5">
        <f t="shared" si="842"/>
        <v>7.4318263832395273E-2</v>
      </c>
      <c r="N653" s="5">
        <f t="shared" si="843"/>
        <v>0.11057827988033705</v>
      </c>
      <c r="O653" s="5">
        <f t="shared" si="844"/>
        <v>8.2604507026298138E-2</v>
      </c>
      <c r="P653" s="5">
        <f t="shared" si="845"/>
        <v>0.12290739619444185</v>
      </c>
      <c r="Q653" s="5">
        <f t="shared" si="846"/>
        <v>8.2264811842685776E-2</v>
      </c>
      <c r="R653" s="5">
        <f t="shared" si="847"/>
        <v>4.5907319608853553E-2</v>
      </c>
      <c r="S653" s="5">
        <f t="shared" si="848"/>
        <v>5.0816001546287175E-2</v>
      </c>
      <c r="T653" s="5">
        <f t="shared" si="849"/>
        <v>9.1437069132851601E-2</v>
      </c>
      <c r="U653" s="5">
        <f t="shared" si="850"/>
        <v>6.8305584313867074E-2</v>
      </c>
      <c r="V653" s="5">
        <f t="shared" si="851"/>
        <v>9.3377113107789272E-3</v>
      </c>
      <c r="W653" s="5">
        <f t="shared" si="852"/>
        <v>4.0800654371039136E-2</v>
      </c>
      <c r="X653" s="5">
        <f t="shared" si="853"/>
        <v>4.5349793803995529E-2</v>
      </c>
      <c r="Y653" s="5">
        <f t="shared" si="854"/>
        <v>2.5203073697816939E-2</v>
      </c>
      <c r="Z653" s="5">
        <f t="shared" si="855"/>
        <v>1.700861183436788E-2</v>
      </c>
      <c r="AA653" s="5">
        <f t="shared" si="856"/>
        <v>2.5307144473104771E-2</v>
      </c>
      <c r="AB653" s="5">
        <f t="shared" si="857"/>
        <v>1.8827273137261281E-2</v>
      </c>
      <c r="AC653" s="5">
        <f t="shared" si="858"/>
        <v>9.6516801897065716E-4</v>
      </c>
      <c r="AD653" s="5">
        <f t="shared" si="859"/>
        <v>1.5176841955419264E-2</v>
      </c>
      <c r="AE653" s="5">
        <f t="shared" si="860"/>
        <v>1.6869010163783869E-2</v>
      </c>
      <c r="AF653" s="5">
        <f t="shared" si="861"/>
        <v>9.3749247946880426E-3</v>
      </c>
      <c r="AG653" s="5">
        <f t="shared" si="862"/>
        <v>3.4733994092412219E-3</v>
      </c>
      <c r="AH653" s="5">
        <f t="shared" si="863"/>
        <v>4.7262540973380014E-3</v>
      </c>
      <c r="AI653" s="5">
        <f t="shared" si="864"/>
        <v>7.0322020646184846E-3</v>
      </c>
      <c r="AJ653" s="5">
        <f t="shared" si="865"/>
        <v>5.2316131188838919E-3</v>
      </c>
      <c r="AK653" s="5">
        <f t="shared" si="866"/>
        <v>2.5947088905370667E-3</v>
      </c>
      <c r="AL653" s="5">
        <f t="shared" si="867"/>
        <v>6.3847717632026775E-5</v>
      </c>
      <c r="AM653" s="5">
        <f t="shared" si="868"/>
        <v>4.5163301479452869E-3</v>
      </c>
      <c r="AN653" s="5">
        <f t="shared" si="869"/>
        <v>5.0198861787243204E-3</v>
      </c>
      <c r="AO653" s="5">
        <f t="shared" si="870"/>
        <v>2.7897935294668307E-3</v>
      </c>
      <c r="AP653" s="5">
        <f t="shared" si="871"/>
        <v>1.033615459256334E-3</v>
      </c>
      <c r="AQ653" s="5">
        <f t="shared" si="872"/>
        <v>2.8721505005547697E-4</v>
      </c>
      <c r="AR653" s="5">
        <f t="shared" si="873"/>
        <v>1.050643192290097E-3</v>
      </c>
      <c r="AS653" s="5">
        <f t="shared" si="874"/>
        <v>1.5632539160687858E-3</v>
      </c>
      <c r="AT653" s="5">
        <f t="shared" si="875"/>
        <v>1.1629841719992976E-3</v>
      </c>
      <c r="AU653" s="5">
        <f t="shared" si="876"/>
        <v>5.768020880114774E-4</v>
      </c>
      <c r="AV653" s="5">
        <f t="shared" si="877"/>
        <v>2.1455621887083649E-4</v>
      </c>
      <c r="AW653" s="5">
        <f t="shared" si="878"/>
        <v>2.9330896615160612E-6</v>
      </c>
      <c r="AX653" s="5">
        <f t="shared" si="879"/>
        <v>1.1199759731061948E-3</v>
      </c>
      <c r="AY653" s="5">
        <f t="shared" si="880"/>
        <v>1.244849628731619E-3</v>
      </c>
      <c r="AZ653" s="5">
        <f t="shared" si="881"/>
        <v>6.9182314414092982E-4</v>
      </c>
      <c r="BA653" s="5">
        <f t="shared" si="882"/>
        <v>2.5631972018805635E-4</v>
      </c>
      <c r="BB653" s="5">
        <f t="shared" si="883"/>
        <v>7.1224632531121198E-5</v>
      </c>
      <c r="BC653" s="5">
        <f t="shared" si="884"/>
        <v>1.58331891919087E-5</v>
      </c>
      <c r="BD653" s="5">
        <f t="shared" si="885"/>
        <v>1.9463107829363477E-4</v>
      </c>
      <c r="BE653" s="5">
        <f t="shared" si="886"/>
        <v>2.8959193526778717E-4</v>
      </c>
      <c r="BF653" s="5">
        <f t="shared" si="887"/>
        <v>2.1544218350786606E-4</v>
      </c>
      <c r="BG653" s="5">
        <f t="shared" si="888"/>
        <v>1.0685227218480502E-4</v>
      </c>
      <c r="BH653" s="5">
        <f t="shared" si="889"/>
        <v>3.9746422515157459E-5</v>
      </c>
      <c r="BI653" s="5">
        <f t="shared" si="890"/>
        <v>1.1827754865305113E-5</v>
      </c>
      <c r="BJ653" s="8">
        <f t="shared" si="891"/>
        <v>0.45757472570519658</v>
      </c>
      <c r="BK653" s="8">
        <f t="shared" si="892"/>
        <v>0.25965323824923753</v>
      </c>
      <c r="BL653" s="8">
        <f t="shared" si="893"/>
        <v>0.26596293796463732</v>
      </c>
      <c r="BM653" s="8">
        <f t="shared" si="894"/>
        <v>0.48037701882935757</v>
      </c>
      <c r="BN653" s="8">
        <f t="shared" si="895"/>
        <v>0.51858057838501159</v>
      </c>
    </row>
    <row r="654" spans="1:66" x14ac:dyDescent="0.25">
      <c r="A654" t="s">
        <v>16</v>
      </c>
      <c r="B654" t="s">
        <v>323</v>
      </c>
      <c r="C654" t="s">
        <v>254</v>
      </c>
      <c r="D654" t="s">
        <v>504</v>
      </c>
      <c r="E654">
        <f>VLOOKUP(A654,home!$A$2:$E$405,3,FALSE)</f>
        <v>1.54909090909091</v>
      </c>
      <c r="F654">
        <f>VLOOKUP(B654,home!$B$2:$E$405,3,FALSE)</f>
        <v>0.52</v>
      </c>
      <c r="G654">
        <f>VLOOKUP(C654,away!$B$2:$E$405,4,FALSE)</f>
        <v>0.52</v>
      </c>
      <c r="H654">
        <f>VLOOKUP(A654,away!$A$2:$E$405,3,FALSE)</f>
        <v>1.29454545454545</v>
      </c>
      <c r="I654">
        <f>VLOOKUP(C654,away!$B$2:$E$405,3,FALSE)</f>
        <v>0.97</v>
      </c>
      <c r="J654">
        <f>VLOOKUP(B654,home!$B$2:$E$405,4,FALSE)</f>
        <v>1.54</v>
      </c>
      <c r="K654" s="3">
        <f t="shared" si="840"/>
        <v>0.41887418181818209</v>
      </c>
      <c r="L654" s="3">
        <f t="shared" si="841"/>
        <v>1.9337919999999931</v>
      </c>
      <c r="M654" s="5">
        <f t="shared" si="842"/>
        <v>9.5115229355247508E-2</v>
      </c>
      <c r="N654" s="5">
        <f t="shared" si="843"/>
        <v>3.984131387462804E-2</v>
      </c>
      <c r="O654" s="5">
        <f t="shared" si="844"/>
        <v>0.18393306960534214</v>
      </c>
      <c r="P654" s="5">
        <f t="shared" si="845"/>
        <v>7.7044814040244436E-2</v>
      </c>
      <c r="Q654" s="5">
        <f t="shared" si="846"/>
        <v>8.3442488758981026E-3</v>
      </c>
      <c r="R654" s="5">
        <f t="shared" si="847"/>
        <v>0.17784414926912628</v>
      </c>
      <c r="S654" s="5">
        <f t="shared" si="848"/>
        <v>1.5601874197048239E-2</v>
      </c>
      <c r="T654" s="5">
        <f t="shared" si="849"/>
        <v>1.6136041722220686E-2</v>
      </c>
      <c r="U654" s="5">
        <f t="shared" si="850"/>
        <v>7.4494322516255929E-2</v>
      </c>
      <c r="V654" s="5">
        <f t="shared" si="851"/>
        <v>1.404195620102173E-3</v>
      </c>
      <c r="W654" s="5">
        <f t="shared" si="852"/>
        <v>1.1650634735930348E-3</v>
      </c>
      <c r="X654" s="5">
        <f t="shared" si="853"/>
        <v>2.252990424726414E-3</v>
      </c>
      <c r="Y654" s="5">
        <f t="shared" si="854"/>
        <v>2.178407429706263E-3</v>
      </c>
      <c r="Z654" s="5">
        <f t="shared" si="855"/>
        <v>0.11463786436781366</v>
      </c>
      <c r="AA654" s="5">
        <f t="shared" si="856"/>
        <v>4.8018841642451682E-2</v>
      </c>
      <c r="AB654" s="5">
        <f t="shared" si="857"/>
        <v>1.0056926502419399E-2</v>
      </c>
      <c r="AC654" s="5">
        <f t="shared" si="858"/>
        <v>7.1088767251214745E-5</v>
      </c>
      <c r="AD654" s="5">
        <f t="shared" si="859"/>
        <v>1.2200375231688287E-4</v>
      </c>
      <c r="AE654" s="5">
        <f t="shared" si="860"/>
        <v>2.3592988020036871E-4</v>
      </c>
      <c r="AF654" s="5">
        <f t="shared" si="861"/>
        <v>2.2811965744621489E-4</v>
      </c>
      <c r="AG654" s="5">
        <f t="shared" si="862"/>
        <v>1.4704532287074308E-4</v>
      </c>
      <c r="AH654" s="5">
        <f t="shared" si="863"/>
        <v>5.542144625289059E-2</v>
      </c>
      <c r="AI654" s="5">
        <f t="shared" si="864"/>
        <v>2.3214612954359903E-2</v>
      </c>
      <c r="AJ654" s="5">
        <f t="shared" si="865"/>
        <v>4.8620010037416367E-3</v>
      </c>
      <c r="AK654" s="5">
        <f t="shared" si="866"/>
        <v>6.7885556414715295E-4</v>
      </c>
      <c r="AL654" s="5">
        <f t="shared" si="867"/>
        <v>2.3033202528540784E-6</v>
      </c>
      <c r="AM654" s="5">
        <f t="shared" si="868"/>
        <v>1.022084438609649E-5</v>
      </c>
      <c r="AN654" s="5">
        <f t="shared" si="869"/>
        <v>1.9764987107078235E-5</v>
      </c>
      <c r="AO654" s="5">
        <f t="shared" si="870"/>
        <v>1.911068697388545E-5</v>
      </c>
      <c r="AP654" s="5">
        <f t="shared" si="871"/>
        <v>1.2318697861534585E-5</v>
      </c>
      <c r="AQ654" s="5">
        <f t="shared" si="872"/>
        <v>5.9554498437631515E-6</v>
      </c>
      <c r="AR654" s="5">
        <f t="shared" si="873"/>
        <v>2.1434709878453882E-2</v>
      </c>
      <c r="AS654" s="5">
        <f t="shared" si="874"/>
        <v>8.9784465628474763E-3</v>
      </c>
      <c r="AT654" s="5">
        <f t="shared" si="875"/>
        <v>1.8804197290055028E-3</v>
      </c>
      <c r="AU654" s="5">
        <f t="shared" si="876"/>
        <v>2.6255309182064929E-4</v>
      </c>
      <c r="AV654" s="5">
        <f t="shared" si="877"/>
        <v>2.7494177880052117E-5</v>
      </c>
      <c r="AW654" s="5">
        <f t="shared" si="878"/>
        <v>5.1825700071377237E-8</v>
      </c>
      <c r="AX654" s="5">
        <f t="shared" si="879"/>
        <v>7.1354130495285472E-7</v>
      </c>
      <c r="AY654" s="5">
        <f t="shared" si="880"/>
        <v>1.379840467187386E-6</v>
      </c>
      <c r="AZ654" s="5">
        <f t="shared" si="881"/>
        <v>1.3341622283616101E-6</v>
      </c>
      <c r="BA654" s="5">
        <f t="shared" si="882"/>
        <v>8.5999741463594838E-7</v>
      </c>
      <c r="BB654" s="5">
        <f t="shared" si="883"/>
        <v>4.1576403011091856E-7</v>
      </c>
      <c r="BC654" s="5">
        <f t="shared" si="884"/>
        <v>1.608002310632501E-7</v>
      </c>
      <c r="BD654" s="5">
        <f t="shared" si="885"/>
        <v>6.9083784142124896E-3</v>
      </c>
      <c r="BE654" s="5">
        <f t="shared" si="886"/>
        <v>2.8937413559436474E-3</v>
      </c>
      <c r="BF654" s="5">
        <f t="shared" si="887"/>
        <v>6.0605677143216598E-4</v>
      </c>
      <c r="BG654" s="5">
        <f t="shared" si="888"/>
        <v>8.4620511423005859E-5</v>
      </c>
      <c r="BH654" s="5">
        <f t="shared" si="889"/>
        <v>8.8613368718369242E-6</v>
      </c>
      <c r="BI654" s="5">
        <f t="shared" si="890"/>
        <v>7.4235704640119622E-7</v>
      </c>
      <c r="BJ654" s="8">
        <f t="shared" si="891"/>
        <v>7.0723399185455435E-2</v>
      </c>
      <c r="BK654" s="8">
        <f t="shared" si="892"/>
        <v>0.1892408851406136</v>
      </c>
      <c r="BL654" s="8">
        <f t="shared" si="893"/>
        <v>0.62161024949767196</v>
      </c>
      <c r="BM654" s="8">
        <f t="shared" si="894"/>
        <v>0.41408824515630083</v>
      </c>
      <c r="BN654" s="8">
        <f t="shared" si="895"/>
        <v>0.58212282502048651</v>
      </c>
    </row>
    <row r="655" spans="1:66" x14ac:dyDescent="0.25">
      <c r="A655" t="s">
        <v>16</v>
      </c>
      <c r="B655" t="s">
        <v>18</v>
      </c>
      <c r="C655" t="s">
        <v>66</v>
      </c>
      <c r="D655" t="s">
        <v>504</v>
      </c>
      <c r="E655">
        <f>VLOOKUP(A655,home!$A$2:$E$405,3,FALSE)</f>
        <v>1.54909090909091</v>
      </c>
      <c r="F655">
        <f>VLOOKUP(B655,home!$B$2:$E$405,3,FALSE)</f>
        <v>1.21</v>
      </c>
      <c r="G655">
        <f>VLOOKUP(C655,away!$B$2:$E$405,4,FALSE)</f>
        <v>0.93</v>
      </c>
      <c r="H655">
        <f>VLOOKUP(A655,away!$A$2:$E$405,3,FALSE)</f>
        <v>1.29454545454545</v>
      </c>
      <c r="I655">
        <f>VLOOKUP(C655,away!$B$2:$E$405,3,FALSE)</f>
        <v>0.85</v>
      </c>
      <c r="J655">
        <f>VLOOKUP(B655,home!$B$2:$E$405,4,FALSE)</f>
        <v>1.06</v>
      </c>
      <c r="K655" s="3">
        <f t="shared" si="840"/>
        <v>1.743192000000001</v>
      </c>
      <c r="L655" s="3">
        <f t="shared" si="841"/>
        <v>1.1663854545454504</v>
      </c>
      <c r="M655" s="5">
        <f t="shared" si="842"/>
        <v>5.449875320508972E-2</v>
      </c>
      <c r="N655" s="5">
        <f t="shared" si="843"/>
        <v>9.5001790597086813E-2</v>
      </c>
      <c r="O655" s="5">
        <f t="shared" si="844"/>
        <v>6.3566553029278897E-2</v>
      </c>
      <c r="P655" s="5">
        <f t="shared" si="845"/>
        <v>0.1108087067082148</v>
      </c>
      <c r="Q655" s="5">
        <f t="shared" si="846"/>
        <v>8.2803180677258545E-2</v>
      </c>
      <c r="R655" s="5">
        <f t="shared" si="847"/>
        <v>3.7071551424471473E-2</v>
      </c>
      <c r="S655" s="5">
        <f t="shared" si="848"/>
        <v>5.6325001767198485E-2</v>
      </c>
      <c r="T655" s="5">
        <f t="shared" si="849"/>
        <v>9.658042553205326E-2</v>
      </c>
      <c r="U655" s="5">
        <f t="shared" si="850"/>
        <v>6.4622831870727315E-2</v>
      </c>
      <c r="V655" s="5">
        <f t="shared" si="851"/>
        <v>1.2724655222180366E-2</v>
      </c>
      <c r="W655" s="5">
        <f t="shared" si="852"/>
        <v>4.8113947377050589E-2</v>
      </c>
      <c r="X655" s="5">
        <f t="shared" si="853"/>
        <v>5.6119408381357032E-2</v>
      </c>
      <c r="Y655" s="5">
        <f t="shared" si="854"/>
        <v>3.2728430826855441E-2</v>
      </c>
      <c r="Z655" s="5">
        <f t="shared" si="855"/>
        <v>1.441323945297906E-2</v>
      </c>
      <c r="AA655" s="5">
        <f t="shared" si="856"/>
        <v>2.5125043708517487E-2</v>
      </c>
      <c r="AB655" s="5">
        <f t="shared" si="857"/>
        <v>2.1898887596169023E-2</v>
      </c>
      <c r="AC655" s="5">
        <f t="shared" si="858"/>
        <v>1.6170124378483677E-3</v>
      </c>
      <c r="AD655" s="5">
        <f t="shared" si="859"/>
        <v>2.0967962039023909E-2</v>
      </c>
      <c r="AE655" s="5">
        <f t="shared" si="860"/>
        <v>2.445672593377865E-2</v>
      </c>
      <c r="AF655" s="5">
        <f t="shared" si="861"/>
        <v>1.4262984697481957E-2</v>
      </c>
      <c r="AG655" s="5">
        <f t="shared" si="862"/>
        <v>5.5453792965157629E-3</v>
      </c>
      <c r="AH655" s="5">
        <f t="shared" si="863"/>
        <v>4.2028482127088517E-3</v>
      </c>
      <c r="AI655" s="5">
        <f t="shared" si="864"/>
        <v>7.3263713816083724E-3</v>
      </c>
      <c r="AJ655" s="5">
        <f t="shared" si="865"/>
        <v>6.3856359907243357E-3</v>
      </c>
      <c r="AK655" s="5">
        <f t="shared" si="866"/>
        <v>3.7104631913142476E-3</v>
      </c>
      <c r="AL655" s="5">
        <f t="shared" si="867"/>
        <v>1.315105733114946E-4</v>
      </c>
      <c r="AM655" s="5">
        <f t="shared" si="868"/>
        <v>7.3102367365460311E-3</v>
      </c>
      <c r="AN655" s="5">
        <f t="shared" si="869"/>
        <v>8.5265537987910932E-3</v>
      </c>
      <c r="AO655" s="5">
        <f t="shared" si="870"/>
        <v>4.9726241641545928E-3</v>
      </c>
      <c r="AP655" s="5">
        <f t="shared" si="871"/>
        <v>1.933332165330381E-3</v>
      </c>
      <c r="AQ655" s="5">
        <f t="shared" si="872"/>
        <v>5.6375262911155424E-4</v>
      </c>
      <c r="AR655" s="5">
        <f t="shared" si="873"/>
        <v>9.804282045931896E-4</v>
      </c>
      <c r="AS655" s="5">
        <f t="shared" si="874"/>
        <v>1.7090746028212123E-3</v>
      </c>
      <c r="AT655" s="5">
        <f t="shared" si="875"/>
        <v>1.4896225875205584E-3</v>
      </c>
      <c r="AU655" s="5">
        <f t="shared" si="876"/>
        <v>8.6556605919504634E-4</v>
      </c>
      <c r="AV655" s="5">
        <f t="shared" si="877"/>
        <v>3.7721195746508309E-4</v>
      </c>
      <c r="AW655" s="5">
        <f t="shared" si="878"/>
        <v>7.4275483841821305E-6</v>
      </c>
      <c r="AX655" s="5">
        <f t="shared" si="879"/>
        <v>2.1238576995421944E-3</v>
      </c>
      <c r="AY655" s="5">
        <f t="shared" si="880"/>
        <v>2.477236728270377E-3</v>
      </c>
      <c r="AZ655" s="5">
        <f t="shared" si="881"/>
        <v>1.4447064436601642E-3</v>
      </c>
      <c r="BA655" s="5">
        <f t="shared" si="882"/>
        <v>5.6169486065776701E-4</v>
      </c>
      <c r="BB655" s="5">
        <f t="shared" si="883"/>
        <v>1.637881788410383E-4</v>
      </c>
      <c r="BC655" s="5">
        <f t="shared" si="884"/>
        <v>3.8208029885335205E-5</v>
      </c>
      <c r="BD655" s="5">
        <f t="shared" si="885"/>
        <v>1.9059286617726759E-4</v>
      </c>
      <c r="BE655" s="5">
        <f t="shared" si="886"/>
        <v>3.3223995957728359E-4</v>
      </c>
      <c r="BF655" s="5">
        <f t="shared" si="887"/>
        <v>2.8957901980772229E-4</v>
      </c>
      <c r="BG655" s="5">
        <f t="shared" si="888"/>
        <v>1.6826394356555448E-4</v>
      </c>
      <c r="BH655" s="5">
        <f t="shared" si="889"/>
        <v>7.3329090077981561E-5</v>
      </c>
      <c r="BI655" s="5">
        <f t="shared" si="890"/>
        <v>2.556533663824336E-5</v>
      </c>
      <c r="BJ655" s="8">
        <f t="shared" si="891"/>
        <v>0.50669622679325232</v>
      </c>
      <c r="BK655" s="8">
        <f t="shared" si="892"/>
        <v>0.23858287664211361</v>
      </c>
      <c r="BL655" s="8">
        <f t="shared" si="893"/>
        <v>0.24041166003295919</v>
      </c>
      <c r="BM655" s="8">
        <f t="shared" si="894"/>
        <v>0.55388365810001783</v>
      </c>
      <c r="BN655" s="8">
        <f t="shared" si="895"/>
        <v>0.44375053564140027</v>
      </c>
    </row>
    <row r="656" spans="1:66" x14ac:dyDescent="0.25">
      <c r="A656" t="s">
        <v>69</v>
      </c>
      <c r="B656" t="s">
        <v>260</v>
      </c>
      <c r="C656" t="s">
        <v>325</v>
      </c>
      <c r="D656" t="s">
        <v>504</v>
      </c>
      <c r="E656">
        <f>VLOOKUP(A656,home!$A$2:$E$405,3,FALSE)</f>
        <v>1.3323170731707299</v>
      </c>
      <c r="F656">
        <f>VLOOKUP(B656,home!$B$2:$E$405,3,FALSE)</f>
        <v>1.1000000000000001</v>
      </c>
      <c r="G656">
        <f>VLOOKUP(C656,away!$B$2:$E$405,4,FALSE)</f>
        <v>1.19</v>
      </c>
      <c r="H656">
        <f>VLOOKUP(A656,away!$A$2:$E$405,3,FALSE)</f>
        <v>1.3201219512195099</v>
      </c>
      <c r="I656">
        <f>VLOOKUP(C656,away!$B$2:$E$405,3,FALSE)</f>
        <v>0.62</v>
      </c>
      <c r="J656">
        <f>VLOOKUP(B656,home!$B$2:$E$405,4,FALSE)</f>
        <v>0.89</v>
      </c>
      <c r="K656" s="3">
        <f t="shared" si="840"/>
        <v>1.7440030487804854</v>
      </c>
      <c r="L656" s="3">
        <f t="shared" si="841"/>
        <v>0.72844329268292551</v>
      </c>
      <c r="M656" s="5">
        <f t="shared" si="842"/>
        <v>8.437818845025169E-2</v>
      </c>
      <c r="N656" s="5">
        <f t="shared" si="843"/>
        <v>0.14715581790781329</v>
      </c>
      <c r="O656" s="5">
        <f t="shared" si="844"/>
        <v>6.1464725425321727E-2</v>
      </c>
      <c r="P656" s="5">
        <f t="shared" si="845"/>
        <v>0.10719466853421651</v>
      </c>
      <c r="Q656" s="5">
        <f t="shared" si="846"/>
        <v>0.12832009753850621</v>
      </c>
      <c r="R656" s="5">
        <f t="shared" si="847"/>
        <v>2.2386783486336645E-2</v>
      </c>
      <c r="S656" s="5">
        <f t="shared" si="848"/>
        <v>3.4045222981219023E-2</v>
      </c>
      <c r="T656" s="5">
        <f t="shared" si="849"/>
        <v>9.3473914368343611E-2</v>
      </c>
      <c r="U656" s="5">
        <f t="shared" si="850"/>
        <v>3.9042618652559737E-2</v>
      </c>
      <c r="V656" s="5">
        <f t="shared" si="851"/>
        <v>4.8057000665349577E-3</v>
      </c>
      <c r="W656" s="5">
        <f t="shared" si="852"/>
        <v>7.4596880442321337E-2</v>
      </c>
      <c r="X656" s="5">
        <f t="shared" si="853"/>
        <v>5.4339597213279078E-2</v>
      </c>
      <c r="Y656" s="5">
        <f t="shared" si="854"/>
        <v>1.9791657558552469E-2</v>
      </c>
      <c r="Z656" s="5">
        <f t="shared" si="855"/>
        <v>5.4358340917889363E-3</v>
      </c>
      <c r="AA656" s="5">
        <f t="shared" si="856"/>
        <v>9.4801112287448072E-3</v>
      </c>
      <c r="AB656" s="5">
        <f t="shared" si="857"/>
        <v>8.2666714428545306E-3</v>
      </c>
      <c r="AC656" s="5">
        <f t="shared" si="858"/>
        <v>3.8157478488264784E-4</v>
      </c>
      <c r="AD656" s="5">
        <f t="shared" si="859"/>
        <v>3.252429673023044E-2</v>
      </c>
      <c r="AE656" s="5">
        <f t="shared" si="860"/>
        <v>2.3692105802365568E-2</v>
      </c>
      <c r="AF656" s="5">
        <f t="shared" si="861"/>
        <v>8.6291777806337105E-3</v>
      </c>
      <c r="AG656" s="5">
        <f t="shared" si="862"/>
        <v>2.0952888918903865E-3</v>
      </c>
      <c r="AH656" s="5">
        <f t="shared" si="863"/>
        <v>9.8992422107520815E-4</v>
      </c>
      <c r="AI656" s="5">
        <f t="shared" si="864"/>
        <v>1.7264308596168102E-3</v>
      </c>
      <c r="AJ656" s="5">
        <f t="shared" si="865"/>
        <v>1.5054503413402158E-3</v>
      </c>
      <c r="AK656" s="5">
        <f t="shared" si="866"/>
        <v>8.7516999502831947E-4</v>
      </c>
      <c r="AL656" s="5">
        <f t="shared" si="867"/>
        <v>1.9390216044103013E-5</v>
      </c>
      <c r="AM656" s="5">
        <f t="shared" si="868"/>
        <v>1.1344494531392618E-2</v>
      </c>
      <c r="AN656" s="5">
        <f t="shared" si="869"/>
        <v>8.2638209502710804E-3</v>
      </c>
      <c r="AO656" s="5">
        <f t="shared" si="870"/>
        <v>3.0098624715788041E-3</v>
      </c>
      <c r="AP656" s="5">
        <f t="shared" si="871"/>
        <v>7.308380431065442E-4</v>
      </c>
      <c r="AQ656" s="5">
        <f t="shared" si="872"/>
        <v>1.330935176346192E-4</v>
      </c>
      <c r="AR656" s="5">
        <f t="shared" si="873"/>
        <v>1.4422073182132104E-4</v>
      </c>
      <c r="AS656" s="5">
        <f t="shared" si="874"/>
        <v>2.5152139599373666E-4</v>
      </c>
      <c r="AT656" s="5">
        <f t="shared" si="875"/>
        <v>2.1932704072330031E-4</v>
      </c>
      <c r="AU656" s="5">
        <f t="shared" si="876"/>
        <v>1.2750234256714578E-4</v>
      </c>
      <c r="AV656" s="5">
        <f t="shared" si="877"/>
        <v>5.5591118540939018E-5</v>
      </c>
      <c r="AW656" s="5">
        <f t="shared" si="878"/>
        <v>6.842631239680638E-7</v>
      </c>
      <c r="AX656" s="5">
        <f t="shared" si="879"/>
        <v>3.2974721749370445E-3</v>
      </c>
      <c r="AY656" s="5">
        <f t="shared" si="880"/>
        <v>2.4020214886414683E-3</v>
      </c>
      <c r="AZ656" s="5">
        <f t="shared" si="881"/>
        <v>8.748682211405668E-4</v>
      </c>
      <c r="BA656" s="5">
        <f t="shared" si="882"/>
        <v>2.1243062922376277E-4</v>
      </c>
      <c r="BB656" s="5">
        <f t="shared" si="883"/>
        <v>3.8685916754615858E-5</v>
      </c>
      <c r="BC656" s="5">
        <f t="shared" si="884"/>
        <v>5.6360993162379889E-6</v>
      </c>
      <c r="BD656" s="5">
        <f t="shared" si="885"/>
        <v>1.7509437460177367E-5</v>
      </c>
      <c r="BE656" s="5">
        <f t="shared" si="886"/>
        <v>3.0536512312980566E-5</v>
      </c>
      <c r="BF656" s="5">
        <f t="shared" si="887"/>
        <v>2.6627885286480477E-5</v>
      </c>
      <c r="BG656" s="5">
        <f t="shared" si="888"/>
        <v>1.5479704374066325E-5</v>
      </c>
      <c r="BH656" s="5">
        <f t="shared" si="889"/>
        <v>6.7491629056480701E-6</v>
      </c>
      <c r="BI656" s="5">
        <f t="shared" si="890"/>
        <v>2.3541121368332801E-6</v>
      </c>
      <c r="BJ656" s="8">
        <f t="shared" si="891"/>
        <v>0.6149320582779334</v>
      </c>
      <c r="BK656" s="8">
        <f t="shared" si="892"/>
        <v>0.23322676652179042</v>
      </c>
      <c r="BL656" s="8">
        <f t="shared" si="893"/>
        <v>0.14663530509700071</v>
      </c>
      <c r="BM656" s="8">
        <f t="shared" si="894"/>
        <v>0.44692834542054977</v>
      </c>
      <c r="BN656" s="8">
        <f t="shared" si="895"/>
        <v>0.55090028134244606</v>
      </c>
    </row>
    <row r="657" spans="1:66" x14ac:dyDescent="0.25">
      <c r="A657" t="s">
        <v>69</v>
      </c>
      <c r="B657" t="s">
        <v>74</v>
      </c>
      <c r="C657" t="s">
        <v>77</v>
      </c>
      <c r="D657" t="s">
        <v>504</v>
      </c>
      <c r="E657">
        <f>VLOOKUP(A657,home!$A$2:$E$405,3,FALSE)</f>
        <v>1.3323170731707299</v>
      </c>
      <c r="F657">
        <f>VLOOKUP(B657,home!$B$2:$E$405,3,FALSE)</f>
        <v>1.28</v>
      </c>
      <c r="G657">
        <f>VLOOKUP(C657,away!$B$2:$E$405,4,FALSE)</f>
        <v>0.66</v>
      </c>
      <c r="H657">
        <f>VLOOKUP(A657,away!$A$2:$E$405,3,FALSE)</f>
        <v>1.3201219512195099</v>
      </c>
      <c r="I657">
        <f>VLOOKUP(C657,away!$B$2:$E$405,3,FALSE)</f>
        <v>1.06</v>
      </c>
      <c r="J657">
        <f>VLOOKUP(B657,home!$B$2:$E$405,4,FALSE)</f>
        <v>0.94</v>
      </c>
      <c r="K657" s="3">
        <f t="shared" si="840"/>
        <v>1.1255414634146328</v>
      </c>
      <c r="L657" s="3">
        <f t="shared" si="841"/>
        <v>1.3153695121951197</v>
      </c>
      <c r="M657" s="5">
        <f t="shared" si="842"/>
        <v>8.7081486207568295E-2</v>
      </c>
      <c r="N657" s="5">
        <f t="shared" si="843"/>
        <v>9.8013823422387583E-2</v>
      </c>
      <c r="O657" s="5">
        <f t="shared" si="844"/>
        <v>0.11454433203407516</v>
      </c>
      <c r="P657" s="5">
        <f t="shared" si="845"/>
        <v>0.12892439510348455</v>
      </c>
      <c r="Q657" s="5">
        <f t="shared" si="846"/>
        <v>5.515931112484878E-2</v>
      </c>
      <c r="R657" s="5">
        <f t="shared" si="847"/>
        <v>7.5334061076188646E-2</v>
      </c>
      <c r="S657" s="5">
        <f t="shared" si="848"/>
        <v>4.7718236035786725E-2</v>
      </c>
      <c r="T657" s="5">
        <f t="shared" si="849"/>
        <v>7.2554876167311183E-2</v>
      </c>
      <c r="U657" s="5">
        <f t="shared" si="850"/>
        <v>8.4791609348660701E-2</v>
      </c>
      <c r="V657" s="5">
        <f t="shared" si="851"/>
        <v>7.8496653399565738E-3</v>
      </c>
      <c r="W657" s="5">
        <f t="shared" si="852"/>
        <v>2.0694697254801768E-2</v>
      </c>
      <c r="X657" s="5">
        <f t="shared" si="853"/>
        <v>2.7221173833074284E-2</v>
      </c>
      <c r="Y657" s="5">
        <f t="shared" si="854"/>
        <v>1.7902951073094742E-2</v>
      </c>
      <c r="Z657" s="5">
        <f t="shared" si="855"/>
        <v>3.3030709056487868E-2</v>
      </c>
      <c r="AA657" s="5">
        <f t="shared" si="856"/>
        <v>3.7177432609062318E-2</v>
      </c>
      <c r="AB657" s="5">
        <f t="shared" si="857"/>
        <v>2.0922370952401452E-2</v>
      </c>
      <c r="AC657" s="5">
        <f t="shared" si="858"/>
        <v>7.2634078134188964E-4</v>
      </c>
      <c r="AD657" s="5">
        <f t="shared" si="859"/>
        <v>5.8231849582730932E-3</v>
      </c>
      <c r="AE657" s="5">
        <f t="shared" si="860"/>
        <v>7.6596399579856372E-3</v>
      </c>
      <c r="AF657" s="5">
        <f t="shared" si="861"/>
        <v>5.0376284375629084E-3</v>
      </c>
      <c r="AG657" s="5">
        <f t="shared" si="862"/>
        <v>2.2087809535124617E-3</v>
      </c>
      <c r="AH657" s="5">
        <f t="shared" si="863"/>
        <v>1.0861896914772844E-2</v>
      </c>
      <c r="AI657" s="5">
        <f t="shared" si="864"/>
        <v>1.2225515348912313E-2</v>
      </c>
      <c r="AJ657" s="5">
        <f t="shared" si="865"/>
        <v>6.8801622184064114E-3</v>
      </c>
      <c r="AK657" s="5">
        <f t="shared" si="866"/>
        <v>2.5813026172784048E-3</v>
      </c>
      <c r="AL657" s="5">
        <f t="shared" si="867"/>
        <v>4.3013986072900453E-5</v>
      </c>
      <c r="AM657" s="5">
        <f t="shared" si="868"/>
        <v>1.3108472239337543E-3</v>
      </c>
      <c r="AN657" s="5">
        <f t="shared" si="869"/>
        <v>1.7242484735080694E-3</v>
      </c>
      <c r="AO657" s="5">
        <f t="shared" si="870"/>
        <v>1.1340119367507448E-3</v>
      </c>
      <c r="AP657" s="5">
        <f t="shared" si="871"/>
        <v>4.9721490935575655E-4</v>
      </c>
      <c r="AQ657" s="5">
        <f t="shared" si="872"/>
        <v>1.6350533319385558E-4</v>
      </c>
      <c r="AR657" s="5">
        <f t="shared" si="873"/>
        <v>2.8574816092596855E-3</v>
      </c>
      <c r="AS657" s="5">
        <f t="shared" si="874"/>
        <v>3.2162140321665466E-3</v>
      </c>
      <c r="AT657" s="5">
        <f t="shared" si="875"/>
        <v>1.8099911242097065E-3</v>
      </c>
      <c r="AU657" s="5">
        <f t="shared" si="876"/>
        <v>6.7907335290349612E-4</v>
      </c>
      <c r="AV657" s="5">
        <f t="shared" si="877"/>
        <v>1.9108130384822065E-4</v>
      </c>
      <c r="AW657" s="5">
        <f t="shared" si="878"/>
        <v>1.7689536729553558E-6</v>
      </c>
      <c r="AX657" s="5">
        <f t="shared" si="879"/>
        <v>2.4590215045656793E-4</v>
      </c>
      <c r="AY657" s="5">
        <f t="shared" si="880"/>
        <v>3.2345219169378672E-4</v>
      </c>
      <c r="AZ657" s="5">
        <f t="shared" si="881"/>
        <v>2.1272957580334933E-4</v>
      </c>
      <c r="BA657" s="5">
        <f t="shared" si="882"/>
        <v>9.3272666117975446E-5</v>
      </c>
      <c r="BB657" s="5">
        <f t="shared" si="883"/>
        <v>3.067200533318491E-5</v>
      </c>
      <c r="BC657" s="5">
        <f t="shared" si="884"/>
        <v>8.0690041386315068E-6</v>
      </c>
      <c r="BD657" s="5">
        <f t="shared" si="885"/>
        <v>6.2644069841307339E-4</v>
      </c>
      <c r="BE657" s="5">
        <f t="shared" si="886"/>
        <v>7.0508498043433531E-4</v>
      </c>
      <c r="BF657" s="5">
        <f t="shared" si="887"/>
        <v>3.9680119035486984E-4</v>
      </c>
      <c r="BG657" s="5">
        <f t="shared" si="888"/>
        <v>1.4887206415889609E-4</v>
      </c>
      <c r="BH657" s="5">
        <f t="shared" si="889"/>
        <v>4.1890420238740264E-5</v>
      </c>
      <c r="BI657" s="5">
        <f t="shared" si="890"/>
        <v>9.4298809797131296E-6</v>
      </c>
      <c r="BJ657" s="8">
        <f t="shared" si="891"/>
        <v>0.31801999265313813</v>
      </c>
      <c r="BK657" s="8">
        <f t="shared" si="892"/>
        <v>0.27266658964590473</v>
      </c>
      <c r="BL657" s="8">
        <f t="shared" si="893"/>
        <v>0.3760010437767255</v>
      </c>
      <c r="BM657" s="8">
        <f t="shared" si="894"/>
        <v>0.44033924292568238</v>
      </c>
      <c r="BN657" s="8">
        <f t="shared" si="895"/>
        <v>0.55905740896855294</v>
      </c>
    </row>
    <row r="658" spans="1:66" x14ac:dyDescent="0.25">
      <c r="A658" t="s">
        <v>69</v>
      </c>
      <c r="B658" t="s">
        <v>258</v>
      </c>
      <c r="C658" t="s">
        <v>73</v>
      </c>
      <c r="D658" t="s">
        <v>504</v>
      </c>
      <c r="E658">
        <f>VLOOKUP(A658,home!$A$2:$E$405,3,FALSE)</f>
        <v>1.3323170731707299</v>
      </c>
      <c r="F658">
        <f>VLOOKUP(B658,home!$B$2:$E$405,3,FALSE)</f>
        <v>0.49</v>
      </c>
      <c r="G658">
        <f>VLOOKUP(C658,away!$B$2:$E$405,4,FALSE)</f>
        <v>0.88</v>
      </c>
      <c r="H658">
        <f>VLOOKUP(A658,away!$A$2:$E$405,3,FALSE)</f>
        <v>1.3201219512195099</v>
      </c>
      <c r="I658">
        <f>VLOOKUP(C658,away!$B$2:$E$405,3,FALSE)</f>
        <v>0.75</v>
      </c>
      <c r="J658">
        <f>VLOOKUP(B658,home!$B$2:$E$405,4,FALSE)</f>
        <v>1.1100000000000001</v>
      </c>
      <c r="K658" s="3">
        <f t="shared" si="840"/>
        <v>0.57449512195121877</v>
      </c>
      <c r="L658" s="3">
        <f t="shared" si="841"/>
        <v>1.0990015243902422</v>
      </c>
      <c r="M658" s="5">
        <f t="shared" si="842"/>
        <v>0.18758998168997124</v>
      </c>
      <c r="N658" s="5">
        <f t="shared" si="843"/>
        <v>0.10776952940780692</v>
      </c>
      <c r="O658" s="5">
        <f t="shared" si="844"/>
        <v>0.20616167583761602</v>
      </c>
      <c r="P658" s="5">
        <f t="shared" si="845"/>
        <v>0.11843887710199884</v>
      </c>
      <c r="Q658" s="5">
        <f t="shared" si="846"/>
        <v>3.0956534469881749E-2</v>
      </c>
      <c r="R658" s="5">
        <f t="shared" si="847"/>
        <v>0.11328599800819347</v>
      </c>
      <c r="S658" s="5">
        <f t="shared" si="848"/>
        <v>1.8694718506297937E-2</v>
      </c>
      <c r="T658" s="5">
        <f t="shared" si="849"/>
        <v>3.4021278572239119E-2</v>
      </c>
      <c r="U658" s="5">
        <f t="shared" si="850"/>
        <v>6.5082253241082633E-2</v>
      </c>
      <c r="V658" s="5">
        <f t="shared" si="851"/>
        <v>1.3114781549257602E-3</v>
      </c>
      <c r="W658" s="5">
        <f t="shared" si="852"/>
        <v>5.928126015153942E-3</v>
      </c>
      <c r="X658" s="5">
        <f t="shared" si="853"/>
        <v>6.5150195274316343E-3</v>
      </c>
      <c r="Y658" s="5">
        <f t="shared" si="854"/>
        <v>3.5800081960397807E-3</v>
      </c>
      <c r="Z658" s="5">
        <f t="shared" si="855"/>
        <v>4.1500494834358193E-2</v>
      </c>
      <c r="AA658" s="5">
        <f t="shared" si="856"/>
        <v>2.3841831840900534E-2</v>
      </c>
      <c r="AB658" s="5">
        <f t="shared" si="857"/>
        <v>6.8485080454893021E-3</v>
      </c>
      <c r="AC658" s="5">
        <f t="shared" si="858"/>
        <v>5.1751830846010067E-5</v>
      </c>
      <c r="AD658" s="5">
        <f t="shared" si="859"/>
        <v>8.5141986950451403E-4</v>
      </c>
      <c r="AE658" s="5">
        <f t="shared" si="860"/>
        <v>9.3571173448160204E-4</v>
      </c>
      <c r="AF658" s="5">
        <f t="shared" si="861"/>
        <v>5.1417431129255906E-4</v>
      </c>
      <c r="AG658" s="5">
        <f t="shared" si="862"/>
        <v>1.8835945063760848E-4</v>
      </c>
      <c r="AH658" s="5">
        <f t="shared" si="863"/>
        <v>1.1402276771477256E-2</v>
      </c>
      <c r="AI658" s="5">
        <f t="shared" si="864"/>
        <v>6.5505523843513748E-3</v>
      </c>
      <c r="AJ658" s="5">
        <f t="shared" si="865"/>
        <v>1.8816301954478953E-3</v>
      </c>
      <c r="AK658" s="5">
        <f t="shared" si="866"/>
        <v>3.6032912286697815E-4</v>
      </c>
      <c r="AL658" s="5">
        <f t="shared" si="867"/>
        <v>1.3069842383169671E-6</v>
      </c>
      <c r="AM658" s="5">
        <f t="shared" si="868"/>
        <v>9.7827312352537332E-5</v>
      </c>
      <c r="AN658" s="5">
        <f t="shared" si="869"/>
        <v>1.0751236540243889E-4</v>
      </c>
      <c r="AO658" s="5">
        <f t="shared" si="870"/>
        <v>5.9078126734040538E-5</v>
      </c>
      <c r="AP658" s="5">
        <f t="shared" si="871"/>
        <v>2.1642317112943493E-5</v>
      </c>
      <c r="AQ658" s="5">
        <f t="shared" si="872"/>
        <v>5.9462348746154804E-6</v>
      </c>
      <c r="AR658" s="5">
        <f t="shared" si="873"/>
        <v>2.5062239106745914E-3</v>
      </c>
      <c r="AS658" s="5">
        <f t="shared" si="874"/>
        <v>1.4398134112000598E-3</v>
      </c>
      <c r="AT658" s="5">
        <f t="shared" si="875"/>
        <v>4.1358289062718936E-4</v>
      </c>
      <c r="AU658" s="5">
        <f t="shared" si="876"/>
        <v>7.9200451062601591E-5</v>
      </c>
      <c r="AV658" s="5">
        <f t="shared" si="877"/>
        <v>1.1375068197950207E-5</v>
      </c>
      <c r="AW658" s="5">
        <f t="shared" si="878"/>
        <v>2.2921999023514844E-8</v>
      </c>
      <c r="AX658" s="5">
        <f t="shared" si="879"/>
        <v>9.3668856233551483E-6</v>
      </c>
      <c r="AY658" s="5">
        <f t="shared" si="880"/>
        <v>1.0294221578856353E-5</v>
      </c>
      <c r="AZ658" s="5">
        <f t="shared" si="881"/>
        <v>5.6566826037870284E-6</v>
      </c>
      <c r="BA658" s="5">
        <f t="shared" si="882"/>
        <v>2.0722342681845698E-6</v>
      </c>
      <c r="BB658" s="5">
        <f t="shared" si="883"/>
        <v>5.6934715490713496E-7</v>
      </c>
      <c r="BC658" s="5">
        <f t="shared" si="884"/>
        <v>1.2514267823003778E-7</v>
      </c>
      <c r="BD658" s="5">
        <f t="shared" si="885"/>
        <v>4.5905731638244159E-4</v>
      </c>
      <c r="BE658" s="5">
        <f t="shared" si="886"/>
        <v>2.6372618895772999E-4</v>
      </c>
      <c r="BF658" s="5">
        <f t="shared" si="887"/>
        <v>7.5754704543500641E-5</v>
      </c>
      <c r="BG658" s="5">
        <f t="shared" si="888"/>
        <v>1.4506902741698985E-5</v>
      </c>
      <c r="BH658" s="5">
        <f t="shared" si="889"/>
        <v>2.0835362149317065E-6</v>
      </c>
      <c r="BI658" s="5">
        <f t="shared" si="890"/>
        <v>2.3939627837739435E-7</v>
      </c>
      <c r="BJ658" s="8">
        <f t="shared" si="891"/>
        <v>0.1915802524248533</v>
      </c>
      <c r="BK658" s="8">
        <f t="shared" si="892"/>
        <v>0.32609840848985694</v>
      </c>
      <c r="BL658" s="8">
        <f t="shared" si="893"/>
        <v>0.44068061922430657</v>
      </c>
      <c r="BM658" s="8">
        <f t="shared" si="894"/>
        <v>0.23564690715832692</v>
      </c>
      <c r="BN658" s="8">
        <f t="shared" si="895"/>
        <v>0.76420259651546829</v>
      </c>
    </row>
    <row r="659" spans="1:66" x14ac:dyDescent="0.25">
      <c r="A659" t="s">
        <v>80</v>
      </c>
      <c r="B659" t="s">
        <v>85</v>
      </c>
      <c r="C659" t="s">
        <v>359</v>
      </c>
      <c r="D659" t="s">
        <v>504</v>
      </c>
      <c r="E659">
        <f>VLOOKUP(A659,home!$A$2:$E$405,3,FALSE)</f>
        <v>1.22770398481973</v>
      </c>
      <c r="F659">
        <f>VLOOKUP(B659,home!$B$2:$E$405,3,FALSE)</f>
        <v>1.48</v>
      </c>
      <c r="G659">
        <f>VLOOKUP(C659,away!$B$2:$E$405,4,FALSE)</f>
        <v>0.78</v>
      </c>
      <c r="H659">
        <f>VLOOKUP(A659,away!$A$2:$E$405,3,FALSE)</f>
        <v>1.04174573055028</v>
      </c>
      <c r="I659">
        <f>VLOOKUP(C659,away!$B$2:$E$405,3,FALSE)</f>
        <v>1.37</v>
      </c>
      <c r="J659">
        <f>VLOOKUP(B659,home!$B$2:$E$405,4,FALSE)</f>
        <v>0.96</v>
      </c>
      <c r="K659" s="3">
        <f t="shared" si="840"/>
        <v>1.4172614800758963</v>
      </c>
      <c r="L659" s="3">
        <f t="shared" si="841"/>
        <v>1.3701039848197283</v>
      </c>
      <c r="M659" s="5">
        <f t="shared" si="842"/>
        <v>6.1583243601944032E-2</v>
      </c>
      <c r="N659" s="5">
        <f t="shared" si="843"/>
        <v>8.727955897516565E-2</v>
      </c>
      <c r="O659" s="5">
        <f t="shared" si="844"/>
        <v>8.4375447457147548E-2</v>
      </c>
      <c r="P659" s="5">
        <f t="shared" si="845"/>
        <v>0.11958207154518294</v>
      </c>
      <c r="Q659" s="5">
        <f t="shared" si="846"/>
        <v>6.1848978466757396E-2</v>
      </c>
      <c r="R659" s="5">
        <f t="shared" si="847"/>
        <v>5.7801568390992743E-2</v>
      </c>
      <c r="S659" s="5">
        <f t="shared" si="848"/>
        <v>5.8050985132690573E-2</v>
      </c>
      <c r="T659" s="5">
        <f t="shared" si="849"/>
        <v>8.4739531854333874E-2</v>
      </c>
      <c r="U659" s="5">
        <f t="shared" si="850"/>
        <v>8.19199363685265E-2</v>
      </c>
      <c r="V659" s="5">
        <f t="shared" si="851"/>
        <v>1.2524794176292998E-2</v>
      </c>
      <c r="W659" s="5">
        <f t="shared" si="852"/>
        <v>2.9218724920992926E-2</v>
      </c>
      <c r="X659" s="5">
        <f t="shared" si="853"/>
        <v>4.003269144560391E-2</v>
      </c>
      <c r="Y659" s="5">
        <f t="shared" si="854"/>
        <v>2.7424475036340285E-2</v>
      </c>
      <c r="Z659" s="5">
        <f t="shared" si="855"/>
        <v>2.6398053060443072E-2</v>
      </c>
      <c r="AA659" s="5">
        <f t="shared" si="856"/>
        <v>3.7412943751565585E-2</v>
      </c>
      <c r="AB659" s="5">
        <f t="shared" si="857"/>
        <v>2.6511962017670056E-2</v>
      </c>
      <c r="AC659" s="5">
        <f t="shared" si="858"/>
        <v>1.5200368899849575E-3</v>
      </c>
      <c r="AD659" s="5">
        <f t="shared" si="859"/>
        <v>1.035264333186423E-2</v>
      </c>
      <c r="AE659" s="5">
        <f t="shared" si="860"/>
        <v>1.418419788240457E-2</v>
      </c>
      <c r="AF659" s="5">
        <f t="shared" si="861"/>
        <v>9.7169130200770292E-3</v>
      </c>
      <c r="AG659" s="5">
        <f t="shared" si="862"/>
        <v>4.4377270829847465E-3</v>
      </c>
      <c r="AH659" s="5">
        <f t="shared" si="863"/>
        <v>9.0420194223989198E-3</v>
      </c>
      <c r="AI659" s="5">
        <f t="shared" si="864"/>
        <v>1.2814905829464091E-2</v>
      </c>
      <c r="AJ659" s="5">
        <f t="shared" si="865"/>
        <v>9.0810362014497586E-3</v>
      </c>
      <c r="AK659" s="5">
        <f t="shared" si="866"/>
        <v>4.2900676024964909E-3</v>
      </c>
      <c r="AL659" s="5">
        <f t="shared" si="867"/>
        <v>1.1806403787653717E-4</v>
      </c>
      <c r="AM659" s="5">
        <f t="shared" si="868"/>
        <v>2.9344805222431499E-3</v>
      </c>
      <c r="AN659" s="5">
        <f t="shared" si="869"/>
        <v>4.0205434569012171E-3</v>
      </c>
      <c r="AO659" s="5">
        <f t="shared" si="870"/>
        <v>2.7542813057206219E-3</v>
      </c>
      <c r="AP659" s="5">
        <f t="shared" si="871"/>
        <v>1.2578839307607695E-3</v>
      </c>
      <c r="AQ659" s="5">
        <f t="shared" si="872"/>
        <v>4.3085794649400843E-4</v>
      </c>
      <c r="AR659" s="5">
        <f t="shared" si="873"/>
        <v>2.4777013682892261E-3</v>
      </c>
      <c r="AS659" s="5">
        <f t="shared" si="874"/>
        <v>3.5115507084076611E-3</v>
      </c>
      <c r="AT659" s="5">
        <f t="shared" si="875"/>
        <v>2.4883927771797028E-3</v>
      </c>
      <c r="AU659" s="5">
        <f t="shared" si="876"/>
        <v>1.1755677434652913E-3</v>
      </c>
      <c r="AV659" s="5">
        <f t="shared" si="877"/>
        <v>4.1652172000827522E-4</v>
      </c>
      <c r="AW659" s="5">
        <f t="shared" si="878"/>
        <v>6.3682285952842744E-6</v>
      </c>
      <c r="AX659" s="5">
        <f t="shared" si="879"/>
        <v>6.9315436803470316E-4</v>
      </c>
      <c r="AY659" s="5">
        <f t="shared" si="880"/>
        <v>9.4969356173954717E-4</v>
      </c>
      <c r="AZ659" s="5">
        <f t="shared" si="881"/>
        <v>6.5058946664849722E-4</v>
      </c>
      <c r="BA659" s="5">
        <f t="shared" si="882"/>
        <v>2.9712507357894927E-4</v>
      </c>
      <c r="BB659" s="5">
        <f t="shared" si="883"/>
        <v>1.0177306182509336E-4</v>
      </c>
      <c r="BC659" s="5">
        <f t="shared" si="884"/>
        <v>2.7887935510772977E-5</v>
      </c>
      <c r="BD659" s="5">
        <f t="shared" si="885"/>
        <v>5.6578475298106005E-4</v>
      </c>
      <c r="BE659" s="5">
        <f t="shared" si="886"/>
        <v>8.0186493641431242E-4</v>
      </c>
      <c r="BF659" s="5">
        <f t="shared" si="887"/>
        <v>5.6822614330175665E-4</v>
      </c>
      <c r="BG659" s="5">
        <f t="shared" si="888"/>
        <v>2.6844167495788853E-4</v>
      </c>
      <c r="BH659" s="5">
        <f t="shared" si="889"/>
        <v>9.511301139121746E-5</v>
      </c>
      <c r="BI659" s="5">
        <f t="shared" si="890"/>
        <v>2.6960001459758474E-5</v>
      </c>
      <c r="BJ659" s="8">
        <f t="shared" si="891"/>
        <v>0.38335371264598189</v>
      </c>
      <c r="BK659" s="8">
        <f t="shared" si="892"/>
        <v>0.25432888894571165</v>
      </c>
      <c r="BL659" s="8">
        <f t="shared" si="893"/>
        <v>0.33564601187956777</v>
      </c>
      <c r="BM659" s="8">
        <f t="shared" si="894"/>
        <v>0.52631247276136983</v>
      </c>
      <c r="BN659" s="8">
        <f t="shared" si="895"/>
        <v>0.47247086843719038</v>
      </c>
    </row>
    <row r="660" spans="1:66" x14ac:dyDescent="0.25">
      <c r="A660" t="s">
        <v>80</v>
      </c>
      <c r="B660" t="s">
        <v>97</v>
      </c>
      <c r="C660" t="s">
        <v>92</v>
      </c>
      <c r="D660" t="s">
        <v>504</v>
      </c>
      <c r="E660">
        <f>VLOOKUP(A660,home!$A$2:$E$405,3,FALSE)</f>
        <v>1.22770398481973</v>
      </c>
      <c r="F660">
        <f>VLOOKUP(B660,home!$B$2:$E$405,3,FALSE)</f>
        <v>1.04</v>
      </c>
      <c r="G660">
        <f>VLOOKUP(C660,away!$B$2:$E$405,4,FALSE)</f>
        <v>0.93</v>
      </c>
      <c r="H660">
        <f>VLOOKUP(A660,away!$A$2:$E$405,3,FALSE)</f>
        <v>1.04174573055028</v>
      </c>
      <c r="I660">
        <f>VLOOKUP(C660,away!$B$2:$E$405,3,FALSE)</f>
        <v>0.66</v>
      </c>
      <c r="J660">
        <f>VLOOKUP(B660,home!$B$2:$E$405,4,FALSE)</f>
        <v>0.87</v>
      </c>
      <c r="K660" s="3">
        <f t="shared" si="840"/>
        <v>1.1874352941176429</v>
      </c>
      <c r="L660" s="3">
        <f t="shared" si="841"/>
        <v>0.59817039848197073</v>
      </c>
      <c r="M660" s="5">
        <f t="shared" si="842"/>
        <v>0.16769545833519847</v>
      </c>
      <c r="N660" s="5">
        <f t="shared" si="843"/>
        <v>0.19912750589044934</v>
      </c>
      <c r="O660" s="5">
        <f t="shared" si="844"/>
        <v>0.1003104591359824</v>
      </c>
      <c r="P660" s="5">
        <f t="shared" si="845"/>
        <v>0.11911217954721105</v>
      </c>
      <c r="Q660" s="5">
        <f t="shared" si="846"/>
        <v>0.11822551426196919</v>
      </c>
      <c r="R660" s="5">
        <f t="shared" si="847"/>
        <v>3.0001373656640015E-2</v>
      </c>
      <c r="S660" s="5">
        <f t="shared" si="848"/>
        <v>2.1151007095445453E-2</v>
      </c>
      <c r="T660" s="5">
        <f t="shared" si="849"/>
        <v>7.0719002976818032E-2</v>
      </c>
      <c r="U660" s="5">
        <f t="shared" si="850"/>
        <v>3.5624689951905632E-2</v>
      </c>
      <c r="V660" s="5">
        <f t="shared" si="851"/>
        <v>1.6692577921163898E-3</v>
      </c>
      <c r="W660" s="5">
        <f t="shared" si="852"/>
        <v>4.6795049433290339E-2</v>
      </c>
      <c r="X660" s="5">
        <f t="shared" si="853"/>
        <v>2.7991413366494803E-2</v>
      </c>
      <c r="Y660" s="5">
        <f t="shared" si="854"/>
        <v>8.3718174437548785E-3</v>
      </c>
      <c r="Z660" s="5">
        <f t="shared" si="855"/>
        <v>5.9819778783996198E-3</v>
      </c>
      <c r="AA660" s="5">
        <f t="shared" si="856"/>
        <v>7.1032116614426852E-3</v>
      </c>
      <c r="AB660" s="5">
        <f t="shared" si="857"/>
        <v>4.2173021141925331E-3</v>
      </c>
      <c r="AC660" s="5">
        <f t="shared" si="858"/>
        <v>7.41034282543444E-5</v>
      </c>
      <c r="AD660" s="5">
        <f t="shared" si="859"/>
        <v>1.3891523321767187E-2</v>
      </c>
      <c r="AE660" s="5">
        <f t="shared" si="860"/>
        <v>8.3094980409030694E-3</v>
      </c>
      <c r="AF660" s="5">
        <f t="shared" si="861"/>
        <v>2.4852478771560716E-3</v>
      </c>
      <c r="AG660" s="5">
        <f t="shared" si="862"/>
        <v>4.9553390433497316E-4</v>
      </c>
      <c r="AH660" s="5">
        <f t="shared" si="863"/>
        <v>8.9456052280815839E-4</v>
      </c>
      <c r="AI660" s="5">
        <f t="shared" si="864"/>
        <v>1.0622327375067379E-3</v>
      </c>
      <c r="AJ660" s="5">
        <f t="shared" si="865"/>
        <v>6.3066632154135127E-4</v>
      </c>
      <c r="AK660" s="5">
        <f t="shared" si="866"/>
        <v>2.4962514966984884E-4</v>
      </c>
      <c r="AL660" s="5">
        <f t="shared" si="867"/>
        <v>2.1053929400168322E-6</v>
      </c>
      <c r="AM660" s="5">
        <f t="shared" si="868"/>
        <v>3.2990570162649427E-3</v>
      </c>
      <c r="AN660" s="5">
        <f t="shared" si="869"/>
        <v>1.9733982500339422E-3</v>
      </c>
      <c r="AO660" s="5">
        <f t="shared" si="870"/>
        <v>5.9021420879321344E-4</v>
      </c>
      <c r="AP660" s="5">
        <f t="shared" si="871"/>
        <v>1.1768288948785253E-4</v>
      </c>
      <c r="AQ660" s="5">
        <f t="shared" si="872"/>
        <v>1.7598605224864616E-5</v>
      </c>
      <c r="AR660" s="5">
        <f t="shared" si="873"/>
        <v>1.0701992487887927E-4</v>
      </c>
      <c r="AS660" s="5">
        <f t="shared" si="874"/>
        <v>1.2707923597500003E-4</v>
      </c>
      <c r="AT660" s="5">
        <f t="shared" si="875"/>
        <v>7.5449184973109762E-5</v>
      </c>
      <c r="AU660" s="5">
        <f t="shared" si="876"/>
        <v>2.9863675049827023E-5</v>
      </c>
      <c r="AV660" s="5">
        <f t="shared" si="877"/>
        <v>8.8652954415562655E-6</v>
      </c>
      <c r="AW660" s="5">
        <f t="shared" si="878"/>
        <v>4.1539908179439712E-8</v>
      </c>
      <c r="AX660" s="5">
        <f t="shared" si="879"/>
        <v>6.5290278973657216E-4</v>
      </c>
      <c r="AY660" s="5">
        <f t="shared" si="880"/>
        <v>3.9054712190671577E-4</v>
      </c>
      <c r="AZ660" s="5">
        <f t="shared" si="881"/>
        <v>1.1680686376846347E-4</v>
      </c>
      <c r="BA660" s="5">
        <f t="shared" si="882"/>
        <v>2.3290136081937025E-5</v>
      </c>
      <c r="BB660" s="5">
        <f t="shared" si="883"/>
        <v>3.482867495207898E-6</v>
      </c>
      <c r="BC660" s="5">
        <f t="shared" si="884"/>
        <v>4.1666964749368243E-7</v>
      </c>
      <c r="BD660" s="5">
        <f t="shared" si="885"/>
        <v>1.0669358518384962E-5</v>
      </c>
      <c r="BE660" s="5">
        <f t="shared" si="886"/>
        <v>1.2669172870325026E-5</v>
      </c>
      <c r="BF660" s="5">
        <f t="shared" si="887"/>
        <v>7.5219115067508303E-6</v>
      </c>
      <c r="BG660" s="5">
        <f t="shared" si="888"/>
        <v>2.977261067448519E-6</v>
      </c>
      <c r="BH660" s="5">
        <f t="shared" si="889"/>
        <v>8.8382621782268491E-7</v>
      </c>
      <c r="BI660" s="5">
        <f t="shared" si="890"/>
        <v>2.0989728898183271E-7</v>
      </c>
      <c r="BJ660" s="8">
        <f t="shared" si="891"/>
        <v>0.50359750393537905</v>
      </c>
      <c r="BK660" s="8">
        <f t="shared" si="892"/>
        <v>0.31009465871307251</v>
      </c>
      <c r="BL660" s="8">
        <f t="shared" si="893"/>
        <v>0.18047732999547739</v>
      </c>
      <c r="BM660" s="8">
        <f t="shared" si="894"/>
        <v>0.26528847411287976</v>
      </c>
      <c r="BN660" s="8">
        <f t="shared" si="895"/>
        <v>0.73447249082745047</v>
      </c>
    </row>
    <row r="661" spans="1:66" x14ac:dyDescent="0.25">
      <c r="A661" t="s">
        <v>80</v>
      </c>
      <c r="B661" t="s">
        <v>83</v>
      </c>
      <c r="C661" t="s">
        <v>96</v>
      </c>
      <c r="D661" t="s">
        <v>504</v>
      </c>
      <c r="E661">
        <f>VLOOKUP(A661,home!$A$2:$E$405,3,FALSE)</f>
        <v>1.22770398481973</v>
      </c>
      <c r="F661">
        <f>VLOOKUP(B661,home!$B$2:$E$405,3,FALSE)</f>
        <v>1.18</v>
      </c>
      <c r="G661">
        <f>VLOOKUP(C661,away!$B$2:$E$405,4,FALSE)</f>
        <v>1.7</v>
      </c>
      <c r="H661">
        <f>VLOOKUP(A661,away!$A$2:$E$405,3,FALSE)</f>
        <v>1.04174573055028</v>
      </c>
      <c r="I661">
        <f>VLOOKUP(C661,away!$B$2:$E$405,3,FALSE)</f>
        <v>0.74</v>
      </c>
      <c r="J661">
        <f>VLOOKUP(B661,home!$B$2:$E$405,4,FALSE)</f>
        <v>1.1299999999999999</v>
      </c>
      <c r="K661" s="3">
        <f t="shared" si="840"/>
        <v>2.4627741935483782</v>
      </c>
      <c r="L661" s="3">
        <f t="shared" si="841"/>
        <v>0.87110777988614396</v>
      </c>
      <c r="M661" s="5">
        <f t="shared" si="842"/>
        <v>3.5654426531993112E-2</v>
      </c>
      <c r="N661" s="5">
        <f t="shared" si="843"/>
        <v>8.7808801548759238E-2</v>
      </c>
      <c r="O661" s="5">
        <f t="shared" si="844"/>
        <v>3.1058848339398148E-2</v>
      </c>
      <c r="P661" s="5">
        <f t="shared" si="845"/>
        <v>7.6490930171602647E-2</v>
      </c>
      <c r="Q661" s="5">
        <f t="shared" si="846"/>
        <v>0.10812662521034759</v>
      </c>
      <c r="R661" s="5">
        <f t="shared" si="847"/>
        <v>1.3527802211376784E-2</v>
      </c>
      <c r="S661" s="5">
        <f t="shared" si="848"/>
        <v>4.1024796691561921E-2</v>
      </c>
      <c r="T661" s="5">
        <f t="shared" si="849"/>
        <v>9.4189944433567041E-2</v>
      </c>
      <c r="U661" s="5">
        <f t="shared" si="850"/>
        <v>3.3315922181605423E-2</v>
      </c>
      <c r="V661" s="5">
        <f t="shared" si="851"/>
        <v>9.7791343935706293E-3</v>
      </c>
      <c r="W661" s="5">
        <f t="shared" si="852"/>
        <v>8.8763820734507171E-2</v>
      </c>
      <c r="X661" s="5">
        <f t="shared" si="853"/>
        <v>7.7322854814248207E-2</v>
      </c>
      <c r="Y661" s="5">
        <f t="shared" si="854"/>
        <v>3.3678270195849194E-2</v>
      </c>
      <c r="Z661" s="5">
        <f t="shared" si="855"/>
        <v>3.9280579170304338E-3</v>
      </c>
      <c r="AA661" s="5">
        <f t="shared" si="856"/>
        <v>9.6739196688259491E-3</v>
      </c>
      <c r="AB661" s="5">
        <f t="shared" si="857"/>
        <v>1.1912339855422312E-2</v>
      </c>
      <c r="AC661" s="5">
        <f t="shared" si="858"/>
        <v>1.31122408701155E-3</v>
      </c>
      <c r="AD661" s="5">
        <f t="shared" si="859"/>
        <v>5.4651311756424695E-2</v>
      </c>
      <c r="AE661" s="5">
        <f t="shared" si="860"/>
        <v>4.7607182852004631E-2</v>
      </c>
      <c r="AF661" s="5">
        <f t="shared" si="861"/>
        <v>2.0735493680421727E-2</v>
      </c>
      <c r="AG661" s="5">
        <f t="shared" si="862"/>
        <v>6.0209499549317806E-3</v>
      </c>
      <c r="AH661" s="5">
        <f t="shared" si="863"/>
        <v>8.5544045284214275E-4</v>
      </c>
      <c r="AI661" s="5">
        <f t="shared" si="864"/>
        <v>2.1067566713769675E-3</v>
      </c>
      <c r="AJ661" s="5">
        <f t="shared" si="865"/>
        <v>2.594232981176539E-3</v>
      </c>
      <c r="AK661" s="5">
        <f t="shared" si="866"/>
        <v>2.129670012697885E-3</v>
      </c>
      <c r="AL661" s="5">
        <f t="shared" si="867"/>
        <v>1.1252095162874271E-4</v>
      </c>
      <c r="AM661" s="5">
        <f t="shared" si="868"/>
        <v>2.691876804745796E-2</v>
      </c>
      <c r="AN661" s="5">
        <f t="shared" si="869"/>
        <v>2.3449148271091173E-2</v>
      </c>
      <c r="AO661" s="5">
        <f t="shared" si="870"/>
        <v>1.0213367745325622E-2</v>
      </c>
      <c r="AP661" s="5">
        <f t="shared" si="871"/>
        <v>2.9656480339304517E-3</v>
      </c>
      <c r="AQ661" s="5">
        <f t="shared" si="872"/>
        <v>6.4584976869021564E-4</v>
      </c>
      <c r="AR661" s="5">
        <f t="shared" si="873"/>
        <v>1.4903616674002339E-4</v>
      </c>
      <c r="AS661" s="5">
        <f t="shared" si="874"/>
        <v>3.670424253527027E-4</v>
      </c>
      <c r="AT661" s="5">
        <f t="shared" si="875"/>
        <v>4.5197130654802173E-4</v>
      </c>
      <c r="AU661" s="5">
        <f t="shared" si="876"/>
        <v>3.7103442333027032E-4</v>
      </c>
      <c r="AV661" s="5">
        <f t="shared" si="877"/>
        <v>2.284435006739736E-4</v>
      </c>
      <c r="AW661" s="5">
        <f t="shared" si="878"/>
        <v>6.7054415671014058E-6</v>
      </c>
      <c r="AX661" s="5">
        <f t="shared" si="879"/>
        <v>1.1049141211565685E-2</v>
      </c>
      <c r="AY661" s="5">
        <f t="shared" si="880"/>
        <v>9.6249928704554809E-3</v>
      </c>
      <c r="AZ661" s="5">
        <f t="shared" si="881"/>
        <v>4.1922030854012193E-3</v>
      </c>
      <c r="BA661" s="5">
        <f t="shared" si="882"/>
        <v>1.2172869075185665E-3</v>
      </c>
      <c r="BB661" s="5">
        <f t="shared" si="883"/>
        <v>2.6509702387324198E-4</v>
      </c>
      <c r="BC661" s="5">
        <f t="shared" si="884"/>
        <v>4.6185615984128802E-5</v>
      </c>
      <c r="BD661" s="5">
        <f t="shared" si="885"/>
        <v>2.1637760721940484E-5</v>
      </c>
      <c r="BE661" s="5">
        <f t="shared" si="886"/>
        <v>5.328891871216975E-5</v>
      </c>
      <c r="BF661" s="5">
        <f t="shared" si="887"/>
        <v>6.561928690321448E-5</v>
      </c>
      <c r="BG661" s="5">
        <f t="shared" si="888"/>
        <v>5.38684954614279E-5</v>
      </c>
      <c r="BH661" s="5">
        <f t="shared" si="889"/>
        <v>3.3166485116920654E-5</v>
      </c>
      <c r="BI661" s="5">
        <f t="shared" si="890"/>
        <v>1.6336312727331706E-5</v>
      </c>
      <c r="BJ661" s="8">
        <f t="shared" si="891"/>
        <v>0.70949294376235483</v>
      </c>
      <c r="BK661" s="8">
        <f t="shared" si="892"/>
        <v>0.17399802569782408</v>
      </c>
      <c r="BL661" s="8">
        <f t="shared" si="893"/>
        <v>0.10898637745701015</v>
      </c>
      <c r="BM661" s="8">
        <f t="shared" si="894"/>
        <v>0.63411968339185376</v>
      </c>
      <c r="BN661" s="8">
        <f t="shared" si="895"/>
        <v>0.35266743401347755</v>
      </c>
    </row>
    <row r="662" spans="1:66" x14ac:dyDescent="0.25">
      <c r="A662" t="s">
        <v>80</v>
      </c>
      <c r="B662" t="s">
        <v>89</v>
      </c>
      <c r="C662" t="s">
        <v>435</v>
      </c>
      <c r="D662" t="s">
        <v>504</v>
      </c>
      <c r="E662">
        <f>VLOOKUP(A662,home!$A$2:$E$405,3,FALSE)</f>
        <v>1.22770398481973</v>
      </c>
      <c r="F662">
        <f>VLOOKUP(B662,home!$B$2:$E$405,3,FALSE)</f>
        <v>1.33</v>
      </c>
      <c r="G662">
        <f>VLOOKUP(C662,away!$B$2:$E$405,4,FALSE)</f>
        <v>1.52</v>
      </c>
      <c r="H662">
        <f>VLOOKUP(A662,away!$A$2:$E$405,3,FALSE)</f>
        <v>1.04174573055028</v>
      </c>
      <c r="I662">
        <f>VLOOKUP(C662,away!$B$2:$E$405,3,FALSE)</f>
        <v>0.7</v>
      </c>
      <c r="J662">
        <f>VLOOKUP(B662,home!$B$2:$E$405,4,FALSE)</f>
        <v>1.0900000000000001</v>
      </c>
      <c r="K662" s="3">
        <f t="shared" si="840"/>
        <v>2.4819263757115664</v>
      </c>
      <c r="L662" s="3">
        <f t="shared" si="841"/>
        <v>0.79485199240986359</v>
      </c>
      <c r="M662" s="5">
        <f t="shared" si="842"/>
        <v>3.7749676678888767E-2</v>
      </c>
      <c r="N662" s="5">
        <f t="shared" si="843"/>
        <v>9.3691918223917828E-2</v>
      </c>
      <c r="O662" s="5">
        <f t="shared" si="844"/>
        <v>3.0005405721042901E-2</v>
      </c>
      <c r="P662" s="5">
        <f t="shared" si="845"/>
        <v>7.44712078729831E-2</v>
      </c>
      <c r="Q662" s="5">
        <f t="shared" si="846"/>
        <v>0.11626822151547643</v>
      </c>
      <c r="R662" s="5">
        <f t="shared" si="847"/>
        <v>1.1924928260218636E-2</v>
      </c>
      <c r="S662" s="5">
        <f t="shared" si="848"/>
        <v>3.6728531804635291E-2</v>
      </c>
      <c r="T662" s="5">
        <f t="shared" si="849"/>
        <v>9.2416027525527814E-2</v>
      </c>
      <c r="U662" s="5">
        <f t="shared" si="850"/>
        <v>2.9596793977504868E-2</v>
      </c>
      <c r="V662" s="5">
        <f t="shared" si="851"/>
        <v>8.0507477665427325E-3</v>
      </c>
      <c r="W662" s="5">
        <f t="shared" si="852"/>
        <v>9.6189721878778667E-2</v>
      </c>
      <c r="X662" s="5">
        <f t="shared" si="853"/>
        <v>7.6456592084697877E-2</v>
      </c>
      <c r="Y662" s="5">
        <f t="shared" si="854"/>
        <v>3.038583727569516E-2</v>
      </c>
      <c r="Z662" s="5">
        <f t="shared" si="855"/>
        <v>3.1595176623264898E-3</v>
      </c>
      <c r="AA662" s="5">
        <f t="shared" si="856"/>
        <v>7.8416902206546648E-3</v>
      </c>
      <c r="AB662" s="5">
        <f t="shared" si="857"/>
        <v>9.7312488944011344E-3</v>
      </c>
      <c r="AC662" s="5">
        <f t="shared" si="858"/>
        <v>9.9263914820237964E-4</v>
      </c>
      <c r="AD662" s="5">
        <f t="shared" si="859"/>
        <v>5.9683951950825168E-2</v>
      </c>
      <c r="AE662" s="5">
        <f t="shared" si="860"/>
        <v>4.7439908123007954E-2</v>
      </c>
      <c r="AF662" s="5">
        <f t="shared" si="861"/>
        <v>1.8853852745656874E-2</v>
      </c>
      <c r="AG662" s="5">
        <f t="shared" si="862"/>
        <v>4.9953408064958476E-3</v>
      </c>
      <c r="AH662" s="5">
        <f t="shared" si="863"/>
        <v>6.2783722723859124E-4</v>
      </c>
      <c r="AI662" s="5">
        <f t="shared" si="864"/>
        <v>1.5582457739370759E-3</v>
      </c>
      <c r="AJ662" s="5">
        <f t="shared" si="865"/>
        <v>1.9337256430877559E-3</v>
      </c>
      <c r="AK662" s="5">
        <f t="shared" si="866"/>
        <v>1.5997882256564375E-3</v>
      </c>
      <c r="AL662" s="5">
        <f t="shared" si="867"/>
        <v>7.8329716015799672E-5</v>
      </c>
      <c r="AM662" s="5">
        <f t="shared" si="868"/>
        <v>2.9626234910690954E-2</v>
      </c>
      <c r="AN662" s="5">
        <f t="shared" si="869"/>
        <v>2.3548471846365365E-2</v>
      </c>
      <c r="AO662" s="5">
        <f t="shared" si="870"/>
        <v>9.3587748826455455E-3</v>
      </c>
      <c r="AP662" s="5">
        <f t="shared" si="871"/>
        <v>2.4796136206620659E-3</v>
      </c>
      <c r="AQ662" s="5">
        <f t="shared" si="872"/>
        <v>4.9273145669746971E-4</v>
      </c>
      <c r="AR662" s="5">
        <f t="shared" si="873"/>
        <v>9.9807534195935738E-5</v>
      </c>
      <c r="AS662" s="5">
        <f t="shared" si="874"/>
        <v>2.4771495161562702E-4</v>
      </c>
      <c r="AT662" s="5">
        <f t="shared" si="875"/>
        <v>3.0740513603646959E-4</v>
      </c>
      <c r="AU662" s="5">
        <f t="shared" si="876"/>
        <v>2.5431897171937203E-4</v>
      </c>
      <c r="AV662" s="5">
        <f t="shared" si="877"/>
        <v>1.5780024093853831E-4</v>
      </c>
      <c r="AW662" s="5">
        <f t="shared" si="878"/>
        <v>4.2923903793817032E-6</v>
      </c>
      <c r="AX662" s="5">
        <f t="shared" si="879"/>
        <v>1.2255022306311789E-2</v>
      </c>
      <c r="AY662" s="5">
        <f t="shared" si="880"/>
        <v>9.7409288971992466E-3</v>
      </c>
      <c r="AZ662" s="5">
        <f t="shared" si="881"/>
        <v>3.8712983709308186E-3</v>
      </c>
      <c r="BA662" s="5">
        <f t="shared" si="882"/>
        <v>1.02570307444914E-3</v>
      </c>
      <c r="BB662" s="5">
        <f t="shared" si="883"/>
        <v>2.038205330867054E-4</v>
      </c>
      <c r="BC662" s="5">
        <f t="shared" si="884"/>
        <v>3.2401431363601669E-5</v>
      </c>
      <c r="BD662" s="5">
        <f t="shared" si="885"/>
        <v>1.3222036235525847E-5</v>
      </c>
      <c r="BE662" s="5">
        <f t="shared" si="886"/>
        <v>3.2816120473565666E-5</v>
      </c>
      <c r="BF662" s="5">
        <f t="shared" si="887"/>
        <v>4.072359747593549E-5</v>
      </c>
      <c r="BG662" s="5">
        <f t="shared" si="888"/>
        <v>3.3690990229795091E-5</v>
      </c>
      <c r="BH662" s="5">
        <f t="shared" si="889"/>
        <v>2.0904639318792278E-5</v>
      </c>
      <c r="BI662" s="5">
        <f t="shared" si="890"/>
        <v>1.0376755140009524E-5</v>
      </c>
      <c r="BJ662" s="8">
        <f t="shared" si="891"/>
        <v>0.72901637346048243</v>
      </c>
      <c r="BK662" s="8">
        <f t="shared" si="892"/>
        <v>0.16781206188446732</v>
      </c>
      <c r="BL662" s="8">
        <f t="shared" si="893"/>
        <v>9.6038444917121643E-2</v>
      </c>
      <c r="BM662" s="8">
        <f t="shared" si="894"/>
        <v>0.62217840314505024</v>
      </c>
      <c r="BN662" s="8">
        <f t="shared" si="895"/>
        <v>0.36411135827252766</v>
      </c>
    </row>
    <row r="663" spans="1:66" x14ac:dyDescent="0.25">
      <c r="A663" t="s">
        <v>80</v>
      </c>
      <c r="B663" t="s">
        <v>369</v>
      </c>
      <c r="C663" t="s">
        <v>88</v>
      </c>
      <c r="D663" t="s">
        <v>504</v>
      </c>
      <c r="E663">
        <f>VLOOKUP(A663,home!$A$2:$E$405,3,FALSE)</f>
        <v>1.22770398481973</v>
      </c>
      <c r="F663">
        <f>VLOOKUP(B663,home!$B$2:$E$405,3,FALSE)</f>
        <v>0.89</v>
      </c>
      <c r="G663">
        <f>VLOOKUP(C663,away!$B$2:$E$405,4,FALSE)</f>
        <v>1.1499999999999999</v>
      </c>
      <c r="H663">
        <f>VLOOKUP(A663,away!$A$2:$E$405,3,FALSE)</f>
        <v>1.04174573055028</v>
      </c>
      <c r="I663">
        <f>VLOOKUP(C663,away!$B$2:$E$405,3,FALSE)</f>
        <v>0.96</v>
      </c>
      <c r="J663">
        <f>VLOOKUP(B663,home!$B$2:$E$405,4,FALSE)</f>
        <v>0.92</v>
      </c>
      <c r="K663" s="3">
        <f t="shared" si="840"/>
        <v>1.2565550284629936</v>
      </c>
      <c r="L663" s="3">
        <f t="shared" si="841"/>
        <v>0.92006982922200731</v>
      </c>
      <c r="M663" s="5">
        <f t="shared" si="842"/>
        <v>0.11342370647999163</v>
      </c>
      <c r="N663" s="5">
        <f t="shared" si="843"/>
        <v>0.14252312872434411</v>
      </c>
      <c r="O663" s="5">
        <f t="shared" si="844"/>
        <v>0.10435773025077297</v>
      </c>
      <c r="P663" s="5">
        <f t="shared" si="845"/>
        <v>0.13113123070559343</v>
      </c>
      <c r="Q663" s="5">
        <f t="shared" si="846"/>
        <v>8.9544077035426578E-2</v>
      </c>
      <c r="R663" s="5">
        <f t="shared" si="847"/>
        <v>4.8008199524912497E-2</v>
      </c>
      <c r="S663" s="5">
        <f t="shared" si="848"/>
        <v>3.7900806189482335E-2</v>
      </c>
      <c r="T663" s="5">
        <f t="shared" si="849"/>
        <v>8.238680366582718E-2</v>
      </c>
      <c r="U663" s="5">
        <f t="shared" si="850"/>
        <v>6.0324944520483495E-2</v>
      </c>
      <c r="V663" s="5">
        <f t="shared" si="851"/>
        <v>4.8686464767082284E-3</v>
      </c>
      <c r="W663" s="5">
        <f t="shared" si="852"/>
        <v>3.7505686755980996E-2</v>
      </c>
      <c r="X663" s="5">
        <f t="shared" si="853"/>
        <v>3.4507850808429531E-2</v>
      </c>
      <c r="Y663" s="5">
        <f t="shared" si="854"/>
        <v>1.5874816200065135E-2</v>
      </c>
      <c r="Z663" s="5">
        <f t="shared" si="855"/>
        <v>1.4723631979380765E-2</v>
      </c>
      <c r="AA663" s="5">
        <f t="shared" si="856"/>
        <v>1.8501053800929437E-2</v>
      </c>
      <c r="AB663" s="5">
        <f t="shared" si="857"/>
        <v>1.1623796092711136E-2</v>
      </c>
      <c r="AC663" s="5">
        <f t="shared" si="858"/>
        <v>3.5179572693309869E-4</v>
      </c>
      <c r="AD663" s="5">
        <f t="shared" si="859"/>
        <v>1.1781989822296455E-2</v>
      </c>
      <c r="AE663" s="5">
        <f t="shared" si="860"/>
        <v>1.0840253363695726E-2</v>
      </c>
      <c r="AF663" s="5">
        <f t="shared" si="861"/>
        <v>4.9868950305294087E-3</v>
      </c>
      <c r="AG663" s="5">
        <f t="shared" si="862"/>
        <v>1.52943055302909E-3</v>
      </c>
      <c r="AH663" s="5">
        <f t="shared" si="863"/>
        <v>3.3866923901991358E-3</v>
      </c>
      <c r="AI663" s="5">
        <f t="shared" si="864"/>
        <v>4.2555653527620784E-3</v>
      </c>
      <c r="AJ663" s="5">
        <f t="shared" si="865"/>
        <v>2.6736760214830422E-3</v>
      </c>
      <c r="AK663" s="5">
        <f t="shared" si="866"/>
        <v>1.1198736830918166E-3</v>
      </c>
      <c r="AL663" s="5">
        <f t="shared" si="867"/>
        <v>1.626870010207042E-5</v>
      </c>
      <c r="AM663" s="5">
        <f t="shared" si="868"/>
        <v>2.9609437113012841E-3</v>
      </c>
      <c r="AN663" s="5">
        <f t="shared" si="869"/>
        <v>2.7242749747929487E-3</v>
      </c>
      <c r="AO663" s="5">
        <f t="shared" si="870"/>
        <v>1.2532616054057684E-3</v>
      </c>
      <c r="AP663" s="5">
        <f t="shared" si="871"/>
        <v>3.8436273041872801E-4</v>
      </c>
      <c r="AQ663" s="5">
        <f t="shared" si="872"/>
        <v>8.8410137933915865E-5</v>
      </c>
      <c r="AR663" s="5">
        <f t="shared" si="873"/>
        <v>6.2319869781559832E-4</v>
      </c>
      <c r="AS663" s="5">
        <f t="shared" si="874"/>
        <v>7.8308345747177971E-4</v>
      </c>
      <c r="AT663" s="5">
        <f t="shared" si="875"/>
        <v>4.9199372809617594E-4</v>
      </c>
      <c r="AU663" s="5">
        <f t="shared" si="876"/>
        <v>2.0607239767050166E-4</v>
      </c>
      <c r="AV663" s="5">
        <f t="shared" si="877"/>
        <v>6.4735326880073623E-5</v>
      </c>
      <c r="AW663" s="5">
        <f t="shared" si="878"/>
        <v>5.2245952920223168E-7</v>
      </c>
      <c r="AX663" s="5">
        <f t="shared" si="879"/>
        <v>6.2009811823858453E-4</v>
      </c>
      <c r="AY663" s="5">
        <f t="shared" si="880"/>
        <v>5.7053356974866255E-4</v>
      </c>
      <c r="AZ663" s="5">
        <f t="shared" si="881"/>
        <v>2.6246536204203706E-4</v>
      </c>
      <c r="BA663" s="5">
        <f t="shared" si="882"/>
        <v>8.0495486943569797E-5</v>
      </c>
      <c r="BB663" s="5">
        <f t="shared" si="883"/>
        <v>1.8515367231328142E-5</v>
      </c>
      <c r="BC663" s="5">
        <f t="shared" si="884"/>
        <v>3.407086153302168E-6</v>
      </c>
      <c r="BD663" s="5">
        <f t="shared" si="885"/>
        <v>9.5564386578429107E-5</v>
      </c>
      <c r="BE663" s="5">
        <f t="shared" si="886"/>
        <v>1.2008191049710651E-4</v>
      </c>
      <c r="BF663" s="5">
        <f t="shared" si="887"/>
        <v>7.544476423129117E-5</v>
      </c>
      <c r="BG663" s="5">
        <f t="shared" si="888"/>
        <v>3.1600165955344657E-5</v>
      </c>
      <c r="BH663" s="5">
        <f t="shared" si="889"/>
        <v>9.9268368578633559E-6</v>
      </c>
      <c r="BI663" s="5">
        <f t="shared" si="890"/>
        <v>2.4947233540959966E-6</v>
      </c>
      <c r="BJ663" s="8">
        <f t="shared" si="891"/>
        <v>0.44044770010983442</v>
      </c>
      <c r="BK663" s="8">
        <f t="shared" si="892"/>
        <v>0.28826298784855947</v>
      </c>
      <c r="BL663" s="8">
        <f t="shared" si="893"/>
        <v>0.25675572803275382</v>
      </c>
      <c r="BM663" s="8">
        <f t="shared" si="894"/>
        <v>0.37063196413926774</v>
      </c>
      <c r="BN663" s="8">
        <f t="shared" si="895"/>
        <v>0.62898807272104118</v>
      </c>
    </row>
    <row r="664" spans="1:66" x14ac:dyDescent="0.25">
      <c r="A664" t="s">
        <v>80</v>
      </c>
      <c r="B664" t="s">
        <v>91</v>
      </c>
      <c r="C664" t="s">
        <v>82</v>
      </c>
      <c r="D664" t="s">
        <v>504</v>
      </c>
      <c r="E664">
        <f>VLOOKUP(A664,home!$A$2:$E$405,3,FALSE)</f>
        <v>1.22770398481973</v>
      </c>
      <c r="F664">
        <f>VLOOKUP(B664,home!$B$2:$E$405,3,FALSE)</f>
        <v>0.63</v>
      </c>
      <c r="G664">
        <f>VLOOKUP(C664,away!$B$2:$E$405,4,FALSE)</f>
        <v>0.7</v>
      </c>
      <c r="H664">
        <f>VLOOKUP(A664,away!$A$2:$E$405,3,FALSE)</f>
        <v>1.04174573055028</v>
      </c>
      <c r="I664">
        <f>VLOOKUP(C664,away!$B$2:$E$405,3,FALSE)</f>
        <v>0.63</v>
      </c>
      <c r="J664">
        <f>VLOOKUP(B664,home!$B$2:$E$405,4,FALSE)</f>
        <v>1</v>
      </c>
      <c r="K664" s="3">
        <f t="shared" si="840"/>
        <v>0.54141745730550084</v>
      </c>
      <c r="L664" s="3">
        <f t="shared" si="841"/>
        <v>0.65629981024667639</v>
      </c>
      <c r="M664" s="5">
        <f t="shared" si="842"/>
        <v>0.30188254305184398</v>
      </c>
      <c r="N664" s="5">
        <f t="shared" si="843"/>
        <v>0.16344447886404775</v>
      </c>
      <c r="O664" s="5">
        <f t="shared" si="844"/>
        <v>0.19812545572170931</v>
      </c>
      <c r="P664" s="5">
        <f t="shared" si="845"/>
        <v>0.10726858046434144</v>
      </c>
      <c r="Q664" s="5">
        <f t="shared" si="846"/>
        <v>4.4245847078597696E-2</v>
      </c>
      <c r="R664" s="5">
        <f t="shared" si="847"/>
        <v>6.501484949759706E-2</v>
      </c>
      <c r="S664" s="5">
        <f t="shared" si="848"/>
        <v>9.5289944878154242E-3</v>
      </c>
      <c r="T664" s="5">
        <f t="shared" si="849"/>
        <v>2.903854104188713E-2</v>
      </c>
      <c r="U664" s="5">
        <f t="shared" si="850"/>
        <v>3.5200174502088816E-2</v>
      </c>
      <c r="V664" s="5">
        <f t="shared" si="851"/>
        <v>3.7621759245502821E-4</v>
      </c>
      <c r="W664" s="5">
        <f t="shared" si="852"/>
        <v>7.9851580072074647E-3</v>
      </c>
      <c r="X664" s="5">
        <f t="shared" si="853"/>
        <v>5.2406576849199872E-3</v>
      </c>
      <c r="Y664" s="5">
        <f t="shared" si="854"/>
        <v>1.7197213220903869E-3</v>
      </c>
      <c r="Z664" s="5">
        <f t="shared" si="855"/>
        <v>1.4223077796163058E-2</v>
      </c>
      <c r="AA664" s="5">
        <f t="shared" si="856"/>
        <v>7.7006226154569292E-3</v>
      </c>
      <c r="AB664" s="5">
        <f t="shared" si="857"/>
        <v>2.0846257580649629E-3</v>
      </c>
      <c r="AC664" s="5">
        <f t="shared" si="858"/>
        <v>8.3551384506176075E-6</v>
      </c>
      <c r="AD664" s="5">
        <f t="shared" si="859"/>
        <v>1.0808259861112312E-3</v>
      </c>
      <c r="AE664" s="5">
        <f t="shared" si="860"/>
        <v>7.0934588959447784E-4</v>
      </c>
      <c r="AF664" s="5">
        <f t="shared" si="861"/>
        <v>2.3277178637005785E-4</v>
      </c>
      <c r="AG664" s="5">
        <f t="shared" si="862"/>
        <v>5.0922693075149624E-5</v>
      </c>
      <c r="AH664" s="5">
        <f t="shared" si="863"/>
        <v>2.3336508146863822E-3</v>
      </c>
      <c r="AI664" s="5">
        <f t="shared" si="864"/>
        <v>1.2634792903264116E-3</v>
      </c>
      <c r="AJ664" s="5">
        <f t="shared" si="865"/>
        <v>3.4203487236334217E-4</v>
      </c>
      <c r="AK664" s="5">
        <f t="shared" si="866"/>
        <v>6.1727883634924089E-5</v>
      </c>
      <c r="AL664" s="5">
        <f t="shared" si="867"/>
        <v>1.1875398055420141E-7</v>
      </c>
      <c r="AM664" s="5">
        <f t="shared" si="868"/>
        <v>1.1703561143801069E-4</v>
      </c>
      <c r="AN664" s="5">
        <f t="shared" si="869"/>
        <v>7.6810449578870163E-5</v>
      </c>
      <c r="AO664" s="5">
        <f t="shared" si="870"/>
        <v>2.5205341741787196E-5</v>
      </c>
      <c r="AP664" s="5">
        <f t="shared" si="871"/>
        <v>5.5140870007791904E-6</v>
      </c>
      <c r="AQ664" s="5">
        <f t="shared" si="872"/>
        <v>9.0472356307376167E-7</v>
      </c>
      <c r="AR664" s="5">
        <f t="shared" si="873"/>
        <v>3.0631491737213504E-4</v>
      </c>
      <c r="AS664" s="5">
        <f t="shared" si="874"/>
        <v>1.6584424369836594E-4</v>
      </c>
      <c r="AT664" s="5">
        <f t="shared" si="875"/>
        <v>4.4895484365961554E-5</v>
      </c>
      <c r="AU664" s="5">
        <f t="shared" si="876"/>
        <v>8.1023996633059253E-6</v>
      </c>
      <c r="AV664" s="5">
        <f t="shared" si="877"/>
        <v>1.0966951559450098E-6</v>
      </c>
      <c r="AW664" s="5">
        <f t="shared" si="878"/>
        <v>1.172141948336759E-9</v>
      </c>
      <c r="AX664" s="5">
        <f t="shared" si="879"/>
        <v>1.0560853859827055E-5</v>
      </c>
      <c r="AY664" s="5">
        <f t="shared" si="880"/>
        <v>6.9310863842473761E-6</v>
      </c>
      <c r="AZ664" s="5">
        <f t="shared" si="881"/>
        <v>2.2744353393924377E-6</v>
      </c>
      <c r="BA664" s="5">
        <f t="shared" si="882"/>
        <v>4.9757049388719736E-7</v>
      </c>
      <c r="BB664" s="5">
        <f t="shared" si="883"/>
        <v>8.1638855180628146E-8</v>
      </c>
      <c r="BC664" s="5">
        <f t="shared" si="884"/>
        <v>1.0715913032760435E-8</v>
      </c>
      <c r="BD664" s="5">
        <f t="shared" si="885"/>
        <v>3.350573702450974E-5</v>
      </c>
      <c r="BE664" s="5">
        <f t="shared" si="886"/>
        <v>1.814059094495684E-5</v>
      </c>
      <c r="BF664" s="5">
        <f t="shared" si="887"/>
        <v>4.9108163117188617E-6</v>
      </c>
      <c r="BG664" s="5">
        <f t="shared" si="888"/>
        <v>8.8626722692840148E-7</v>
      </c>
      <c r="BH664" s="5">
        <f t="shared" si="889"/>
        <v>1.1996013712419307E-7</v>
      </c>
      <c r="BI664" s="5">
        <f t="shared" si="890"/>
        <v>1.2989702483959971E-8</v>
      </c>
      <c r="BJ664" s="8">
        <f t="shared" si="891"/>
        <v>0.25399409686806934</v>
      </c>
      <c r="BK664" s="8">
        <f t="shared" si="892"/>
        <v>0.41907174057527125</v>
      </c>
      <c r="BL664" s="8">
        <f t="shared" si="893"/>
        <v>0.31271045105753159</v>
      </c>
      <c r="BM664" s="8">
        <f t="shared" si="894"/>
        <v>0.12001068170465581</v>
      </c>
      <c r="BN664" s="8">
        <f t="shared" si="895"/>
        <v>0.87998175467813711</v>
      </c>
    </row>
    <row r="665" spans="1:66" x14ac:dyDescent="0.25">
      <c r="A665" t="s">
        <v>80</v>
      </c>
      <c r="B665" t="s">
        <v>81</v>
      </c>
      <c r="C665" t="s">
        <v>416</v>
      </c>
      <c r="D665" t="s">
        <v>504</v>
      </c>
      <c r="E665">
        <f>VLOOKUP(A665,home!$A$2:$E$405,3,FALSE)</f>
        <v>1.22770398481973</v>
      </c>
      <c r="F665">
        <f>VLOOKUP(B665,home!$B$2:$E$405,3,FALSE)</f>
        <v>1.1100000000000001</v>
      </c>
      <c r="G665">
        <f>VLOOKUP(C665,away!$B$2:$E$405,4,FALSE)</f>
        <v>1.52</v>
      </c>
      <c r="H665">
        <f>VLOOKUP(A665,away!$A$2:$E$405,3,FALSE)</f>
        <v>1.04174573055028</v>
      </c>
      <c r="I665">
        <f>VLOOKUP(C665,away!$B$2:$E$405,3,FALSE)</f>
        <v>0.56000000000000005</v>
      </c>
      <c r="J665">
        <f>VLOOKUP(B665,home!$B$2:$E$405,4,FALSE)</f>
        <v>0.96</v>
      </c>
      <c r="K665" s="3">
        <f t="shared" si="840"/>
        <v>2.0713821631878488</v>
      </c>
      <c r="L665" s="3">
        <f t="shared" si="841"/>
        <v>0.56004250474383055</v>
      </c>
      <c r="M665" s="5">
        <f t="shared" si="842"/>
        <v>7.197584747838523E-2</v>
      </c>
      <c r="N665" s="5">
        <f t="shared" si="843"/>
        <v>0.14908948664705626</v>
      </c>
      <c r="O665" s="5">
        <f t="shared" si="844"/>
        <v>4.0309533902854786E-2</v>
      </c>
      <c r="P665" s="5">
        <f t="shared" si="845"/>
        <v>8.3496449532789271E-2</v>
      </c>
      <c r="Q665" s="5">
        <f t="shared" si="846"/>
        <v>0.15441065167977266</v>
      </c>
      <c r="R665" s="5">
        <f t="shared" si="847"/>
        <v>1.1287526166005573E-2</v>
      </c>
      <c r="S665" s="5">
        <f t="shared" si="848"/>
        <v>2.4215265706580443E-2</v>
      </c>
      <c r="T665" s="5">
        <f t="shared" si="849"/>
        <v>8.647652812586705E-2</v>
      </c>
      <c r="U665" s="5">
        <f t="shared" si="850"/>
        <v>2.3380780366780068E-2</v>
      </c>
      <c r="V665" s="5">
        <f t="shared" si="851"/>
        <v>3.1212456552020796E-3</v>
      </c>
      <c r="W665" s="5">
        <f t="shared" si="852"/>
        <v>0.10661448989856431</v>
      </c>
      <c r="X665" s="5">
        <f t="shared" si="853"/>
        <v>5.9708645964777776E-2</v>
      </c>
      <c r="Y665" s="5">
        <f t="shared" si="854"/>
        <v>1.6719689820488378E-2</v>
      </c>
      <c r="Z665" s="5">
        <f t="shared" si="855"/>
        <v>2.1071648087904295E-3</v>
      </c>
      <c r="AA665" s="5">
        <f t="shared" si="856"/>
        <v>4.3647435998256292E-3</v>
      </c>
      <c r="AB665" s="5">
        <f t="shared" si="857"/>
        <v>4.5205260197835658E-3</v>
      </c>
      <c r="AC665" s="5">
        <f t="shared" si="858"/>
        <v>2.263024155492592E-4</v>
      </c>
      <c r="AD665" s="5">
        <f t="shared" si="859"/>
        <v>5.5209838178314305E-2</v>
      </c>
      <c r="AE665" s="5">
        <f t="shared" si="860"/>
        <v>3.0919856059884704E-2</v>
      </c>
      <c r="AF665" s="5">
        <f t="shared" si="861"/>
        <v>8.6582168170482674E-3</v>
      </c>
      <c r="AG665" s="5">
        <f t="shared" si="862"/>
        <v>1.6163231442782894E-3</v>
      </c>
      <c r="AH665" s="5">
        <f t="shared" si="863"/>
        <v>2.9502546435576166E-4</v>
      </c>
      <c r="AI665" s="5">
        <f t="shared" si="864"/>
        <v>6.1111048455273712E-4</v>
      </c>
      <c r="AJ665" s="5">
        <f t="shared" si="865"/>
        <v>6.3292167871981163E-4</v>
      </c>
      <c r="AK665" s="5">
        <f t="shared" si="866"/>
        <v>4.3700755866504267E-4</v>
      </c>
      <c r="AL665" s="5">
        <f t="shared" si="867"/>
        <v>1.050099380891983E-5</v>
      </c>
      <c r="AM665" s="5">
        <f t="shared" si="868"/>
        <v>2.2872134807009552E-2</v>
      </c>
      <c r="AN665" s="5">
        <f t="shared" si="869"/>
        <v>1.2809367666156177E-2</v>
      </c>
      <c r="AO665" s="5">
        <f t="shared" si="870"/>
        <v>3.5868951759693703E-3</v>
      </c>
      <c r="AP665" s="5">
        <f t="shared" si="871"/>
        <v>6.6960458620114965E-4</v>
      </c>
      <c r="AQ665" s="5">
        <f t="shared" si="872"/>
        <v>9.3751757411011992E-5</v>
      </c>
      <c r="AR665" s="5">
        <f t="shared" si="873"/>
        <v>3.3045360004202501E-5</v>
      </c>
      <c r="AS665" s="5">
        <f t="shared" si="874"/>
        <v>6.8449569288826198E-5</v>
      </c>
      <c r="AT665" s="5">
        <f t="shared" si="875"/>
        <v>7.0892608451382687E-5</v>
      </c>
      <c r="AU665" s="5">
        <f t="shared" si="876"/>
        <v>4.8948561549351411E-5</v>
      </c>
      <c r="AV665" s="5">
        <f t="shared" si="877"/>
        <v>2.5347794326757273E-5</v>
      </c>
      <c r="AW665" s="5">
        <f t="shared" si="878"/>
        <v>3.383834571396845E-7</v>
      </c>
      <c r="AX665" s="5">
        <f t="shared" si="879"/>
        <v>7.8961553455445897E-3</v>
      </c>
      <c r="AY665" s="5">
        <f t="shared" si="880"/>
        <v>4.4221826175651789E-3</v>
      </c>
      <c r="AZ665" s="5">
        <f t="shared" si="881"/>
        <v>1.2383051147879156E-3</v>
      </c>
      <c r="BA665" s="5">
        <f t="shared" si="882"/>
        <v>2.3116783270764031E-4</v>
      </c>
      <c r="BB665" s="5">
        <f t="shared" si="883"/>
        <v>3.2365953011447413E-5</v>
      </c>
      <c r="BC665" s="5">
        <f t="shared" si="884"/>
        <v>3.625261878590428E-6</v>
      </c>
      <c r="BD665" s="5">
        <f t="shared" si="885"/>
        <v>3.0844676978191938E-6</v>
      </c>
      <c r="BE665" s="5">
        <f t="shared" si="886"/>
        <v>6.3891113721917646E-6</v>
      </c>
      <c r="BF665" s="5">
        <f t="shared" si="887"/>
        <v>6.6171456674893321E-6</v>
      </c>
      <c r="BG665" s="5">
        <f t="shared" si="888"/>
        <v>4.5688791689510514E-6</v>
      </c>
      <c r="BH665" s="5">
        <f t="shared" si="889"/>
        <v>2.3659737040814327E-6</v>
      </c>
      <c r="BI665" s="5">
        <f t="shared" si="890"/>
        <v>9.8016714584115294E-7</v>
      </c>
      <c r="BJ665" s="8">
        <f t="shared" si="891"/>
        <v>0.7232792824542944</v>
      </c>
      <c r="BK665" s="8">
        <f t="shared" si="892"/>
        <v>0.18746779439988037</v>
      </c>
      <c r="BL665" s="8">
        <f t="shared" si="893"/>
        <v>8.6109864879919895E-2</v>
      </c>
      <c r="BM665" s="8">
        <f t="shared" si="894"/>
        <v>0.48397276690191354</v>
      </c>
      <c r="BN665" s="8">
        <f t="shared" si="895"/>
        <v>0.5105694954068638</v>
      </c>
    </row>
    <row r="666" spans="1:66" x14ac:dyDescent="0.25">
      <c r="A666" t="s">
        <v>80</v>
      </c>
      <c r="B666" t="s">
        <v>93</v>
      </c>
      <c r="C666" t="s">
        <v>84</v>
      </c>
      <c r="D666" t="s">
        <v>504</v>
      </c>
      <c r="E666">
        <f>VLOOKUP(A666,home!$A$2:$E$405,3,FALSE)</f>
        <v>1.22770398481973</v>
      </c>
      <c r="F666">
        <f>VLOOKUP(B666,home!$B$2:$E$405,3,FALSE)</f>
        <v>0.74</v>
      </c>
      <c r="G666">
        <f>VLOOKUP(C666,away!$B$2:$E$405,4,FALSE)</f>
        <v>0.89</v>
      </c>
      <c r="H666">
        <f>VLOOKUP(A666,away!$A$2:$E$405,3,FALSE)</f>
        <v>1.04174573055028</v>
      </c>
      <c r="I666">
        <f>VLOOKUP(C666,away!$B$2:$E$405,3,FALSE)</f>
        <v>0.7</v>
      </c>
      <c r="J666">
        <f>VLOOKUP(B666,home!$B$2:$E$405,4,FALSE)</f>
        <v>0.96</v>
      </c>
      <c r="K666" s="3">
        <f t="shared" si="840"/>
        <v>0.80856584440227419</v>
      </c>
      <c r="L666" s="3">
        <f t="shared" si="841"/>
        <v>0.70005313092978805</v>
      </c>
      <c r="M666" s="5">
        <f t="shared" si="842"/>
        <v>0.22121527084831699</v>
      </c>
      <c r="N666" s="5">
        <f t="shared" si="843"/>
        <v>0.17886711226814722</v>
      </c>
      <c r="O666" s="5">
        <f t="shared" si="844"/>
        <v>0.1548624429668454</v>
      </c>
      <c r="P666" s="5">
        <f t="shared" si="845"/>
        <v>0.12521648196368637</v>
      </c>
      <c r="Q666" s="5">
        <f t="shared" si="846"/>
        <v>7.2312918833445414E-2</v>
      </c>
      <c r="R666" s="5">
        <f t="shared" si="847"/>
        <v>5.420596903118792E-2</v>
      </c>
      <c r="S666" s="5">
        <f t="shared" si="848"/>
        <v>1.7719354653089357E-2</v>
      </c>
      <c r="T666" s="5">
        <f t="shared" si="849"/>
        <v>5.0622885236025102E-2</v>
      </c>
      <c r="U666" s="5">
        <f t="shared" si="850"/>
        <v>4.382909512134598E-2</v>
      </c>
      <c r="V666" s="5">
        <f t="shared" si="851"/>
        <v>1.1144274101161666E-3</v>
      </c>
      <c r="W666" s="5">
        <f t="shared" si="852"/>
        <v>1.9489918759252638E-2</v>
      </c>
      <c r="X666" s="5">
        <f t="shared" si="853"/>
        <v>1.364397864898202E-2</v>
      </c>
      <c r="Y666" s="5">
        <f t="shared" si="854"/>
        <v>4.7757549857795206E-3</v>
      </c>
      <c r="Z666" s="5">
        <f t="shared" si="855"/>
        <v>1.2649019445122079E-2</v>
      </c>
      <c r="AA666" s="5">
        <f t="shared" si="856"/>
        <v>1.0227565088505919E-2</v>
      </c>
      <c r="AB666" s="5">
        <f t="shared" si="857"/>
        <v>4.1348299009835044E-3</v>
      </c>
      <c r="AC666" s="5">
        <f t="shared" si="858"/>
        <v>3.9425589597499942E-5</v>
      </c>
      <c r="AD666" s="5">
        <f t="shared" si="859"/>
        <v>3.9397206547267085E-3</v>
      </c>
      <c r="AE666" s="5">
        <f t="shared" si="860"/>
        <v>2.7580137793301869E-3</v>
      </c>
      <c r="AF666" s="5">
        <f t="shared" si="861"/>
        <v>9.653780906837973E-4</v>
      </c>
      <c r="AG666" s="5">
        <f t="shared" si="862"/>
        <v>2.2527198497140441E-4</v>
      </c>
      <c r="AH666" s="5">
        <f t="shared" si="863"/>
        <v>2.2137464164373693E-3</v>
      </c>
      <c r="AI666" s="5">
        <f t="shared" si="864"/>
        <v>1.7899597404991902E-3</v>
      </c>
      <c r="AJ666" s="5">
        <f t="shared" si="865"/>
        <v>7.2365015451140166E-4</v>
      </c>
      <c r="AK666" s="5">
        <f t="shared" si="866"/>
        <v>1.9503959941144926E-4</v>
      </c>
      <c r="AL666" s="5">
        <f t="shared" si="867"/>
        <v>8.9265693273554794E-7</v>
      </c>
      <c r="AM666" s="5">
        <f t="shared" si="868"/>
        <v>6.3710471157963624E-4</v>
      </c>
      <c r="AN666" s="5">
        <f t="shared" si="869"/>
        <v>4.46007148071444E-4</v>
      </c>
      <c r="AO666" s="5">
        <f t="shared" si="870"/>
        <v>1.5611435021223996E-4</v>
      </c>
      <c r="AP666" s="5">
        <f t="shared" si="871"/>
        <v>3.6429446549716007E-5</v>
      </c>
      <c r="AQ666" s="5">
        <f t="shared" si="872"/>
        <v>6.375637028792011E-6</v>
      </c>
      <c r="AR666" s="5">
        <f t="shared" si="873"/>
        <v>3.0994802198231586E-4</v>
      </c>
      <c r="AS666" s="5">
        <f t="shared" si="874"/>
        <v>2.5061338411494586E-4</v>
      </c>
      <c r="AT666" s="5">
        <f t="shared" si="875"/>
        <v>1.0131871127270636E-4</v>
      </c>
      <c r="AU666" s="5">
        <f t="shared" si="876"/>
        <v>2.7307616444655349E-5</v>
      </c>
      <c r="AV666" s="5">
        <f t="shared" si="877"/>
        <v>5.520001487296545E-6</v>
      </c>
      <c r="AW666" s="5">
        <f t="shared" si="878"/>
        <v>1.4035518972713746E-8</v>
      </c>
      <c r="AX666" s="5">
        <f t="shared" si="879"/>
        <v>8.5856851515175983E-5</v>
      </c>
      <c r="AY666" s="5">
        <f t="shared" si="880"/>
        <v>6.0104357714972863E-5</v>
      </c>
      <c r="AZ666" s="5">
        <f t="shared" si="881"/>
        <v>2.1038121900445353E-5</v>
      </c>
      <c r="BA666" s="5">
        <f t="shared" si="882"/>
        <v>4.9092677017631049E-6</v>
      </c>
      <c r="BB666" s="5">
        <f t="shared" si="883"/>
        <v>8.5918705629793634E-7</v>
      </c>
      <c r="BC666" s="5">
        <f t="shared" si="884"/>
        <v>1.2029531776314372E-7</v>
      </c>
      <c r="BD666" s="5">
        <f t="shared" si="885"/>
        <v>3.6163347202369156E-5</v>
      </c>
      <c r="BE666" s="5">
        <f t="shared" si="886"/>
        <v>2.9240447367096236E-5</v>
      </c>
      <c r="BF666" s="5">
        <f t="shared" si="887"/>
        <v>1.1821413508038213E-5</v>
      </c>
      <c r="BG666" s="5">
        <f t="shared" si="888"/>
        <v>3.1861303983851228E-6</v>
      </c>
      <c r="BH666" s="5">
        <f t="shared" si="889"/>
        <v>6.4404905398650524E-7</v>
      </c>
      <c r="BI666" s="5">
        <f t="shared" si="890"/>
        <v>1.0415121343461689E-7</v>
      </c>
      <c r="BJ666" s="8">
        <f t="shared" si="891"/>
        <v>0.34905587261599225</v>
      </c>
      <c r="BK666" s="8">
        <f t="shared" si="892"/>
        <v>0.36536595747945416</v>
      </c>
      <c r="BL666" s="8">
        <f t="shared" si="893"/>
        <v>0.27295816529377337</v>
      </c>
      <c r="BM666" s="8">
        <f t="shared" si="894"/>
        <v>0.19328872860051641</v>
      </c>
      <c r="BN666" s="8">
        <f t="shared" si="895"/>
        <v>0.80668019591162932</v>
      </c>
    </row>
    <row r="667" spans="1:66" x14ac:dyDescent="0.25">
      <c r="A667" t="s">
        <v>80</v>
      </c>
      <c r="B667" t="s">
        <v>410</v>
      </c>
      <c r="C667" t="s">
        <v>90</v>
      </c>
      <c r="D667" t="s">
        <v>504</v>
      </c>
      <c r="E667">
        <f>VLOOKUP(A667,home!$A$2:$E$405,3,FALSE)</f>
        <v>1.22770398481973</v>
      </c>
      <c r="F667">
        <f>VLOOKUP(B667,home!$B$2:$E$405,3,FALSE)</f>
        <v>1.07</v>
      </c>
      <c r="G667">
        <f>VLOOKUP(C667,away!$B$2:$E$405,4,FALSE)</f>
        <v>0.7</v>
      </c>
      <c r="H667">
        <f>VLOOKUP(A667,away!$A$2:$E$405,3,FALSE)</f>
        <v>1.04174573055028</v>
      </c>
      <c r="I667">
        <f>VLOOKUP(C667,away!$B$2:$E$405,3,FALSE)</f>
        <v>1.26</v>
      </c>
      <c r="J667">
        <f>VLOOKUP(B667,home!$B$2:$E$405,4,FALSE)</f>
        <v>1.1299999999999999</v>
      </c>
      <c r="K667" s="3">
        <f t="shared" si="840"/>
        <v>0.91955028462997779</v>
      </c>
      <c r="L667" s="3">
        <f t="shared" si="841"/>
        <v>1.4832375711574886</v>
      </c>
      <c r="M667" s="5">
        <f t="shared" si="842"/>
        <v>9.0465396927240746E-2</v>
      </c>
      <c r="N667" s="5">
        <f t="shared" si="843"/>
        <v>8.3187481493608148E-2</v>
      </c>
      <c r="O667" s="5">
        <f t="shared" si="844"/>
        <v>0.13418167561215871</v>
      </c>
      <c r="P667" s="5">
        <f t="shared" si="845"/>
        <v>0.12338679800128788</v>
      </c>
      <c r="Q667" s="5">
        <f t="shared" si="846"/>
        <v>3.8247536142549186E-2</v>
      </c>
      <c r="R667" s="5">
        <f t="shared" si="847"/>
        <v>9.9511651314410157E-2</v>
      </c>
      <c r="S667" s="5">
        <f t="shared" si="848"/>
        <v>4.2072169133506303E-2</v>
      </c>
      <c r="T667" s="5">
        <f t="shared" si="849"/>
        <v>5.6730182610832916E-2</v>
      </c>
      <c r="U667" s="5">
        <f t="shared" si="850"/>
        <v>9.1505967290164955E-2</v>
      </c>
      <c r="V667" s="5">
        <f t="shared" si="851"/>
        <v>6.3758574004539456E-3</v>
      </c>
      <c r="W667" s="5">
        <f t="shared" si="852"/>
        <v>1.1723510915425492E-2</v>
      </c>
      <c r="X667" s="5">
        <f t="shared" si="853"/>
        <v>1.7388751855634012E-2</v>
      </c>
      <c r="Y667" s="5">
        <f t="shared" si="854"/>
        <v>1.2895825033905434E-2</v>
      </c>
      <c r="Z667" s="5">
        <f t="shared" si="855"/>
        <v>4.9199806665818878E-2</v>
      </c>
      <c r="AA667" s="5">
        <f t="shared" si="856"/>
        <v>4.5241696223293631E-2</v>
      </c>
      <c r="AB667" s="5">
        <f t="shared" si="857"/>
        <v>2.0801007319636321E-2</v>
      </c>
      <c r="AC667" s="5">
        <f t="shared" si="858"/>
        <v>5.4350658917377923E-4</v>
      </c>
      <c r="AD667" s="5">
        <f t="shared" si="859"/>
        <v>2.6950894497855403E-3</v>
      </c>
      <c r="AE667" s="5">
        <f t="shared" si="860"/>
        <v>3.9974579295520771E-3</v>
      </c>
      <c r="AF667" s="5">
        <f t="shared" si="861"/>
        <v>2.9645898951165331E-3</v>
      </c>
      <c r="AG667" s="5">
        <f t="shared" si="862"/>
        <v>1.4657303718368937E-3</v>
      </c>
      <c r="AH667" s="5">
        <f t="shared" si="863"/>
        <v>1.8243750435106804E-2</v>
      </c>
      <c r="AI667" s="5">
        <f t="shared" si="864"/>
        <v>1.6776045905320742E-2</v>
      </c>
      <c r="AJ667" s="5">
        <f t="shared" si="865"/>
        <v>7.7132088936016302E-3</v>
      </c>
      <c r="AK667" s="5">
        <f t="shared" si="866"/>
        <v>2.3642278111739522E-3</v>
      </c>
      <c r="AL667" s="5">
        <f t="shared" si="867"/>
        <v>2.965179616011196E-5</v>
      </c>
      <c r="AM667" s="5">
        <f t="shared" si="868"/>
        <v>4.9565405413070892E-4</v>
      </c>
      <c r="AN667" s="5">
        <f t="shared" si="869"/>
        <v>7.3517271538319515E-4</v>
      </c>
      <c r="AO667" s="5">
        <f t="shared" si="870"/>
        <v>5.4521789637311307E-4</v>
      </c>
      <c r="AP667" s="5">
        <f t="shared" si="871"/>
        <v>2.6956255612268387E-4</v>
      </c>
      <c r="AQ667" s="5">
        <f t="shared" si="872"/>
        <v>9.9956327754603463E-5</v>
      </c>
      <c r="AR667" s="5">
        <f t="shared" si="873"/>
        <v>5.4119632168342343E-3</v>
      </c>
      <c r="AS667" s="5">
        <f t="shared" si="874"/>
        <v>4.9765723164468907E-3</v>
      </c>
      <c r="AT667" s="5">
        <f t="shared" si="875"/>
        <v>2.2881042450352026E-3</v>
      </c>
      <c r="AU667" s="5">
        <f t="shared" si="876"/>
        <v>7.0134230326172723E-4</v>
      </c>
      <c r="AV667" s="5">
        <f t="shared" si="877"/>
        <v>1.6122987864684136E-4</v>
      </c>
      <c r="AW667" s="5">
        <f t="shared" si="878"/>
        <v>1.1234007413801125E-6</v>
      </c>
      <c r="AX667" s="5">
        <f t="shared" si="879"/>
        <v>7.5963137758982584E-5</v>
      </c>
      <c r="AY667" s="5">
        <f t="shared" si="880"/>
        <v>1.1267137994713505E-4</v>
      </c>
      <c r="AZ667" s="5">
        <f t="shared" si="881"/>
        <v>8.3559211965875588E-5</v>
      </c>
      <c r="BA667" s="5">
        <f t="shared" si="882"/>
        <v>4.1312720868033025E-5</v>
      </c>
      <c r="BB667" s="5">
        <f t="shared" si="883"/>
        <v>1.5319144939552151E-5</v>
      </c>
      <c r="BC667" s="5">
        <f t="shared" si="884"/>
        <v>4.5443862664701694E-6</v>
      </c>
      <c r="BD667" s="5">
        <f t="shared" si="885"/>
        <v>1.3378711961551492E-3</v>
      </c>
      <c r="BE667" s="5">
        <f t="shared" si="886"/>
        <v>1.2302398392227162E-3</v>
      </c>
      <c r="BF667" s="5">
        <f t="shared" si="887"/>
        <v>5.6563369716019335E-4</v>
      </c>
      <c r="BG667" s="5">
        <f t="shared" si="888"/>
        <v>1.7337620907332087E-4</v>
      </c>
      <c r="BH667" s="5">
        <f t="shared" si="889"/>
        <v>3.9857035600359677E-5</v>
      </c>
      <c r="BI667" s="5">
        <f t="shared" si="890"/>
        <v>7.3301096861635834E-6</v>
      </c>
      <c r="BJ667" s="8">
        <f t="shared" si="891"/>
        <v>0.23377508922975657</v>
      </c>
      <c r="BK667" s="8">
        <f t="shared" si="892"/>
        <v>0.26298605122776991</v>
      </c>
      <c r="BL667" s="8">
        <f t="shared" si="893"/>
        <v>0.45323275085198961</v>
      </c>
      <c r="BM667" s="8">
        <f t="shared" si="894"/>
        <v>0.4301016105048745</v>
      </c>
      <c r="BN667" s="8">
        <f t="shared" si="895"/>
        <v>0.56898053949125482</v>
      </c>
    </row>
    <row r="668" spans="1:66" x14ac:dyDescent="0.25">
      <c r="A668" t="s">
        <v>80</v>
      </c>
      <c r="B668" t="s">
        <v>95</v>
      </c>
      <c r="C668" t="s">
        <v>94</v>
      </c>
      <c r="D668" t="s">
        <v>504</v>
      </c>
      <c r="E668">
        <f>VLOOKUP(A668,home!$A$2:$E$405,3,FALSE)</f>
        <v>1.22770398481973</v>
      </c>
      <c r="F668">
        <f>VLOOKUP(B668,home!$B$2:$E$405,3,FALSE)</f>
        <v>1.56</v>
      </c>
      <c r="G668">
        <f>VLOOKUP(C668,away!$B$2:$E$405,4,FALSE)</f>
        <v>0.81</v>
      </c>
      <c r="H668">
        <f>VLOOKUP(A668,away!$A$2:$E$405,3,FALSE)</f>
        <v>1.04174573055028</v>
      </c>
      <c r="I668">
        <f>VLOOKUP(C668,away!$B$2:$E$405,3,FALSE)</f>
        <v>0.81</v>
      </c>
      <c r="J668">
        <f>VLOOKUP(B668,home!$B$2:$E$405,4,FALSE)</f>
        <v>0.52</v>
      </c>
      <c r="K668" s="3">
        <f t="shared" si="840"/>
        <v>1.5513267552182108</v>
      </c>
      <c r="L668" s="3">
        <f t="shared" si="841"/>
        <v>0.43878330170777796</v>
      </c>
      <c r="M668" s="5">
        <f t="shared" si="842"/>
        <v>0.13668038199503574</v>
      </c>
      <c r="N668" s="5">
        <f t="shared" si="843"/>
        <v>0.21203593350234431</v>
      </c>
      <c r="O668" s="5">
        <f t="shared" si="844"/>
        <v>5.9973069290462103E-2</v>
      </c>
      <c r="P668" s="5">
        <f t="shared" si="845"/>
        <v>9.3037826982849486E-2</v>
      </c>
      <c r="Q668" s="5">
        <f t="shared" si="846"/>
        <v>0.16446850835492813</v>
      </c>
      <c r="R668" s="5">
        <f t="shared" si="847"/>
        <v>1.3157590678409154E-2</v>
      </c>
      <c r="S668" s="5">
        <f t="shared" si="848"/>
        <v>1.5832625581199047E-2</v>
      </c>
      <c r="T668" s="5">
        <f t="shared" si="849"/>
        <v>7.2166035122928629E-2</v>
      </c>
      <c r="U668" s="5">
        <f t="shared" si="850"/>
        <v>2.0411722453625849E-2</v>
      </c>
      <c r="V668" s="5">
        <f t="shared" si="851"/>
        <v>1.1974676963770977E-3</v>
      </c>
      <c r="W668" s="5">
        <f t="shared" si="852"/>
        <v>8.5048132467276619E-2</v>
      </c>
      <c r="X668" s="5">
        <f t="shared" si="853"/>
        <v>3.7317700368072103E-2</v>
      </c>
      <c r="Y668" s="5">
        <f t="shared" si="854"/>
        <v>8.1871918898221187E-3</v>
      </c>
      <c r="Z668" s="5">
        <f t="shared" si="855"/>
        <v>1.9244436934639513E-3</v>
      </c>
      <c r="AA668" s="5">
        <f t="shared" si="856"/>
        <v>2.9854409905815801E-3</v>
      </c>
      <c r="AB668" s="5">
        <f t="shared" si="857"/>
        <v>2.3156972424071827E-3</v>
      </c>
      <c r="AC668" s="5">
        <f t="shared" si="858"/>
        <v>5.0944487573356606E-5</v>
      </c>
      <c r="AD668" s="5">
        <f t="shared" si="859"/>
        <v>3.2984360844457196E-2</v>
      </c>
      <c r="AE668" s="5">
        <f t="shared" si="860"/>
        <v>1.447298675605168E-2</v>
      </c>
      <c r="AF668" s="5">
        <f t="shared" si="861"/>
        <v>3.1752524571966494E-3</v>
      </c>
      <c r="AG668" s="5">
        <f t="shared" si="862"/>
        <v>4.6441591897482715E-4</v>
      </c>
      <c r="AH668" s="5">
        <f t="shared" si="863"/>
        <v>2.1110343944220574E-4</v>
      </c>
      <c r="AI668" s="5">
        <f t="shared" si="864"/>
        <v>3.2749041372528108E-4</v>
      </c>
      <c r="AJ668" s="5">
        <f t="shared" si="865"/>
        <v>2.5402232044475495E-4</v>
      </c>
      <c r="AK668" s="5">
        <f t="shared" si="866"/>
        <v>1.3135720737618743E-4</v>
      </c>
      <c r="AL668" s="5">
        <f t="shared" si="867"/>
        <v>1.3871089183090012E-6</v>
      </c>
      <c r="AM668" s="5">
        <f t="shared" si="868"/>
        <v>1.0233904296355673E-2</v>
      </c>
      <c r="AN668" s="5">
        <f t="shared" si="869"/>
        <v>4.4904663165163559E-3</v>
      </c>
      <c r="AO668" s="5">
        <f t="shared" si="870"/>
        <v>9.8517081828430539E-4</v>
      </c>
      <c r="AP668" s="5">
        <f t="shared" si="871"/>
        <v>1.4409216813098035E-4</v>
      </c>
      <c r="AQ668" s="5">
        <f t="shared" si="872"/>
        <v>1.5806309320685945E-5</v>
      </c>
      <c r="AR668" s="5">
        <f t="shared" si="873"/>
        <v>1.8525732832063804E-5</v>
      </c>
      <c r="AS668" s="5">
        <f t="shared" si="874"/>
        <v>2.873946500240501E-5</v>
      </c>
      <c r="AT668" s="5">
        <f t="shared" si="875"/>
        <v>2.2292150494444156E-5</v>
      </c>
      <c r="AU668" s="5">
        <f t="shared" si="876"/>
        <v>1.1527469831127362E-5</v>
      </c>
      <c r="AV668" s="5">
        <f t="shared" si="877"/>
        <v>4.4707180922496564E-6</v>
      </c>
      <c r="AW668" s="5">
        <f t="shared" si="878"/>
        <v>2.6227774296071836E-8</v>
      </c>
      <c r="AX668" s="5">
        <f t="shared" si="879"/>
        <v>2.6460215908798591E-3</v>
      </c>
      <c r="AY668" s="5">
        <f t="shared" si="880"/>
        <v>1.1610300900363319E-3</v>
      </c>
      <c r="AZ668" s="5">
        <f t="shared" si="881"/>
        <v>2.5472030814411022E-4</v>
      </c>
      <c r="BA668" s="5">
        <f t="shared" si="882"/>
        <v>3.7255672606498446E-5</v>
      </c>
      <c r="BB668" s="5">
        <f t="shared" si="883"/>
        <v>4.0867917584058494E-6</v>
      </c>
      <c r="BC668" s="5">
        <f t="shared" si="884"/>
        <v>3.586431962290909E-7</v>
      </c>
      <c r="BD668" s="5">
        <f t="shared" si="885"/>
        <v>1.3547970364348567E-6</v>
      </c>
      <c r="BE668" s="5">
        <f t="shared" si="886"/>
        <v>2.1017328905117343E-6</v>
      </c>
      <c r="BF668" s="5">
        <f t="shared" si="887"/>
        <v>1.6302372326864804E-6</v>
      </c>
      <c r="BG668" s="5">
        <f t="shared" si="888"/>
        <v>8.4301021213981105E-7</v>
      </c>
      <c r="BH668" s="5">
        <f t="shared" si="889"/>
        <v>3.2694607425366715E-7</v>
      </c>
      <c r="BI668" s="5">
        <f t="shared" si="890"/>
        <v>1.0144003850065467E-7</v>
      </c>
      <c r="BJ668" s="8">
        <f t="shared" si="891"/>
        <v>0.65029343068728174</v>
      </c>
      <c r="BK668" s="8">
        <f t="shared" si="892"/>
        <v>0.24796166394198937</v>
      </c>
      <c r="BL668" s="8">
        <f t="shared" si="893"/>
        <v>9.9859407736211117E-2</v>
      </c>
      <c r="BM668" s="8">
        <f t="shared" si="894"/>
        <v>0.31952463139265508</v>
      </c>
      <c r="BN668" s="8">
        <f t="shared" si="895"/>
        <v>0.67935331080402883</v>
      </c>
    </row>
    <row r="669" spans="1:66" x14ac:dyDescent="0.25">
      <c r="A669" t="s">
        <v>99</v>
      </c>
      <c r="B669" t="s">
        <v>109</v>
      </c>
      <c r="C669" t="s">
        <v>104</v>
      </c>
      <c r="D669" t="s">
        <v>504</v>
      </c>
      <c r="E669">
        <f>VLOOKUP(A669,home!$A$2:$E$405,3,FALSE)</f>
        <v>1.3447619047618999</v>
      </c>
      <c r="F669">
        <f>VLOOKUP(B669,home!$B$2:$E$405,3,FALSE)</f>
        <v>0.98</v>
      </c>
      <c r="G669">
        <f>VLOOKUP(C669,away!$B$2:$E$405,4,FALSE)</f>
        <v>1.25</v>
      </c>
      <c r="H669">
        <f>VLOOKUP(A669,away!$A$2:$E$405,3,FALSE)</f>
        <v>1.2609523809523799</v>
      </c>
      <c r="I669">
        <f>VLOOKUP(C669,away!$B$2:$E$405,3,FALSE)</f>
        <v>0.56999999999999995</v>
      </c>
      <c r="J669">
        <f>VLOOKUP(B669,home!$B$2:$E$405,4,FALSE)</f>
        <v>0.83</v>
      </c>
      <c r="K669" s="3">
        <f t="shared" si="840"/>
        <v>1.6473333333333273</v>
      </c>
      <c r="L669" s="3">
        <f t="shared" si="841"/>
        <v>0.59655657142857088</v>
      </c>
      <c r="M669" s="5">
        <f t="shared" si="842"/>
        <v>0.10604519532371555</v>
      </c>
      <c r="N669" s="5">
        <f t="shared" si="843"/>
        <v>0.17469178509660013</v>
      </c>
      <c r="O669" s="5">
        <f t="shared" si="844"/>
        <v>6.3261958138788862E-2</v>
      </c>
      <c r="P669" s="5">
        <f t="shared" si="845"/>
        <v>0.1042135323739645</v>
      </c>
      <c r="Q669" s="5">
        <f t="shared" si="846"/>
        <v>0.1438878003245658</v>
      </c>
      <c r="R669" s="5">
        <f t="shared" si="847"/>
        <v>1.8869668424566825E-2</v>
      </c>
      <c r="S669" s="5">
        <f t="shared" si="848"/>
        <v>2.5603376694027714E-2</v>
      </c>
      <c r="T669" s="5">
        <f t="shared" si="849"/>
        <v>8.5837212832021781E-2</v>
      </c>
      <c r="U669" s="5">
        <f t="shared" si="850"/>
        <v>3.1084633784736308E-2</v>
      </c>
      <c r="V669" s="5">
        <f t="shared" si="851"/>
        <v>2.7956825576332099E-3</v>
      </c>
      <c r="W669" s="5">
        <f t="shared" si="852"/>
        <v>7.9010389911555734E-2</v>
      </c>
      <c r="X669" s="5">
        <f t="shared" si="853"/>
        <v>4.713416731287224E-2</v>
      </c>
      <c r="Y669" s="5">
        <f t="shared" si="854"/>
        <v>1.4059098624653835E-2</v>
      </c>
      <c r="Z669" s="5">
        <f t="shared" si="855"/>
        <v>3.7522748997845167E-3</v>
      </c>
      <c r="AA669" s="5">
        <f t="shared" si="856"/>
        <v>6.181247518245005E-3</v>
      </c>
      <c r="AB669" s="5">
        <f t="shared" si="857"/>
        <v>5.091287539194452E-3</v>
      </c>
      <c r="AC669" s="5">
        <f t="shared" si="858"/>
        <v>1.7171213759252727E-4</v>
      </c>
      <c r="AD669" s="5">
        <f t="shared" si="859"/>
        <v>3.2539112245242266E-2</v>
      </c>
      <c r="AE669" s="5">
        <f t="shared" si="860"/>
        <v>1.9411421238351153E-2</v>
      </c>
      <c r="AF669" s="5">
        <f t="shared" si="861"/>
        <v>5.7900054502532522E-3</v>
      </c>
      <c r="AG669" s="5">
        <f t="shared" si="862"/>
        <v>1.1513552666519399E-3</v>
      </c>
      <c r="AH669" s="5">
        <f t="shared" si="863"/>
        <v>5.596110623182338E-4</v>
      </c>
      <c r="AI669" s="5">
        <f t="shared" si="864"/>
        <v>9.2186595665890055E-4</v>
      </c>
      <c r="AJ669" s="5">
        <f t="shared" si="865"/>
        <v>7.5931025963471175E-4</v>
      </c>
      <c r="AK669" s="5">
        <f t="shared" si="866"/>
        <v>4.1694570034608131E-4</v>
      </c>
      <c r="AL669" s="5">
        <f t="shared" si="867"/>
        <v>6.7498497618400091E-6</v>
      </c>
      <c r="AM669" s="5">
        <f t="shared" si="868"/>
        <v>1.0720552847732434E-2</v>
      </c>
      <c r="AN669" s="5">
        <f t="shared" si="869"/>
        <v>6.3954162506620624E-3</v>
      </c>
      <c r="AO669" s="5">
        <f t="shared" si="870"/>
        <v>1.9076137956767624E-3</v>
      </c>
      <c r="AP669" s="5">
        <f t="shared" si="871"/>
        <v>3.7933318185292398E-4</v>
      </c>
      <c r="AQ669" s="5">
        <f t="shared" si="872"/>
        <v>5.6573425598817712E-5</v>
      </c>
      <c r="AR669" s="5">
        <f t="shared" si="873"/>
        <v>6.6767931334013185E-5</v>
      </c>
      <c r="AS669" s="5">
        <f t="shared" si="874"/>
        <v>1.0998903888423067E-4</v>
      </c>
      <c r="AT669" s="5">
        <f t="shared" si="875"/>
        <v>9.0594305027644345E-5</v>
      </c>
      <c r="AU669" s="5">
        <f t="shared" si="876"/>
        <v>4.9746339494068526E-5</v>
      </c>
      <c r="AV669" s="5">
        <f t="shared" si="877"/>
        <v>2.048720081497382E-5</v>
      </c>
      <c r="AW669" s="5">
        <f t="shared" si="878"/>
        <v>1.8425730980068888E-7</v>
      </c>
      <c r="AX669" s="5">
        <f t="shared" si="879"/>
        <v>2.9433873429718653E-3</v>
      </c>
      <c r="AY669" s="5">
        <f t="shared" si="880"/>
        <v>1.7558970617095469E-3</v>
      </c>
      <c r="AZ669" s="5">
        <f t="shared" si="881"/>
        <v>5.2374596545747443E-4</v>
      </c>
      <c r="BA669" s="5">
        <f t="shared" si="882"/>
        <v>1.041480324842859E-4</v>
      </c>
      <c r="BB669" s="5">
        <f t="shared" si="883"/>
        <v>1.553254829496425E-5</v>
      </c>
      <c r="BC669" s="5">
        <f t="shared" si="884"/>
        <v>1.8532087512785142E-6</v>
      </c>
      <c r="BD669" s="5">
        <f t="shared" si="885"/>
        <v>6.6384746996661904E-6</v>
      </c>
      <c r="BE669" s="5">
        <f t="shared" si="886"/>
        <v>1.0935780655250066E-5</v>
      </c>
      <c r="BF669" s="5">
        <f t="shared" si="887"/>
        <v>9.0074379997076061E-6</v>
      </c>
      <c r="BG669" s="5">
        <f t="shared" si="888"/>
        <v>4.9460842882838701E-6</v>
      </c>
      <c r="BH669" s="5">
        <f t="shared" si="889"/>
        <v>2.036962379391567E-6</v>
      </c>
      <c r="BI669" s="5">
        <f t="shared" si="890"/>
        <v>6.7111120526353843E-7</v>
      </c>
      <c r="BJ669" s="8">
        <f t="shared" si="891"/>
        <v>0.62831640196396044</v>
      </c>
      <c r="BK669" s="8">
        <f t="shared" si="892"/>
        <v>0.24059214599840492</v>
      </c>
      <c r="BL669" s="8">
        <f t="shared" si="893"/>
        <v>0.12751834905127185</v>
      </c>
      <c r="BM669" s="8">
        <f t="shared" si="894"/>
        <v>0.38745351942682044</v>
      </c>
      <c r="BN669" s="8">
        <f t="shared" si="895"/>
        <v>0.6109699396822017</v>
      </c>
    </row>
    <row r="670" spans="1:66" x14ac:dyDescent="0.25">
      <c r="A670" t="s">
        <v>99</v>
      </c>
      <c r="B670" t="s">
        <v>111</v>
      </c>
      <c r="C670" t="s">
        <v>417</v>
      </c>
      <c r="D670" t="s">
        <v>504</v>
      </c>
      <c r="E670">
        <f>VLOOKUP(A670,home!$A$2:$E$405,3,FALSE)</f>
        <v>1.3447619047618999</v>
      </c>
      <c r="F670">
        <f>VLOOKUP(B670,home!$B$2:$E$405,3,FALSE)</f>
        <v>0.96</v>
      </c>
      <c r="G670">
        <f>VLOOKUP(C670,away!$B$2:$E$405,4,FALSE)</f>
        <v>0.78</v>
      </c>
      <c r="H670">
        <f>VLOOKUP(A670,away!$A$2:$E$405,3,FALSE)</f>
        <v>1.2609523809523799</v>
      </c>
      <c r="I670">
        <f>VLOOKUP(C670,away!$B$2:$E$405,3,FALSE)</f>
        <v>0.68</v>
      </c>
      <c r="J670">
        <f>VLOOKUP(B670,home!$B$2:$E$405,4,FALSE)</f>
        <v>0.68</v>
      </c>
      <c r="K670" s="3">
        <f t="shared" si="840"/>
        <v>1.0069577142857107</v>
      </c>
      <c r="L670" s="3">
        <f t="shared" si="841"/>
        <v>0.58306438095238056</v>
      </c>
      <c r="M670" s="5">
        <f t="shared" si="842"/>
        <v>0.20392110599904709</v>
      </c>
      <c r="N670" s="5">
        <f t="shared" si="843"/>
        <v>0.20533993079141458</v>
      </c>
      <c r="O670" s="5">
        <f t="shared" si="844"/>
        <v>0.11889913343245917</v>
      </c>
      <c r="P670" s="5">
        <f t="shared" si="845"/>
        <v>0.1197263996317008</v>
      </c>
      <c r="Q670" s="5">
        <f t="shared" si="846"/>
        <v>0.10338431368065441</v>
      </c>
      <c r="R670" s="5">
        <f t="shared" si="847"/>
        <v>3.4662924815285649E-2</v>
      </c>
      <c r="S670" s="5">
        <f t="shared" si="848"/>
        <v>1.7573476147236949E-2</v>
      </c>
      <c r="T670" s="5">
        <f t="shared" si="849"/>
        <v>6.0279710856397495E-2</v>
      </c>
      <c r="U670" s="5">
        <f t="shared" si="850"/>
        <v>3.4904099542457476E-2</v>
      </c>
      <c r="V670" s="5">
        <f t="shared" si="851"/>
        <v>1.1464177764098876E-3</v>
      </c>
      <c r="W670" s="5">
        <f t="shared" si="852"/>
        <v>3.4701210732289565E-2</v>
      </c>
      <c r="X670" s="5">
        <f t="shared" si="853"/>
        <v>2.023303995392052E-2</v>
      </c>
      <c r="Y670" s="5">
        <f t="shared" si="854"/>
        <v>5.8985824577587262E-3</v>
      </c>
      <c r="Z670" s="5">
        <f t="shared" si="855"/>
        <v>6.7369055998078124E-3</v>
      </c>
      <c r="AA670" s="5">
        <f t="shared" si="856"/>
        <v>6.7837790641410789E-3</v>
      </c>
      <c r="AB670" s="5">
        <f t="shared" si="857"/>
        <v>3.4154893303233792E-3</v>
      </c>
      <c r="AC670" s="5">
        <f t="shared" si="858"/>
        <v>4.2067884590369903E-5</v>
      </c>
      <c r="AD670" s="5">
        <f t="shared" si="859"/>
        <v>8.7356629604832675E-3</v>
      </c>
      <c r="AE670" s="5">
        <f t="shared" si="860"/>
        <v>5.0934539162628169E-3</v>
      </c>
      <c r="AF670" s="5">
        <f t="shared" si="861"/>
        <v>1.4849057772976289E-3</v>
      </c>
      <c r="AG670" s="5">
        <f t="shared" si="862"/>
        <v>2.8859855593755184E-4</v>
      </c>
      <c r="AH670" s="5">
        <f t="shared" si="863"/>
        <v>9.820124232716419E-4</v>
      </c>
      <c r="AI670" s="5">
        <f t="shared" si="864"/>
        <v>9.8884498513778429E-4</v>
      </c>
      <c r="AJ670" s="5">
        <f t="shared" si="865"/>
        <v>4.9786254300861546E-4</v>
      </c>
      <c r="AK670" s="5">
        <f t="shared" si="866"/>
        <v>1.6710884277880891E-4</v>
      </c>
      <c r="AL670" s="5">
        <f t="shared" si="867"/>
        <v>9.8795783544846725E-7</v>
      </c>
      <c r="AM670" s="5">
        <f t="shared" si="868"/>
        <v>1.759288641491716E-3</v>
      </c>
      <c r="AN670" s="5">
        <f t="shared" si="869"/>
        <v>1.0257785426679221E-3</v>
      </c>
      <c r="AO670" s="5">
        <f t="shared" si="870"/>
        <v>2.9904746548745353E-4</v>
      </c>
      <c r="AP670" s="5">
        <f t="shared" si="871"/>
        <v>5.8121308446606826E-5</v>
      </c>
      <c r="AQ670" s="5">
        <f t="shared" si="872"/>
        <v>8.4721161823907933E-6</v>
      </c>
      <c r="AR670" s="5">
        <f t="shared" si="873"/>
        <v>1.1451529313248546E-4</v>
      </c>
      <c r="AS670" s="5">
        <f t="shared" si="874"/>
        <v>1.1531205782344569E-4</v>
      </c>
      <c r="AT670" s="5">
        <f t="shared" si="875"/>
        <v>5.8057183087739288E-5</v>
      </c>
      <c r="AU670" s="5">
        <f t="shared" si="876"/>
        <v>1.9487042793298993E-5</v>
      </c>
      <c r="AV670" s="5">
        <f t="shared" si="877"/>
        <v>4.9056570173320451E-6</v>
      </c>
      <c r="AW670" s="5">
        <f t="shared" si="878"/>
        <v>1.6112526847450648E-8</v>
      </c>
      <c r="AX670" s="5">
        <f t="shared" si="879"/>
        <v>2.9525487820088512E-4</v>
      </c>
      <c r="AY670" s="5">
        <f t="shared" si="880"/>
        <v>1.7215260278136959E-4</v>
      </c>
      <c r="AZ670" s="5">
        <f t="shared" si="881"/>
        <v>5.0188025385030166E-5</v>
      </c>
      <c r="BA670" s="5">
        <f t="shared" si="882"/>
        <v>9.7542833174483255E-6</v>
      </c>
      <c r="BB670" s="5">
        <f t="shared" si="883"/>
        <v>1.4218437910305349E-6</v>
      </c>
      <c r="BC670" s="5">
        <f t="shared" si="884"/>
        <v>1.6580529396564104E-7</v>
      </c>
      <c r="BD670" s="5">
        <f t="shared" si="885"/>
        <v>1.1128298083312163E-5</v>
      </c>
      <c r="BE670" s="5">
        <f t="shared" si="886"/>
        <v>1.120572560186207E-5</v>
      </c>
      <c r="BF670" s="5">
        <f t="shared" si="887"/>
        <v>5.64184591948195E-6</v>
      </c>
      <c r="BG670" s="5">
        <f t="shared" si="888"/>
        <v>1.8937000904779028E-6</v>
      </c>
      <c r="BH670" s="5">
        <f t="shared" si="889"/>
        <v>4.7671897866256807E-7</v>
      </c>
      <c r="BI670" s="5">
        <f t="shared" si="890"/>
        <v>9.6007170622135656E-8</v>
      </c>
      <c r="BJ670" s="8">
        <f t="shared" si="891"/>
        <v>0.44911905519546236</v>
      </c>
      <c r="BK670" s="8">
        <f t="shared" si="892"/>
        <v>0.34258260799960194</v>
      </c>
      <c r="BL670" s="8">
        <f t="shared" si="893"/>
        <v>0.20164397450856236</v>
      </c>
      <c r="BM670" s="8">
        <f t="shared" si="894"/>
        <v>0.21397659846261824</v>
      </c>
      <c r="BN670" s="8">
        <f t="shared" si="895"/>
        <v>0.7859338083505617</v>
      </c>
    </row>
    <row r="671" spans="1:66" x14ac:dyDescent="0.25">
      <c r="A671" t="s">
        <v>99</v>
      </c>
      <c r="B671" t="s">
        <v>105</v>
      </c>
      <c r="C671" t="s">
        <v>114</v>
      </c>
      <c r="D671" t="s">
        <v>504</v>
      </c>
      <c r="E671">
        <f>VLOOKUP(A671,home!$A$2:$E$405,3,FALSE)</f>
        <v>1.3447619047618999</v>
      </c>
      <c r="F671">
        <f>VLOOKUP(B671,home!$B$2:$E$405,3,FALSE)</f>
        <v>1.1299999999999999</v>
      </c>
      <c r="G671">
        <f>VLOOKUP(C671,away!$B$2:$E$405,4,FALSE)</f>
        <v>0.78</v>
      </c>
      <c r="H671">
        <f>VLOOKUP(A671,away!$A$2:$E$405,3,FALSE)</f>
        <v>1.2609523809523799</v>
      </c>
      <c r="I671">
        <f>VLOOKUP(C671,away!$B$2:$E$405,3,FALSE)</f>
        <v>0.91</v>
      </c>
      <c r="J671">
        <f>VLOOKUP(B671,home!$B$2:$E$405,4,FALSE)</f>
        <v>1.36</v>
      </c>
      <c r="K671" s="3">
        <f t="shared" si="840"/>
        <v>1.1852731428571384</v>
      </c>
      <c r="L671" s="3">
        <f t="shared" si="841"/>
        <v>1.5605546666666654</v>
      </c>
      <c r="M671" s="5">
        <f t="shared" si="842"/>
        <v>6.4195137596691765E-2</v>
      </c>
      <c r="N671" s="5">
        <f t="shared" si="843"/>
        <v>7.6088772495377294E-2</v>
      </c>
      <c r="O671" s="5">
        <f t="shared" si="844"/>
        <v>0.10018002155382605</v>
      </c>
      <c r="P671" s="5">
        <f t="shared" si="845"/>
        <v>0.11874068899859927</v>
      </c>
      <c r="Q671" s="5">
        <f t="shared" si="846"/>
        <v>4.5092989255868826E-2</v>
      </c>
      <c r="R671" s="5">
        <f t="shared" si="847"/>
        <v>7.8168200071295199E-2</v>
      </c>
      <c r="S671" s="5">
        <f t="shared" si="848"/>
        <v>5.4908174324828744E-2</v>
      </c>
      <c r="T671" s="5">
        <f t="shared" si="849"/>
        <v>7.0370074817195899E-2</v>
      </c>
      <c r="U671" s="5">
        <f t="shared" si="850"/>
        <v>9.2650668169989653E-2</v>
      </c>
      <c r="V671" s="5">
        <f t="shared" si="851"/>
        <v>1.1284749550047189E-2</v>
      </c>
      <c r="W671" s="5">
        <f t="shared" si="852"/>
        <v>1.7815836365375606E-2</v>
      </c>
      <c r="X671" s="5">
        <f t="shared" si="853"/>
        <v>2.7802586580556586E-2</v>
      </c>
      <c r="Y671" s="5">
        <f t="shared" si="854"/>
        <v>2.1693728116845799E-2</v>
      </c>
      <c r="Z671" s="5">
        <f t="shared" si="855"/>
        <v>4.0661916468731102E-2</v>
      </c>
      <c r="AA671" s="5">
        <f t="shared" si="856"/>
        <v>4.8195477527487346E-2</v>
      </c>
      <c r="AB671" s="5">
        <f t="shared" si="857"/>
        <v>2.8562402560252758E-2</v>
      </c>
      <c r="AC671" s="5">
        <f t="shared" si="858"/>
        <v>1.3045759645064316E-3</v>
      </c>
      <c r="AD671" s="5">
        <f t="shared" si="859"/>
        <v>5.2791580903543125E-3</v>
      </c>
      <c r="AE671" s="5">
        <f t="shared" si="860"/>
        <v>8.2384147939735045E-3</v>
      </c>
      <c r="AF671" s="5">
        <f t="shared" si="861"/>
        <v>6.4282483263355256E-3</v>
      </c>
      <c r="AG671" s="5">
        <f t="shared" si="862"/>
        <v>3.3438776413850287E-3</v>
      </c>
      <c r="AH671" s="5">
        <f t="shared" si="863"/>
        <v>1.5863785875222105E-2</v>
      </c>
      <c r="AI671" s="5">
        <f t="shared" si="864"/>
        <v>1.8802919341937185E-2</v>
      </c>
      <c r="AJ671" s="5">
        <f t="shared" si="865"/>
        <v>1.1143297651653583E-2</v>
      </c>
      <c r="AK671" s="5">
        <f t="shared" si="866"/>
        <v>4.402617143122671E-3</v>
      </c>
      <c r="AL671" s="5">
        <f t="shared" si="867"/>
        <v>9.6522107234793889E-5</v>
      </c>
      <c r="AM671" s="5">
        <f t="shared" si="868"/>
        <v>1.2514488602787892E-3</v>
      </c>
      <c r="AN671" s="5">
        <f t="shared" si="869"/>
        <v>1.9529543590027444E-3</v>
      </c>
      <c r="AO671" s="5">
        <f t="shared" si="870"/>
        <v>1.5238460193643698E-3</v>
      </c>
      <c r="AP671" s="5">
        <f t="shared" si="871"/>
        <v>7.9268167226682971E-4</v>
      </c>
      <c r="AQ671" s="5">
        <f t="shared" si="872"/>
        <v>3.0925577070928419E-4</v>
      </c>
      <c r="AR671" s="5">
        <f t="shared" si="873"/>
        <v>4.9512610157157145E-3</v>
      </c>
      <c r="AS671" s="5">
        <f t="shared" si="874"/>
        <v>5.8685967052033924E-3</v>
      </c>
      <c r="AT671" s="5">
        <f t="shared" si="875"/>
        <v>3.4779450304687366E-3</v>
      </c>
      <c r="AU671" s="5">
        <f t="shared" si="876"/>
        <v>1.3741049456493484E-3</v>
      </c>
      <c r="AV671" s="5">
        <f t="shared" si="877"/>
        <v>4.0717242188633535E-4</v>
      </c>
      <c r="AW671" s="5">
        <f t="shared" si="878"/>
        <v>4.9593153459434619E-6</v>
      </c>
      <c r="AX671" s="5">
        <f t="shared" si="879"/>
        <v>2.4721812062460395E-4</v>
      </c>
      <c r="AY671" s="5">
        <f t="shared" si="880"/>
        <v>3.8579739182528831E-4</v>
      </c>
      <c r="AZ671" s="5">
        <f t="shared" si="881"/>
        <v>3.0102896010039096E-4</v>
      </c>
      <c r="BA671" s="5">
        <f t="shared" si="882"/>
        <v>1.5659071616215951E-4</v>
      </c>
      <c r="BB671" s="5">
        <f t="shared" si="883"/>
        <v>6.1092093215883286E-5</v>
      </c>
      <c r="BC671" s="5">
        <f t="shared" si="884"/>
        <v>1.9067510232896307E-5</v>
      </c>
      <c r="BD671" s="5">
        <f t="shared" si="885"/>
        <v>1.2877855806599839E-3</v>
      </c>
      <c r="BE671" s="5">
        <f t="shared" si="886"/>
        <v>1.5263776625149641E-3</v>
      </c>
      <c r="BF671" s="5">
        <f t="shared" si="887"/>
        <v>9.0458722461802209E-4</v>
      </c>
      <c r="BG671" s="5">
        <f t="shared" si="888"/>
        <v>3.5739431423713975E-4</v>
      </c>
      <c r="BH671" s="5">
        <f t="shared" si="889"/>
        <v>1.0590247051878164E-4</v>
      </c>
      <c r="BI671" s="5">
        <f t="shared" si="890"/>
        <v>2.5104670813626356E-5</v>
      </c>
      <c r="BJ671" s="8">
        <f t="shared" si="891"/>
        <v>0.28915466795705164</v>
      </c>
      <c r="BK671" s="8">
        <f t="shared" si="892"/>
        <v>0.25091564593373356</v>
      </c>
      <c r="BL671" s="8">
        <f t="shared" si="893"/>
        <v>0.41825562193707244</v>
      </c>
      <c r="BM671" s="8">
        <f t="shared" si="894"/>
        <v>0.51614120424845111</v>
      </c>
      <c r="BN671" s="8">
        <f t="shared" si="895"/>
        <v>0.48246580997165844</v>
      </c>
    </row>
    <row r="672" spans="1:66" x14ac:dyDescent="0.25">
      <c r="A672" t="s">
        <v>99</v>
      </c>
      <c r="B672" t="s">
        <v>117</v>
      </c>
      <c r="C672" t="s">
        <v>118</v>
      </c>
      <c r="D672" t="s">
        <v>504</v>
      </c>
      <c r="E672">
        <f>VLOOKUP(A672,home!$A$2:$E$405,3,FALSE)</f>
        <v>1.3447619047618999</v>
      </c>
      <c r="F672">
        <f>VLOOKUP(B672,home!$B$2:$E$405,3,FALSE)</f>
        <v>0.98</v>
      </c>
      <c r="G672">
        <f>VLOOKUP(C672,away!$B$2:$E$405,4,FALSE)</f>
        <v>1.22</v>
      </c>
      <c r="H672">
        <f>VLOOKUP(A672,away!$A$2:$E$405,3,FALSE)</f>
        <v>1.2609523809523799</v>
      </c>
      <c r="I672">
        <f>VLOOKUP(C672,away!$B$2:$E$405,3,FALSE)</f>
        <v>1.05</v>
      </c>
      <c r="J672">
        <f>VLOOKUP(B672,home!$B$2:$E$405,4,FALSE)</f>
        <v>1.01</v>
      </c>
      <c r="K672" s="3">
        <f t="shared" si="840"/>
        <v>1.6077973333333275</v>
      </c>
      <c r="L672" s="3">
        <f t="shared" si="841"/>
        <v>1.3372399999999989</v>
      </c>
      <c r="M672" s="5">
        <f t="shared" si="842"/>
        <v>5.2600096042698392E-2</v>
      </c>
      <c r="N672" s="5">
        <f t="shared" si="843"/>
        <v>8.4570294150527386E-2</v>
      </c>
      <c r="O672" s="5">
        <f t="shared" si="844"/>
        <v>7.0338952432137933E-2</v>
      </c>
      <c r="P672" s="5">
        <f t="shared" si="845"/>
        <v>0.11309078014985113</v>
      </c>
      <c r="Q672" s="5">
        <f t="shared" si="846"/>
        <v>6.7985946707216527E-2</v>
      </c>
      <c r="R672" s="5">
        <f t="shared" si="847"/>
        <v>4.7030030375176037E-2</v>
      </c>
      <c r="S672" s="5">
        <f t="shared" si="848"/>
        <v>6.0786602673310756E-2</v>
      </c>
      <c r="T672" s="5">
        <f t="shared" si="849"/>
        <v>9.0913527374758149E-2</v>
      </c>
      <c r="U672" s="5">
        <f t="shared" si="850"/>
        <v>7.5614757423793422E-2</v>
      </c>
      <c r="V672" s="5">
        <f t="shared" si="851"/>
        <v>1.4521317631991921E-2</v>
      </c>
      <c r="W672" s="5">
        <f t="shared" si="852"/>
        <v>3.643587460666816E-2</v>
      </c>
      <c r="X672" s="5">
        <f t="shared" si="853"/>
        <v>4.8723508959020889E-2</v>
      </c>
      <c r="Y672" s="5">
        <f t="shared" si="854"/>
        <v>3.257751256018053E-2</v>
      </c>
      <c r="Z672" s="5">
        <f t="shared" si="855"/>
        <v>2.0963479272966781E-2</v>
      </c>
      <c r="AA672" s="5">
        <f t="shared" si="856"/>
        <v>3.3705026072464471E-2</v>
      </c>
      <c r="AB672" s="5">
        <f t="shared" si="857"/>
        <v>2.7095425519619333E-2</v>
      </c>
      <c r="AC672" s="5">
        <f t="shared" si="858"/>
        <v>1.9513119549162382E-3</v>
      </c>
      <c r="AD672" s="5">
        <f t="shared" si="859"/>
        <v>1.4645375507567135E-2</v>
      </c>
      <c r="AE672" s="5">
        <f t="shared" si="860"/>
        <v>1.9584381943739057E-2</v>
      </c>
      <c r="AF672" s="5">
        <f t="shared" si="861"/>
        <v>1.3094509455222801E-2</v>
      </c>
      <c r="AG672" s="5">
        <f t="shared" si="862"/>
        <v>5.8368339413007071E-3</v>
      </c>
      <c r="AH672" s="5">
        <f t="shared" si="863"/>
        <v>7.0083007557455194E-3</v>
      </c>
      <c r="AI672" s="5">
        <f t="shared" si="864"/>
        <v>1.126792726628559E-2</v>
      </c>
      <c r="AJ672" s="5">
        <f t="shared" si="865"/>
        <v>9.0582717054639335E-3</v>
      </c>
      <c r="AK672" s="5">
        <f t="shared" si="866"/>
        <v>4.8546216975512164E-3</v>
      </c>
      <c r="AL672" s="5">
        <f t="shared" si="867"/>
        <v>1.6781367936520431E-4</v>
      </c>
      <c r="AM672" s="5">
        <f t="shared" si="868"/>
        <v>4.7093591373463337E-3</v>
      </c>
      <c r="AN672" s="5">
        <f t="shared" si="869"/>
        <v>6.2975434128250051E-3</v>
      </c>
      <c r="AO672" s="5">
        <f t="shared" si="870"/>
        <v>4.2106634766830523E-3</v>
      </c>
      <c r="AP672" s="5">
        <f t="shared" si="871"/>
        <v>1.8768892091865464E-3</v>
      </c>
      <c r="AQ672" s="5">
        <f t="shared" si="872"/>
        <v>6.2746283152315401E-4</v>
      </c>
      <c r="AR672" s="5">
        <f t="shared" si="873"/>
        <v>1.8743560205226259E-3</v>
      </c>
      <c r="AS672" s="5">
        <f t="shared" si="874"/>
        <v>3.0135846115135457E-3</v>
      </c>
      <c r="AT672" s="5">
        <f t="shared" si="875"/>
        <v>2.4226166510829157E-3</v>
      </c>
      <c r="AU672" s="5">
        <f t="shared" si="876"/>
        <v>1.2983588637666766E-3</v>
      </c>
      <c r="AV672" s="5">
        <f t="shared" si="877"/>
        <v>5.2187447971843758E-4</v>
      </c>
      <c r="AW672" s="5">
        <f t="shared" si="878"/>
        <v>1.0022256689323605E-5</v>
      </c>
      <c r="AX672" s="5">
        <f t="shared" si="879"/>
        <v>1.2619491771223958E-3</v>
      </c>
      <c r="AY672" s="5">
        <f t="shared" si="880"/>
        <v>1.687528917615151E-3</v>
      </c>
      <c r="AZ672" s="5">
        <f t="shared" si="881"/>
        <v>1.1283155848958416E-3</v>
      </c>
      <c r="BA672" s="5">
        <f t="shared" si="882"/>
        <v>5.0294291091537117E-4</v>
      </c>
      <c r="BB672" s="5">
        <f t="shared" si="883"/>
        <v>1.6813884454811763E-4</v>
      </c>
      <c r="BC672" s="5">
        <f t="shared" si="884"/>
        <v>4.4968397696704921E-5</v>
      </c>
      <c r="BD672" s="5">
        <f t="shared" si="885"/>
        <v>4.17743974147279E-4</v>
      </c>
      <c r="BE672" s="5">
        <f t="shared" si="886"/>
        <v>6.7164764765006166E-4</v>
      </c>
      <c r="BF672" s="5">
        <f t="shared" si="887"/>
        <v>5.3993664841568581E-4</v>
      </c>
      <c r="BG672" s="5">
        <f t="shared" si="888"/>
        <v>2.8936956783055811E-4</v>
      </c>
      <c r="BH672" s="5">
        <f t="shared" si="889"/>
        <v>1.1631190487644712E-4</v>
      </c>
      <c r="BI672" s="5">
        <f t="shared" si="890"/>
        <v>3.7401194099054263E-5</v>
      </c>
      <c r="BJ672" s="8">
        <f t="shared" si="891"/>
        <v>0.43688352710655892</v>
      </c>
      <c r="BK672" s="8">
        <f t="shared" si="892"/>
        <v>0.24480545104974877</v>
      </c>
      <c r="BL672" s="8">
        <f t="shared" si="893"/>
        <v>0.29717651481186075</v>
      </c>
      <c r="BM672" s="8">
        <f t="shared" si="894"/>
        <v>0.56253536572260199</v>
      </c>
      <c r="BN672" s="8">
        <f t="shared" si="895"/>
        <v>0.43561609985760741</v>
      </c>
    </row>
    <row r="673" spans="1:66" x14ac:dyDescent="0.25">
      <c r="A673" t="s">
        <v>99</v>
      </c>
      <c r="B673" t="s">
        <v>121</v>
      </c>
      <c r="C673" t="s">
        <v>108</v>
      </c>
      <c r="D673" t="s">
        <v>504</v>
      </c>
      <c r="E673">
        <f>VLOOKUP(A673,home!$A$2:$E$405,3,FALSE)</f>
        <v>1.3447619047618999</v>
      </c>
      <c r="F673">
        <f>VLOOKUP(B673,home!$B$2:$E$405,3,FALSE)</f>
        <v>1.1200000000000001</v>
      </c>
      <c r="G673">
        <f>VLOOKUP(C673,away!$B$2:$E$405,4,FALSE)</f>
        <v>0.88</v>
      </c>
      <c r="H673">
        <f>VLOOKUP(A673,away!$A$2:$E$405,3,FALSE)</f>
        <v>1.2609523809523799</v>
      </c>
      <c r="I673">
        <f>VLOOKUP(C673,away!$B$2:$E$405,3,FALSE)</f>
        <v>0.74</v>
      </c>
      <c r="J673">
        <f>VLOOKUP(B673,home!$B$2:$E$405,4,FALSE)</f>
        <v>1.01</v>
      </c>
      <c r="K673" s="3">
        <f t="shared" si="840"/>
        <v>1.3253973333333287</v>
      </c>
      <c r="L673" s="3">
        <f t="shared" si="841"/>
        <v>0.94243580952380868</v>
      </c>
      <c r="M673" s="5">
        <f t="shared" si="842"/>
        <v>0.10353628553301915</v>
      </c>
      <c r="N673" s="5">
        <f t="shared" si="843"/>
        <v>0.13722671674870168</v>
      </c>
      <c r="O673" s="5">
        <f t="shared" si="844"/>
        <v>9.7576303071399098E-2</v>
      </c>
      <c r="P673" s="5">
        <f t="shared" si="845"/>
        <v>0.12932737188735705</v>
      </c>
      <c r="Q673" s="5">
        <f t="shared" si="846"/>
        <v>9.0939962220408621E-2</v>
      </c>
      <c r="R673" s="5">
        <f t="shared" si="847"/>
        <v>4.5979701087717255E-2</v>
      </c>
      <c r="S673" s="5">
        <f t="shared" si="848"/>
        <v>4.0385766770522052E-2</v>
      </c>
      <c r="T673" s="5">
        <f t="shared" si="849"/>
        <v>8.5705076913255365E-2</v>
      </c>
      <c r="U673" s="5">
        <f t="shared" si="850"/>
        <v>6.0941373209123996E-2</v>
      </c>
      <c r="V673" s="5">
        <f t="shared" si="851"/>
        <v>5.6051042622923325E-3</v>
      </c>
      <c r="W673" s="5">
        <f t="shared" si="852"/>
        <v>4.0177194473454421E-2</v>
      </c>
      <c r="X673" s="5">
        <f t="shared" si="853"/>
        <v>3.7864426797985504E-2</v>
      </c>
      <c r="Y673" s="5">
        <f t="shared" si="854"/>
        <v>1.7842395860757233E-2</v>
      </c>
      <c r="Z673" s="5">
        <f t="shared" si="855"/>
        <v>1.4444305605421853E-2</v>
      </c>
      <c r="AA673" s="5">
        <f t="shared" si="856"/>
        <v>1.9144444131277773E-2</v>
      </c>
      <c r="AB673" s="5">
        <f t="shared" si="857"/>
        <v>1.2686997599872228E-2</v>
      </c>
      <c r="AC673" s="5">
        <f t="shared" si="858"/>
        <v>4.3758415205900902E-4</v>
      </c>
      <c r="AD673" s="5">
        <f t="shared" si="859"/>
        <v>1.331268660398275E-2</v>
      </c>
      <c r="AE673" s="5">
        <f t="shared" si="860"/>
        <v>1.2546352576561245E-2</v>
      </c>
      <c r="AF673" s="5">
        <f t="shared" si="861"/>
        <v>5.9120659735313096E-3</v>
      </c>
      <c r="AG673" s="5">
        <f t="shared" si="862"/>
        <v>1.8572475605743814E-3</v>
      </c>
      <c r="AH673" s="5">
        <f t="shared" si="863"/>
        <v>3.4032077115637577E-3</v>
      </c>
      <c r="AI673" s="5">
        <f t="shared" si="864"/>
        <v>4.5106024256860245E-3</v>
      </c>
      <c r="AJ673" s="5">
        <f t="shared" si="865"/>
        <v>2.9891702133655507E-3</v>
      </c>
      <c r="AK673" s="5">
        <f t="shared" si="866"/>
        <v>1.320612743224706E-3</v>
      </c>
      <c r="AL673" s="5">
        <f t="shared" si="867"/>
        <v>2.1863487983563589E-5</v>
      </c>
      <c r="AM673" s="5">
        <f t="shared" si="868"/>
        <v>3.5289198648842152E-3</v>
      </c>
      <c r="AN673" s="5">
        <f t="shared" si="869"/>
        <v>3.3257804496068044E-3</v>
      </c>
      <c r="AO673" s="5">
        <f t="shared" si="870"/>
        <v>1.5671672951618227E-3</v>
      </c>
      <c r="AP673" s="5">
        <f t="shared" si="871"/>
        <v>4.9231819282502336E-4</v>
      </c>
      <c r="AQ673" s="5">
        <f t="shared" si="872"/>
        <v>1.1599457364958735E-4</v>
      </c>
      <c r="AR673" s="5">
        <f t="shared" si="873"/>
        <v>6.4146096292505192E-4</v>
      </c>
      <c r="AS673" s="5">
        <f t="shared" si="874"/>
        <v>8.5019064969829301E-4</v>
      </c>
      <c r="AT673" s="5">
        <f t="shared" si="875"/>
        <v>5.6342020996752386E-4</v>
      </c>
      <c r="AU673" s="5">
        <f t="shared" si="876"/>
        <v>2.4891854794568681E-4</v>
      </c>
      <c r="AV673" s="5">
        <f t="shared" si="877"/>
        <v>8.2478994916104342E-5</v>
      </c>
      <c r="AW673" s="5">
        <f t="shared" si="878"/>
        <v>7.5860346035758256E-7</v>
      </c>
      <c r="AX673" s="5">
        <f t="shared" si="879"/>
        <v>7.7953682974409065E-4</v>
      </c>
      <c r="AY673" s="5">
        <f t="shared" si="880"/>
        <v>7.3466342319349553E-4</v>
      </c>
      <c r="AZ673" s="5">
        <f t="shared" si="881"/>
        <v>3.4618655898244714E-4</v>
      </c>
      <c r="BA673" s="5">
        <f t="shared" si="882"/>
        <v>1.0875286998696145E-4</v>
      </c>
      <c r="BB673" s="5">
        <f t="shared" si="883"/>
        <v>2.5623149766049882E-5</v>
      </c>
      <c r="BC673" s="5">
        <f t="shared" si="884"/>
        <v>4.8296347784634033E-6</v>
      </c>
      <c r="BD673" s="5">
        <f t="shared" si="885"/>
        <v>1.0075596364536546E-4</v>
      </c>
      <c r="BE673" s="5">
        <f t="shared" si="886"/>
        <v>1.3354168553299716E-4</v>
      </c>
      <c r="BF673" s="5">
        <f t="shared" si="887"/>
        <v>8.849789694713621E-5</v>
      </c>
      <c r="BG673" s="5">
        <f t="shared" si="888"/>
        <v>3.9098292206447363E-5</v>
      </c>
      <c r="BH673" s="5">
        <f t="shared" si="889"/>
        <v>1.295519305707814E-5</v>
      </c>
      <c r="BI673" s="5">
        <f t="shared" si="890"/>
        <v>3.4341556661339667E-6</v>
      </c>
      <c r="BJ673" s="8">
        <f t="shared" si="891"/>
        <v>0.45441389857179149</v>
      </c>
      <c r="BK673" s="8">
        <f t="shared" si="892"/>
        <v>0.28004863951642667</v>
      </c>
      <c r="BL673" s="8">
        <f t="shared" si="893"/>
        <v>0.25131716474573812</v>
      </c>
      <c r="BM673" s="8">
        <f t="shared" si="894"/>
        <v>0.39490376307104208</v>
      </c>
      <c r="BN673" s="8">
        <f t="shared" si="895"/>
        <v>0.60458634054860272</v>
      </c>
    </row>
    <row r="674" spans="1:66" x14ac:dyDescent="0.25">
      <c r="A674" t="s">
        <v>99</v>
      </c>
      <c r="B674" t="s">
        <v>103</v>
      </c>
      <c r="C674" t="s">
        <v>112</v>
      </c>
      <c r="D674" t="s">
        <v>504</v>
      </c>
      <c r="E674">
        <f>VLOOKUP(A674,home!$A$2:$E$405,3,FALSE)</f>
        <v>1.3447619047618999</v>
      </c>
      <c r="F674">
        <f>VLOOKUP(B674,home!$B$2:$E$405,3,FALSE)</f>
        <v>1.01</v>
      </c>
      <c r="G674">
        <f>VLOOKUP(C674,away!$B$2:$E$405,4,FALSE)</f>
        <v>1.35</v>
      </c>
      <c r="H674">
        <f>VLOOKUP(A674,away!$A$2:$E$405,3,FALSE)</f>
        <v>1.2609523809523799</v>
      </c>
      <c r="I674">
        <f>VLOOKUP(C674,away!$B$2:$E$405,3,FALSE)</f>
        <v>0.68</v>
      </c>
      <c r="J674">
        <f>VLOOKUP(B674,home!$B$2:$E$405,4,FALSE)</f>
        <v>1.08</v>
      </c>
      <c r="K674" s="3">
        <f t="shared" si="840"/>
        <v>1.8335828571428505</v>
      </c>
      <c r="L674" s="3">
        <f t="shared" si="841"/>
        <v>0.92604342857142796</v>
      </c>
      <c r="M674" s="5">
        <f t="shared" si="842"/>
        <v>6.331542581793502E-2</v>
      </c>
      <c r="N674" s="5">
        <f t="shared" si="843"/>
        <v>0.11609407937246548</v>
      </c>
      <c r="O674" s="5">
        <f t="shared" si="844"/>
        <v>5.8632834005900455E-2</v>
      </c>
      <c r="P674" s="5">
        <f t="shared" si="845"/>
        <v>0.10750815929892142</v>
      </c>
      <c r="Q674" s="5">
        <f t="shared" si="846"/>
        <v>0.1064340568765671</v>
      </c>
      <c r="R674" s="5">
        <f t="shared" si="847"/>
        <v>2.7148275314841736E-2</v>
      </c>
      <c r="S674" s="5">
        <f t="shared" si="848"/>
        <v>4.5636605007907477E-2</v>
      </c>
      <c r="T674" s="5">
        <f t="shared" si="849"/>
        <v>9.8562558946742568E-2</v>
      </c>
      <c r="U674" s="5">
        <f t="shared" si="850"/>
        <v>4.9778612218288221E-2</v>
      </c>
      <c r="V674" s="5">
        <f t="shared" si="851"/>
        <v>8.6099913210904034E-3</v>
      </c>
      <c r="W674" s="5">
        <f t="shared" si="852"/>
        <v>6.5051887368346856E-2</v>
      </c>
      <c r="X674" s="5">
        <f t="shared" si="853"/>
        <v>6.0240872813626285E-2</v>
      </c>
      <c r="Y674" s="5">
        <f t="shared" si="854"/>
        <v>2.7892832200232906E-2</v>
      </c>
      <c r="Z674" s="5">
        <f t="shared" si="855"/>
        <v>8.3801606507857025E-3</v>
      </c>
      <c r="AA674" s="5">
        <f t="shared" si="856"/>
        <v>1.5365718909383734E-2</v>
      </c>
      <c r="AB674" s="5">
        <f t="shared" si="857"/>
        <v>1.4087159389960881E-2</v>
      </c>
      <c r="AC674" s="5">
        <f t="shared" si="858"/>
        <v>9.1372314344436887E-4</v>
      </c>
      <c r="AD674" s="5">
        <f t="shared" si="859"/>
        <v>2.9819506375847064E-2</v>
      </c>
      <c r="AE674" s="5">
        <f t="shared" si="860"/>
        <v>2.7614157922596971E-2</v>
      </c>
      <c r="AF674" s="5">
        <f t="shared" si="861"/>
        <v>1.2785954739877281E-2</v>
      </c>
      <c r="AG674" s="5">
        <f t="shared" si="862"/>
        <v>3.9467831216250197E-3</v>
      </c>
      <c r="AH674" s="5">
        <f t="shared" si="863"/>
        <v>1.9400981752582399E-3</v>
      </c>
      <c r="AI674" s="5">
        <f t="shared" si="864"/>
        <v>3.5573307553276334E-3</v>
      </c>
      <c r="AJ674" s="5">
        <f t="shared" si="865"/>
        <v>3.2613303450778897E-3</v>
      </c>
      <c r="AK674" s="5">
        <f t="shared" si="866"/>
        <v>1.9933064707381987E-3</v>
      </c>
      <c r="AL674" s="5">
        <f t="shared" si="867"/>
        <v>6.2059248274187718E-5</v>
      </c>
      <c r="AM674" s="5">
        <f t="shared" si="868"/>
        <v>1.0935307139843036E-2</v>
      </c>
      <c r="AN674" s="5">
        <f t="shared" si="869"/>
        <v>1.0126569316261861E-2</v>
      </c>
      <c r="AO674" s="5">
        <f t="shared" si="870"/>
        <v>4.6888214846486772E-3</v>
      </c>
      <c r="AP674" s="5">
        <f t="shared" si="871"/>
        <v>1.447350774534478E-3</v>
      </c>
      <c r="AQ674" s="5">
        <f t="shared" si="872"/>
        <v>3.3507741839885493E-4</v>
      </c>
      <c r="AR674" s="5">
        <f t="shared" si="873"/>
        <v>3.593230331962624E-4</v>
      </c>
      <c r="AS674" s="5">
        <f t="shared" si="874"/>
        <v>6.5884855384523797E-4</v>
      </c>
      <c r="AT674" s="5">
        <f t="shared" si="875"/>
        <v>6.0402670689199353E-4</v>
      </c>
      <c r="AU674" s="5">
        <f t="shared" si="876"/>
        <v>3.6917767167120292E-4</v>
      </c>
      <c r="AV674" s="5">
        <f t="shared" si="877"/>
        <v>1.6922946250405726E-4</v>
      </c>
      <c r="AW674" s="5">
        <f t="shared" si="878"/>
        <v>2.9270888409729792E-6</v>
      </c>
      <c r="AX674" s="5">
        <f t="shared" si="879"/>
        <v>3.341798618201333E-3</v>
      </c>
      <c r="AY674" s="5">
        <f t="shared" si="880"/>
        <v>3.0946506499944224E-3</v>
      </c>
      <c r="AZ674" s="5">
        <f t="shared" si="881"/>
        <v>1.4328904490758165E-3</v>
      </c>
      <c r="BA674" s="5">
        <f t="shared" si="882"/>
        <v>4.4230626140980749E-4</v>
      </c>
      <c r="BB674" s="5">
        <f t="shared" si="883"/>
        <v>1.0239870169863708E-4</v>
      </c>
      <c r="BC674" s="5">
        <f t="shared" si="884"/>
        <v>1.8965128960453761E-5</v>
      </c>
      <c r="BD674" s="5">
        <f t="shared" si="885"/>
        <v>5.545812227095862E-5</v>
      </c>
      <c r="BE674" s="5">
        <f t="shared" si="886"/>
        <v>1.0168706228536182E-4</v>
      </c>
      <c r="BF674" s="5">
        <f t="shared" si="887"/>
        <v>9.3225827099828408E-5</v>
      </c>
      <c r="BG674" s="5">
        <f t="shared" si="888"/>
        <v>5.697909280440292E-5</v>
      </c>
      <c r="BH674" s="5">
        <f t="shared" si="889"/>
        <v>2.6118971945426167E-5</v>
      </c>
      <c r="BI674" s="5">
        <f t="shared" si="890"/>
        <v>9.5782598410657058E-6</v>
      </c>
      <c r="BJ674" s="8">
        <f t="shared" si="891"/>
        <v>0.58440882568095498</v>
      </c>
      <c r="BK674" s="8">
        <f t="shared" si="892"/>
        <v>0.22914061448756731</v>
      </c>
      <c r="BL674" s="8">
        <f t="shared" si="893"/>
        <v>0.17826831834913281</v>
      </c>
      <c r="BM674" s="8">
        <f t="shared" si="894"/>
        <v>0.51797336492065604</v>
      </c>
      <c r="BN674" s="8">
        <f t="shared" si="895"/>
        <v>0.47913283068663126</v>
      </c>
    </row>
    <row r="675" spans="1:66" x14ac:dyDescent="0.25">
      <c r="A675" t="s">
        <v>99</v>
      </c>
      <c r="B675" t="s">
        <v>107</v>
      </c>
      <c r="C675" t="s">
        <v>100</v>
      </c>
      <c r="D675" t="s">
        <v>504</v>
      </c>
      <c r="E675">
        <f>VLOOKUP(A675,home!$A$2:$E$405,3,FALSE)</f>
        <v>1.3447619047618999</v>
      </c>
      <c r="F675">
        <f>VLOOKUP(B675,home!$B$2:$E$405,3,FALSE)</f>
        <v>0.74</v>
      </c>
      <c r="G675">
        <f>VLOOKUP(C675,away!$B$2:$E$405,4,FALSE)</f>
        <v>1.05</v>
      </c>
      <c r="H675">
        <f>VLOOKUP(A675,away!$A$2:$E$405,3,FALSE)</f>
        <v>1.2609523809523799</v>
      </c>
      <c r="I675">
        <f>VLOOKUP(C675,away!$B$2:$E$405,3,FALSE)</f>
        <v>0.74</v>
      </c>
      <c r="J675">
        <f>VLOOKUP(B675,home!$B$2:$E$405,4,FALSE)</f>
        <v>0.61</v>
      </c>
      <c r="K675" s="3">
        <f t="shared" si="840"/>
        <v>1.0448799999999963</v>
      </c>
      <c r="L675" s="3">
        <f t="shared" si="841"/>
        <v>0.56919390476190423</v>
      </c>
      <c r="M675" s="5">
        <f t="shared" si="842"/>
        <v>0.19907494745948157</v>
      </c>
      <c r="N675" s="5">
        <f t="shared" si="843"/>
        <v>0.20800943110146236</v>
      </c>
      <c r="O675" s="5">
        <f t="shared" si="844"/>
        <v>0.11331224668473323</v>
      </c>
      <c r="P675" s="5">
        <f t="shared" si="845"/>
        <v>0.11839770031594364</v>
      </c>
      <c r="Q675" s="5">
        <f t="shared" si="846"/>
        <v>0.10867244718464758</v>
      </c>
      <c r="R675" s="5">
        <f t="shared" si="847"/>
        <v>3.2248320073913719E-2</v>
      </c>
      <c r="S675" s="5">
        <f t="shared" si="848"/>
        <v>1.7603942157208324E-2</v>
      </c>
      <c r="T675" s="5">
        <f t="shared" si="849"/>
        <v>6.1855694553061363E-2</v>
      </c>
      <c r="U675" s="5">
        <f t="shared" si="850"/>
        <v>3.3695624678830853E-2</v>
      </c>
      <c r="V675" s="5">
        <f t="shared" si="851"/>
        <v>1.1633063016422086E-3</v>
      </c>
      <c r="W675" s="5">
        <f t="shared" si="852"/>
        <v>3.7849888871431397E-2</v>
      </c>
      <c r="X675" s="5">
        <f t="shared" si="853"/>
        <v>2.1543926041534184E-2</v>
      </c>
      <c r="Y675" s="5">
        <f t="shared" si="854"/>
        <v>6.1313356937412571E-3</v>
      </c>
      <c r="Z675" s="5">
        <f t="shared" si="855"/>
        <v>6.1185157416275516E-3</v>
      </c>
      <c r="AA675" s="5">
        <f t="shared" si="856"/>
        <v>6.3931147281117741E-3</v>
      </c>
      <c r="AB675" s="5">
        <f t="shared" si="857"/>
        <v>3.3400188585547027E-3</v>
      </c>
      <c r="AC675" s="5">
        <f t="shared" si="858"/>
        <v>4.3241500448441708E-5</v>
      </c>
      <c r="AD675" s="5">
        <f t="shared" si="859"/>
        <v>9.8871479709952709E-3</v>
      </c>
      <c r="AE675" s="5">
        <f t="shared" si="860"/>
        <v>5.6277043605695376E-3</v>
      </c>
      <c r="AF675" s="5">
        <f t="shared" si="861"/>
        <v>1.601627509919085E-3</v>
      </c>
      <c r="AG675" s="5">
        <f t="shared" si="862"/>
        <v>3.0387887211497658E-4</v>
      </c>
      <c r="AH675" s="5">
        <f t="shared" si="863"/>
        <v>8.7065546658104097E-4</v>
      </c>
      <c r="AI675" s="5">
        <f t="shared" si="864"/>
        <v>9.0973048392119487E-4</v>
      </c>
      <c r="AJ675" s="5">
        <f t="shared" si="865"/>
        <v>4.752795940197873E-4</v>
      </c>
      <c r="AK675" s="5">
        <f t="shared" si="866"/>
        <v>1.6553671406646455E-4</v>
      </c>
      <c r="AL675" s="5">
        <f t="shared" si="867"/>
        <v>1.0286968353661629E-6</v>
      </c>
      <c r="AM675" s="5">
        <f t="shared" si="868"/>
        <v>2.066176634386701E-3</v>
      </c>
      <c r="AN675" s="5">
        <f t="shared" si="869"/>
        <v>1.1760551464543758E-3</v>
      </c>
      <c r="AO675" s="5">
        <f t="shared" si="870"/>
        <v>3.3470171051284964E-4</v>
      </c>
      <c r="AP675" s="5">
        <f t="shared" si="871"/>
        <v>6.3503391179099141E-5</v>
      </c>
      <c r="AQ675" s="5">
        <f t="shared" si="872"/>
        <v>9.0364357977135233E-6</v>
      </c>
      <c r="AR675" s="5">
        <f t="shared" si="873"/>
        <v>9.9114356945112085E-5</v>
      </c>
      <c r="AS675" s="5">
        <f t="shared" si="874"/>
        <v>1.0356260928480834E-4</v>
      </c>
      <c r="AT675" s="5">
        <f t="shared" si="875"/>
        <v>5.4105249594755066E-5</v>
      </c>
      <c r="AU675" s="5">
        <f t="shared" si="876"/>
        <v>1.8844497732189161E-5</v>
      </c>
      <c r="AV675" s="5">
        <f t="shared" si="877"/>
        <v>4.9225596976024343E-6</v>
      </c>
      <c r="AW675" s="5">
        <f t="shared" si="878"/>
        <v>1.6994623993507655E-8</v>
      </c>
      <c r="AX675" s="5">
        <f t="shared" si="879"/>
        <v>3.5981777362299462E-4</v>
      </c>
      <c r="AY675" s="5">
        <f t="shared" si="880"/>
        <v>2.0480608357120722E-4</v>
      </c>
      <c r="AZ675" s="5">
        <f t="shared" si="881"/>
        <v>5.8287187213444155E-5</v>
      </c>
      <c r="BA675" s="5">
        <f t="shared" si="882"/>
        <v>1.1058903895869474E-5</v>
      </c>
      <c r="BB675" s="5">
        <f t="shared" si="883"/>
        <v>1.5736651727191451E-6</v>
      </c>
      <c r="BC675" s="5">
        <f t="shared" si="884"/>
        <v>1.7914412488956534E-7</v>
      </c>
      <c r="BD675" s="5">
        <f t="shared" si="885"/>
        <v>9.4025479745922521E-6</v>
      </c>
      <c r="BE675" s="5">
        <f t="shared" si="886"/>
        <v>9.824534327691916E-6</v>
      </c>
      <c r="BF675" s="5">
        <f t="shared" si="887"/>
        <v>5.1327297141593455E-6</v>
      </c>
      <c r="BG675" s="5">
        <f t="shared" si="888"/>
        <v>1.7876955412435998E-6</v>
      </c>
      <c r="BH675" s="5">
        <f t="shared" si="889"/>
        <v>4.669818292836513E-7</v>
      </c>
      <c r="BI675" s="5">
        <f t="shared" si="890"/>
        <v>9.7587994756379992E-8</v>
      </c>
      <c r="BJ675" s="8">
        <f t="shared" si="891"/>
        <v>0.46576827823540884</v>
      </c>
      <c r="BK675" s="8">
        <f t="shared" si="892"/>
        <v>0.33648897251513077</v>
      </c>
      <c r="BL675" s="8">
        <f t="shared" si="893"/>
        <v>0.19171778863336905</v>
      </c>
      <c r="BM675" s="8">
        <f t="shared" si="894"/>
        <v>0.22017367321640691</v>
      </c>
      <c r="BN675" s="8">
        <f t="shared" si="895"/>
        <v>0.77971509282018225</v>
      </c>
    </row>
    <row r="676" spans="1:66" x14ac:dyDescent="0.25">
      <c r="A676" t="s">
        <v>99</v>
      </c>
      <c r="B676" t="s">
        <v>395</v>
      </c>
      <c r="C676" t="s">
        <v>110</v>
      </c>
      <c r="D676" t="s">
        <v>504</v>
      </c>
      <c r="E676">
        <f>VLOOKUP(A676,home!$A$2:$E$405,3,FALSE)</f>
        <v>1.3447619047618999</v>
      </c>
      <c r="F676">
        <f>VLOOKUP(B676,home!$B$2:$E$405,3,FALSE)</f>
        <v>1.18</v>
      </c>
      <c r="G676">
        <f>VLOOKUP(C676,away!$B$2:$E$405,4,FALSE)</f>
        <v>0.78</v>
      </c>
      <c r="H676">
        <f>VLOOKUP(A676,away!$A$2:$E$405,3,FALSE)</f>
        <v>1.2609523809523799</v>
      </c>
      <c r="I676">
        <f>VLOOKUP(C676,away!$B$2:$E$405,3,FALSE)</f>
        <v>1.62</v>
      </c>
      <c r="J676">
        <f>VLOOKUP(B676,home!$B$2:$E$405,4,FALSE)</f>
        <v>1.08</v>
      </c>
      <c r="K676" s="3">
        <f t="shared" si="840"/>
        <v>1.2377188571428526</v>
      </c>
      <c r="L676" s="3">
        <f t="shared" si="841"/>
        <v>2.2061622857142842</v>
      </c>
      <c r="M676" s="5">
        <f t="shared" si="842"/>
        <v>3.1940478890810073E-2</v>
      </c>
      <c r="N676" s="5">
        <f t="shared" si="843"/>
        <v>3.9533333029328856E-2</v>
      </c>
      <c r="O676" s="5">
        <f t="shared" si="844"/>
        <v>7.0465879916558394E-2</v>
      </c>
      <c r="P676" s="5">
        <f t="shared" si="845"/>
        <v>8.7216948357888138E-2</v>
      </c>
      <c r="Q676" s="5">
        <f t="shared" si="846"/>
        <v>2.4465575888054349E-2</v>
      </c>
      <c r="R676" s="5">
        <f t="shared" si="847"/>
        <v>7.7729583350791401E-2</v>
      </c>
      <c r="S676" s="5">
        <f t="shared" si="848"/>
        <v>5.9538838685439688E-2</v>
      </c>
      <c r="T676" s="5">
        <f t="shared" si="849"/>
        <v>5.3975030822506251E-2</v>
      </c>
      <c r="U676" s="5">
        <f t="shared" si="850"/>
        <v>9.6207371071131628E-2</v>
      </c>
      <c r="V676" s="5">
        <f t="shared" si="851"/>
        <v>1.8064140966244771E-2</v>
      </c>
      <c r="W676" s="5">
        <f t="shared" si="852"/>
        <v>1.0093834875834788E-2</v>
      </c>
      <c r="X676" s="5">
        <f t="shared" si="853"/>
        <v>2.2268637821294231E-2</v>
      </c>
      <c r="Y676" s="5">
        <f t="shared" si="854"/>
        <v>2.456411445778503E-2</v>
      </c>
      <c r="Z676" s="5">
        <f t="shared" si="855"/>
        <v>5.7161358424266971E-2</v>
      </c>
      <c r="AA676" s="5">
        <f t="shared" si="856"/>
        <v>7.0749691221616687E-2</v>
      </c>
      <c r="AB676" s="5">
        <f t="shared" si="857"/>
        <v>4.3784113481014554E-2</v>
      </c>
      <c r="AC676" s="5">
        <f t="shared" si="858"/>
        <v>3.0828812381940435E-3</v>
      </c>
      <c r="AD676" s="5">
        <f t="shared" si="859"/>
        <v>3.1233324416767225E-3</v>
      </c>
      <c r="AE676" s="5">
        <f t="shared" si="860"/>
        <v>6.8905782385750933E-3</v>
      </c>
      <c r="AF676" s="5">
        <f t="shared" si="861"/>
        <v>7.6008669183539697E-3</v>
      </c>
      <c r="AG676" s="5">
        <f t="shared" si="862"/>
        <v>5.5895819780019604E-3</v>
      </c>
      <c r="AH676" s="5">
        <f t="shared" si="863"/>
        <v>3.1526808288953566E-2</v>
      </c>
      <c r="AI676" s="5">
        <f t="shared" si="864"/>
        <v>3.9021325124765423E-2</v>
      </c>
      <c r="AJ676" s="5">
        <f t="shared" si="865"/>
        <v>2.4148714968812168E-2</v>
      </c>
      <c r="AK676" s="5">
        <f t="shared" si="866"/>
        <v>9.9631066308888995E-3</v>
      </c>
      <c r="AL676" s="5">
        <f t="shared" si="867"/>
        <v>3.3672568863384755E-4</v>
      </c>
      <c r="AM676" s="5">
        <f t="shared" si="868"/>
        <v>7.7316149203786192E-4</v>
      </c>
      <c r="AN676" s="5">
        <f t="shared" si="869"/>
        <v>1.7057197245005154E-3</v>
      </c>
      <c r="AO676" s="5">
        <f t="shared" si="870"/>
        <v>1.8815472630959989E-3</v>
      </c>
      <c r="AP676" s="5">
        <f t="shared" si="871"/>
        <v>1.3836662035437747E-3</v>
      </c>
      <c r="AQ676" s="5">
        <f t="shared" si="872"/>
        <v>7.6314804856893496E-4</v>
      </c>
      <c r="AR676" s="5">
        <f t="shared" si="873"/>
        <v>1.3910651087206773E-2</v>
      </c>
      <c r="AS676" s="5">
        <f t="shared" si="874"/>
        <v>1.7217475165770546E-2</v>
      </c>
      <c r="AT676" s="5">
        <f t="shared" si="875"/>
        <v>1.0655196842531483E-2</v>
      </c>
      <c r="AU676" s="5">
        <f t="shared" si="876"/>
        <v>4.3960460195234001E-3</v>
      </c>
      <c r="AV676" s="5">
        <f t="shared" si="877"/>
        <v>1.360267263807971E-3</v>
      </c>
      <c r="AW676" s="5">
        <f t="shared" si="878"/>
        <v>2.5540724511667331E-5</v>
      </c>
      <c r="AX676" s="5">
        <f t="shared" si="879"/>
        <v>1.594927597186609E-4</v>
      </c>
      <c r="AY676" s="5">
        <f t="shared" si="880"/>
        <v>3.5186691133580001E-4</v>
      </c>
      <c r="AZ676" s="5">
        <f t="shared" si="881"/>
        <v>3.8813775468990707E-4</v>
      </c>
      <c r="BA676" s="5">
        <f t="shared" si="882"/>
        <v>2.8543162535289853E-4</v>
      </c>
      <c r="BB676" s="5">
        <f t="shared" si="883"/>
        <v>1.5742712175092344E-4</v>
      </c>
      <c r="BC676" s="5">
        <f t="shared" si="884"/>
        <v>6.9461955751087652E-5</v>
      </c>
      <c r="BD676" s="5">
        <f t="shared" si="885"/>
        <v>5.1148589663876634E-3</v>
      </c>
      <c r="BE676" s="5">
        <f t="shared" si="886"/>
        <v>6.3307573943242115E-3</v>
      </c>
      <c r="BF676" s="5">
        <f t="shared" si="887"/>
        <v>3.9178489034758131E-3</v>
      </c>
      <c r="BG676" s="5">
        <f t="shared" si="888"/>
        <v>1.6163984890894875E-3</v>
      </c>
      <c r="BH676" s="5">
        <f t="shared" si="889"/>
        <v>5.0016172265081804E-4</v>
      </c>
      <c r="BI676" s="5">
        <f t="shared" si="890"/>
        <v>1.2381191914919424E-4</v>
      </c>
      <c r="BJ676" s="8">
        <f t="shared" si="891"/>
        <v>0.20602394733175761</v>
      </c>
      <c r="BK676" s="8">
        <f t="shared" si="892"/>
        <v>0.20053188073854636</v>
      </c>
      <c r="BL676" s="8">
        <f t="shared" si="893"/>
        <v>0.52874006782844996</v>
      </c>
      <c r="BM676" s="8">
        <f t="shared" si="894"/>
        <v>0.66077912870276578</v>
      </c>
      <c r="BN676" s="8">
        <f t="shared" si="895"/>
        <v>0.33135179943343124</v>
      </c>
    </row>
    <row r="677" spans="1:66" x14ac:dyDescent="0.25">
      <c r="A677" t="s">
        <v>99</v>
      </c>
      <c r="B677" t="s">
        <v>115</v>
      </c>
      <c r="C677" t="s">
        <v>120</v>
      </c>
      <c r="D677" t="s">
        <v>504</v>
      </c>
      <c r="E677">
        <f>VLOOKUP(A677,home!$A$2:$E$405,3,FALSE)</f>
        <v>1.3447619047618999</v>
      </c>
      <c r="F677">
        <f>VLOOKUP(B677,home!$B$2:$E$405,3,FALSE)</f>
        <v>1.22</v>
      </c>
      <c r="G677">
        <f>VLOOKUP(C677,away!$B$2:$E$405,4,FALSE)</f>
        <v>1.62</v>
      </c>
      <c r="H677">
        <f>VLOOKUP(A677,away!$A$2:$E$405,3,FALSE)</f>
        <v>1.2609523809523799</v>
      </c>
      <c r="I677">
        <f>VLOOKUP(C677,away!$B$2:$E$405,3,FALSE)</f>
        <v>0.88</v>
      </c>
      <c r="J677">
        <f>VLOOKUP(B677,home!$B$2:$E$405,4,FALSE)</f>
        <v>0.9</v>
      </c>
      <c r="K677" s="3">
        <f t="shared" si="840"/>
        <v>2.6577874285714191</v>
      </c>
      <c r="L677" s="3">
        <f t="shared" si="841"/>
        <v>0.99867428571428496</v>
      </c>
      <c r="M677" s="5">
        <f t="shared" si="842"/>
        <v>2.5823722977337961E-2</v>
      </c>
      <c r="N677" s="5">
        <f t="shared" si="843"/>
        <v>6.8633966288079745E-2</v>
      </c>
      <c r="O677" s="5">
        <f t="shared" si="844"/>
        <v>2.5789488098876556E-2</v>
      </c>
      <c r="P677" s="5">
        <f t="shared" si="845"/>
        <v>6.8542977258486348E-2</v>
      </c>
      <c r="Q677" s="5">
        <f t="shared" si="846"/>
        <v>9.1207246386726462E-2</v>
      </c>
      <c r="R677" s="5">
        <f t="shared" si="847"/>
        <v>1.2877649303041297E-2</v>
      </c>
      <c r="S677" s="5">
        <f t="shared" si="848"/>
        <v>4.5482788593072997E-2</v>
      </c>
      <c r="T677" s="5">
        <f t="shared" si="849"/>
        <v>9.1086331637230858E-2</v>
      </c>
      <c r="U677" s="5">
        <f t="shared" si="850"/>
        <v>3.4226054427174663E-2</v>
      </c>
      <c r="V677" s="5">
        <f t="shared" si="851"/>
        <v>1.3413702960574413E-2</v>
      </c>
      <c r="W677" s="5">
        <f t="shared" si="852"/>
        <v>8.0803157613752535E-2</v>
      </c>
      <c r="X677" s="5">
        <f t="shared" si="853"/>
        <v>8.0696035713373096E-2</v>
      </c>
      <c r="Y677" s="5">
        <f t="shared" si="854"/>
        <v>4.0294527913013654E-2</v>
      </c>
      <c r="Z677" s="5">
        <f t="shared" si="855"/>
        <v>4.2868590731312767E-3</v>
      </c>
      <c r="AA677" s="5">
        <f t="shared" si="856"/>
        <v>1.1393560152625635E-2</v>
      </c>
      <c r="AB677" s="5">
        <f t="shared" si="857"/>
        <v>1.5140830470160337E-2</v>
      </c>
      <c r="AC677" s="5">
        <f t="shared" si="858"/>
        <v>2.2252192726664316E-3</v>
      </c>
      <c r="AD677" s="5">
        <f t="shared" si="859"/>
        <v>5.36894041236766E-2</v>
      </c>
      <c r="AE677" s="5">
        <f t="shared" si="860"/>
        <v>5.3618227313638314E-2</v>
      </c>
      <c r="AF677" s="5">
        <f t="shared" si="861"/>
        <v>2.6773572431856952E-2</v>
      </c>
      <c r="AG677" s="5">
        <f t="shared" si="862"/>
        <v>8.9126927748014728E-3</v>
      </c>
      <c r="AH677" s="5">
        <f t="shared" si="863"/>
        <v>1.0702939807042946E-3</v>
      </c>
      <c r="AI677" s="5">
        <f t="shared" si="864"/>
        <v>2.8446138867915358E-3</v>
      </c>
      <c r="AJ677" s="5">
        <f t="shared" si="865"/>
        <v>3.7801895137271131E-3</v>
      </c>
      <c r="AK677" s="5">
        <f t="shared" si="866"/>
        <v>3.3489800557338092E-3</v>
      </c>
      <c r="AL677" s="5">
        <f t="shared" si="867"/>
        <v>2.3625277290245105E-4</v>
      </c>
      <c r="AM677" s="5">
        <f t="shared" si="868"/>
        <v>2.853900466547964E-2</v>
      </c>
      <c r="AN677" s="5">
        <f t="shared" si="869"/>
        <v>2.8501170099294523E-2</v>
      </c>
      <c r="AO677" s="5">
        <f t="shared" si="870"/>
        <v>1.4231692845467147E-2</v>
      </c>
      <c r="AP677" s="5">
        <f t="shared" si="871"/>
        <v>4.737608562317335E-3</v>
      </c>
      <c r="AQ677" s="5">
        <f t="shared" si="872"/>
        <v>1.1828319617415359E-3</v>
      </c>
      <c r="AR677" s="5">
        <f t="shared" si="873"/>
        <v>2.137750153368321E-4</v>
      </c>
      <c r="AS677" s="5">
        <f t="shared" si="874"/>
        <v>5.6816854830489473E-4</v>
      </c>
      <c r="AT677" s="5">
        <f t="shared" si="875"/>
        <v>7.5503561249721119E-4</v>
      </c>
      <c r="AU677" s="5">
        <f t="shared" si="876"/>
        <v>6.6890805300626991E-4</v>
      </c>
      <c r="AV677" s="5">
        <f t="shared" si="877"/>
        <v>4.4445385353756206E-4</v>
      </c>
      <c r="AW677" s="5">
        <f t="shared" si="878"/>
        <v>1.7418811694233716E-5</v>
      </c>
      <c r="AX677" s="5">
        <f t="shared" si="879"/>
        <v>1.2641767970642141E-2</v>
      </c>
      <c r="AY677" s="5">
        <f t="shared" si="880"/>
        <v>1.2625008598246766E-2</v>
      </c>
      <c r="AZ677" s="5">
        <f t="shared" si="881"/>
        <v>6.3041357219953973E-3</v>
      </c>
      <c r="BA677" s="5">
        <f t="shared" si="882"/>
        <v>2.0985927464032212E-3</v>
      </c>
      <c r="BB677" s="5">
        <f t="shared" si="883"/>
        <v>5.2395265300485391E-4</v>
      </c>
      <c r="BC677" s="5">
        <f t="shared" si="884"/>
        <v>1.0465160829754546E-4</v>
      </c>
      <c r="BD677" s="5">
        <f t="shared" si="885"/>
        <v>3.5581935124178501E-5</v>
      </c>
      <c r="BE677" s="5">
        <f t="shared" si="886"/>
        <v>9.4569219857285462E-5</v>
      </c>
      <c r="BF677" s="5">
        <f t="shared" si="887"/>
        <v>1.2567244183324996E-4</v>
      </c>
      <c r="BG677" s="5">
        <f t="shared" si="888"/>
        <v>1.1133687867409489E-4</v>
      </c>
      <c r="BH677" s="5">
        <f t="shared" si="889"/>
        <v>7.3977439119097665E-5</v>
      </c>
      <c r="BI677" s="5">
        <f t="shared" si="890"/>
        <v>3.9323261537729065E-5</v>
      </c>
      <c r="BJ677" s="8">
        <f t="shared" si="891"/>
        <v>0.70720557962903963</v>
      </c>
      <c r="BK677" s="8">
        <f t="shared" si="892"/>
        <v>0.16834967243328741</v>
      </c>
      <c r="BL677" s="8">
        <f t="shared" si="893"/>
        <v>0.11360246214766363</v>
      </c>
      <c r="BM677" s="8">
        <f t="shared" si="894"/>
        <v>0.6879619331840211</v>
      </c>
      <c r="BN677" s="8">
        <f t="shared" si="895"/>
        <v>0.29287505031254835</v>
      </c>
    </row>
    <row r="678" spans="1:66" x14ac:dyDescent="0.25">
      <c r="A678" t="s">
        <v>99</v>
      </c>
      <c r="B678" t="s">
        <v>113</v>
      </c>
      <c r="C678" t="s">
        <v>116</v>
      </c>
      <c r="D678" t="s">
        <v>504</v>
      </c>
      <c r="E678">
        <f>VLOOKUP(A678,home!$A$2:$E$405,3,FALSE)</f>
        <v>1.3447619047618999</v>
      </c>
      <c r="F678">
        <f>VLOOKUP(B678,home!$B$2:$E$405,3,FALSE)</f>
        <v>1.18</v>
      </c>
      <c r="G678">
        <f>VLOOKUP(C678,away!$B$2:$E$405,4,FALSE)</f>
        <v>1.35</v>
      </c>
      <c r="H678">
        <f>VLOOKUP(A678,away!$A$2:$E$405,3,FALSE)</f>
        <v>1.2609523809523799</v>
      </c>
      <c r="I678">
        <f>VLOOKUP(C678,away!$B$2:$E$405,3,FALSE)</f>
        <v>0.74</v>
      </c>
      <c r="J678">
        <f>VLOOKUP(B678,home!$B$2:$E$405,4,FALSE)</f>
        <v>0.76</v>
      </c>
      <c r="K678" s="3">
        <f t="shared" si="840"/>
        <v>2.1422057142857067</v>
      </c>
      <c r="L678" s="3">
        <f t="shared" si="841"/>
        <v>0.70915961904761848</v>
      </c>
      <c r="M678" s="5">
        <f t="shared" si="842"/>
        <v>5.7765397985690393E-2</v>
      </c>
      <c r="N678" s="5">
        <f t="shared" si="843"/>
        <v>0.12374536565293398</v>
      </c>
      <c r="O678" s="5">
        <f t="shared" si="844"/>
        <v>4.0964887629666262E-2</v>
      </c>
      <c r="P678" s="5">
        <f t="shared" si="845"/>
        <v>8.7755216365342906E-2</v>
      </c>
      <c r="Q678" s="5">
        <f t="shared" si="846"/>
        <v>0.13254401470904476</v>
      </c>
      <c r="R678" s="5">
        <f t="shared" si="847"/>
        <v>1.4525322052891313E-2</v>
      </c>
      <c r="S678" s="5">
        <f t="shared" si="848"/>
        <v>3.3328680610994123E-2</v>
      </c>
      <c r="T678" s="5">
        <f t="shared" si="849"/>
        <v>9.3994862978108107E-2</v>
      </c>
      <c r="U678" s="5">
        <f t="shared" si="850"/>
        <v>3.1116227903543958E-2</v>
      </c>
      <c r="V678" s="5">
        <f t="shared" si="851"/>
        <v>5.6257545946906753E-3</v>
      </c>
      <c r="W678" s="5">
        <f t="shared" si="852"/>
        <v>9.4645515234694805E-2</v>
      </c>
      <c r="X678" s="5">
        <f t="shared" si="853"/>
        <v>6.711877752840173E-2</v>
      </c>
      <c r="Y678" s="5">
        <f t="shared" si="854"/>
        <v>2.3798963351491613E-2</v>
      </c>
      <c r="Z678" s="5">
        <f t="shared" si="855"/>
        <v>3.4335906178574582E-3</v>
      </c>
      <c r="AA678" s="5">
        <f t="shared" si="856"/>
        <v>7.3554574420920359E-3</v>
      </c>
      <c r="AB678" s="5">
        <f t="shared" si="857"/>
        <v>7.8784514818174452E-3</v>
      </c>
      <c r="AC678" s="5">
        <f t="shared" si="858"/>
        <v>5.3415336958911256E-4</v>
      </c>
      <c r="AD678" s="5">
        <f t="shared" si="859"/>
        <v>5.0687540891819552E-2</v>
      </c>
      <c r="AE678" s="5">
        <f t="shared" si="860"/>
        <v>3.5945557189303333E-2</v>
      </c>
      <c r="AF678" s="5">
        <f t="shared" si="861"/>
        <v>1.2745568821410367E-2</v>
      </c>
      <c r="AG678" s="5">
        <f t="shared" si="862"/>
        <v>3.0128809099788595E-3</v>
      </c>
      <c r="AH678" s="5">
        <f t="shared" si="863"/>
        <v>6.0874095363131799E-4</v>
      </c>
      <c r="AI678" s="5">
        <f t="shared" si="864"/>
        <v>1.3040483493887397E-3</v>
      </c>
      <c r="AJ678" s="5">
        <f t="shared" si="865"/>
        <v>1.3967699128827013E-3</v>
      </c>
      <c r="AK678" s="5">
        <f t="shared" si="866"/>
        <v>9.9738949630655705E-4</v>
      </c>
      <c r="AL678" s="5">
        <f t="shared" si="867"/>
        <v>3.2458700990638969E-5</v>
      </c>
      <c r="AM678" s="5">
        <f t="shared" si="868"/>
        <v>2.1716627948309249E-2</v>
      </c>
      <c r="AN678" s="5">
        <f t="shared" si="869"/>
        <v>1.5400555602821851E-2</v>
      </c>
      <c r="AO678" s="5">
        <f t="shared" si="870"/>
        <v>5.4607260722094059E-3</v>
      </c>
      <c r="AP678" s="5">
        <f t="shared" si="871"/>
        <v>1.2908421403638065E-3</v>
      </c>
      <c r="AQ678" s="5">
        <f t="shared" si="872"/>
        <v>2.288532801277524E-4</v>
      </c>
      <c r="AR678" s="5">
        <f t="shared" si="873"/>
        <v>8.633890055517393E-5</v>
      </c>
      <c r="AS678" s="5">
        <f t="shared" si="874"/>
        <v>1.8495568613443892E-4</v>
      </c>
      <c r="AT678" s="5">
        <f t="shared" si="875"/>
        <v>1.9810656386341443E-4</v>
      </c>
      <c r="AU678" s="5">
        <f t="shared" si="876"/>
        <v>1.4146167104857088E-4</v>
      </c>
      <c r="AV678" s="5">
        <f t="shared" si="877"/>
        <v>7.5760000018163402E-5</v>
      </c>
      <c r="AW678" s="5">
        <f t="shared" si="878"/>
        <v>1.3697263354579199E-6</v>
      </c>
      <c r="AX678" s="5">
        <f t="shared" si="879"/>
        <v>7.7535807476474495E-3</v>
      </c>
      <c r="AY678" s="5">
        <f t="shared" si="880"/>
        <v>5.4985263692566141E-3</v>
      </c>
      <c r="AZ678" s="5">
        <f t="shared" si="881"/>
        <v>1.9496664326726526E-3</v>
      </c>
      <c r="BA678" s="5">
        <f t="shared" si="882"/>
        <v>4.6087490155468914E-4</v>
      </c>
      <c r="BB678" s="5">
        <f t="shared" si="883"/>
        <v>8.1708467403783007E-5</v>
      </c>
      <c r="BC678" s="5">
        <f t="shared" si="884"/>
        <v>1.1588869123406307E-5</v>
      </c>
      <c r="BD678" s="5">
        <f t="shared" si="885"/>
        <v>1.0204676971116218E-5</v>
      </c>
      <c r="BE678" s="5">
        <f t="shared" si="886"/>
        <v>2.1860517319964915E-5</v>
      </c>
      <c r="BF678" s="5">
        <f t="shared" si="887"/>
        <v>2.3414862560035262E-5</v>
      </c>
      <c r="BG678" s="5">
        <f t="shared" si="888"/>
        <v>1.671981745844066E-5</v>
      </c>
      <c r="BH678" s="5">
        <f t="shared" si="889"/>
        <v>8.9543221253213809E-6</v>
      </c>
      <c r="BI678" s="5">
        <f t="shared" si="890"/>
        <v>3.8364000048836788E-6</v>
      </c>
      <c r="BJ678" s="8">
        <f t="shared" si="891"/>
        <v>0.69809259809867774</v>
      </c>
      <c r="BK678" s="8">
        <f t="shared" si="892"/>
        <v>0.19054018799655445</v>
      </c>
      <c r="BL678" s="8">
        <f t="shared" si="893"/>
        <v>0.10691890864027988</v>
      </c>
      <c r="BM678" s="8">
        <f t="shared" si="894"/>
        <v>0.53618792431487883</v>
      </c>
      <c r="BN678" s="8">
        <f t="shared" si="895"/>
        <v>0.45730020439556962</v>
      </c>
    </row>
    <row r="679" spans="1:66" x14ac:dyDescent="0.25">
      <c r="A679" t="s">
        <v>99</v>
      </c>
      <c r="B679" t="s">
        <v>101</v>
      </c>
      <c r="C679" t="s">
        <v>102</v>
      </c>
      <c r="D679" t="s">
        <v>504</v>
      </c>
      <c r="E679">
        <f>VLOOKUP(A679,home!$A$2:$E$405,3,FALSE)</f>
        <v>1.3447619047618999</v>
      </c>
      <c r="F679">
        <f>VLOOKUP(B679,home!$B$2:$E$405,3,FALSE)</f>
        <v>1.05</v>
      </c>
      <c r="G679">
        <f>VLOOKUP(C679,away!$B$2:$E$405,4,FALSE)</f>
        <v>1.42</v>
      </c>
      <c r="H679">
        <f>VLOOKUP(A679,away!$A$2:$E$405,3,FALSE)</f>
        <v>1.2609523809523799</v>
      </c>
      <c r="I679">
        <f>VLOOKUP(C679,away!$B$2:$E$405,3,FALSE)</f>
        <v>1.05</v>
      </c>
      <c r="J679">
        <f>VLOOKUP(B679,home!$B$2:$E$405,4,FALSE)</f>
        <v>0.87</v>
      </c>
      <c r="K679" s="3">
        <f t="shared" si="840"/>
        <v>2.0050399999999931</v>
      </c>
      <c r="L679" s="3">
        <f t="shared" si="841"/>
        <v>1.1518799999999991</v>
      </c>
      <c r="M679" s="5">
        <f t="shared" si="842"/>
        <v>4.2556613803573971E-2</v>
      </c>
      <c r="N679" s="5">
        <f t="shared" si="843"/>
        <v>8.532771294071767E-2</v>
      </c>
      <c r="O679" s="5">
        <f t="shared" si="844"/>
        <v>4.9020112308060748E-2</v>
      </c>
      <c r="P679" s="5">
        <f t="shared" si="845"/>
        <v>9.8287285982153805E-2</v>
      </c>
      <c r="Q679" s="5">
        <f t="shared" si="846"/>
        <v>8.5542738777328001E-2</v>
      </c>
      <c r="R679" s="5">
        <f t="shared" si="847"/>
        <v>2.8232643482704496E-2</v>
      </c>
      <c r="S679" s="5">
        <f t="shared" si="848"/>
        <v>5.675023058887263E-2</v>
      </c>
      <c r="T679" s="5">
        <f t="shared" si="849"/>
        <v>9.853496994282851E-2</v>
      </c>
      <c r="U679" s="5">
        <f t="shared" si="850"/>
        <v>5.6607579488561634E-2</v>
      </c>
      <c r="V679" s="5">
        <f t="shared" si="851"/>
        <v>1.4563152586410954E-2</v>
      </c>
      <c r="W679" s="5">
        <f t="shared" si="852"/>
        <v>5.7172204319364379E-2</v>
      </c>
      <c r="X679" s="5">
        <f t="shared" si="853"/>
        <v>6.5855518711389394E-2</v>
      </c>
      <c r="Y679" s="5">
        <f t="shared" si="854"/>
        <v>3.7928827446637593E-2</v>
      </c>
      <c r="Z679" s="5">
        <f t="shared" si="855"/>
        <v>1.0840205791619206E-2</v>
      </c>
      <c r="AA679" s="5">
        <f t="shared" si="856"/>
        <v>2.17350462204281E-2</v>
      </c>
      <c r="AB679" s="5">
        <f t="shared" si="857"/>
        <v>2.178981853690351E-2</v>
      </c>
      <c r="AC679" s="5">
        <f t="shared" si="858"/>
        <v>2.1021596514777616E-3</v>
      </c>
      <c r="AD679" s="5">
        <f t="shared" si="859"/>
        <v>2.8658139137124481E-2</v>
      </c>
      <c r="AE679" s="5">
        <f t="shared" si="860"/>
        <v>3.3010737309270927E-2</v>
      </c>
      <c r="AF679" s="5">
        <f t="shared" si="861"/>
        <v>1.9012204045901489E-2</v>
      </c>
      <c r="AG679" s="5">
        <f t="shared" si="862"/>
        <v>7.2999258654643275E-3</v>
      </c>
      <c r="AH679" s="5">
        <f t="shared" si="863"/>
        <v>3.1216540618125817E-3</v>
      </c>
      <c r="AI679" s="5">
        <f t="shared" si="864"/>
        <v>6.2590412600966776E-3</v>
      </c>
      <c r="AJ679" s="5">
        <f t="shared" si="865"/>
        <v>6.2748140440721011E-3</v>
      </c>
      <c r="AK679" s="5">
        <f t="shared" si="866"/>
        <v>4.1937510503087605E-3</v>
      </c>
      <c r="AL679" s="5">
        <f t="shared" si="867"/>
        <v>1.9420301417645905E-4</v>
      </c>
      <c r="AM679" s="5">
        <f t="shared" si="868"/>
        <v>1.1492143059099976E-2</v>
      </c>
      <c r="AN679" s="5">
        <f t="shared" si="869"/>
        <v>1.3237569746916072E-2</v>
      </c>
      <c r="AO679" s="5">
        <f t="shared" si="870"/>
        <v>7.6240459200388388E-3</v>
      </c>
      <c r="AP679" s="5">
        <f t="shared" si="871"/>
        <v>2.9273286714581095E-3</v>
      </c>
      <c r="AQ679" s="5">
        <f t="shared" si="872"/>
        <v>8.4298283751979141E-4</v>
      </c>
      <c r="AR679" s="5">
        <f t="shared" si="873"/>
        <v>7.1915417614413374E-4</v>
      </c>
      <c r="AS679" s="5">
        <f t="shared" si="874"/>
        <v>1.441932889336029E-3</v>
      </c>
      <c r="AT679" s="5">
        <f t="shared" si="875"/>
        <v>1.4455665602171512E-3</v>
      </c>
      <c r="AU679" s="5">
        <f t="shared" si="876"/>
        <v>9.6613959196592894E-4</v>
      </c>
      <c r="AV679" s="5">
        <f t="shared" si="877"/>
        <v>4.8428713186883971E-4</v>
      </c>
      <c r="AW679" s="5">
        <f t="shared" si="878"/>
        <v>1.2459016020047895E-5</v>
      </c>
      <c r="AX679" s="5">
        <f t="shared" si="879"/>
        <v>3.8403677532029556E-3</v>
      </c>
      <c r="AY679" s="5">
        <f t="shared" si="880"/>
        <v>4.4236428075594171E-3</v>
      </c>
      <c r="AZ679" s="5">
        <f t="shared" si="881"/>
        <v>2.5477528385857698E-3</v>
      </c>
      <c r="BA679" s="5">
        <f t="shared" si="882"/>
        <v>9.7823517990339105E-4</v>
      </c>
      <c r="BB679" s="5">
        <f t="shared" si="883"/>
        <v>2.8170238475677944E-4</v>
      </c>
      <c r="BC679" s="5">
        <f t="shared" si="884"/>
        <v>6.4897468590727675E-5</v>
      </c>
      <c r="BD679" s="5">
        <f t="shared" si="885"/>
        <v>1.3806321873615078E-4</v>
      </c>
      <c r="BE679" s="5">
        <f t="shared" si="886"/>
        <v>2.7682227609473082E-4</v>
      </c>
      <c r="BF679" s="5">
        <f t="shared" si="887"/>
        <v>2.7751986823048864E-4</v>
      </c>
      <c r="BG679" s="5">
        <f t="shared" si="888"/>
        <v>1.8547947886561898E-4</v>
      </c>
      <c r="BH679" s="5">
        <f t="shared" si="889"/>
        <v>9.2973443576179835E-5</v>
      </c>
      <c r="BI679" s="5">
        <f t="shared" si="890"/>
        <v>3.7283094661596597E-5</v>
      </c>
      <c r="BJ679" s="8">
        <f t="shared" si="891"/>
        <v>0.56660364716365863</v>
      </c>
      <c r="BK679" s="8">
        <f t="shared" si="892"/>
        <v>0.21887728843422499</v>
      </c>
      <c r="BL679" s="8">
        <f t="shared" si="893"/>
        <v>0.20329968218264546</v>
      </c>
      <c r="BM679" s="8">
        <f t="shared" si="894"/>
        <v>0.60624253248607007</v>
      </c>
      <c r="BN679" s="8">
        <f t="shared" si="895"/>
        <v>0.38896710729453865</v>
      </c>
    </row>
    <row r="680" spans="1:66" x14ac:dyDescent="0.25">
      <c r="A680" t="s">
        <v>99</v>
      </c>
      <c r="B680" t="s">
        <v>119</v>
      </c>
      <c r="C680" t="s">
        <v>106</v>
      </c>
      <c r="D680" t="s">
        <v>504</v>
      </c>
      <c r="E680">
        <f>VLOOKUP(A680,home!$A$2:$E$405,3,FALSE)</f>
        <v>1.3447619047618999</v>
      </c>
      <c r="F680">
        <f>VLOOKUP(B680,home!$B$2:$E$405,3,FALSE)</f>
        <v>0.78</v>
      </c>
      <c r="G680">
        <f>VLOOKUP(C680,away!$B$2:$E$405,4,FALSE)</f>
        <v>0.91</v>
      </c>
      <c r="H680">
        <f>VLOOKUP(A680,away!$A$2:$E$405,3,FALSE)</f>
        <v>1.2609523809523799</v>
      </c>
      <c r="I680">
        <f>VLOOKUP(C680,away!$B$2:$E$405,3,FALSE)</f>
        <v>0.98</v>
      </c>
      <c r="J680">
        <f>VLOOKUP(B680,home!$B$2:$E$405,4,FALSE)</f>
        <v>1.37</v>
      </c>
      <c r="K680" s="3">
        <f t="shared" si="840"/>
        <v>0.95451199999999659</v>
      </c>
      <c r="L680" s="3">
        <f t="shared" si="841"/>
        <v>1.6929546666666653</v>
      </c>
      <c r="M680" s="5">
        <f t="shared" si="842"/>
        <v>7.0830423036975829E-2</v>
      </c>
      <c r="N680" s="5">
        <f t="shared" si="843"/>
        <v>6.7608488753869642E-2</v>
      </c>
      <c r="O680" s="5">
        <f t="shared" si="844"/>
        <v>0.11991269522242227</v>
      </c>
      <c r="P680" s="5">
        <f t="shared" si="845"/>
        <v>0.11445810654214433</v>
      </c>
      <c r="Q680" s="5">
        <f t="shared" si="846"/>
        <v>3.2266556908716694E-2</v>
      </c>
      <c r="R680" s="5">
        <f t="shared" si="847"/>
        <v>0.10150337848468871</v>
      </c>
      <c r="S680" s="5">
        <f t="shared" si="848"/>
        <v>4.6239516832950057E-2</v>
      </c>
      <c r="T680" s="5">
        <f t="shared" si="849"/>
        <v>5.4625818095877438E-2</v>
      </c>
      <c r="U680" s="5">
        <f t="shared" si="850"/>
        <v>9.6886192804176846E-2</v>
      </c>
      <c r="V680" s="5">
        <f t="shared" si="851"/>
        <v>8.3022823577129715E-3</v>
      </c>
      <c r="W680" s="5">
        <f t="shared" si="852"/>
        <v>1.0266271922684294E-2</v>
      </c>
      <c r="X680" s="5">
        <f t="shared" si="853"/>
        <v>1.7380332960777328E-2</v>
      </c>
      <c r="Y680" s="5">
        <f t="shared" si="854"/>
        <v>1.4712057897084223E-2</v>
      </c>
      <c r="Z680" s="5">
        <f t="shared" si="855"/>
        <v>5.7280206096028866E-2</v>
      </c>
      <c r="AA680" s="5">
        <f t="shared" si="856"/>
        <v>5.4674644081132512E-2</v>
      </c>
      <c r="AB680" s="5">
        <f t="shared" si="857"/>
        <v>2.6093801935584884E-2</v>
      </c>
      <c r="AC680" s="5">
        <f t="shared" si="858"/>
        <v>8.3850226172058051E-4</v>
      </c>
      <c r="AD680" s="5">
        <f t="shared" si="859"/>
        <v>2.4498199363662981E-3</v>
      </c>
      <c r="AE680" s="5">
        <f t="shared" si="860"/>
        <v>4.1474340937643558E-3</v>
      </c>
      <c r="AF680" s="5">
        <f t="shared" si="861"/>
        <v>3.5107089518654007E-3</v>
      </c>
      <c r="AG680" s="5">
        <f t="shared" si="862"/>
        <v>1.9811570344563231E-3</v>
      </c>
      <c r="AH680" s="5">
        <f t="shared" si="863"/>
        <v>2.4243198054475099E-2</v>
      </c>
      <c r="AI680" s="5">
        <f t="shared" si="864"/>
        <v>2.3140423461373051E-2</v>
      </c>
      <c r="AJ680" s="5">
        <f t="shared" si="865"/>
        <v>1.1043905939481017E-2</v>
      </c>
      <c r="AK680" s="5">
        <f t="shared" si="866"/>
        <v>3.5138469153686231E-3</v>
      </c>
      <c r="AL680" s="5">
        <f t="shared" si="867"/>
        <v>5.4198959764925797E-5</v>
      </c>
      <c r="AM680" s="5">
        <f t="shared" si="868"/>
        <v>4.6767650542017195E-4</v>
      </c>
      <c r="AN680" s="5">
        <f t="shared" si="869"/>
        <v>7.9175512234143798E-4</v>
      </c>
      <c r="AO680" s="5">
        <f t="shared" si="870"/>
        <v>6.7020276461258717E-4</v>
      </c>
      <c r="AP680" s="5">
        <f t="shared" si="871"/>
        <v>3.7820763265459351E-4</v>
      </c>
      <c r="AQ680" s="5">
        <f t="shared" si="872"/>
        <v>1.6007209416788641E-4</v>
      </c>
      <c r="AR680" s="5">
        <f t="shared" si="873"/>
        <v>8.2085270562495607E-3</v>
      </c>
      <c r="AS680" s="5">
        <f t="shared" si="874"/>
        <v>7.8351375775148526E-3</v>
      </c>
      <c r="AT680" s="5">
        <f t="shared" si="875"/>
        <v>3.7393664196944151E-3</v>
      </c>
      <c r="AU680" s="5">
        <f t="shared" si="876"/>
        <v>1.1897567066651146E-3</v>
      </c>
      <c r="AV680" s="5">
        <f t="shared" si="877"/>
        <v>2.8390926339808182E-4</v>
      </c>
      <c r="AW680" s="5">
        <f t="shared" si="878"/>
        <v>2.4328490990096627E-6</v>
      </c>
      <c r="AX680" s="5">
        <f t="shared" si="879"/>
        <v>7.4400472756936252E-5</v>
      </c>
      <c r="AY680" s="5">
        <f t="shared" si="880"/>
        <v>1.259566275560613E-4</v>
      </c>
      <c r="AZ680" s="5">
        <f t="shared" si="881"/>
        <v>1.0661943020931456E-4</v>
      </c>
      <c r="BA680" s="5">
        <f t="shared" si="882"/>
        <v>6.0167287310066663E-5</v>
      </c>
      <c r="BB680" s="5">
        <f t="shared" si="883"/>
        <v>2.5465122458062836E-5</v>
      </c>
      <c r="BC680" s="5">
        <f t="shared" si="884"/>
        <v>8.6222595805231088E-6</v>
      </c>
      <c r="BD680" s="5">
        <f t="shared" si="885"/>
        <v>2.3161106977228822E-3</v>
      </c>
      <c r="BE680" s="5">
        <f t="shared" si="886"/>
        <v>2.2107554543048559E-3</v>
      </c>
      <c r="BF680" s="5">
        <f t="shared" si="887"/>
        <v>1.0550963050997145E-3</v>
      </c>
      <c r="BG680" s="5">
        <f t="shared" si="888"/>
        <v>3.3570069479111172E-4</v>
      </c>
      <c r="BH680" s="5">
        <f t="shared" si="889"/>
        <v>8.0107585396613099E-5</v>
      </c>
      <c r="BI680" s="5">
        <f t="shared" si="890"/>
        <v>1.529273031041834E-5</v>
      </c>
      <c r="BJ680" s="8">
        <f t="shared" si="891"/>
        <v>0.21181779187452962</v>
      </c>
      <c r="BK680" s="8">
        <f t="shared" si="892"/>
        <v>0.24084898661882478</v>
      </c>
      <c r="BL680" s="8">
        <f t="shared" si="893"/>
        <v>0.48828184738985064</v>
      </c>
      <c r="BM680" s="8">
        <f t="shared" si="894"/>
        <v>0.49152565925195923</v>
      </c>
      <c r="BN680" s="8">
        <f t="shared" si="895"/>
        <v>0.50657964894881746</v>
      </c>
    </row>
    <row r="681" spans="1:66" x14ac:dyDescent="0.25">
      <c r="A681" t="s">
        <v>122</v>
      </c>
      <c r="B681" t="s">
        <v>130</v>
      </c>
      <c r="C681" t="s">
        <v>141</v>
      </c>
      <c r="D681" t="s">
        <v>504</v>
      </c>
      <c r="E681">
        <f>VLOOKUP(A681,home!$A$2:$E$405,3,FALSE)</f>
        <v>1.25</v>
      </c>
      <c r="F681">
        <f>VLOOKUP(B681,home!$B$2:$E$405,3,FALSE)</f>
        <v>0.98</v>
      </c>
      <c r="G681">
        <f>VLOOKUP(C681,away!$B$2:$E$405,4,FALSE)</f>
        <v>0.76</v>
      </c>
      <c r="H681">
        <f>VLOOKUP(A681,away!$A$2:$E$405,3,FALSE)</f>
        <v>1.08901515151515</v>
      </c>
      <c r="I681">
        <f>VLOOKUP(C681,away!$B$2:$E$405,3,FALSE)</f>
        <v>0.51</v>
      </c>
      <c r="J681">
        <f>VLOOKUP(B681,home!$B$2:$E$405,4,FALSE)</f>
        <v>0.83</v>
      </c>
      <c r="K681" s="3">
        <f t="shared" si="840"/>
        <v>0.93100000000000005</v>
      </c>
      <c r="L681" s="3">
        <f t="shared" si="841"/>
        <v>0.46098011363636299</v>
      </c>
      <c r="M681" s="5">
        <f t="shared" si="842"/>
        <v>0.24858259519580878</v>
      </c>
      <c r="N681" s="5">
        <f t="shared" si="843"/>
        <v>0.23143039612729799</v>
      </c>
      <c r="O681" s="5">
        <f t="shared" si="844"/>
        <v>0.11459163298138593</v>
      </c>
      <c r="P681" s="5">
        <f t="shared" si="845"/>
        <v>0.10668481030567031</v>
      </c>
      <c r="Q681" s="5">
        <f t="shared" si="846"/>
        <v>0.10773084939725719</v>
      </c>
      <c r="R681" s="5">
        <f t="shared" si="847"/>
        <v>2.641223199676784E-2</v>
      </c>
      <c r="S681" s="5">
        <f t="shared" si="848"/>
        <v>1.1446546308875245E-2</v>
      </c>
      <c r="T681" s="5">
        <f t="shared" si="849"/>
        <v>4.9661779197289521E-2</v>
      </c>
      <c r="U681" s="5">
        <f t="shared" si="850"/>
        <v>2.4589787988990863E-2</v>
      </c>
      <c r="V681" s="5">
        <f t="shared" si="851"/>
        <v>5.4583808146141876E-4</v>
      </c>
      <c r="W681" s="5">
        <f t="shared" si="852"/>
        <v>3.343247359628216E-2</v>
      </c>
      <c r="X681" s="5">
        <f t="shared" si="853"/>
        <v>1.5411705477558851E-2</v>
      </c>
      <c r="Y681" s="5">
        <f t="shared" si="854"/>
        <v>3.5522448711876185E-3</v>
      </c>
      <c r="Z681" s="5">
        <f t="shared" si="855"/>
        <v>4.0585045690866755E-3</v>
      </c>
      <c r="AA681" s="5">
        <f t="shared" si="856"/>
        <v>3.7784677538196948E-3</v>
      </c>
      <c r="AB681" s="5">
        <f t="shared" si="857"/>
        <v>1.7588767394030676E-3</v>
      </c>
      <c r="AC681" s="5">
        <f t="shared" si="858"/>
        <v>1.4641167891413655E-5</v>
      </c>
      <c r="AD681" s="5">
        <f t="shared" si="859"/>
        <v>7.7814082295346717E-3</v>
      </c>
      <c r="AE681" s="5">
        <f t="shared" si="860"/>
        <v>3.5870744499018224E-3</v>
      </c>
      <c r="AF681" s="5">
        <f t="shared" si="861"/>
        <v>8.2678499376891818E-4</v>
      </c>
      <c r="AG681" s="5">
        <f t="shared" si="862"/>
        <v>1.2704381346014521E-4</v>
      </c>
      <c r="AH681" s="5">
        <f t="shared" si="863"/>
        <v>4.6772247436281824E-4</v>
      </c>
      <c r="AI681" s="5">
        <f t="shared" si="864"/>
        <v>4.3544962363178383E-4</v>
      </c>
      <c r="AJ681" s="5">
        <f t="shared" si="865"/>
        <v>2.0270179980059534E-4</v>
      </c>
      <c r="AK681" s="5">
        <f t="shared" si="866"/>
        <v>6.2905125204784767E-5</v>
      </c>
      <c r="AL681" s="5">
        <f t="shared" si="867"/>
        <v>2.5134345675626343E-7</v>
      </c>
      <c r="AM681" s="5">
        <f t="shared" si="868"/>
        <v>1.4488982123393563E-3</v>
      </c>
      <c r="AN681" s="5">
        <f t="shared" si="869"/>
        <v>6.6791326257171959E-4</v>
      </c>
      <c r="AO681" s="5">
        <f t="shared" si="870"/>
        <v>1.539473658397726E-4</v>
      </c>
      <c r="AP681" s="5">
        <f t="shared" si="871"/>
        <v>2.3655558066279047E-5</v>
      </c>
      <c r="AQ681" s="5">
        <f t="shared" si="872"/>
        <v>2.7261854613812232E-6</v>
      </c>
      <c r="AR681" s="5">
        <f t="shared" si="873"/>
        <v>4.3122151876410575E-5</v>
      </c>
      <c r="AS681" s="5">
        <f t="shared" si="874"/>
        <v>4.0146723396938249E-5</v>
      </c>
      <c r="AT681" s="5">
        <f t="shared" si="875"/>
        <v>1.868829974127475E-5</v>
      </c>
      <c r="AU681" s="5">
        <f t="shared" si="876"/>
        <v>5.799602353042266E-6</v>
      </c>
      <c r="AV681" s="5">
        <f t="shared" si="877"/>
        <v>1.3498574476705874E-6</v>
      </c>
      <c r="AW681" s="5">
        <f t="shared" si="878"/>
        <v>2.9963804479029922E-9</v>
      </c>
      <c r="AX681" s="5">
        <f t="shared" si="879"/>
        <v>2.2482070594799004E-4</v>
      </c>
      <c r="AY681" s="5">
        <f t="shared" si="880"/>
        <v>1.0363787457571178E-4</v>
      </c>
      <c r="AZ681" s="5">
        <f t="shared" si="881"/>
        <v>2.3887499599471372E-5</v>
      </c>
      <c r="BA681" s="5">
        <f t="shared" si="882"/>
        <v>3.6705540932842976E-6</v>
      </c>
      <c r="BB681" s="5">
        <f t="shared" si="883"/>
        <v>4.2301311075765295E-7</v>
      </c>
      <c r="BC681" s="5">
        <f t="shared" si="884"/>
        <v>3.9000126373346863E-8</v>
      </c>
      <c r="BD681" s="5">
        <f t="shared" si="885"/>
        <v>3.3130757453720415E-6</v>
      </c>
      <c r="BE681" s="5">
        <f t="shared" si="886"/>
        <v>3.084473518941371E-6</v>
      </c>
      <c r="BF681" s="5">
        <f t="shared" si="887"/>
        <v>1.4358224230672078E-6</v>
      </c>
      <c r="BG681" s="5">
        <f t="shared" si="888"/>
        <v>4.4558355862519029E-7</v>
      </c>
      <c r="BH681" s="5">
        <f t="shared" si="889"/>
        <v>1.0370957327001304E-7</v>
      </c>
      <c r="BI681" s="5">
        <f t="shared" si="890"/>
        <v>1.9310722542876433E-8</v>
      </c>
      <c r="BJ681" s="8">
        <f t="shared" si="891"/>
        <v>0.45619537938527088</v>
      </c>
      <c r="BK681" s="8">
        <f t="shared" si="892"/>
        <v>0.36737832027773965</v>
      </c>
      <c r="BL681" s="8">
        <f t="shared" si="893"/>
        <v>0.1724172850937245</v>
      </c>
      <c r="BM681" s="8">
        <f t="shared" si="894"/>
        <v>0.16451333844343852</v>
      </c>
      <c r="BN681" s="8">
        <f t="shared" si="895"/>
        <v>0.835432516004188</v>
      </c>
    </row>
    <row r="682" spans="1:66" s="10" customFormat="1" x14ac:dyDescent="0.25">
      <c r="A682" t="s">
        <v>122</v>
      </c>
      <c r="B682" t="s">
        <v>362</v>
      </c>
      <c r="C682" t="s">
        <v>135</v>
      </c>
      <c r="D682" t="s">
        <v>504</v>
      </c>
      <c r="E682">
        <f>VLOOKUP(A682,home!$A$2:$E$405,3,FALSE)</f>
        <v>1.25</v>
      </c>
      <c r="F682">
        <f>VLOOKUP(B682,home!$B$2:$E$405,3,FALSE)</f>
        <v>1.38</v>
      </c>
      <c r="G682">
        <f>VLOOKUP(C682,away!$B$2:$E$405,4,FALSE)</f>
        <v>1.02</v>
      </c>
      <c r="H682">
        <f>VLOOKUP(A682,away!$A$2:$E$405,3,FALSE)</f>
        <v>1.08901515151515</v>
      </c>
      <c r="I682">
        <f>VLOOKUP(C682,away!$B$2:$E$405,3,FALSE)</f>
        <v>0.98</v>
      </c>
      <c r="J682">
        <f>VLOOKUP(B682,home!$B$2:$E$405,4,FALSE)</f>
        <v>1.04</v>
      </c>
      <c r="K682" s="3">
        <f t="shared" si="840"/>
        <v>1.7594999999999998</v>
      </c>
      <c r="L682" s="3">
        <f t="shared" si="841"/>
        <v>1.109924242424241</v>
      </c>
      <c r="M682" s="5">
        <f t="shared" si="842"/>
        <v>5.6731580815922507E-2</v>
      </c>
      <c r="N682" s="5">
        <f t="shared" si="843"/>
        <v>9.9819216445615658E-2</v>
      </c>
      <c r="O682" s="5">
        <f t="shared" si="844"/>
        <v>6.2967756858642393E-2</v>
      </c>
      <c r="P682" s="5">
        <f t="shared" si="845"/>
        <v>0.11079176819278129</v>
      </c>
      <c r="Q682" s="5">
        <f t="shared" si="846"/>
        <v>8.7815955668030368E-2</v>
      </c>
      <c r="R682" s="5">
        <f t="shared" si="847"/>
        <v>3.4944719914241237E-2</v>
      </c>
      <c r="S682" s="5">
        <f t="shared" si="848"/>
        <v>5.4091635217742288E-2</v>
      </c>
      <c r="T682" s="5">
        <f t="shared" si="849"/>
        <v>9.7469058067599354E-2</v>
      </c>
      <c r="U682" s="5">
        <f t="shared" si="850"/>
        <v>6.1485234689107451E-2</v>
      </c>
      <c r="V682" s="5">
        <f t="shared" si="851"/>
        <v>1.1737354170525764E-2</v>
      </c>
      <c r="W682" s="5">
        <f t="shared" si="852"/>
        <v>5.1504057999299795E-2</v>
      </c>
      <c r="X682" s="5">
        <f t="shared" si="853"/>
        <v>5.7165602556647002E-2</v>
      </c>
      <c r="Y682" s="5">
        <f t="shared" si="854"/>
        <v>3.1724744055205839E-2</v>
      </c>
      <c r="Z682" s="5">
        <f t="shared" si="855"/>
        <v>1.2928663925847165E-2</v>
      </c>
      <c r="AA682" s="5">
        <f t="shared" si="856"/>
        <v>2.2747984177528088E-2</v>
      </c>
      <c r="AB682" s="5">
        <f t="shared" si="857"/>
        <v>2.0012539080180337E-2</v>
      </c>
      <c r="AC682" s="5">
        <f t="shared" si="858"/>
        <v>1.4326260212509461E-3</v>
      </c>
      <c r="AD682" s="5">
        <f t="shared" si="859"/>
        <v>2.2655347512442008E-2</v>
      </c>
      <c r="AE682" s="5">
        <f t="shared" si="860"/>
        <v>2.5145719424605108E-2</v>
      </c>
      <c r="AF682" s="5">
        <f t="shared" si="861"/>
        <v>1.3954921791283674E-2</v>
      </c>
      <c r="AG682" s="5">
        <f t="shared" si="862"/>
        <v>5.1629686657600222E-3</v>
      </c>
      <c r="AH682" s="5">
        <f t="shared" si="863"/>
        <v>3.5874593783633804E-3</v>
      </c>
      <c r="AI682" s="5">
        <f t="shared" si="864"/>
        <v>6.3121347762303678E-3</v>
      </c>
      <c r="AJ682" s="5">
        <f t="shared" si="865"/>
        <v>5.5531005693886665E-3</v>
      </c>
      <c r="AK682" s="5">
        <f t="shared" si="866"/>
        <v>3.2568934839464518E-3</v>
      </c>
      <c r="AL682" s="5">
        <f t="shared" si="867"/>
        <v>1.1191168500549401E-4</v>
      </c>
      <c r="AM682" s="5">
        <f t="shared" si="868"/>
        <v>7.9724167896283327E-3</v>
      </c>
      <c r="AN682" s="5">
        <f t="shared" si="869"/>
        <v>8.8487786655185273E-3</v>
      </c>
      <c r="AO682" s="5">
        <f t="shared" si="870"/>
        <v>4.9107369783527189E-3</v>
      </c>
      <c r="AP682" s="5">
        <f t="shared" si="871"/>
        <v>1.8168486734809496E-3</v>
      </c>
      <c r="AQ682" s="5">
        <f t="shared" si="872"/>
        <v>5.0414109687820733E-4</v>
      </c>
      <c r="AR682" s="5">
        <f t="shared" si="873"/>
        <v>7.9636162655154252E-4</v>
      </c>
      <c r="AS682" s="5">
        <f t="shared" si="874"/>
        <v>1.4011982819174392E-3</v>
      </c>
      <c r="AT682" s="5">
        <f t="shared" si="875"/>
        <v>1.2327041885168671E-3</v>
      </c>
      <c r="AU682" s="5">
        <f t="shared" si="876"/>
        <v>7.2298100656514235E-4</v>
      </c>
      <c r="AV682" s="5">
        <f t="shared" si="877"/>
        <v>3.1802127026284215E-4</v>
      </c>
      <c r="AW682" s="5">
        <f t="shared" si="878"/>
        <v>6.0709344311842651E-6</v>
      </c>
      <c r="AX682" s="5">
        <f t="shared" si="879"/>
        <v>2.3379112235585109E-3</v>
      </c>
      <c r="AY682" s="5">
        <f t="shared" si="880"/>
        <v>2.5949043436633104E-3</v>
      </c>
      <c r="AZ682" s="5">
        <f t="shared" si="881"/>
        <v>1.4400736189019363E-3</v>
      </c>
      <c r="BA682" s="5">
        <f t="shared" si="882"/>
        <v>5.32790873498289E-4</v>
      </c>
      <c r="BB682" s="5">
        <f t="shared" si="883"/>
        <v>1.4783937665953443E-4</v>
      </c>
      <c r="BC682" s="5">
        <f t="shared" si="884"/>
        <v>3.2818101627861146E-5</v>
      </c>
      <c r="BD682" s="5">
        <f t="shared" si="885"/>
        <v>1.473168458409931E-4</v>
      </c>
      <c r="BE682" s="5">
        <f t="shared" si="886"/>
        <v>2.5920399025722735E-4</v>
      </c>
      <c r="BF682" s="5">
        <f t="shared" si="887"/>
        <v>2.2803471042879579E-4</v>
      </c>
      <c r="BG682" s="5">
        <f t="shared" si="888"/>
        <v>1.3374235766648869E-4</v>
      </c>
      <c r="BH682" s="5">
        <f t="shared" si="889"/>
        <v>5.8829919578546735E-5</v>
      </c>
      <c r="BI682" s="5">
        <f t="shared" si="890"/>
        <v>2.0702248699690571E-5</v>
      </c>
      <c r="BJ682" s="8">
        <f t="shared" si="891"/>
        <v>0.52355685192825707</v>
      </c>
      <c r="BK682" s="8">
        <f t="shared" si="892"/>
        <v>0.23749178044689159</v>
      </c>
      <c r="BL682" s="8">
        <f t="shared" si="893"/>
        <v>0.22618691937391389</v>
      </c>
      <c r="BM682" s="8">
        <f t="shared" si="894"/>
        <v>0.54450438437044391</v>
      </c>
      <c r="BN682" s="8">
        <f t="shared" si="895"/>
        <v>0.45307099789523347</v>
      </c>
    </row>
    <row r="683" spans="1:66" x14ac:dyDescent="0.25">
      <c r="A683" t="s">
        <v>122</v>
      </c>
      <c r="B683" t="s">
        <v>126</v>
      </c>
      <c r="C683" t="s">
        <v>129</v>
      </c>
      <c r="D683" t="s">
        <v>504</v>
      </c>
      <c r="E683">
        <f>VLOOKUP(A683,home!$A$2:$E$405,3,FALSE)</f>
        <v>1.25</v>
      </c>
      <c r="F683">
        <f>VLOOKUP(B683,home!$B$2:$E$405,3,FALSE)</f>
        <v>1.2</v>
      </c>
      <c r="G683">
        <f>VLOOKUP(C683,away!$B$2:$E$405,4,FALSE)</f>
        <v>1.27</v>
      </c>
      <c r="H683">
        <f>VLOOKUP(A683,away!$A$2:$E$405,3,FALSE)</f>
        <v>1.08901515151515</v>
      </c>
      <c r="I683">
        <f>VLOOKUP(C683,away!$B$2:$E$405,3,FALSE)</f>
        <v>0.44</v>
      </c>
      <c r="J683">
        <f>VLOOKUP(B683,home!$B$2:$E$405,4,FALSE)</f>
        <v>0.83</v>
      </c>
      <c r="K683" s="3">
        <f t="shared" si="840"/>
        <v>1.905</v>
      </c>
      <c r="L683" s="3">
        <f t="shared" si="841"/>
        <v>0.39770833333333278</v>
      </c>
      <c r="M683" s="5">
        <f t="shared" si="842"/>
        <v>9.9987676725449157E-2</v>
      </c>
      <c r="N683" s="5">
        <f t="shared" si="843"/>
        <v>0.19047652416198066</v>
      </c>
      <c r="O683" s="5">
        <f t="shared" si="844"/>
        <v>3.9765932264350448E-2</v>
      </c>
      <c r="P683" s="5">
        <f t="shared" si="845"/>
        <v>7.5754100963587603E-2</v>
      </c>
      <c r="Q683" s="5">
        <f t="shared" si="846"/>
        <v>0.1814288892642866</v>
      </c>
      <c r="R683" s="5">
        <f t="shared" si="847"/>
        <v>7.9076213221505095E-3</v>
      </c>
      <c r="S683" s="5">
        <f t="shared" si="848"/>
        <v>1.434847773430863E-2</v>
      </c>
      <c r="T683" s="5">
        <f t="shared" si="849"/>
        <v>7.2155781167817207E-2</v>
      </c>
      <c r="U683" s="5">
        <f t="shared" si="850"/>
        <v>1.5064018618696721E-2</v>
      </c>
      <c r="V683" s="5">
        <f t="shared" si="851"/>
        <v>1.2078777733815916E-3</v>
      </c>
      <c r="W683" s="5">
        <f t="shared" si="852"/>
        <v>0.11520734468282201</v>
      </c>
      <c r="X683" s="5">
        <f t="shared" si="853"/>
        <v>4.5818921041563931E-2</v>
      </c>
      <c r="Y683" s="5">
        <f t="shared" si="854"/>
        <v>9.1112833612859816E-3</v>
      </c>
      <c r="Z683" s="5">
        <f t="shared" si="855"/>
        <v>1.0483089655545352E-3</v>
      </c>
      <c r="AA683" s="5">
        <f t="shared" si="856"/>
        <v>1.9970285793813893E-3</v>
      </c>
      <c r="AB683" s="5">
        <f t="shared" si="857"/>
        <v>1.9021697218607738E-3</v>
      </c>
      <c r="AC683" s="5">
        <f t="shared" si="858"/>
        <v>5.7195607619521989E-5</v>
      </c>
      <c r="AD683" s="5">
        <f t="shared" si="859"/>
        <v>5.4867497905193956E-2</v>
      </c>
      <c r="AE683" s="5">
        <f t="shared" si="860"/>
        <v>2.1821261146044813E-2</v>
      </c>
      <c r="AF683" s="5">
        <f t="shared" si="861"/>
        <v>4.3392487008124467E-3</v>
      </c>
      <c r="AG683" s="5">
        <f t="shared" si="862"/>
        <v>5.7525178957298266E-4</v>
      </c>
      <c r="AH683" s="5">
        <f t="shared" si="863"/>
        <v>1.0423030287727104E-4</v>
      </c>
      <c r="AI683" s="5">
        <f t="shared" si="864"/>
        <v>1.9855872698120136E-4</v>
      </c>
      <c r="AJ683" s="5">
        <f t="shared" si="865"/>
        <v>1.8912718744959432E-4</v>
      </c>
      <c r="AK683" s="5">
        <f t="shared" si="866"/>
        <v>1.2009576403049242E-4</v>
      </c>
      <c r="AL683" s="5">
        <f t="shared" si="867"/>
        <v>1.7333343372624683E-6</v>
      </c>
      <c r="AM683" s="5">
        <f t="shared" si="868"/>
        <v>2.090451670187889E-2</v>
      </c>
      <c r="AN683" s="5">
        <f t="shared" si="869"/>
        <v>8.3139004966430712E-3</v>
      </c>
      <c r="AO683" s="5">
        <f t="shared" si="870"/>
        <v>1.6532537550095418E-3</v>
      </c>
      <c r="AP683" s="5">
        <f t="shared" si="871"/>
        <v>2.1917093182730635E-4</v>
      </c>
      <c r="AQ683" s="5">
        <f t="shared" si="872"/>
        <v>2.1791526503037869E-5</v>
      </c>
      <c r="AR683" s="5">
        <f t="shared" si="873"/>
        <v>8.2906520080295899E-6</v>
      </c>
      <c r="AS683" s="5">
        <f t="shared" si="874"/>
        <v>1.5793692075296369E-5</v>
      </c>
      <c r="AT683" s="5">
        <f t="shared" si="875"/>
        <v>1.5043491701719795E-5</v>
      </c>
      <c r="AU683" s="5">
        <f t="shared" si="876"/>
        <v>9.5526172305920708E-6</v>
      </c>
      <c r="AV683" s="5">
        <f t="shared" si="877"/>
        <v>4.5494339560694719E-6</v>
      </c>
      <c r="AW683" s="5">
        <f t="shared" si="878"/>
        <v>3.6478713257719101E-8</v>
      </c>
      <c r="AX683" s="5">
        <f t="shared" si="879"/>
        <v>6.6371840528465457E-3</v>
      </c>
      <c r="AY683" s="5">
        <f t="shared" si="880"/>
        <v>2.6396634076841742E-3</v>
      </c>
      <c r="AZ683" s="5">
        <f t="shared" si="881"/>
        <v>5.2490806721552929E-4</v>
      </c>
      <c r="BA683" s="5">
        <f t="shared" si="882"/>
        <v>6.9586770855169743E-5</v>
      </c>
      <c r="BB683" s="5">
        <f t="shared" si="883"/>
        <v>6.9188096647145215E-6</v>
      </c>
      <c r="BC683" s="5">
        <f t="shared" si="884"/>
        <v>5.5033365208083346E-7</v>
      </c>
      <c r="BD683" s="5">
        <f t="shared" si="885"/>
        <v>5.4954356539334966E-7</v>
      </c>
      <c r="BE683" s="5">
        <f t="shared" si="886"/>
        <v>1.0468804920743312E-6</v>
      </c>
      <c r="BF683" s="5">
        <f t="shared" si="887"/>
        <v>9.9715366870080057E-7</v>
      </c>
      <c r="BG683" s="5">
        <f t="shared" si="888"/>
        <v>6.3319257962500846E-7</v>
      </c>
      <c r="BH683" s="5">
        <f t="shared" si="889"/>
        <v>3.0155796604641014E-7</v>
      </c>
      <c r="BI683" s="5">
        <f t="shared" si="890"/>
        <v>1.1489358506368224E-7</v>
      </c>
      <c r="BJ683" s="8">
        <f t="shared" si="891"/>
        <v>0.73679344807516067</v>
      </c>
      <c r="BK683" s="8">
        <f t="shared" si="892"/>
        <v>0.19399672554636796</v>
      </c>
      <c r="BL683" s="8">
        <f t="shared" si="893"/>
        <v>6.7305655596607006E-2</v>
      </c>
      <c r="BM683" s="8">
        <f t="shared" si="894"/>
        <v>0.40118376655291405</v>
      </c>
      <c r="BN683" s="8">
        <f t="shared" si="895"/>
        <v>0.59532074470180496</v>
      </c>
    </row>
    <row r="684" spans="1:66" x14ac:dyDescent="0.25">
      <c r="A684" t="s">
        <v>122</v>
      </c>
      <c r="B684" t="s">
        <v>128</v>
      </c>
      <c r="C684" t="s">
        <v>131</v>
      </c>
      <c r="D684" t="s">
        <v>504</v>
      </c>
      <c r="E684">
        <f>VLOOKUP(A684,home!$A$2:$E$405,3,FALSE)</f>
        <v>1.25</v>
      </c>
      <c r="F684">
        <f>VLOOKUP(B684,home!$B$2:$E$405,3,FALSE)</f>
        <v>1.05</v>
      </c>
      <c r="G684">
        <f>VLOOKUP(C684,away!$B$2:$E$405,4,FALSE)</f>
        <v>0.87</v>
      </c>
      <c r="H684">
        <f>VLOOKUP(A684,away!$A$2:$E$405,3,FALSE)</f>
        <v>1.08901515151515</v>
      </c>
      <c r="I684">
        <f>VLOOKUP(C684,away!$B$2:$E$405,3,FALSE)</f>
        <v>0.91</v>
      </c>
      <c r="J684">
        <f>VLOOKUP(B684,home!$B$2:$E$405,4,FALSE)</f>
        <v>0.96</v>
      </c>
      <c r="K684" s="3">
        <f t="shared" si="840"/>
        <v>1.141875</v>
      </c>
      <c r="L684" s="3">
        <f t="shared" si="841"/>
        <v>0.95136363636363508</v>
      </c>
      <c r="M684" s="5">
        <f t="shared" si="842"/>
        <v>0.12328720612466953</v>
      </c>
      <c r="N684" s="5">
        <f t="shared" si="843"/>
        <v>0.140778578493607</v>
      </c>
      <c r="O684" s="5">
        <f t="shared" si="844"/>
        <v>0.11729096473587862</v>
      </c>
      <c r="P684" s="5">
        <f t="shared" si="845"/>
        <v>0.13393162035778139</v>
      </c>
      <c r="Q684" s="5">
        <f t="shared" si="846"/>
        <v>8.037576965869378E-2</v>
      </c>
      <c r="R684" s="5">
        <f t="shared" si="847"/>
        <v>5.579317936186217E-2</v>
      </c>
      <c r="S684" s="5">
        <f t="shared" si="848"/>
        <v>3.6373763944172126E-2</v>
      </c>
      <c r="T684" s="5">
        <f t="shared" si="849"/>
        <v>7.6466584498020837E-2</v>
      </c>
      <c r="U684" s="5">
        <f t="shared" si="850"/>
        <v>6.3708836683826361E-2</v>
      </c>
      <c r="V684" s="5">
        <f t="shared" si="851"/>
        <v>4.3904683098965587E-3</v>
      </c>
      <c r="W684" s="5">
        <f t="shared" si="852"/>
        <v>3.0593027326340311E-2</v>
      </c>
      <c r="X684" s="5">
        <f t="shared" si="853"/>
        <v>2.9105093724559172E-2</v>
      </c>
      <c r="Y684" s="5">
        <f t="shared" si="854"/>
        <v>1.3844763901250511E-2</v>
      </c>
      <c r="Z684" s="5">
        <f t="shared" si="855"/>
        <v>1.7693200667329909E-2</v>
      </c>
      <c r="AA684" s="5">
        <f t="shared" si="856"/>
        <v>2.0203423512007337E-2</v>
      </c>
      <c r="AB684" s="5">
        <f t="shared" si="857"/>
        <v>1.1534892111386693E-2</v>
      </c>
      <c r="AC684" s="5">
        <f t="shared" si="858"/>
        <v>2.9809588184241545E-4</v>
      </c>
      <c r="AD684" s="5">
        <f t="shared" si="859"/>
        <v>8.7333532695662124E-3</v>
      </c>
      <c r="AE684" s="5">
        <f t="shared" si="860"/>
        <v>8.3085947241827527E-3</v>
      </c>
      <c r="AF684" s="5">
        <f t="shared" si="861"/>
        <v>3.9522474449351077E-3</v>
      </c>
      <c r="AG684" s="5">
        <f t="shared" si="862"/>
        <v>1.2533415003407834E-3</v>
      </c>
      <c r="AH684" s="5">
        <f t="shared" si="863"/>
        <v>4.2081669314456187E-3</v>
      </c>
      <c r="AI684" s="5">
        <f t="shared" si="864"/>
        <v>4.8052006148444652E-3</v>
      </c>
      <c r="AJ684" s="5">
        <f t="shared" si="865"/>
        <v>2.7434692260377628E-3</v>
      </c>
      <c r="AK684" s="5">
        <f t="shared" si="866"/>
        <v>1.0442329741606232E-3</v>
      </c>
      <c r="AL684" s="5">
        <f t="shared" si="867"/>
        <v>1.2953319563998986E-5</v>
      </c>
      <c r="AM684" s="5">
        <f t="shared" si="868"/>
        <v>1.9944795529371821E-3</v>
      </c>
      <c r="AN684" s="5">
        <f t="shared" si="869"/>
        <v>1.8974753201352348E-3</v>
      </c>
      <c r="AO684" s="5">
        <f t="shared" si="870"/>
        <v>9.0259451023705459E-4</v>
      </c>
      <c r="AP684" s="5">
        <f t="shared" si="871"/>
        <v>2.862318651403262E-4</v>
      </c>
      <c r="AQ684" s="5">
        <f t="shared" si="872"/>
        <v>6.8077647015761584E-5</v>
      </c>
      <c r="AR684" s="5">
        <f t="shared" si="873"/>
        <v>8.0069939886506097E-4</v>
      </c>
      <c r="AS684" s="5">
        <f t="shared" si="874"/>
        <v>9.1429862607904139E-4</v>
      </c>
      <c r="AT684" s="5">
        <f t="shared" si="875"/>
        <v>5.2200737182700289E-4</v>
      </c>
      <c r="AU684" s="5">
        <f t="shared" si="876"/>
        <v>1.986890559016529E-4</v>
      </c>
      <c r="AV684" s="5">
        <f t="shared" si="877"/>
        <v>5.671951642692499E-5</v>
      </c>
      <c r="AW684" s="5">
        <f t="shared" si="878"/>
        <v>3.9088021754490922E-7</v>
      </c>
      <c r="AX684" s="5">
        <f t="shared" si="879"/>
        <v>3.79574389918358E-4</v>
      </c>
      <c r="AY684" s="5">
        <f t="shared" si="880"/>
        <v>3.6111327186323736E-4</v>
      </c>
      <c r="AZ684" s="5">
        <f t="shared" si="881"/>
        <v>1.7177501772948968E-4</v>
      </c>
      <c r="BA684" s="5">
        <f t="shared" si="882"/>
        <v>5.447350183451841E-5</v>
      </c>
      <c r="BB684" s="5">
        <f t="shared" si="883"/>
        <v>1.2956027197687144E-5</v>
      </c>
      <c r="BC684" s="5">
        <f t="shared" si="884"/>
        <v>2.4651786295235604E-6</v>
      </c>
      <c r="BD684" s="5">
        <f t="shared" si="885"/>
        <v>1.2695938195640677E-4</v>
      </c>
      <c r="BE684" s="5">
        <f t="shared" si="886"/>
        <v>1.4497174427147196E-4</v>
      </c>
      <c r="BF684" s="5">
        <f t="shared" si="887"/>
        <v>8.2769805244993562E-5</v>
      </c>
      <c r="BG684" s="5">
        <f t="shared" si="888"/>
        <v>3.1504257121375666E-5</v>
      </c>
      <c r="BH684" s="5">
        <f t="shared" si="889"/>
        <v>8.9934809001177114E-6</v>
      </c>
      <c r="BI684" s="5">
        <f t="shared" si="890"/>
        <v>2.0538862005643809E-6</v>
      </c>
      <c r="BJ684" s="8">
        <f t="shared" si="891"/>
        <v>0.3995425708241348</v>
      </c>
      <c r="BK684" s="8">
        <f t="shared" si="892"/>
        <v>0.29865522120978927</v>
      </c>
      <c r="BL684" s="8">
        <f t="shared" si="893"/>
        <v>0.28422203267624424</v>
      </c>
      <c r="BM684" s="8">
        <f t="shared" si="894"/>
        <v>0.34829498425336008</v>
      </c>
      <c r="BN684" s="8">
        <f t="shared" si="895"/>
        <v>0.65145731873249246</v>
      </c>
    </row>
    <row r="685" spans="1:66" x14ac:dyDescent="0.25">
      <c r="A685" t="s">
        <v>122</v>
      </c>
      <c r="B685" t="s">
        <v>136</v>
      </c>
      <c r="C685" t="s">
        <v>139</v>
      </c>
      <c r="D685" t="s">
        <v>504</v>
      </c>
      <c r="E685">
        <f>VLOOKUP(A685,home!$A$2:$E$405,3,FALSE)</f>
        <v>1.25</v>
      </c>
      <c r="F685">
        <f>VLOOKUP(B685,home!$B$2:$E$405,3,FALSE)</f>
        <v>1.35</v>
      </c>
      <c r="G685">
        <f>VLOOKUP(C685,away!$B$2:$E$405,4,FALSE)</f>
        <v>0.87</v>
      </c>
      <c r="H685">
        <f>VLOOKUP(A685,away!$A$2:$E$405,3,FALSE)</f>
        <v>1.08901515151515</v>
      </c>
      <c r="I685">
        <f>VLOOKUP(C685,away!$B$2:$E$405,3,FALSE)</f>
        <v>1.05</v>
      </c>
      <c r="J685">
        <f>VLOOKUP(B685,home!$B$2:$E$405,4,FALSE)</f>
        <v>0.79</v>
      </c>
      <c r="K685" s="3">
        <f t="shared" si="840"/>
        <v>1.4681249999999999</v>
      </c>
      <c r="L685" s="3">
        <f t="shared" si="841"/>
        <v>0.90333806818181706</v>
      </c>
      <c r="M685" s="5">
        <f t="shared" si="842"/>
        <v>9.334405760400119E-2</v>
      </c>
      <c r="N685" s="5">
        <f t="shared" si="843"/>
        <v>0.13704074456987422</v>
      </c>
      <c r="O685" s="5">
        <f t="shared" si="844"/>
        <v>8.4321240672250691E-2</v>
      </c>
      <c r="P685" s="5">
        <f t="shared" si="845"/>
        <v>0.12379412146194803</v>
      </c>
      <c r="Q685" s="5">
        <f t="shared" si="846"/>
        <v>0.10059647156082331</v>
      </c>
      <c r="R685" s="5">
        <f t="shared" si="847"/>
        <v>3.8085293327782495E-2</v>
      </c>
      <c r="S685" s="5">
        <f t="shared" si="848"/>
        <v>4.1044349533072566E-2</v>
      </c>
      <c r="T685" s="5">
        <f t="shared" si="849"/>
        <v>9.0872622285661231E-2</v>
      </c>
      <c r="U685" s="5">
        <f t="shared" si="850"/>
        <v>5.5913971266850666E-2</v>
      </c>
      <c r="V685" s="5">
        <f t="shared" si="851"/>
        <v>6.048173132395686E-3</v>
      </c>
      <c r="W685" s="5">
        <f t="shared" si="852"/>
        <v>4.9229398270077912E-2</v>
      </c>
      <c r="X685" s="5">
        <f t="shared" si="853"/>
        <v>4.4470789531045468E-2</v>
      </c>
      <c r="Y685" s="5">
        <f t="shared" si="854"/>
        <v>2.008607855274739E-2</v>
      </c>
      <c r="Z685" s="5">
        <f t="shared" si="855"/>
        <v>1.1467965100285629E-2</v>
      </c>
      <c r="AA685" s="5">
        <f t="shared" si="856"/>
        <v>1.6836406262856839E-2</v>
      </c>
      <c r="AB685" s="5">
        <f t="shared" si="857"/>
        <v>1.2358974472328348E-2</v>
      </c>
      <c r="AC685" s="5">
        <f t="shared" si="858"/>
        <v>5.013229407643809E-4</v>
      </c>
      <c r="AD685" s="5">
        <f t="shared" si="859"/>
        <v>1.8068727583814538E-2</v>
      </c>
      <c r="AE685" s="5">
        <f t="shared" si="860"/>
        <v>1.6322169470066535E-2</v>
      </c>
      <c r="AF685" s="5">
        <f t="shared" si="861"/>
        <v>7.372218518813067E-3</v>
      </c>
      <c r="AG685" s="5">
        <f t="shared" si="862"/>
        <v>2.2198685449996047E-3</v>
      </c>
      <c r="AH685" s="5">
        <f t="shared" si="863"/>
        <v>2.5898623599171296E-3</v>
      </c>
      <c r="AI685" s="5">
        <f t="shared" si="864"/>
        <v>3.8022416771533352E-3</v>
      </c>
      <c r="AJ685" s="5">
        <f t="shared" si="865"/>
        <v>2.7910830311353701E-3</v>
      </c>
      <c r="AK685" s="5">
        <f t="shared" si="866"/>
        <v>1.365886258361872E-3</v>
      </c>
      <c r="AL685" s="5">
        <f t="shared" si="867"/>
        <v>2.6594444087241616E-5</v>
      </c>
      <c r="AM685" s="5">
        <f t="shared" si="868"/>
        <v>5.3054301367975436E-3</v>
      </c>
      <c r="AN685" s="5">
        <f t="shared" si="869"/>
        <v>4.7925970106482861E-3</v>
      </c>
      <c r="AO685" s="5">
        <f t="shared" si="870"/>
        <v>2.1646676625864869E-3</v>
      </c>
      <c r="AP685" s="5">
        <f t="shared" si="871"/>
        <v>6.518089015255089E-4</v>
      </c>
      <c r="AQ685" s="5">
        <f t="shared" si="872"/>
        <v>1.4720094848194134E-4</v>
      </c>
      <c r="AR685" s="5">
        <f t="shared" si="873"/>
        <v>4.6790425221286837E-4</v>
      </c>
      <c r="AS685" s="5">
        <f t="shared" si="874"/>
        <v>6.8694193028001724E-4</v>
      </c>
      <c r="AT685" s="5">
        <f t="shared" si="875"/>
        <v>5.0425831069617522E-4</v>
      </c>
      <c r="AU685" s="5">
        <f t="shared" si="876"/>
        <v>2.4677141079694075E-4</v>
      </c>
      <c r="AV685" s="5">
        <f t="shared" si="877"/>
        <v>9.0572819369064676E-5</v>
      </c>
      <c r="AW685" s="5">
        <f t="shared" si="878"/>
        <v>9.797195230846979E-7</v>
      </c>
      <c r="AX685" s="5">
        <f t="shared" si="879"/>
        <v>1.2981724365976493E-3</v>
      </c>
      <c r="AY685" s="5">
        <f t="shared" si="880"/>
        <v>1.1726885810430028E-3</v>
      </c>
      <c r="AZ685" s="5">
        <f t="shared" si="881"/>
        <v>5.2966711868913116E-4</v>
      </c>
      <c r="BA685" s="5">
        <f t="shared" si="882"/>
        <v>1.59489490592023E-4</v>
      </c>
      <c r="BB685" s="5">
        <f t="shared" si="883"/>
        <v>3.6018232081675031E-5</v>
      </c>
      <c r="BC685" s="5">
        <f t="shared" si="884"/>
        <v>6.5073280375969349E-6</v>
      </c>
      <c r="BD685" s="5">
        <f t="shared" si="885"/>
        <v>7.0445953881338331E-5</v>
      </c>
      <c r="BE685" s="5">
        <f t="shared" si="886"/>
        <v>1.0342346604203983E-4</v>
      </c>
      <c r="BF685" s="5">
        <f t="shared" si="887"/>
        <v>7.5919288041484872E-5</v>
      </c>
      <c r="BG685" s="5">
        <f t="shared" si="888"/>
        <v>3.7153001585301661E-5</v>
      </c>
      <c r="BH685" s="5">
        <f t="shared" si="889"/>
        <v>1.3636312613105252E-5</v>
      </c>
      <c r="BI685" s="5">
        <f t="shared" si="890"/>
        <v>4.0039622910230298E-6</v>
      </c>
      <c r="BJ685" s="8">
        <f t="shared" si="891"/>
        <v>0.50254333673500418</v>
      </c>
      <c r="BK685" s="8">
        <f t="shared" si="892"/>
        <v>0.26593130769731216</v>
      </c>
      <c r="BL685" s="8">
        <f t="shared" si="893"/>
        <v>0.22036599003644608</v>
      </c>
      <c r="BM685" s="8">
        <f t="shared" si="894"/>
        <v>0.42195496151084799</v>
      </c>
      <c r="BN685" s="8">
        <f t="shared" si="895"/>
        <v>0.57718192919667999</v>
      </c>
    </row>
    <row r="686" spans="1:66" x14ac:dyDescent="0.25">
      <c r="A686" t="s">
        <v>122</v>
      </c>
      <c r="B686" t="s">
        <v>138</v>
      </c>
      <c r="C686" t="s">
        <v>125</v>
      </c>
      <c r="D686" t="s">
        <v>504</v>
      </c>
      <c r="E686">
        <f>VLOOKUP(A686,home!$A$2:$E$405,3,FALSE)</f>
        <v>1.25</v>
      </c>
      <c r="F686">
        <f>VLOOKUP(B686,home!$B$2:$E$405,3,FALSE)</f>
        <v>1.31</v>
      </c>
      <c r="G686">
        <f>VLOOKUP(C686,away!$B$2:$E$405,4,FALSE)</f>
        <v>0.95</v>
      </c>
      <c r="H686">
        <f>VLOOKUP(A686,away!$A$2:$E$405,3,FALSE)</f>
        <v>1.08901515151515</v>
      </c>
      <c r="I686">
        <f>VLOOKUP(C686,away!$B$2:$E$405,3,FALSE)</f>
        <v>1.02</v>
      </c>
      <c r="J686">
        <f>VLOOKUP(B686,home!$B$2:$E$405,4,FALSE)</f>
        <v>1.1299999999999999</v>
      </c>
      <c r="K686" s="3">
        <f t="shared" si="840"/>
        <v>1.555625</v>
      </c>
      <c r="L686" s="3">
        <f t="shared" si="841"/>
        <v>1.2551988636363618</v>
      </c>
      <c r="M686" s="5">
        <f t="shared" si="842"/>
        <v>6.0155412114912259E-2</v>
      </c>
      <c r="N686" s="5">
        <f t="shared" si="843"/>
        <v>9.3579262971260388E-2</v>
      </c>
      <c r="O686" s="5">
        <f t="shared" si="844"/>
        <v>7.5507004928214883E-2</v>
      </c>
      <c r="P686" s="5">
        <f t="shared" si="845"/>
        <v>0.11746058454145429</v>
      </c>
      <c r="Q686" s="5">
        <f t="shared" si="846"/>
        <v>7.2787120479833489E-2</v>
      </c>
      <c r="R686" s="5">
        <f t="shared" si="847"/>
        <v>4.7388153391240265E-2</v>
      </c>
      <c r="S686" s="5">
        <f t="shared" si="848"/>
        <v>5.7338934419002709E-2</v>
      </c>
      <c r="T686" s="5">
        <f t="shared" si="849"/>
        <v>9.1362310913649936E-2</v>
      </c>
      <c r="U686" s="5">
        <f t="shared" si="850"/>
        <v>7.3718196119248139E-2</v>
      </c>
      <c r="V686" s="5">
        <f t="shared" si="851"/>
        <v>1.2440119714830335E-2</v>
      </c>
      <c r="W686" s="5">
        <f t="shared" si="852"/>
        <v>3.7743154765480333E-2</v>
      </c>
      <c r="X686" s="5">
        <f t="shared" si="853"/>
        <v>4.7375164971682239E-2</v>
      </c>
      <c r="Y686" s="5">
        <f t="shared" si="854"/>
        <v>2.9732626618520368E-2</v>
      </c>
      <c r="Z686" s="5">
        <f t="shared" si="855"/>
        <v>1.9827185428836793E-2</v>
      </c>
      <c r="AA686" s="5">
        <f t="shared" si="856"/>
        <v>3.0843665332734239E-2</v>
      </c>
      <c r="AB686" s="5">
        <f t="shared" si="857"/>
        <v>2.3990588441617354E-2</v>
      </c>
      <c r="AC686" s="5">
        <f t="shared" si="858"/>
        <v>1.5181756741587196E-3</v>
      </c>
      <c r="AD686" s="5">
        <f t="shared" si="859"/>
        <v>1.4678548783012576E-2</v>
      </c>
      <c r="AE686" s="5">
        <f t="shared" si="860"/>
        <v>1.8424497752268287E-2</v>
      </c>
      <c r="AF686" s="5">
        <f t="shared" si="861"/>
        <v>1.1563204320858932E-2</v>
      </c>
      <c r="AG686" s="5">
        <f t="shared" si="862"/>
        <v>4.8380403078457325E-3</v>
      </c>
      <c r="AH686" s="5">
        <f t="shared" si="863"/>
        <v>6.2217651548458442E-3</v>
      </c>
      <c r="AI686" s="5">
        <f t="shared" si="864"/>
        <v>9.678733419007067E-3</v>
      </c>
      <c r="AJ686" s="5">
        <f t="shared" si="865"/>
        <v>7.5282398374714359E-3</v>
      </c>
      <c r="AK686" s="5">
        <f t="shared" si="866"/>
        <v>3.9037060323888349E-3</v>
      </c>
      <c r="AL686" s="5">
        <f t="shared" si="867"/>
        <v>1.1857673040799831E-4</v>
      </c>
      <c r="AM686" s="5">
        <f t="shared" si="868"/>
        <v>4.5668634901147899E-3</v>
      </c>
      <c r="AN686" s="5">
        <f t="shared" si="869"/>
        <v>5.7323218631744732E-3</v>
      </c>
      <c r="AO686" s="5">
        <f t="shared" si="870"/>
        <v>3.5976019443272368E-3</v>
      </c>
      <c r="AP686" s="5">
        <f t="shared" si="871"/>
        <v>1.5052352907785043E-3</v>
      </c>
      <c r="AQ686" s="5">
        <f t="shared" si="872"/>
        <v>4.7234240662263183E-4</v>
      </c>
      <c r="AR686" s="5">
        <f t="shared" si="873"/>
        <v>1.5619105104349624E-3</v>
      </c>
      <c r="AS686" s="5">
        <f t="shared" si="874"/>
        <v>2.4297470377953887E-3</v>
      </c>
      <c r="AT686" s="5">
        <f t="shared" si="875"/>
        <v>1.8898876178352262E-3</v>
      </c>
      <c r="AU686" s="5">
        <f t="shared" si="876"/>
        <v>9.799854751649747E-4</v>
      </c>
      <c r="AV686" s="5">
        <f t="shared" si="877"/>
        <v>3.8112247620087828E-4</v>
      </c>
      <c r="AW686" s="5">
        <f t="shared" si="878"/>
        <v>6.4315318056372587E-6</v>
      </c>
      <c r="AX686" s="5">
        <f t="shared" si="879"/>
        <v>1.1840545028016366E-3</v>
      </c>
      <c r="AY686" s="5">
        <f t="shared" si="880"/>
        <v>1.4862238664001314E-3</v>
      </c>
      <c r="AZ686" s="5">
        <f t="shared" si="881"/>
        <v>9.3275325410734284E-4</v>
      </c>
      <c r="BA686" s="5">
        <f t="shared" si="882"/>
        <v>3.9026360820288504E-4</v>
      </c>
      <c r="BB686" s="5">
        <f t="shared" si="883"/>
        <v>1.2246460938372192E-4</v>
      </c>
      <c r="BC686" s="5">
        <f t="shared" si="884"/>
        <v>3.0743487706823725E-5</v>
      </c>
      <c r="BD686" s="5">
        <f t="shared" si="885"/>
        <v>3.2675138296660875E-4</v>
      </c>
      <c r="BE686" s="5">
        <f t="shared" si="886"/>
        <v>5.0830262012743072E-4</v>
      </c>
      <c r="BF686" s="5">
        <f t="shared" si="887"/>
        <v>3.9536413171786729E-4</v>
      </c>
      <c r="BG686" s="5">
        <f t="shared" si="888"/>
        <v>2.0501277580120249E-4</v>
      </c>
      <c r="BH686" s="5">
        <f t="shared" si="889"/>
        <v>7.9730749838936369E-5</v>
      </c>
      <c r="BI686" s="5">
        <f t="shared" si="890"/>
        <v>2.4806229543639087E-5</v>
      </c>
      <c r="BJ686" s="8">
        <f t="shared" si="891"/>
        <v>0.4421048002080325</v>
      </c>
      <c r="BK686" s="8">
        <f t="shared" si="892"/>
        <v>0.25051802706116644</v>
      </c>
      <c r="BL686" s="8">
        <f t="shared" si="893"/>
        <v>0.28756267366419513</v>
      </c>
      <c r="BM686" s="8">
        <f t="shared" si="894"/>
        <v>0.53165535560072108</v>
      </c>
      <c r="BN686" s="8">
        <f t="shared" si="895"/>
        <v>0.46687753842691554</v>
      </c>
    </row>
    <row r="687" spans="1:66" x14ac:dyDescent="0.25">
      <c r="A687" t="s">
        <v>122</v>
      </c>
      <c r="B687" t="s">
        <v>144</v>
      </c>
      <c r="C687" t="s">
        <v>133</v>
      </c>
      <c r="D687" t="s">
        <v>504</v>
      </c>
      <c r="E687">
        <f>VLOOKUP(A687,home!$A$2:$E$405,3,FALSE)</f>
        <v>1.25</v>
      </c>
      <c r="F687">
        <f>VLOOKUP(B687,home!$B$2:$E$405,3,FALSE)</f>
        <v>1.1299999999999999</v>
      </c>
      <c r="G687">
        <f>VLOOKUP(C687,away!$B$2:$E$405,4,FALSE)</f>
        <v>1.31</v>
      </c>
      <c r="H687">
        <f>VLOOKUP(A687,away!$A$2:$E$405,3,FALSE)</f>
        <v>1.08901515151515</v>
      </c>
      <c r="I687">
        <f>VLOOKUP(C687,away!$B$2:$E$405,3,FALSE)</f>
        <v>0.73</v>
      </c>
      <c r="J687">
        <f>VLOOKUP(B687,home!$B$2:$E$405,4,FALSE)</f>
        <v>1.63</v>
      </c>
      <c r="K687" s="3">
        <f t="shared" si="840"/>
        <v>1.8503749999999999</v>
      </c>
      <c r="L687" s="3">
        <f t="shared" si="841"/>
        <v>1.2958191287878771</v>
      </c>
      <c r="M687" s="5">
        <f t="shared" si="842"/>
        <v>4.3015527286304374E-2</v>
      </c>
      <c r="N687" s="5">
        <f t="shared" si="843"/>
        <v>7.9594856302395448E-2</v>
      </c>
      <c r="O687" s="5">
        <f t="shared" si="844"/>
        <v>5.5740343092490076E-2</v>
      </c>
      <c r="P687" s="5">
        <f t="shared" si="845"/>
        <v>0.10314053734976632</v>
      </c>
      <c r="Q687" s="5">
        <f t="shared" si="846"/>
        <v>7.3640166115272493E-2</v>
      </c>
      <c r="R687" s="5">
        <f t="shared" si="847"/>
        <v>3.6114701412223935E-2</v>
      </c>
      <c r="S687" s="5">
        <f t="shared" si="848"/>
        <v>6.1826339905087888E-2</v>
      </c>
      <c r="T687" s="5">
        <f t="shared" si="849"/>
        <v>9.5424335899286936E-2</v>
      </c>
      <c r="U687" s="5">
        <f t="shared" si="850"/>
        <v>6.6825740625643851E-2</v>
      </c>
      <c r="V687" s="5">
        <f t="shared" si="851"/>
        <v>1.6471576460536902E-2</v>
      </c>
      <c r="W687" s="5">
        <f t="shared" si="852"/>
        <v>4.5420640791849105E-2</v>
      </c>
      <c r="X687" s="5">
        <f t="shared" si="853"/>
        <v>5.8856935179881005E-2</v>
      </c>
      <c r="Y687" s="5">
        <f t="shared" si="854"/>
        <v>3.8133971233958994E-2</v>
      </c>
      <c r="Z687" s="5">
        <f t="shared" si="855"/>
        <v>1.5599373640140777E-2</v>
      </c>
      <c r="AA687" s="5">
        <f t="shared" si="856"/>
        <v>2.8864690999375487E-2</v>
      </c>
      <c r="AB687" s="5">
        <f t="shared" si="857"/>
        <v>2.6705251303984715E-2</v>
      </c>
      <c r="AC687" s="5">
        <f t="shared" si="858"/>
        <v>2.4684215129893998E-3</v>
      </c>
      <c r="AD687" s="5">
        <f t="shared" si="859"/>
        <v>2.1011304551304462E-2</v>
      </c>
      <c r="AE687" s="5">
        <f t="shared" si="860"/>
        <v>2.7226850358368103E-2</v>
      </c>
      <c r="AF687" s="5">
        <f t="shared" si="861"/>
        <v>1.764053675550923E-2</v>
      </c>
      <c r="AG687" s="5">
        <f t="shared" si="862"/>
        <v>7.6196483232914983E-3</v>
      </c>
      <c r="AH687" s="5">
        <f t="shared" si="863"/>
        <v>5.0534916900009498E-3</v>
      </c>
      <c r="AI687" s="5">
        <f t="shared" si="864"/>
        <v>9.3508546858855068E-3</v>
      </c>
      <c r="AJ687" s="5">
        <f t="shared" si="865"/>
        <v>8.6512938696976984E-3</v>
      </c>
      <c r="AK687" s="5">
        <f t="shared" si="866"/>
        <v>5.3360459647139582E-3</v>
      </c>
      <c r="AL687" s="5">
        <f t="shared" si="867"/>
        <v>2.3674643768601165E-4</v>
      </c>
      <c r="AM687" s="5">
        <f t="shared" si="868"/>
        <v>7.7757585318239935E-3</v>
      </c>
      <c r="AN687" s="5">
        <f t="shared" si="869"/>
        <v>1.0075976646373068E-2</v>
      </c>
      <c r="AO687" s="5">
        <f t="shared" si="870"/>
        <v>6.5283216397950738E-3</v>
      </c>
      <c r="AP687" s="5">
        <f t="shared" si="871"/>
        <v>2.8198413532420992E-3</v>
      </c>
      <c r="AQ687" s="5">
        <f t="shared" si="872"/>
        <v>9.1350109141955145E-4</v>
      </c>
      <c r="AR687" s="5">
        <f t="shared" si="873"/>
        <v>1.3096822398147617E-3</v>
      </c>
      <c r="AS687" s="5">
        <f t="shared" si="874"/>
        <v>2.4234032744972394E-3</v>
      </c>
      <c r="AT687" s="5">
        <f t="shared" si="875"/>
        <v>2.2421024170239151E-3</v>
      </c>
      <c r="AU687" s="5">
        <f t="shared" si="876"/>
        <v>1.3829100866335419E-3</v>
      </c>
      <c r="AV687" s="5">
        <f t="shared" si="877"/>
        <v>6.3972556288863561E-4</v>
      </c>
      <c r="AW687" s="5">
        <f t="shared" si="878"/>
        <v>1.5768307876914937E-5</v>
      </c>
      <c r="AX687" s="5">
        <f t="shared" si="879"/>
        <v>2.3980115322206363E-3</v>
      </c>
      <c r="AY687" s="5">
        <f t="shared" si="880"/>
        <v>3.1073892145054268E-3</v>
      </c>
      <c r="AZ687" s="5">
        <f t="shared" si="881"/>
        <v>2.0133071923726345E-3</v>
      </c>
      <c r="BA687" s="5">
        <f t="shared" si="882"/>
        <v>8.6962732400089132E-4</v>
      </c>
      <c r="BB687" s="5">
        <f t="shared" si="883"/>
        <v>2.81719930339242E-4</v>
      </c>
      <c r="BC687" s="5">
        <f t="shared" si="884"/>
        <v>7.3011614938875614E-5</v>
      </c>
      <c r="BD687" s="5">
        <f t="shared" si="885"/>
        <v>2.8285188316428626E-4</v>
      </c>
      <c r="BE687" s="5">
        <f t="shared" si="886"/>
        <v>5.2338205331011617E-4</v>
      </c>
      <c r="BF687" s="5">
        <f t="shared" si="887"/>
        <v>4.8422653344685319E-4</v>
      </c>
      <c r="BG687" s="5">
        <f t="shared" si="888"/>
        <v>2.9866689060890694E-4</v>
      </c>
      <c r="BH687" s="5">
        <f t="shared" si="889"/>
        <v>1.3816143692761413E-4</v>
      </c>
      <c r="BI687" s="5">
        <f t="shared" si="890"/>
        <v>5.1130093770986764E-5</v>
      </c>
      <c r="BJ687" s="8">
        <f t="shared" si="891"/>
        <v>0.50142571158214866</v>
      </c>
      <c r="BK687" s="8">
        <f t="shared" si="892"/>
        <v>0.23026653816687631</v>
      </c>
      <c r="BL687" s="8">
        <f t="shared" si="893"/>
        <v>0.25241865611610315</v>
      </c>
      <c r="BM687" s="8">
        <f t="shared" si="894"/>
        <v>0.60537252704018729</v>
      </c>
      <c r="BN687" s="8">
        <f t="shared" si="895"/>
        <v>0.39124613155845267</v>
      </c>
    </row>
    <row r="688" spans="1:66" x14ac:dyDescent="0.25">
      <c r="A688" t="s">
        <v>122</v>
      </c>
      <c r="B688" t="s">
        <v>132</v>
      </c>
      <c r="C688" t="s">
        <v>127</v>
      </c>
      <c r="D688" t="s">
        <v>504</v>
      </c>
      <c r="E688">
        <f>VLOOKUP(A688,home!$A$2:$E$405,3,FALSE)</f>
        <v>1.25</v>
      </c>
      <c r="F688">
        <f>VLOOKUP(B688,home!$B$2:$E$405,3,FALSE)</f>
        <v>0.98</v>
      </c>
      <c r="G688">
        <f>VLOOKUP(C688,away!$B$2:$E$405,4,FALSE)</f>
        <v>1.1599999999999999</v>
      </c>
      <c r="H688">
        <f>VLOOKUP(A688,away!$A$2:$E$405,3,FALSE)</f>
        <v>1.08901515151515</v>
      </c>
      <c r="I688">
        <f>VLOOKUP(C688,away!$B$2:$E$405,3,FALSE)</f>
        <v>0.95</v>
      </c>
      <c r="J688">
        <f>VLOOKUP(B688,home!$B$2:$E$405,4,FALSE)</f>
        <v>0.92</v>
      </c>
      <c r="K688" s="3">
        <f t="shared" si="840"/>
        <v>1.421</v>
      </c>
      <c r="L688" s="3">
        <f t="shared" si="841"/>
        <v>0.95179924242424108</v>
      </c>
      <c r="M688" s="5">
        <f t="shared" si="842"/>
        <v>9.321941696789518E-2</v>
      </c>
      <c r="N688" s="5">
        <f t="shared" si="843"/>
        <v>0.13246479151137905</v>
      </c>
      <c r="O688" s="5">
        <f t="shared" si="844"/>
        <v>8.8726170449272071E-2</v>
      </c>
      <c r="P688" s="5">
        <f t="shared" si="845"/>
        <v>0.12607988820841562</v>
      </c>
      <c r="Q688" s="5">
        <f t="shared" si="846"/>
        <v>9.4116234368834845E-2</v>
      </c>
      <c r="R688" s="5">
        <f t="shared" si="847"/>
        <v>4.2224750908410616E-2</v>
      </c>
      <c r="S688" s="5">
        <f t="shared" si="848"/>
        <v>4.263097412452499E-2</v>
      </c>
      <c r="T688" s="5">
        <f t="shared" si="849"/>
        <v>8.9579760572079323E-2</v>
      </c>
      <c r="U688" s="5">
        <f t="shared" si="850"/>
        <v>6.000137104085148E-2</v>
      </c>
      <c r="V688" s="5">
        <f t="shared" si="851"/>
        <v>6.406519903569846E-3</v>
      </c>
      <c r="W688" s="5">
        <f t="shared" si="852"/>
        <v>4.457972301270479E-2</v>
      </c>
      <c r="X688" s="5">
        <f t="shared" si="853"/>
        <v>4.2430946590974926E-2</v>
      </c>
      <c r="Y688" s="5">
        <f t="shared" si="854"/>
        <v>2.0192871410316681E-2</v>
      </c>
      <c r="Z688" s="5">
        <f t="shared" si="855"/>
        <v>1.339649530872584E-2</v>
      </c>
      <c r="AA688" s="5">
        <f t="shared" si="856"/>
        <v>1.9036419833699417E-2</v>
      </c>
      <c r="AB688" s="5">
        <f t="shared" si="857"/>
        <v>1.352537629184344E-2</v>
      </c>
      <c r="AC688" s="5">
        <f t="shared" si="858"/>
        <v>5.4155382773235625E-4</v>
      </c>
      <c r="AD688" s="5">
        <f t="shared" si="859"/>
        <v>1.5836946600263368E-2</v>
      </c>
      <c r="AE688" s="5">
        <f t="shared" si="860"/>
        <v>1.5073593776443833E-2</v>
      </c>
      <c r="AF688" s="5">
        <f t="shared" si="861"/>
        <v>7.1735175685149954E-3</v>
      </c>
      <c r="AG688" s="5">
        <f t="shared" si="862"/>
        <v>2.2759161957431862E-3</v>
      </c>
      <c r="AH688" s="5">
        <f t="shared" si="863"/>
        <v>3.1876935214962881E-3</v>
      </c>
      <c r="AI688" s="5">
        <f t="shared" si="864"/>
        <v>4.5297124940462249E-3</v>
      </c>
      <c r="AJ688" s="5">
        <f t="shared" si="865"/>
        <v>3.218360727019844E-3</v>
      </c>
      <c r="AK688" s="5">
        <f t="shared" si="866"/>
        <v>1.5244301976984002E-3</v>
      </c>
      <c r="AL688" s="5">
        <f t="shared" si="867"/>
        <v>2.9298207725478657E-5</v>
      </c>
      <c r="AM688" s="5">
        <f t="shared" si="868"/>
        <v>4.5008602237948496E-3</v>
      </c>
      <c r="AN688" s="5">
        <f t="shared" si="869"/>
        <v>4.2839153512653372E-3</v>
      </c>
      <c r="AO688" s="5">
        <f t="shared" si="870"/>
        <v>2.0387136929719621E-3</v>
      </c>
      <c r="AP688" s="5">
        <f t="shared" si="871"/>
        <v>6.4681538283021351E-4</v>
      </c>
      <c r="AQ688" s="5">
        <f t="shared" si="872"/>
        <v>1.5390959784153567E-4</v>
      </c>
      <c r="AR688" s="5">
        <f t="shared" si="873"/>
        <v>6.0680885576816577E-4</v>
      </c>
      <c r="AS688" s="5">
        <f t="shared" si="874"/>
        <v>8.6227538404656356E-4</v>
      </c>
      <c r="AT688" s="5">
        <f t="shared" si="875"/>
        <v>6.1264666036508358E-4</v>
      </c>
      <c r="AU688" s="5">
        <f t="shared" si="876"/>
        <v>2.9019030145959471E-4</v>
      </c>
      <c r="AV688" s="5">
        <f t="shared" si="877"/>
        <v>1.0309010459352095E-4</v>
      </c>
      <c r="AW688" s="5">
        <f t="shared" si="878"/>
        <v>1.100722859299043E-6</v>
      </c>
      <c r="AX688" s="5">
        <f t="shared" si="879"/>
        <v>1.0659537296687468E-3</v>
      </c>
      <c r="AY688" s="5">
        <f t="shared" si="880"/>
        <v>1.0145739523580073E-3</v>
      </c>
      <c r="AZ688" s="5">
        <f t="shared" si="881"/>
        <v>4.8283535961885963E-4</v>
      </c>
      <c r="BA688" s="5">
        <f t="shared" si="882"/>
        <v>1.5318744316695557E-4</v>
      </c>
      <c r="BB688" s="5">
        <f t="shared" si="883"/>
        <v>3.6450923088803696E-5</v>
      </c>
      <c r="BC688" s="5">
        <f t="shared" si="884"/>
        <v>6.9387921963175285E-6</v>
      </c>
      <c r="BD688" s="5">
        <f t="shared" si="885"/>
        <v>9.6260034869410097E-5</v>
      </c>
      <c r="BE688" s="5">
        <f t="shared" si="886"/>
        <v>1.3678550954943175E-4</v>
      </c>
      <c r="BF688" s="5">
        <f t="shared" si="887"/>
        <v>9.7186104534871279E-5</v>
      </c>
      <c r="BG688" s="5">
        <f t="shared" si="888"/>
        <v>4.6033818181350725E-5</v>
      </c>
      <c r="BH688" s="5">
        <f t="shared" si="889"/>
        <v>1.6353513908924832E-5</v>
      </c>
      <c r="BI688" s="5">
        <f t="shared" si="890"/>
        <v>4.6476686529164378E-6</v>
      </c>
      <c r="BJ688" s="8">
        <f t="shared" si="891"/>
        <v>0.47810845605605656</v>
      </c>
      <c r="BK688" s="8">
        <f t="shared" si="892"/>
        <v>0.26992222519222142</v>
      </c>
      <c r="BL688" s="8">
        <f t="shared" si="893"/>
        <v>0.23884656342026761</v>
      </c>
      <c r="BM688" s="8">
        <f t="shared" si="894"/>
        <v>0.42242901433356539</v>
      </c>
      <c r="BN688" s="8">
        <f t="shared" si="895"/>
        <v>0.57683125241420741</v>
      </c>
    </row>
    <row r="689" spans="1:66" x14ac:dyDescent="0.25">
      <c r="A689" t="s">
        <v>122</v>
      </c>
      <c r="B689" t="s">
        <v>140</v>
      </c>
      <c r="C689" t="s">
        <v>401</v>
      </c>
      <c r="D689" t="s">
        <v>504</v>
      </c>
      <c r="E689">
        <f>VLOOKUP(A689,home!$A$2:$E$405,3,FALSE)</f>
        <v>1.25</v>
      </c>
      <c r="F689">
        <f>VLOOKUP(B689,home!$B$2:$E$405,3,FALSE)</f>
        <v>1.2</v>
      </c>
      <c r="G689">
        <f>VLOOKUP(C689,away!$B$2:$E$405,4,FALSE)</f>
        <v>0.87</v>
      </c>
      <c r="H689">
        <f>VLOOKUP(A689,away!$A$2:$E$405,3,FALSE)</f>
        <v>1.08901515151515</v>
      </c>
      <c r="I689">
        <f>VLOOKUP(C689,away!$B$2:$E$405,3,FALSE)</f>
        <v>0.76</v>
      </c>
      <c r="J689">
        <f>VLOOKUP(B689,home!$B$2:$E$405,4,FALSE)</f>
        <v>0.63</v>
      </c>
      <c r="K689" s="3">
        <f t="shared" si="840"/>
        <v>1.3049999999999999</v>
      </c>
      <c r="L689" s="3">
        <f t="shared" si="841"/>
        <v>0.52142045454545383</v>
      </c>
      <c r="M689" s="5">
        <f t="shared" si="842"/>
        <v>0.16098880436108742</v>
      </c>
      <c r="N689" s="5">
        <f t="shared" si="843"/>
        <v>0.21009038969121907</v>
      </c>
      <c r="O689" s="5">
        <f t="shared" si="844"/>
        <v>8.3942855546687345E-2</v>
      </c>
      <c r="P689" s="5">
        <f t="shared" si="845"/>
        <v>0.10954542648842697</v>
      </c>
      <c r="Q689" s="5">
        <f t="shared" si="846"/>
        <v>0.13708397927352045</v>
      </c>
      <c r="R689" s="5">
        <f t="shared" si="847"/>
        <v>2.1884760947498541E-2</v>
      </c>
      <c r="S689" s="5">
        <f t="shared" si="848"/>
        <v>1.8635147506306848E-2</v>
      </c>
      <c r="T689" s="5">
        <f t="shared" si="849"/>
        <v>7.1478390783698595E-2</v>
      </c>
      <c r="U689" s="5">
        <f t="shared" si="850"/>
        <v>2.8559613036485593E-2</v>
      </c>
      <c r="V689" s="5">
        <f t="shared" si="851"/>
        <v>1.4089283270727142E-3</v>
      </c>
      <c r="W689" s="5">
        <f t="shared" si="852"/>
        <v>5.9631530983981385E-2</v>
      </c>
      <c r="X689" s="5">
        <f t="shared" si="853"/>
        <v>3.1093099990908889E-2</v>
      </c>
      <c r="Y689" s="5">
        <f t="shared" si="854"/>
        <v>8.1062891652434778E-3</v>
      </c>
      <c r="Z689" s="5">
        <f t="shared" si="855"/>
        <v>3.8037206669544292E-3</v>
      </c>
      <c r="AA689" s="5">
        <f t="shared" si="856"/>
        <v>4.9638554703755298E-3</v>
      </c>
      <c r="AB689" s="5">
        <f t="shared" si="857"/>
        <v>3.2389156944200334E-3</v>
      </c>
      <c r="AC689" s="5">
        <f t="shared" si="858"/>
        <v>5.9919405224069286E-5</v>
      </c>
      <c r="AD689" s="5">
        <f t="shared" si="859"/>
        <v>1.9454786983523941E-2</v>
      </c>
      <c r="AE689" s="5">
        <f t="shared" si="860"/>
        <v>1.0144123872034033E-2</v>
      </c>
      <c r="AF689" s="5">
        <f t="shared" si="861"/>
        <v>2.644676840160687E-3</v>
      </c>
      <c r="AG689" s="5">
        <f t="shared" si="862"/>
        <v>4.5966286670747343E-4</v>
      </c>
      <c r="AH689" s="5">
        <f t="shared" si="863"/>
        <v>4.958344397818288E-4</v>
      </c>
      <c r="AI689" s="5">
        <f t="shared" si="864"/>
        <v>6.4706394391528656E-4</v>
      </c>
      <c r="AJ689" s="5">
        <f t="shared" si="865"/>
        <v>4.2220922340472451E-4</v>
      </c>
      <c r="AK689" s="5">
        <f t="shared" si="866"/>
        <v>1.8366101218105513E-4</v>
      </c>
      <c r="AL689" s="5">
        <f t="shared" si="867"/>
        <v>1.6308952231190304E-6</v>
      </c>
      <c r="AM689" s="5">
        <f t="shared" si="868"/>
        <v>5.0776994026997414E-3</v>
      </c>
      <c r="AN689" s="5">
        <f t="shared" si="869"/>
        <v>2.6476163306008785E-3</v>
      </c>
      <c r="AO689" s="5">
        <f t="shared" si="870"/>
        <v>6.9026065528193835E-4</v>
      </c>
      <c r="AP689" s="5">
        <f t="shared" si="871"/>
        <v>1.1997200821065039E-4</v>
      </c>
      <c r="AQ689" s="5">
        <f t="shared" si="872"/>
        <v>1.563896476348206E-5</v>
      </c>
      <c r="AR689" s="5">
        <f t="shared" si="873"/>
        <v>5.1707643794066327E-5</v>
      </c>
      <c r="AS689" s="5">
        <f t="shared" si="874"/>
        <v>6.7478475151256563E-5</v>
      </c>
      <c r="AT689" s="5">
        <f t="shared" si="875"/>
        <v>4.4029705036194907E-5</v>
      </c>
      <c r="AU689" s="5">
        <f t="shared" si="876"/>
        <v>1.9152921690744782E-5</v>
      </c>
      <c r="AV689" s="5">
        <f t="shared" si="877"/>
        <v>6.2486407016054896E-6</v>
      </c>
      <c r="AW689" s="5">
        <f t="shared" si="878"/>
        <v>3.0826352160109126E-8</v>
      </c>
      <c r="AX689" s="5">
        <f t="shared" si="879"/>
        <v>1.1043996200871943E-3</v>
      </c>
      <c r="AY689" s="5">
        <f t="shared" si="880"/>
        <v>5.7585655190569131E-4</v>
      </c>
      <c r="AZ689" s="5">
        <f t="shared" si="881"/>
        <v>1.5013169252382164E-4</v>
      </c>
      <c r="BA689" s="5">
        <f t="shared" si="882"/>
        <v>2.6093911785816471E-5</v>
      </c>
      <c r="BB689" s="5">
        <f t="shared" si="883"/>
        <v>3.4014748360573498E-6</v>
      </c>
      <c r="BC689" s="5">
        <f t="shared" si="884"/>
        <v>3.5471971102838926E-7</v>
      </c>
      <c r="BD689" s="5">
        <f t="shared" si="885"/>
        <v>4.4935705217627461E-6</v>
      </c>
      <c r="BE689" s="5">
        <f t="shared" si="886"/>
        <v>5.8641095309003841E-6</v>
      </c>
      <c r="BF689" s="5">
        <f t="shared" si="887"/>
        <v>3.8263314689125005E-6</v>
      </c>
      <c r="BG689" s="5">
        <f t="shared" si="888"/>
        <v>1.6644541889769375E-6</v>
      </c>
      <c r="BH689" s="5">
        <f t="shared" si="889"/>
        <v>5.4302817915372629E-7</v>
      </c>
      <c r="BI689" s="5">
        <f t="shared" si="890"/>
        <v>1.4173035475912236E-7</v>
      </c>
      <c r="BJ689" s="8">
        <f t="shared" si="891"/>
        <v>0.56059835578340456</v>
      </c>
      <c r="BK689" s="8">
        <f t="shared" si="892"/>
        <v>0.29121571353524683</v>
      </c>
      <c r="BL689" s="8">
        <f t="shared" si="893"/>
        <v>0.14454391992536827</v>
      </c>
      <c r="BM689" s="8">
        <f t="shared" si="894"/>
        <v>0.27604966787698049</v>
      </c>
      <c r="BN689" s="8">
        <f t="shared" si="895"/>
        <v>0.72353621630843989</v>
      </c>
    </row>
    <row r="690" spans="1:66" x14ac:dyDescent="0.25">
      <c r="A690" t="s">
        <v>122</v>
      </c>
      <c r="B690" t="s">
        <v>124</v>
      </c>
      <c r="C690" t="s">
        <v>143</v>
      </c>
      <c r="D690" t="s">
        <v>504</v>
      </c>
      <c r="E690">
        <f>VLOOKUP(A690,home!$A$2:$E$405,3,FALSE)</f>
        <v>1.25</v>
      </c>
      <c r="F690">
        <f>VLOOKUP(B690,home!$B$2:$E$405,3,FALSE)</f>
        <v>0.8</v>
      </c>
      <c r="G690">
        <f>VLOOKUP(C690,away!$B$2:$E$405,4,FALSE)</f>
        <v>0.95</v>
      </c>
      <c r="H690">
        <f>VLOOKUP(A690,away!$A$2:$E$405,3,FALSE)</f>
        <v>1.08901515151515</v>
      </c>
      <c r="I690">
        <f>VLOOKUP(C690,away!$B$2:$E$405,3,FALSE)</f>
        <v>0.91</v>
      </c>
      <c r="J690">
        <f>VLOOKUP(B690,home!$B$2:$E$405,4,FALSE)</f>
        <v>1.1299999999999999</v>
      </c>
      <c r="K690" s="3">
        <f t="shared" si="840"/>
        <v>0.95</v>
      </c>
      <c r="L690" s="3">
        <f t="shared" si="841"/>
        <v>1.1198342803030288</v>
      </c>
      <c r="M690" s="5">
        <f t="shared" si="842"/>
        <v>0.12620669490736192</v>
      </c>
      <c r="N690" s="5">
        <f t="shared" si="843"/>
        <v>0.1198963601619938</v>
      </c>
      <c r="O690" s="5">
        <f t="shared" si="844"/>
        <v>0.14133058336100954</v>
      </c>
      <c r="P690" s="5">
        <f t="shared" si="845"/>
        <v>0.13426405419295903</v>
      </c>
      <c r="Q690" s="5">
        <f t="shared" si="846"/>
        <v>5.695077107694705E-2</v>
      </c>
      <c r="R690" s="5">
        <f t="shared" si="847"/>
        <v>7.9133416051441696E-2</v>
      </c>
      <c r="S690" s="5">
        <f t="shared" si="848"/>
        <v>3.5708953993213055E-2</v>
      </c>
      <c r="T690" s="5">
        <f t="shared" si="849"/>
        <v>6.3775425741655539E-2</v>
      </c>
      <c r="U690" s="5">
        <f t="shared" si="850"/>
        <v>7.5176745248869595E-2</v>
      </c>
      <c r="V690" s="5">
        <f t="shared" si="851"/>
        <v>4.2209672506217221E-3</v>
      </c>
      <c r="W690" s="5">
        <f t="shared" si="852"/>
        <v>1.8034410841033233E-2</v>
      </c>
      <c r="X690" s="5">
        <f t="shared" si="853"/>
        <v>2.0195551484857587E-2</v>
      </c>
      <c r="Y690" s="5">
        <f t="shared" si="854"/>
        <v>1.1307835431184136E-2</v>
      </c>
      <c r="Z690" s="5">
        <f t="shared" si="855"/>
        <v>2.9538770670628763E-2</v>
      </c>
      <c r="AA690" s="5">
        <f t="shared" si="856"/>
        <v>2.8061832137097321E-2</v>
      </c>
      <c r="AB690" s="5">
        <f t="shared" si="857"/>
        <v>1.3329370265121227E-2</v>
      </c>
      <c r="AC690" s="5">
        <f t="shared" si="858"/>
        <v>2.8065278950740644E-4</v>
      </c>
      <c r="AD690" s="5">
        <f t="shared" si="859"/>
        <v>4.2831725747453919E-3</v>
      </c>
      <c r="AE690" s="5">
        <f t="shared" si="860"/>
        <v>4.7964434776536762E-3</v>
      </c>
      <c r="AF690" s="5">
        <f t="shared" si="861"/>
        <v>2.6856109149062312E-3</v>
      </c>
      <c r="AG690" s="5">
        <f t="shared" si="862"/>
        <v>1.0024797220226586E-3</v>
      </c>
      <c r="AH690" s="5">
        <f t="shared" si="863"/>
        <v>8.2696319987449543E-3</v>
      </c>
      <c r="AI690" s="5">
        <f t="shared" si="864"/>
        <v>7.8561503988077066E-3</v>
      </c>
      <c r="AJ690" s="5">
        <f t="shared" si="865"/>
        <v>3.7316714394336602E-3</v>
      </c>
      <c r="AK690" s="5">
        <f t="shared" si="866"/>
        <v>1.1816959558206591E-3</v>
      </c>
      <c r="AL690" s="5">
        <f t="shared" si="867"/>
        <v>1.1942815353016417E-5</v>
      </c>
      <c r="AM690" s="5">
        <f t="shared" si="868"/>
        <v>8.138027892016247E-4</v>
      </c>
      <c r="AN690" s="5">
        <f t="shared" si="869"/>
        <v>9.1132426075419865E-4</v>
      </c>
      <c r="AO690" s="5">
        <f t="shared" si="870"/>
        <v>5.1026607383218407E-4</v>
      </c>
      <c r="AP690" s="5">
        <f t="shared" si="871"/>
        <v>1.9047114718430522E-4</v>
      </c>
      <c r="AQ690" s="5">
        <f t="shared" si="872"/>
        <v>5.3324030006407244E-5</v>
      </c>
      <c r="AR690" s="5">
        <f t="shared" si="873"/>
        <v>1.8521234795370884E-3</v>
      </c>
      <c r="AS690" s="5">
        <f t="shared" si="874"/>
        <v>1.7595173055602337E-3</v>
      </c>
      <c r="AT690" s="5">
        <f t="shared" si="875"/>
        <v>8.3577072014111092E-4</v>
      </c>
      <c r="AU690" s="5">
        <f t="shared" si="876"/>
        <v>2.6466072804468514E-4</v>
      </c>
      <c r="AV690" s="5">
        <f t="shared" si="877"/>
        <v>6.2856922910612702E-5</v>
      </c>
      <c r="AW690" s="5">
        <f t="shared" si="878"/>
        <v>3.5292431482931253E-7</v>
      </c>
      <c r="AX690" s="5">
        <f t="shared" si="879"/>
        <v>1.2885210829025721E-4</v>
      </c>
      <c r="AY690" s="5">
        <f t="shared" si="880"/>
        <v>1.4429300795274809E-4</v>
      </c>
      <c r="AZ690" s="5">
        <f t="shared" si="881"/>
        <v>8.0792128356762456E-5</v>
      </c>
      <c r="BA690" s="5">
        <f t="shared" si="882"/>
        <v>3.015793163751498E-5</v>
      </c>
      <c r="BB690" s="5">
        <f t="shared" si="883"/>
        <v>8.4429714176811444E-6</v>
      </c>
      <c r="BC690" s="5">
        <f t="shared" si="884"/>
        <v>1.8909457642275988E-6</v>
      </c>
      <c r="BD690" s="5">
        <f t="shared" si="885"/>
        <v>3.4567856062329305E-4</v>
      </c>
      <c r="BE690" s="5">
        <f t="shared" si="886"/>
        <v>3.2839463259212834E-4</v>
      </c>
      <c r="BF690" s="5">
        <f t="shared" si="887"/>
        <v>1.5598745048126095E-4</v>
      </c>
      <c r="BG690" s="5">
        <f t="shared" si="888"/>
        <v>4.9396025985732635E-5</v>
      </c>
      <c r="BH690" s="5">
        <f t="shared" si="889"/>
        <v>1.1731556171611497E-5</v>
      </c>
      <c r="BI690" s="5">
        <f t="shared" si="890"/>
        <v>2.2289956726061852E-6</v>
      </c>
      <c r="BJ690" s="8">
        <f t="shared" si="891"/>
        <v>0.30580167882139725</v>
      </c>
      <c r="BK690" s="8">
        <f t="shared" si="892"/>
        <v>0.3008375589569689</v>
      </c>
      <c r="BL690" s="8">
        <f t="shared" si="893"/>
        <v>0.36373944323406693</v>
      </c>
      <c r="BM690" s="8">
        <f t="shared" si="894"/>
        <v>0.34199163184771081</v>
      </c>
      <c r="BN690" s="8">
        <f t="shared" si="895"/>
        <v>0.65778187975171298</v>
      </c>
    </row>
    <row r="691" spans="1:66" x14ac:dyDescent="0.25">
      <c r="A691" t="s">
        <v>122</v>
      </c>
      <c r="B691" t="s">
        <v>134</v>
      </c>
      <c r="C691" t="s">
        <v>137</v>
      </c>
      <c r="D691" t="s">
        <v>504</v>
      </c>
      <c r="E691">
        <f>VLOOKUP(A691,home!$A$2:$E$405,3,FALSE)</f>
        <v>1.25</v>
      </c>
      <c r="F691">
        <f>VLOOKUP(B691,home!$B$2:$E$405,3,FALSE)</f>
        <v>0.55000000000000004</v>
      </c>
      <c r="G691">
        <f>VLOOKUP(C691,away!$B$2:$E$405,4,FALSE)</f>
        <v>0.98</v>
      </c>
      <c r="H691">
        <f>VLOOKUP(A691,away!$A$2:$E$405,3,FALSE)</f>
        <v>1.08901515151515</v>
      </c>
      <c r="I691">
        <f>VLOOKUP(C691,away!$B$2:$E$405,3,FALSE)</f>
        <v>0.76</v>
      </c>
      <c r="J691">
        <f>VLOOKUP(B691,home!$B$2:$E$405,4,FALSE)</f>
        <v>1.17</v>
      </c>
      <c r="K691" s="3">
        <f t="shared" si="840"/>
        <v>0.67374999999999996</v>
      </c>
      <c r="L691" s="3">
        <f t="shared" si="841"/>
        <v>0.96835227272727131</v>
      </c>
      <c r="M691" s="5">
        <f t="shared" si="842"/>
        <v>0.19357267169043338</v>
      </c>
      <c r="N691" s="5">
        <f t="shared" si="843"/>
        <v>0.13041958755142946</v>
      </c>
      <c r="O691" s="5">
        <f t="shared" si="844"/>
        <v>0.18744653656932109</v>
      </c>
      <c r="P691" s="5">
        <f t="shared" si="845"/>
        <v>0.12629210401358007</v>
      </c>
      <c r="Q691" s="5">
        <f t="shared" si="846"/>
        <v>4.3935098556387789E-2</v>
      </c>
      <c r="R691" s="5">
        <f t="shared" si="847"/>
        <v>9.0757139850878826E-2</v>
      </c>
      <c r="S691" s="5">
        <f t="shared" si="848"/>
        <v>2.0599105489544651E-2</v>
      </c>
      <c r="T691" s="5">
        <f t="shared" si="849"/>
        <v>4.2544652539574769E-2</v>
      </c>
      <c r="U691" s="5">
        <f t="shared" si="850"/>
        <v>6.1147622974529595E-2</v>
      </c>
      <c r="V691" s="5">
        <f t="shared" si="851"/>
        <v>1.4932688531299604E-3</v>
      </c>
      <c r="W691" s="5">
        <f t="shared" si="852"/>
        <v>9.8670908841220917E-3</v>
      </c>
      <c r="X691" s="5">
        <f t="shared" si="853"/>
        <v>9.5548198828461686E-3</v>
      </c>
      <c r="Y691" s="5">
        <f t="shared" si="854"/>
        <v>4.6262157745269039E-3</v>
      </c>
      <c r="Z691" s="5">
        <f t="shared" si="855"/>
        <v>2.9294960880275105E-2</v>
      </c>
      <c r="AA691" s="5">
        <f t="shared" si="856"/>
        <v>1.9737479893085347E-2</v>
      </c>
      <c r="AB691" s="5">
        <f t="shared" si="857"/>
        <v>6.6490635389831248E-3</v>
      </c>
      <c r="AC691" s="5">
        <f t="shared" si="858"/>
        <v>6.0890589459511694E-5</v>
      </c>
      <c r="AD691" s="5">
        <f t="shared" si="859"/>
        <v>1.6619881207943143E-3</v>
      </c>
      <c r="AE691" s="5">
        <f t="shared" si="860"/>
        <v>1.6093899740169009E-3</v>
      </c>
      <c r="AF691" s="5">
        <f t="shared" si="861"/>
        <v>7.7922821952187504E-4</v>
      </c>
      <c r="AG691" s="5">
        <f t="shared" si="862"/>
        <v>2.5152247244907759E-4</v>
      </c>
      <c r="AH691" s="5">
        <f t="shared" si="863"/>
        <v>7.0919604869677244E-3</v>
      </c>
      <c r="AI691" s="5">
        <f t="shared" si="864"/>
        <v>4.7782083780945036E-3</v>
      </c>
      <c r="AJ691" s="5">
        <f t="shared" si="865"/>
        <v>1.6096589473705855E-3</v>
      </c>
      <c r="AK691" s="5">
        <f t="shared" si="866"/>
        <v>3.6150257193031071E-4</v>
      </c>
      <c r="AL691" s="5">
        <f t="shared" si="867"/>
        <v>1.589067421617637E-6</v>
      </c>
      <c r="AM691" s="5">
        <f t="shared" si="868"/>
        <v>2.2395289927703389E-4</v>
      </c>
      <c r="AN691" s="5">
        <f t="shared" si="869"/>
        <v>2.1686529899877746E-4</v>
      </c>
      <c r="AO691" s="5">
        <f t="shared" si="870"/>
        <v>1.0500100258057268E-4</v>
      </c>
      <c r="AP691" s="5">
        <f t="shared" si="871"/>
        <v>3.3892653162513211E-5</v>
      </c>
      <c r="AQ691" s="5">
        <f t="shared" si="872"/>
        <v>8.205006929669202E-6</v>
      </c>
      <c r="AR691" s="5">
        <f t="shared" si="873"/>
        <v>1.3735032111294408E-3</v>
      </c>
      <c r="AS691" s="5">
        <f t="shared" si="874"/>
        <v>9.2539778849846065E-4</v>
      </c>
      <c r="AT691" s="5">
        <f t="shared" si="875"/>
        <v>3.1174338000041884E-4</v>
      </c>
      <c r="AU691" s="5">
        <f t="shared" si="876"/>
        <v>7.0012367425094073E-5</v>
      </c>
      <c r="AV691" s="5">
        <f t="shared" si="877"/>
        <v>1.1792708138164279E-5</v>
      </c>
      <c r="AW691" s="5">
        <f t="shared" si="878"/>
        <v>2.8798639914601499E-8</v>
      </c>
      <c r="AX691" s="5">
        <f t="shared" si="879"/>
        <v>2.514804431465026E-5</v>
      </c>
      <c r="AY691" s="5">
        <f t="shared" si="880"/>
        <v>2.4352165866737713E-5</v>
      </c>
      <c r="AZ691" s="5">
        <f t="shared" si="881"/>
        <v>1.1790737581443473E-5</v>
      </c>
      <c r="BA691" s="5">
        <f t="shared" si="882"/>
        <v>3.805862511373879E-6</v>
      </c>
      <c r="BB691" s="5">
        <f t="shared" si="883"/>
        <v>9.2135390314410397E-7</v>
      </c>
      <c r="BC691" s="5">
        <f t="shared" si="884"/>
        <v>1.7843902921914712E-7</v>
      </c>
      <c r="BD691" s="5">
        <f t="shared" si="885"/>
        <v>2.2167249268256644E-4</v>
      </c>
      <c r="BE691" s="5">
        <f t="shared" si="886"/>
        <v>1.4935184194487912E-4</v>
      </c>
      <c r="BF691" s="5">
        <f t="shared" si="887"/>
        <v>5.0312901755181135E-5</v>
      </c>
      <c r="BG691" s="5">
        <f t="shared" si="888"/>
        <v>1.1299439185851099E-5</v>
      </c>
      <c r="BH691" s="5">
        <f t="shared" si="889"/>
        <v>1.9032492878667938E-6</v>
      </c>
      <c r="BI691" s="5">
        <f t="shared" si="890"/>
        <v>2.5646284154005052E-7</v>
      </c>
      <c r="BJ691" s="8">
        <f t="shared" si="891"/>
        <v>0.24590370743982448</v>
      </c>
      <c r="BK691" s="8">
        <f t="shared" si="892"/>
        <v>0.34204398186943585</v>
      </c>
      <c r="BL691" s="8">
        <f t="shared" si="893"/>
        <v>0.38270641905405056</v>
      </c>
      <c r="BM691" s="8">
        <f t="shared" si="894"/>
        <v>0.2275016076443287</v>
      </c>
      <c r="BN691" s="8">
        <f t="shared" si="895"/>
        <v>0.77242313823203057</v>
      </c>
    </row>
    <row r="692" spans="1:66" x14ac:dyDescent="0.25">
      <c r="A692" t="s">
        <v>122</v>
      </c>
      <c r="B692" t="s">
        <v>142</v>
      </c>
      <c r="C692" t="s">
        <v>123</v>
      </c>
      <c r="D692" t="s">
        <v>504</v>
      </c>
      <c r="E692">
        <f>VLOOKUP(A692,home!$A$2:$E$405,3,FALSE)</f>
        <v>1.25</v>
      </c>
      <c r="F692">
        <f>VLOOKUP(B692,home!$B$2:$E$405,3,FALSE)</f>
        <v>1.0900000000000001</v>
      </c>
      <c r="G692">
        <f>VLOOKUP(C692,away!$B$2:$E$405,4,FALSE)</f>
        <v>0.95</v>
      </c>
      <c r="H692">
        <f>VLOOKUP(A692,away!$A$2:$E$405,3,FALSE)</f>
        <v>1.08901515151515</v>
      </c>
      <c r="I692">
        <f>VLOOKUP(C692,away!$B$2:$E$405,3,FALSE)</f>
        <v>0.73</v>
      </c>
      <c r="J692">
        <f>VLOOKUP(B692,home!$B$2:$E$405,4,FALSE)</f>
        <v>0.92</v>
      </c>
      <c r="K692" s="3">
        <f t="shared" si="840"/>
        <v>1.2943750000000001</v>
      </c>
      <c r="L692" s="3">
        <f t="shared" si="841"/>
        <v>0.73138257575757482</v>
      </c>
      <c r="M692" s="5">
        <f t="shared" si="842"/>
        <v>0.13189388571954</v>
      </c>
      <c r="N692" s="5">
        <f t="shared" si="843"/>
        <v>0.1707201483282296</v>
      </c>
      <c r="O692" s="5">
        <f t="shared" si="844"/>
        <v>9.6464889864232378E-2</v>
      </c>
      <c r="P692" s="5">
        <f t="shared" si="845"/>
        <v>0.12486174181801579</v>
      </c>
      <c r="Q692" s="5">
        <f t="shared" si="846"/>
        <v>0.11048794599617615</v>
      </c>
      <c r="R692" s="5">
        <f t="shared" si="847"/>
        <v>3.5276369809536523E-2</v>
      </c>
      <c r="S692" s="5">
        <f t="shared" si="848"/>
        <v>2.9551132118020393E-2</v>
      </c>
      <c r="T692" s="5">
        <f t="shared" si="849"/>
        <v>8.0808958532847128E-2</v>
      </c>
      <c r="U692" s="5">
        <f t="shared" si="850"/>
        <v>4.5660851172218846E-2</v>
      </c>
      <c r="V692" s="5">
        <f t="shared" si="851"/>
        <v>3.1083959897178766E-3</v>
      </c>
      <c r="W692" s="5">
        <f t="shared" si="852"/>
        <v>4.7670945032933475E-2</v>
      </c>
      <c r="X692" s="5">
        <f t="shared" si="853"/>
        <v>3.4865698566984647E-2</v>
      </c>
      <c r="Y692" s="5">
        <f t="shared" si="854"/>
        <v>1.2750082211754209E-2</v>
      </c>
      <c r="Z692" s="5">
        <f t="shared" si="855"/>
        <v>8.6001740715585234E-3</v>
      </c>
      <c r="AA692" s="5">
        <f t="shared" si="856"/>
        <v>1.1131850313873565E-2</v>
      </c>
      <c r="AB692" s="5">
        <f t="shared" si="857"/>
        <v>7.2043943750100502E-3</v>
      </c>
      <c r="AC692" s="5">
        <f t="shared" si="858"/>
        <v>1.8391666500447649E-4</v>
      </c>
      <c r="AD692" s="5">
        <f t="shared" si="859"/>
        <v>1.5426019869250828E-2</v>
      </c>
      <c r="AE692" s="5">
        <f t="shared" si="860"/>
        <v>1.1282322145660198E-2</v>
      </c>
      <c r="AF692" s="5">
        <f t="shared" si="861"/>
        <v>4.125846915709842E-3</v>
      </c>
      <c r="AG692" s="5">
        <f t="shared" si="862"/>
        <v>1.0058575147977699E-3</v>
      </c>
      <c r="AH692" s="5">
        <f t="shared" si="863"/>
        <v>1.5725043661049957E-3</v>
      </c>
      <c r="AI692" s="5">
        <f t="shared" si="864"/>
        <v>2.0354103388771539E-3</v>
      </c>
      <c r="AJ692" s="5">
        <f t="shared" si="865"/>
        <v>1.3172921286920586E-3</v>
      </c>
      <c r="AK692" s="5">
        <f t="shared" si="866"/>
        <v>5.6835666635859407E-4</v>
      </c>
      <c r="AL692" s="5">
        <f t="shared" si="867"/>
        <v>6.9644335721977398E-6</v>
      </c>
      <c r="AM692" s="5">
        <f t="shared" si="868"/>
        <v>3.9934108936523025E-3</v>
      </c>
      <c r="AN692" s="5">
        <f t="shared" si="869"/>
        <v>2.9207111454577794E-3</v>
      </c>
      <c r="AO692" s="5">
        <f t="shared" si="870"/>
        <v>1.0680786203043837E-3</v>
      </c>
      <c r="AP692" s="5">
        <f t="shared" si="871"/>
        <v>2.6039136414327229E-4</v>
      </c>
      <c r="AQ692" s="5">
        <f t="shared" si="872"/>
        <v>4.7611426653033773E-5</v>
      </c>
      <c r="AR692" s="5">
        <f t="shared" si="873"/>
        <v>2.3002045873438088E-4</v>
      </c>
      <c r="AS692" s="5">
        <f t="shared" si="874"/>
        <v>2.9773273127431426E-4</v>
      </c>
      <c r="AT692" s="5">
        <f t="shared" si="875"/>
        <v>1.9268890202159535E-4</v>
      </c>
      <c r="AU692" s="5">
        <f t="shared" si="876"/>
        <v>8.313723251806745E-5</v>
      </c>
      <c r="AV692" s="5">
        <f t="shared" si="877"/>
        <v>2.6902688835143413E-5</v>
      </c>
      <c r="AW692" s="5">
        <f t="shared" si="878"/>
        <v>1.8314203073521853E-7</v>
      </c>
      <c r="AX692" s="5">
        <f t="shared" si="879"/>
        <v>8.6149520424519876E-4</v>
      </c>
      <c r="AY692" s="5">
        <f t="shared" si="880"/>
        <v>6.300825814836515E-4</v>
      </c>
      <c r="AZ692" s="5">
        <f t="shared" si="881"/>
        <v>2.3041571069274753E-4</v>
      </c>
      <c r="BA692" s="5">
        <f t="shared" si="882"/>
        <v>5.6174011993824616E-5</v>
      </c>
      <c r="BB692" s="5">
        <f t="shared" si="883"/>
        <v>1.0271173395670086E-5</v>
      </c>
      <c r="BC692" s="5">
        <f t="shared" si="884"/>
        <v>1.5024314508355732E-6</v>
      </c>
      <c r="BD692" s="5">
        <f t="shared" si="885"/>
        <v>2.803882593101506E-5</v>
      </c>
      <c r="BE692" s="5">
        <f t="shared" si="886"/>
        <v>3.6292755314457623E-5</v>
      </c>
      <c r="BF692" s="5">
        <f t="shared" si="887"/>
        <v>2.3488217580075552E-5</v>
      </c>
      <c r="BG692" s="5">
        <f t="shared" si="888"/>
        <v>1.0134187210070091E-5</v>
      </c>
      <c r="BH692" s="5">
        <f t="shared" si="889"/>
        <v>3.2793596425086215E-6</v>
      </c>
      <c r="BI692" s="5">
        <f t="shared" si="890"/>
        <v>8.489442274544181E-7</v>
      </c>
      <c r="BJ692" s="8">
        <f t="shared" si="891"/>
        <v>0.49922396967781668</v>
      </c>
      <c r="BK692" s="8">
        <f t="shared" si="892"/>
        <v>0.29023611932535437</v>
      </c>
      <c r="BL692" s="8">
        <f t="shared" si="893"/>
        <v>0.20216448333819328</v>
      </c>
      <c r="BM692" s="8">
        <f t="shared" si="894"/>
        <v>0.32988986543773957</v>
      </c>
      <c r="BN692" s="8">
        <f t="shared" si="895"/>
        <v>0.66970498153573044</v>
      </c>
    </row>
    <row r="693" spans="1:66" x14ac:dyDescent="0.25">
      <c r="A693" t="s">
        <v>145</v>
      </c>
      <c r="B693" t="s">
        <v>347</v>
      </c>
      <c r="C693" t="s">
        <v>432</v>
      </c>
      <c r="D693" t="s">
        <v>504</v>
      </c>
      <c r="E693">
        <f>VLOOKUP(A693,home!$A$2:$E$405,3,FALSE)</f>
        <v>1.40149625935162</v>
      </c>
      <c r="F693">
        <f>VLOOKUP(B693,home!$B$2:$E$405,3,FALSE)</f>
        <v>1.01</v>
      </c>
      <c r="G693">
        <f>VLOOKUP(C693,away!$B$2:$E$405,4,FALSE)</f>
        <v>1.66</v>
      </c>
      <c r="H693">
        <f>VLOOKUP(A693,away!$A$2:$E$405,3,FALSE)</f>
        <v>1.22194513715711</v>
      </c>
      <c r="I693">
        <f>VLOOKUP(C693,away!$B$2:$E$405,3,FALSE)</f>
        <v>0.52</v>
      </c>
      <c r="J693">
        <f>VLOOKUP(B693,home!$B$2:$E$405,4,FALSE)</f>
        <v>1.1599999999999999</v>
      </c>
      <c r="K693" s="3">
        <f t="shared" si="840"/>
        <v>2.3497486284289262</v>
      </c>
      <c r="L693" s="3">
        <f t="shared" si="841"/>
        <v>0.73707730673316862</v>
      </c>
      <c r="M693" s="5">
        <f t="shared" si="842"/>
        <v>4.5646610009841659E-2</v>
      </c>
      <c r="N693" s="5">
        <f t="shared" si="843"/>
        <v>0.10725805926305554</v>
      </c>
      <c r="O693" s="5">
        <f t="shared" si="844"/>
        <v>3.3645080367553384E-2</v>
      </c>
      <c r="P693" s="5">
        <f t="shared" si="845"/>
        <v>7.9057481447039543E-2</v>
      </c>
      <c r="Q693" s="5">
        <f t="shared" si="846"/>
        <v>0.12601473882065661</v>
      </c>
      <c r="R693" s="5">
        <f t="shared" si="847"/>
        <v>1.2399512611068628E-2</v>
      </c>
      <c r="S693" s="5">
        <f t="shared" si="848"/>
        <v>3.4230829909392239E-2</v>
      </c>
      <c r="T693" s="5">
        <f t="shared" si="849"/>
        <v>9.2882604298613239E-2</v>
      </c>
      <c r="U693" s="5">
        <f t="shared" si="850"/>
        <v>2.9135737751045679E-2</v>
      </c>
      <c r="V693" s="5">
        <f t="shared" si="851"/>
        <v>6.5873291452045561E-3</v>
      </c>
      <c r="W693" s="5">
        <f t="shared" si="852"/>
        <v>9.8700986568555762E-2</v>
      </c>
      <c r="X693" s="5">
        <f t="shared" si="853"/>
        <v>7.2750257351857722E-2</v>
      </c>
      <c r="Y693" s="5">
        <f t="shared" si="854"/>
        <v>2.6811281876526098E-2</v>
      </c>
      <c r="Z693" s="5">
        <f t="shared" si="855"/>
        <v>3.0464664533901408E-3</v>
      </c>
      <c r="AA693" s="5">
        <f t="shared" si="856"/>
        <v>7.1584303704082183E-3</v>
      </c>
      <c r="AB693" s="5">
        <f t="shared" si="857"/>
        <v>8.4102559722853409E-3</v>
      </c>
      <c r="AC693" s="5">
        <f t="shared" si="858"/>
        <v>7.1305630852196579E-4</v>
      </c>
      <c r="AD693" s="5">
        <f t="shared" si="859"/>
        <v>5.798062695351143E-2</v>
      </c>
      <c r="AE693" s="5">
        <f t="shared" si="860"/>
        <v>4.2736204357594759E-2</v>
      </c>
      <c r="AF693" s="5">
        <f t="shared" si="861"/>
        <v>1.5749943203947125E-2</v>
      </c>
      <c r="AG693" s="5">
        <f t="shared" si="862"/>
        <v>3.8696419059885733E-3</v>
      </c>
      <c r="AH693" s="5">
        <f t="shared" si="863"/>
        <v>5.613703221294383E-4</v>
      </c>
      <c r="AI693" s="5">
        <f t="shared" si="864"/>
        <v>1.3190791444643523E-3</v>
      </c>
      <c r="AJ693" s="5">
        <f t="shared" si="865"/>
        <v>1.5497522052471567E-3</v>
      </c>
      <c r="AK693" s="5">
        <f t="shared" si="866"/>
        <v>1.2138427062280701E-3</v>
      </c>
      <c r="AL693" s="5">
        <f t="shared" si="867"/>
        <v>4.9399011991922828E-5</v>
      </c>
      <c r="AM693" s="5">
        <f t="shared" si="868"/>
        <v>2.7247979731892531E-2</v>
      </c>
      <c r="AN693" s="5">
        <f t="shared" si="869"/>
        <v>2.008386751470331E-2</v>
      </c>
      <c r="AO693" s="5">
        <f t="shared" si="870"/>
        <v>7.4016814882616458E-3</v>
      </c>
      <c r="AP693" s="5">
        <f t="shared" si="871"/>
        <v>1.8185371522215484E-3</v>
      </c>
      <c r="AQ693" s="5">
        <f t="shared" si="872"/>
        <v>3.351006165884163E-4</v>
      </c>
      <c r="AR693" s="5">
        <f t="shared" si="873"/>
        <v>8.2754665023019564E-5</v>
      </c>
      <c r="AS693" s="5">
        <f t="shared" si="874"/>
        <v>1.9445266063393546E-4</v>
      </c>
      <c r="AT693" s="5">
        <f t="shared" si="875"/>
        <v>2.2845743630947268E-4</v>
      </c>
      <c r="AU693" s="5">
        <f t="shared" si="876"/>
        <v>1.789391825408574E-4</v>
      </c>
      <c r="AV693" s="5">
        <f t="shared" si="877"/>
        <v>1.0511552468689322E-4</v>
      </c>
      <c r="AW693" s="5">
        <f t="shared" si="878"/>
        <v>2.3765677921046932E-6</v>
      </c>
      <c r="AX693" s="5">
        <f t="shared" si="879"/>
        <v>1.0670983833745609E-2</v>
      </c>
      <c r="AY693" s="5">
        <f t="shared" si="880"/>
        <v>7.8653400243703948E-3</v>
      </c>
      <c r="AZ693" s="5">
        <f t="shared" si="881"/>
        <v>2.8986818208517626E-3</v>
      </c>
      <c r="BA693" s="5">
        <f t="shared" si="882"/>
        <v>7.1218419652993809E-4</v>
      </c>
      <c r="BB693" s="5">
        <f t="shared" si="883"/>
        <v>1.312337023690531E-4</v>
      </c>
      <c r="BC693" s="5">
        <f t="shared" si="884"/>
        <v>1.934587677896079E-5</v>
      </c>
      <c r="BD693" s="5">
        <f t="shared" si="885"/>
        <v>1.0166097602462131E-5</v>
      </c>
      <c r="BE693" s="5">
        <f t="shared" si="886"/>
        <v>2.3887773897859987E-5</v>
      </c>
      <c r="BF693" s="5">
        <f t="shared" si="887"/>
        <v>2.8065131976358407E-5</v>
      </c>
      <c r="BG693" s="5">
        <f t="shared" si="888"/>
        <v>2.1982001789374991E-5</v>
      </c>
      <c r="BH693" s="5">
        <f t="shared" si="889"/>
        <v>1.2913044638676519E-5</v>
      </c>
      <c r="BI693" s="5">
        <f t="shared" si="890"/>
        <v>6.0684817857143265E-6</v>
      </c>
      <c r="BJ693" s="8">
        <f t="shared" si="891"/>
        <v>0.72393928055862</v>
      </c>
      <c r="BK693" s="8">
        <f t="shared" si="892"/>
        <v>0.17415004585636226</v>
      </c>
      <c r="BL693" s="8">
        <f t="shared" si="893"/>
        <v>9.6285863451314888E-2</v>
      </c>
      <c r="BM693" s="8">
        <f t="shared" si="894"/>
        <v>0.58553721034389361</v>
      </c>
      <c r="BN693" s="8">
        <f t="shared" si="895"/>
        <v>0.40402148251921538</v>
      </c>
    </row>
    <row r="694" spans="1:66" x14ac:dyDescent="0.25">
      <c r="A694" t="s">
        <v>145</v>
      </c>
      <c r="B694" t="s">
        <v>349</v>
      </c>
      <c r="C694" t="s">
        <v>355</v>
      </c>
      <c r="D694" t="s">
        <v>504</v>
      </c>
      <c r="E694">
        <f>VLOOKUP(A694,home!$A$2:$E$405,3,FALSE)</f>
        <v>1.40149625935162</v>
      </c>
      <c r="F694">
        <f>VLOOKUP(B694,home!$B$2:$E$405,3,FALSE)</f>
        <v>0.8</v>
      </c>
      <c r="G694">
        <f>VLOOKUP(C694,away!$B$2:$E$405,4,FALSE)</f>
        <v>1.82</v>
      </c>
      <c r="H694">
        <f>VLOOKUP(A694,away!$A$2:$E$405,3,FALSE)</f>
        <v>1.22194513715711</v>
      </c>
      <c r="I694">
        <f>VLOOKUP(C694,away!$B$2:$E$405,3,FALSE)</f>
        <v>0.71</v>
      </c>
      <c r="J694">
        <f>VLOOKUP(B694,home!$B$2:$E$405,4,FALSE)</f>
        <v>1.1100000000000001</v>
      </c>
      <c r="K694" s="3">
        <f t="shared" si="840"/>
        <v>2.0405785536159589</v>
      </c>
      <c r="L694" s="3">
        <f t="shared" si="841"/>
        <v>0.96301496259351849</v>
      </c>
      <c r="M694" s="5">
        <f t="shared" si="842"/>
        <v>4.9608478805088556E-2</v>
      </c>
      <c r="N694" s="5">
        <f t="shared" si="843"/>
        <v>0.10122999792717556</v>
      </c>
      <c r="O694" s="5">
        <f t="shared" si="844"/>
        <v>4.7773707360803712E-2</v>
      </c>
      <c r="P694" s="5">
        <f t="shared" si="845"/>
        <v>9.7486002667180924E-2</v>
      </c>
      <c r="Q694" s="5">
        <f t="shared" si="846"/>
        <v>0.10328388137639122</v>
      </c>
      <c r="R694" s="5">
        <f t="shared" si="847"/>
        <v>2.3003397503509035E-2</v>
      </c>
      <c r="S694" s="5">
        <f t="shared" si="848"/>
        <v>4.7892623120761708E-2</v>
      </c>
      <c r="T694" s="5">
        <f t="shared" si="849"/>
        <v>9.9463923160198794E-2</v>
      </c>
      <c r="U694" s="5">
        <f t="shared" si="850"/>
        <v>4.6940239605963427E-2</v>
      </c>
      <c r="V694" s="5">
        <f t="shared" si="851"/>
        <v>1.045712905389239E-2</v>
      </c>
      <c r="W694" s="5">
        <f t="shared" si="852"/>
        <v>7.0252957756959541E-2</v>
      </c>
      <c r="X694" s="5">
        <f t="shared" si="853"/>
        <v>6.7654649486402429E-2</v>
      </c>
      <c r="Y694" s="5">
        <f t="shared" si="854"/>
        <v>3.2576219872212715E-2</v>
      </c>
      <c r="Z694" s="5">
        <f t="shared" si="855"/>
        <v>7.3842053287885316E-3</v>
      </c>
      <c r="AA694" s="5">
        <f t="shared" si="856"/>
        <v>1.5068051029422559E-2</v>
      </c>
      <c r="AB694" s="5">
        <f t="shared" si="857"/>
        <v>1.5373770887715275E-2</v>
      </c>
      <c r="AC694" s="5">
        <f t="shared" si="858"/>
        <v>1.2843365380695792E-3</v>
      </c>
      <c r="AD694" s="5">
        <f t="shared" si="859"/>
        <v>3.5839169731734899E-2</v>
      </c>
      <c r="AE694" s="5">
        <f t="shared" si="860"/>
        <v>3.451365669858944E-2</v>
      </c>
      <c r="AF694" s="5">
        <f t="shared" si="861"/>
        <v>1.6618583907278821E-2</v>
      </c>
      <c r="AG694" s="5">
        <f t="shared" si="862"/>
        <v>5.3346483199417883E-3</v>
      </c>
      <c r="AH694" s="5">
        <f t="shared" si="863"/>
        <v>1.7777750546215366E-3</v>
      </c>
      <c r="AI694" s="5">
        <f t="shared" si="864"/>
        <v>3.6276896496141475E-3</v>
      </c>
      <c r="AJ694" s="5">
        <f t="shared" si="865"/>
        <v>3.7012928490886116E-3</v>
      </c>
      <c r="AK694" s="5">
        <f t="shared" si="866"/>
        <v>2.517592936167443E-3</v>
      </c>
      <c r="AL694" s="5">
        <f t="shared" si="867"/>
        <v>1.0095438375987134E-4</v>
      </c>
      <c r="AM694" s="5">
        <f t="shared" si="868"/>
        <v>1.4626528226796076E-2</v>
      </c>
      <c r="AN694" s="5">
        <f t="shared" si="869"/>
        <v>1.4085565533201066E-2</v>
      </c>
      <c r="AO694" s="5">
        <f t="shared" si="870"/>
        <v>6.7823051825320873E-3</v>
      </c>
      <c r="AP694" s="5">
        <f t="shared" si="871"/>
        <v>2.1771537905513221E-3</v>
      </c>
      <c r="AQ694" s="5">
        <f t="shared" si="872"/>
        <v>5.2415791904202947E-4</v>
      </c>
      <c r="AR694" s="5">
        <f t="shared" si="873"/>
        <v>3.4240479554521004E-4</v>
      </c>
      <c r="AS694" s="5">
        <f t="shared" si="874"/>
        <v>6.9870388244481281E-4</v>
      </c>
      <c r="AT694" s="5">
        <f t="shared" si="875"/>
        <v>7.1288007892254563E-4</v>
      </c>
      <c r="AU694" s="5">
        <f t="shared" si="876"/>
        <v>4.848959334497995E-4</v>
      </c>
      <c r="AV694" s="5">
        <f t="shared" si="877"/>
        <v>2.4736706063331306E-4</v>
      </c>
      <c r="AW694" s="5">
        <f t="shared" si="878"/>
        <v>5.5107287445459683E-6</v>
      </c>
      <c r="AX694" s="5">
        <f t="shared" si="879"/>
        <v>4.9744299689097621E-3</v>
      </c>
      <c r="AY694" s="5">
        <f t="shared" si="880"/>
        <v>4.7904504904337118E-3</v>
      </c>
      <c r="AZ694" s="5">
        <f t="shared" si="881"/>
        <v>2.3066377499255612E-3</v>
      </c>
      <c r="BA694" s="5">
        <f t="shared" si="882"/>
        <v>7.4044222215378745E-4</v>
      </c>
      <c r="BB694" s="5">
        <f t="shared" si="883"/>
        <v>1.7826423471752279E-4</v>
      </c>
      <c r="BC694" s="5">
        <f t="shared" si="884"/>
        <v>3.43342250656515E-5</v>
      </c>
      <c r="BD694" s="5">
        <f t="shared" si="885"/>
        <v>5.4956823562301939E-5</v>
      </c>
      <c r="BE694" s="5">
        <f t="shared" si="886"/>
        <v>1.1214371553608954E-4</v>
      </c>
      <c r="BF694" s="5">
        <f t="shared" si="887"/>
        <v>1.144190304228766E-4</v>
      </c>
      <c r="BG694" s="5">
        <f t="shared" si="888"/>
        <v>7.7827006535484622E-5</v>
      </c>
      <c r="BH694" s="5">
        <f t="shared" si="889"/>
        <v>3.9703030107109754E-5</v>
      </c>
      <c r="BI694" s="5">
        <f t="shared" si="890"/>
        <v>1.6203430350027363E-5</v>
      </c>
      <c r="BJ694" s="8">
        <f t="shared" si="891"/>
        <v>0.61798795778021365</v>
      </c>
      <c r="BK694" s="8">
        <f t="shared" si="892"/>
        <v>0.21161997505918675</v>
      </c>
      <c r="BL694" s="8">
        <f t="shared" si="893"/>
        <v>0.16268502166441526</v>
      </c>
      <c r="BM694" s="8">
        <f t="shared" si="894"/>
        <v>0.57250675443076626</v>
      </c>
      <c r="BN694" s="8">
        <f t="shared" si="895"/>
        <v>0.422385465640149</v>
      </c>
    </row>
    <row r="695" spans="1:66" x14ac:dyDescent="0.25">
      <c r="A695" t="s">
        <v>145</v>
      </c>
      <c r="B695" t="s">
        <v>357</v>
      </c>
      <c r="C695" t="s">
        <v>423</v>
      </c>
      <c r="D695" t="s">
        <v>504</v>
      </c>
      <c r="E695">
        <f>VLOOKUP(A695,home!$A$2:$E$405,3,FALSE)</f>
        <v>1.40149625935162</v>
      </c>
      <c r="F695">
        <f>VLOOKUP(B695,home!$B$2:$E$405,3,FALSE)</f>
        <v>0.71</v>
      </c>
      <c r="G695">
        <f>VLOOKUP(C695,away!$B$2:$E$405,4,FALSE)</f>
        <v>0.6</v>
      </c>
      <c r="H695">
        <f>VLOOKUP(A695,away!$A$2:$E$405,3,FALSE)</f>
        <v>1.22194513715711</v>
      </c>
      <c r="I695">
        <f>VLOOKUP(C695,away!$B$2:$E$405,3,FALSE)</f>
        <v>1.35</v>
      </c>
      <c r="J695">
        <f>VLOOKUP(B695,home!$B$2:$E$405,4,FALSE)</f>
        <v>0.91</v>
      </c>
      <c r="K695" s="3">
        <f t="shared" si="840"/>
        <v>0.59703740648379011</v>
      </c>
      <c r="L695" s="3">
        <f t="shared" si="841"/>
        <v>1.5011596009975097</v>
      </c>
      <c r="M695" s="5">
        <f t="shared" si="842"/>
        <v>0.12267741543624278</v>
      </c>
      <c r="N695" s="5">
        <f t="shared" si="843"/>
        <v>7.3243005946188849E-2</v>
      </c>
      <c r="O695" s="5">
        <f t="shared" si="844"/>
        <v>0.18415838000767595</v>
      </c>
      <c r="P695" s="5">
        <f t="shared" si="845"/>
        <v>0.10994944158203909</v>
      </c>
      <c r="Q695" s="5">
        <f t="shared" si="846"/>
        <v>2.1864407156594701E-2</v>
      </c>
      <c r="R695" s="5">
        <f t="shared" si="847"/>
        <v>0.1382255601263353</v>
      </c>
      <c r="S695" s="5">
        <f t="shared" si="848"/>
        <v>2.463550373394725E-2</v>
      </c>
      <c r="T695" s="5">
        <f t="shared" si="849"/>
        <v>3.2821964723240803E-2</v>
      </c>
      <c r="U695" s="5">
        <f t="shared" si="850"/>
        <v>8.2525829927596411E-2</v>
      </c>
      <c r="V695" s="5">
        <f t="shared" si="851"/>
        <v>2.4532812960521106E-3</v>
      </c>
      <c r="W695" s="5">
        <f t="shared" si="852"/>
        <v>4.3512896476929734E-3</v>
      </c>
      <c r="X695" s="5">
        <f t="shared" si="853"/>
        <v>6.531980231355379E-3</v>
      </c>
      <c r="Y695" s="5">
        <f t="shared" si="854"/>
        <v>4.9027724189125311E-3</v>
      </c>
      <c r="Z695" s="5">
        <f t="shared" si="855"/>
        <v>6.91662088956356E-2</v>
      </c>
      <c r="AA695" s="5">
        <f t="shared" si="856"/>
        <v>4.1294813975366329E-2</v>
      </c>
      <c r="AB695" s="5">
        <f t="shared" si="857"/>
        <v>1.2327274318541638E-2</v>
      </c>
      <c r="AC695" s="5">
        <f t="shared" si="858"/>
        <v>1.3742184512192092E-4</v>
      </c>
      <c r="AD695" s="5">
        <f t="shared" si="859"/>
        <v>6.4947067152959438E-4</v>
      </c>
      <c r="AE695" s="5">
        <f t="shared" si="860"/>
        <v>9.7495913413295048E-4</v>
      </c>
      <c r="AF695" s="5">
        <f t="shared" si="861"/>
        <v>7.3178463239194878E-4</v>
      </c>
      <c r="AG695" s="5">
        <f t="shared" si="862"/>
        <v>3.6617517559253573E-4</v>
      </c>
      <c r="AH695" s="5">
        <f t="shared" si="863"/>
        <v>2.595737963707067E-2</v>
      </c>
      <c r="AI695" s="5">
        <f t="shared" si="864"/>
        <v>1.5497526617631817E-2</v>
      </c>
      <c r="AJ695" s="5">
        <f t="shared" si="865"/>
        <v>4.6263015493522011E-3</v>
      </c>
      <c r="AK695" s="5">
        <f t="shared" si="866"/>
        <v>9.2069169287905931E-4</v>
      </c>
      <c r="AL695" s="5">
        <f t="shared" si="867"/>
        <v>4.9265645444515462E-6</v>
      </c>
      <c r="AM695" s="5">
        <f t="shared" si="868"/>
        <v>7.7551657063462941E-5</v>
      </c>
      <c r="AN695" s="5">
        <f t="shared" si="869"/>
        <v>1.1641741457408373E-4</v>
      </c>
      <c r="AO695" s="5">
        <f t="shared" si="870"/>
        <v>8.7380559805596606E-5</v>
      </c>
      <c r="AP695" s="5">
        <f t="shared" si="871"/>
        <v>4.3724055430902818E-5</v>
      </c>
      <c r="AQ695" s="5">
        <f t="shared" si="872"/>
        <v>1.6409196401161757E-5</v>
      </c>
      <c r="AR695" s="5">
        <f t="shared" si="873"/>
        <v>7.7932339317851708E-3</v>
      </c>
      <c r="AS695" s="5">
        <f t="shared" si="874"/>
        <v>4.6528521747544885E-3</v>
      </c>
      <c r="AT695" s="5">
        <f t="shared" si="875"/>
        <v>1.3889633975839408E-3</v>
      </c>
      <c r="AU695" s="5">
        <f t="shared" si="876"/>
        <v>2.7642103486480983E-4</v>
      </c>
      <c r="AV695" s="5">
        <f t="shared" si="877"/>
        <v>4.1258424438312842E-5</v>
      </c>
      <c r="AW695" s="5">
        <f t="shared" si="878"/>
        <v>1.2265071562187958E-7</v>
      </c>
      <c r="AX695" s="5">
        <f t="shared" si="879"/>
        <v>7.7168733669483643E-6</v>
      </c>
      <c r="AY695" s="5">
        <f t="shared" si="880"/>
        <v>1.1584258544476514E-5</v>
      </c>
      <c r="AZ695" s="5">
        <f t="shared" si="881"/>
        <v>8.6949104672391787E-6</v>
      </c>
      <c r="BA695" s="5">
        <f t="shared" si="882"/>
        <v>4.3508161092366125E-6</v>
      </c>
      <c r="BB695" s="5">
        <f t="shared" si="883"/>
        <v>1.6328173436387918E-6</v>
      </c>
      <c r="BC695" s="5">
        <f t="shared" si="884"/>
        <v>4.90223886415724E-7</v>
      </c>
      <c r="BD695" s="5">
        <f t="shared" si="885"/>
        <v>1.9498146565864818E-3</v>
      </c>
      <c r="BE695" s="5">
        <f t="shared" si="886"/>
        <v>1.1641122856924748E-3</v>
      </c>
      <c r="BF695" s="5">
        <f t="shared" si="887"/>
        <v>3.4750928995287597E-4</v>
      </c>
      <c r="BG695" s="5">
        <f t="shared" si="888"/>
        <v>6.9158681734162833E-5</v>
      </c>
      <c r="BH695" s="5">
        <f t="shared" si="889"/>
        <v>1.0322579994600609E-5</v>
      </c>
      <c r="BI695" s="5">
        <f t="shared" si="890"/>
        <v>1.2325932776395613E-6</v>
      </c>
      <c r="BJ695" s="8">
        <f t="shared" si="891"/>
        <v>0.14681376252062545</v>
      </c>
      <c r="BK695" s="8">
        <f t="shared" si="892"/>
        <v>0.25986957471649208</v>
      </c>
      <c r="BL695" s="8">
        <f t="shared" si="893"/>
        <v>0.5232286369031145</v>
      </c>
      <c r="BM695" s="8">
        <f t="shared" si="894"/>
        <v>0.34894851117296183</v>
      </c>
      <c r="BN695" s="8">
        <f t="shared" si="895"/>
        <v>0.65011821025507666</v>
      </c>
    </row>
    <row r="696" spans="1:66" x14ac:dyDescent="0.25">
      <c r="A696" t="s">
        <v>145</v>
      </c>
      <c r="B696" t="s">
        <v>388</v>
      </c>
      <c r="C696" t="s">
        <v>360</v>
      </c>
      <c r="D696" t="s">
        <v>504</v>
      </c>
      <c r="E696">
        <f>VLOOKUP(A696,home!$A$2:$E$405,3,FALSE)</f>
        <v>1.40149625935162</v>
      </c>
      <c r="F696">
        <f>VLOOKUP(B696,home!$B$2:$E$405,3,FALSE)</f>
        <v>1.27</v>
      </c>
      <c r="G696">
        <f>VLOOKUP(C696,away!$B$2:$E$405,4,FALSE)</f>
        <v>0.88</v>
      </c>
      <c r="H696">
        <f>VLOOKUP(A696,away!$A$2:$E$405,3,FALSE)</f>
        <v>1.22194513715711</v>
      </c>
      <c r="I696">
        <f>VLOOKUP(C696,away!$B$2:$E$405,3,FALSE)</f>
        <v>1.1299999999999999</v>
      </c>
      <c r="J696">
        <f>VLOOKUP(B696,home!$B$2:$E$405,4,FALSE)</f>
        <v>1.18</v>
      </c>
      <c r="K696" s="3">
        <f t="shared" si="840"/>
        <v>1.5663122194513706</v>
      </c>
      <c r="L696" s="3">
        <f t="shared" si="841"/>
        <v>1.6293416458852903</v>
      </c>
      <c r="M696" s="5">
        <f t="shared" si="842"/>
        <v>4.0939747540679305E-2</v>
      </c>
      <c r="N696" s="5">
        <f t="shared" si="843"/>
        <v>6.4124426834220191E-2</v>
      </c>
      <c r="O696" s="5">
        <f t="shared" si="844"/>
        <v>6.6704835640058677E-2</v>
      </c>
      <c r="P696" s="5">
        <f t="shared" si="845"/>
        <v>0.10448059915951918</v>
      </c>
      <c r="Q696" s="5">
        <f t="shared" si="846"/>
        <v>5.0219436657877238E-2</v>
      </c>
      <c r="R696" s="5">
        <f t="shared" si="847"/>
        <v>5.4342483345140503E-2</v>
      </c>
      <c r="S696" s="5">
        <f t="shared" si="848"/>
        <v>6.666013016986351E-2</v>
      </c>
      <c r="T696" s="5">
        <f t="shared" si="849"/>
        <v>8.1824619579577776E-2</v>
      </c>
      <c r="U696" s="5">
        <f t="shared" si="850"/>
        <v>8.5117295698826159E-2</v>
      </c>
      <c r="V696" s="5">
        <f t="shared" si="851"/>
        <v>1.8902277828542757E-2</v>
      </c>
      <c r="W696" s="5">
        <f t="shared" si="852"/>
        <v>2.6219772430399073E-2</v>
      </c>
      <c r="X696" s="5">
        <f t="shared" si="853"/>
        <v>4.2720967166484179E-2</v>
      </c>
      <c r="Y696" s="5">
        <f t="shared" si="854"/>
        <v>3.4803525478425398E-2</v>
      </c>
      <c r="Z696" s="5">
        <f t="shared" si="855"/>
        <v>2.9514157085021732E-2</v>
      </c>
      <c r="AA696" s="5">
        <f t="shared" si="856"/>
        <v>4.6228384889076782E-2</v>
      </c>
      <c r="AB696" s="5">
        <f t="shared" si="857"/>
        <v>3.6204042068631037E-2</v>
      </c>
      <c r="AC696" s="5">
        <f t="shared" si="858"/>
        <v>3.0149815149743617E-3</v>
      </c>
      <c r="AD696" s="5">
        <f t="shared" si="859"/>
        <v>1.0267087487242057E-2</v>
      </c>
      <c r="AE696" s="5">
        <f t="shared" si="860"/>
        <v>1.6728593224911242E-2</v>
      </c>
      <c r="AF696" s="5">
        <f t="shared" si="861"/>
        <v>1.3628296809211201E-2</v>
      </c>
      <c r="AG696" s="5">
        <f t="shared" si="862"/>
        <v>7.4017171845778091E-3</v>
      </c>
      <c r="AH696" s="5">
        <f t="shared" si="863"/>
        <v>1.202216132045658E-2</v>
      </c>
      <c r="AI696" s="5">
        <f t="shared" si="864"/>
        <v>1.8830458180446763E-2</v>
      </c>
      <c r="AJ696" s="5">
        <f t="shared" si="865"/>
        <v>1.4747188372950897E-2</v>
      </c>
      <c r="AK696" s="5">
        <f t="shared" si="866"/>
        <v>7.6995671170347222E-3</v>
      </c>
      <c r="AL696" s="5">
        <f t="shared" si="867"/>
        <v>3.0777627519700077E-4</v>
      </c>
      <c r="AM696" s="5">
        <f t="shared" si="868"/>
        <v>3.2162929178886994E-3</v>
      </c>
      <c r="AN696" s="5">
        <f t="shared" si="869"/>
        <v>5.2404399964819763E-3</v>
      </c>
      <c r="AO696" s="5">
        <f t="shared" si="870"/>
        <v>4.2692335645155254E-3</v>
      </c>
      <c r="AP696" s="5">
        <f t="shared" si="871"/>
        <v>2.3186800142254833E-3</v>
      </c>
      <c r="AQ696" s="5">
        <f t="shared" si="872"/>
        <v>9.4448047766486939E-4</v>
      </c>
      <c r="AR696" s="5">
        <f t="shared" si="873"/>
        <v>3.9176416225942404E-3</v>
      </c>
      <c r="AS696" s="5">
        <f t="shared" si="874"/>
        <v>6.1362499449006533E-3</v>
      </c>
      <c r="AT696" s="5">
        <f t="shared" si="875"/>
        <v>4.8056416351528472E-3</v>
      </c>
      <c r="AU696" s="5">
        <f t="shared" si="876"/>
        <v>2.5090450718147236E-3</v>
      </c>
      <c r="AV696" s="5">
        <f t="shared" si="877"/>
        <v>9.8248698878441077E-4</v>
      </c>
      <c r="AW696" s="5">
        <f t="shared" si="878"/>
        <v>2.1818411725206405E-5</v>
      </c>
      <c r="AX696" s="5">
        <f t="shared" si="879"/>
        <v>8.3961981643732963E-4</v>
      </c>
      <c r="AY696" s="5">
        <f t="shared" si="880"/>
        <v>1.3680275336319038E-3</v>
      </c>
      <c r="AZ696" s="5">
        <f t="shared" si="881"/>
        <v>1.1144921166321006E-3</v>
      </c>
      <c r="BA696" s="5">
        <f t="shared" si="882"/>
        <v>6.0529613987984248E-4</v>
      </c>
      <c r="BB696" s="5">
        <f t="shared" si="883"/>
        <v>2.465585521999589E-4</v>
      </c>
      <c r="BC696" s="5">
        <f t="shared" si="884"/>
        <v>8.0345623449715076E-5</v>
      </c>
      <c r="BD696" s="5">
        <f t="shared" si="885"/>
        <v>1.0638627748910689E-3</v>
      </c>
      <c r="BE696" s="5">
        <f t="shared" si="886"/>
        <v>1.666341264131324E-3</v>
      </c>
      <c r="BF696" s="5">
        <f t="shared" si="887"/>
        <v>1.3050053418924687E-3</v>
      </c>
      <c r="BG696" s="5">
        <f t="shared" si="888"/>
        <v>6.8134860448516247E-4</v>
      </c>
      <c r="BH696" s="5">
        <f t="shared" si="889"/>
        <v>2.6680116122781218E-4</v>
      </c>
      <c r="BI696" s="5">
        <f t="shared" si="890"/>
        <v>8.3578783798987484E-5</v>
      </c>
      <c r="BJ696" s="8">
        <f t="shared" si="891"/>
        <v>0.36818190960593367</v>
      </c>
      <c r="BK696" s="8">
        <f t="shared" si="892"/>
        <v>0.23567354002240803</v>
      </c>
      <c r="BL696" s="8">
        <f t="shared" si="893"/>
        <v>0.36531441982629581</v>
      </c>
      <c r="BM696" s="8">
        <f t="shared" si="894"/>
        <v>0.61652628824025713</v>
      </c>
      <c r="BN696" s="8">
        <f t="shared" si="895"/>
        <v>0.38081152917749517</v>
      </c>
    </row>
    <row r="697" spans="1:66" x14ac:dyDescent="0.25">
      <c r="A697" t="s">
        <v>145</v>
      </c>
      <c r="B697" t="s">
        <v>391</v>
      </c>
      <c r="C697" t="s">
        <v>371</v>
      </c>
      <c r="D697" t="s">
        <v>504</v>
      </c>
      <c r="E697">
        <f>VLOOKUP(A697,home!$A$2:$E$405,3,FALSE)</f>
        <v>1.40149625935162</v>
      </c>
      <c r="F697">
        <f>VLOOKUP(B697,home!$B$2:$E$405,3,FALSE)</f>
        <v>0.94</v>
      </c>
      <c r="G697">
        <f>VLOOKUP(C697,away!$B$2:$E$405,4,FALSE)</f>
        <v>0.91</v>
      </c>
      <c r="H697">
        <f>VLOOKUP(A697,away!$A$2:$E$405,3,FALSE)</f>
        <v>1.22194513715711</v>
      </c>
      <c r="I697">
        <f>VLOOKUP(C697,away!$B$2:$E$405,3,FALSE)</f>
        <v>0.71</v>
      </c>
      <c r="J697">
        <f>VLOOKUP(B697,home!$B$2:$E$405,4,FALSE)</f>
        <v>1.46</v>
      </c>
      <c r="K697" s="3">
        <f t="shared" si="840"/>
        <v>1.1988399002493759</v>
      </c>
      <c r="L697" s="3">
        <f t="shared" si="841"/>
        <v>1.2666683291770602</v>
      </c>
      <c r="M697" s="5">
        <f t="shared" si="842"/>
        <v>8.4965649353410139E-2</v>
      </c>
      <c r="N697" s="5">
        <f t="shared" si="843"/>
        <v>0.10186021059546567</v>
      </c>
      <c r="O697" s="5">
        <f t="shared" si="844"/>
        <v>0.107623297103928</v>
      </c>
      <c r="P697" s="5">
        <f t="shared" si="845"/>
        <v>0.12902310276458198</v>
      </c>
      <c r="Q697" s="5">
        <f t="shared" si="846"/>
        <v>6.1057042354824259E-2</v>
      </c>
      <c r="R697" s="5">
        <f t="shared" si="847"/>
        <v>6.8161510961579408E-2</v>
      </c>
      <c r="S697" s="5">
        <f t="shared" si="848"/>
        <v>4.8981444777046697E-2</v>
      </c>
      <c r="T697" s="5">
        <f t="shared" si="849"/>
        <v>7.7339021824078244E-2</v>
      </c>
      <c r="U697" s="5">
        <f t="shared" si="850"/>
        <v>8.171473900202661E-2</v>
      </c>
      <c r="V697" s="5">
        <f t="shared" si="851"/>
        <v>8.2644352696516384E-3</v>
      </c>
      <c r="W697" s="5">
        <f t="shared" si="852"/>
        <v>2.4399206188726468E-2</v>
      </c>
      <c r="X697" s="5">
        <f t="shared" si="853"/>
        <v>3.0905701736320741E-2</v>
      </c>
      <c r="Y697" s="5">
        <f t="shared" si="854"/>
        <v>1.9573636790194981E-2</v>
      </c>
      <c r="Z697" s="5">
        <f t="shared" si="855"/>
        <v>2.8779342401295892E-2</v>
      </c>
      <c r="AA697" s="5">
        <f t="shared" si="856"/>
        <v>3.4501823973612206E-2</v>
      </c>
      <c r="AB697" s="5">
        <f t="shared" si="857"/>
        <v>2.0681081605473394E-2</v>
      </c>
      <c r="AC697" s="5">
        <f t="shared" si="858"/>
        <v>7.8436336419635618E-4</v>
      </c>
      <c r="AD697" s="5">
        <f t="shared" si="859"/>
        <v>7.3126854783642035E-3</v>
      </c>
      <c r="AE697" s="5">
        <f t="shared" si="860"/>
        <v>9.2627470966769373E-3</v>
      </c>
      <c r="AF697" s="5">
        <f t="shared" si="861"/>
        <v>5.8664141942687213E-3</v>
      </c>
      <c r="AG697" s="5">
        <f t="shared" si="862"/>
        <v>2.4769336885716504E-3</v>
      </c>
      <c r="AH697" s="5">
        <f t="shared" si="863"/>
        <v>9.1134703885659973E-3</v>
      </c>
      <c r="AI697" s="5">
        <f t="shared" si="864"/>
        <v>1.0925591931554101E-2</v>
      </c>
      <c r="AJ697" s="5">
        <f t="shared" si="865"/>
        <v>6.5490177706948541E-3</v>
      </c>
      <c r="AK697" s="5">
        <f t="shared" si="866"/>
        <v>2.6170746036504018E-3</v>
      </c>
      <c r="AL697" s="5">
        <f t="shared" si="867"/>
        <v>4.7643251461559248E-5</v>
      </c>
      <c r="AM697" s="5">
        <f t="shared" si="868"/>
        <v>1.7533478258874411E-3</v>
      </c>
      <c r="AN697" s="5">
        <f t="shared" si="869"/>
        <v>2.2209101610830761E-3</v>
      </c>
      <c r="AO697" s="5">
        <f t="shared" si="870"/>
        <v>1.4065782814957279E-3</v>
      </c>
      <c r="AP697" s="5">
        <f t="shared" si="871"/>
        <v>5.9388938722631146E-4</v>
      </c>
      <c r="AQ697" s="5">
        <f t="shared" si="872"/>
        <v>1.88065219458485E-4</v>
      </c>
      <c r="AR697" s="5">
        <f t="shared" si="873"/>
        <v>2.3087488620179E-3</v>
      </c>
      <c r="AS697" s="5">
        <f t="shared" si="874"/>
        <v>2.7678202554423993E-3</v>
      </c>
      <c r="AT697" s="5">
        <f t="shared" si="875"/>
        <v>1.6590866794713847E-3</v>
      </c>
      <c r="AU697" s="5">
        <f t="shared" si="876"/>
        <v>6.6299310310751402E-4</v>
      </c>
      <c r="AV697" s="5">
        <f t="shared" si="877"/>
        <v>1.9870564639885922E-4</v>
      </c>
      <c r="AW697" s="5">
        <f t="shared" si="878"/>
        <v>2.0096618705921959E-6</v>
      </c>
      <c r="AX697" s="5">
        <f t="shared" si="879"/>
        <v>3.5033055544822614E-4</v>
      </c>
      <c r="AY697" s="5">
        <f t="shared" si="880"/>
        <v>4.4375261932927607E-4</v>
      </c>
      <c r="AZ697" s="5">
        <f t="shared" si="881"/>
        <v>2.810436944468791E-4</v>
      </c>
      <c r="BA697" s="5">
        <f t="shared" si="882"/>
        <v>1.1866304895692555E-4</v>
      </c>
      <c r="BB697" s="5">
        <f t="shared" si="883"/>
        <v>3.7576681489331141E-5</v>
      </c>
      <c r="BC697" s="5">
        <f t="shared" si="884"/>
        <v>9.519438471621924E-6</v>
      </c>
      <c r="BD697" s="5">
        <f t="shared" si="885"/>
        <v>4.8740317725694233E-4</v>
      </c>
      <c r="BE697" s="5">
        <f t="shared" si="886"/>
        <v>5.8431837640394166E-4</v>
      </c>
      <c r="BF697" s="5">
        <f t="shared" si="887"/>
        <v>3.5025209204098942E-4</v>
      </c>
      <c r="BG697" s="5">
        <f t="shared" si="888"/>
        <v>1.3996539436151827E-4</v>
      </c>
      <c r="BH697" s="5">
        <f t="shared" si="889"/>
        <v>4.194902485368181E-5</v>
      </c>
      <c r="BI697" s="5">
        <f t="shared" si="890"/>
        <v>1.0058032954229302E-5</v>
      </c>
      <c r="BJ697" s="8">
        <f t="shared" si="891"/>
        <v>0.34745727686078515</v>
      </c>
      <c r="BK697" s="8">
        <f t="shared" si="892"/>
        <v>0.27251039139967764</v>
      </c>
      <c r="BL697" s="8">
        <f t="shared" si="893"/>
        <v>0.35109890798539423</v>
      </c>
      <c r="BM697" s="8">
        <f t="shared" si="894"/>
        <v>0.44671336255590477</v>
      </c>
      <c r="BN697" s="8">
        <f t="shared" si="895"/>
        <v>0.55269081313378943</v>
      </c>
    </row>
    <row r="698" spans="1:66" x14ac:dyDescent="0.25">
      <c r="A698" t="s">
        <v>145</v>
      </c>
      <c r="B698" t="s">
        <v>146</v>
      </c>
      <c r="C698" t="s">
        <v>434</v>
      </c>
      <c r="D698" t="s">
        <v>504</v>
      </c>
      <c r="E698">
        <f>VLOOKUP(A698,home!$A$2:$E$405,3,FALSE)</f>
        <v>1.40149625935162</v>
      </c>
      <c r="F698">
        <f>VLOOKUP(B698,home!$B$2:$E$405,3,FALSE)</f>
        <v>1.1299999999999999</v>
      </c>
      <c r="G698">
        <f>VLOOKUP(C698,away!$B$2:$E$405,4,FALSE)</f>
        <v>0.99</v>
      </c>
      <c r="H698">
        <f>VLOOKUP(A698,away!$A$2:$E$405,3,FALSE)</f>
        <v>1.22194513715711</v>
      </c>
      <c r="I698">
        <f>VLOOKUP(C698,away!$B$2:$E$405,3,FALSE)</f>
        <v>0.59</v>
      </c>
      <c r="J698">
        <f>VLOOKUP(B698,home!$B$2:$E$405,4,FALSE)</f>
        <v>1.1100000000000001</v>
      </c>
      <c r="K698" s="3">
        <f t="shared" si="840"/>
        <v>1.5678538653366572</v>
      </c>
      <c r="L698" s="3">
        <f t="shared" si="841"/>
        <v>0.80025187032419143</v>
      </c>
      <c r="M698" s="5">
        <f t="shared" si="842"/>
        <v>9.3657971305712781E-2</v>
      </c>
      <c r="N698" s="5">
        <f t="shared" si="843"/>
        <v>0.14684201233125152</v>
      </c>
      <c r="O698" s="5">
        <f t="shared" si="844"/>
        <v>7.494996670816613E-2</v>
      </c>
      <c r="P698" s="5">
        <f t="shared" si="845"/>
        <v>0.11751059501025203</v>
      </c>
      <c r="Q698" s="5">
        <f t="shared" si="846"/>
        <v>0.1151134083136829</v>
      </c>
      <c r="R698" s="5">
        <f t="shared" si="847"/>
        <v>2.9989425519472909E-2</v>
      </c>
      <c r="S698" s="5">
        <f t="shared" si="848"/>
        <v>3.6859489232875325E-2</v>
      </c>
      <c r="T698" s="5">
        <f t="shared" si="849"/>
        <v>9.211972030241708E-2</v>
      </c>
      <c r="U698" s="5">
        <f t="shared" si="850"/>
        <v>4.7019036719931392E-2</v>
      </c>
      <c r="V698" s="5">
        <f t="shared" si="851"/>
        <v>5.1385321993586888E-3</v>
      </c>
      <c r="W698" s="5">
        <f t="shared" si="852"/>
        <v>6.0160334058894857E-2</v>
      </c>
      <c r="X698" s="5">
        <f t="shared" si="853"/>
        <v>4.814341984995877E-2</v>
      </c>
      <c r="Y698" s="5">
        <f t="shared" si="854"/>
        <v>1.9263430889366155E-2</v>
      </c>
      <c r="Z698" s="5">
        <f t="shared" si="855"/>
        <v>7.9996979539687426E-3</v>
      </c>
      <c r="AA698" s="5">
        <f t="shared" si="856"/>
        <v>1.2542357358655642E-2</v>
      </c>
      <c r="AB698" s="5">
        <f t="shared" si="857"/>
        <v>9.8322917326009573E-3</v>
      </c>
      <c r="AC698" s="5">
        <f t="shared" si="858"/>
        <v>4.0295020261475268E-4</v>
      </c>
      <c r="AD698" s="5">
        <f t="shared" si="859"/>
        <v>2.3580653073545725E-2</v>
      </c>
      <c r="AE698" s="5">
        <f t="shared" si="860"/>
        <v>1.8870461725570862E-2</v>
      </c>
      <c r="AF698" s="5">
        <f t="shared" si="861"/>
        <v>7.5505611448845756E-3</v>
      </c>
      <c r="AG698" s="5">
        <f t="shared" si="862"/>
        <v>2.0141168927303495E-3</v>
      </c>
      <c r="AH698" s="5">
        <f t="shared" si="863"/>
        <v>1.6004433124230232E-3</v>
      </c>
      <c r="AI698" s="5">
        <f t="shared" si="864"/>
        <v>2.5092612336346403E-3</v>
      </c>
      <c r="AJ698" s="5">
        <f t="shared" si="865"/>
        <v>1.9670774621467499E-3</v>
      </c>
      <c r="AK698" s="5">
        <f t="shared" si="866"/>
        <v>1.0280300008144677E-3</v>
      </c>
      <c r="AL698" s="5">
        <f t="shared" si="867"/>
        <v>2.0222909981340979E-5</v>
      </c>
      <c r="AM698" s="5">
        <f t="shared" si="868"/>
        <v>7.3942036137042691E-3</v>
      </c>
      <c r="AN698" s="5">
        <f t="shared" si="869"/>
        <v>5.9172252714247376E-3</v>
      </c>
      <c r="AO698" s="5">
        <f t="shared" si="870"/>
        <v>2.3676352952936089E-3</v>
      </c>
      <c r="AP698" s="5">
        <f t="shared" si="871"/>
        <v>6.3156819110142645E-4</v>
      </c>
      <c r="AQ698" s="5">
        <f t="shared" si="872"/>
        <v>1.2635340654154568E-4</v>
      </c>
      <c r="AR698" s="5">
        <f t="shared" si="873"/>
        <v>2.5615155082287378E-4</v>
      </c>
      <c r="AS698" s="5">
        <f t="shared" si="874"/>
        <v>4.0160819906962187E-4</v>
      </c>
      <c r="AT698" s="5">
        <f t="shared" si="875"/>
        <v>3.1483148363110018E-4</v>
      </c>
      <c r="AU698" s="5">
        <f t="shared" si="876"/>
        <v>1.6453658618023162E-4</v>
      </c>
      <c r="AV698" s="5">
        <f t="shared" si="877"/>
        <v>6.4492330657993572E-5</v>
      </c>
      <c r="AW698" s="5">
        <f t="shared" si="878"/>
        <v>7.0481222248712884E-7</v>
      </c>
      <c r="AX698" s="5">
        <f t="shared" si="879"/>
        <v>1.932171786138756E-3</v>
      </c>
      <c r="AY698" s="5">
        <f t="shared" si="880"/>
        <v>1.5462240856451734E-3</v>
      </c>
      <c r="AZ698" s="5">
        <f t="shared" si="881"/>
        <v>6.1868435823893135E-4</v>
      </c>
      <c r="BA698" s="5">
        <f t="shared" si="882"/>
        <v>1.6503443827367562E-4</v>
      </c>
      <c r="BB698" s="5">
        <f t="shared" si="883"/>
        <v>3.3017279474102802E-5</v>
      </c>
      <c r="BC698" s="5">
        <f t="shared" si="884"/>
        <v>5.2844279304334615E-6</v>
      </c>
      <c r="BD698" s="5">
        <f t="shared" si="885"/>
        <v>3.4164292938741142E-5</v>
      </c>
      <c r="BE698" s="5">
        <f t="shared" si="886"/>
        <v>5.3564618740499169E-5</v>
      </c>
      <c r="BF698" s="5">
        <f t="shared" si="887"/>
        <v>4.1990747268787982E-5</v>
      </c>
      <c r="BG698" s="5">
        <f t="shared" si="888"/>
        <v>2.194511847124797E-5</v>
      </c>
      <c r="BH698" s="5">
        <f t="shared" si="889"/>
        <v>8.6016847051042546E-6</v>
      </c>
      <c r="BI698" s="5">
        <f t="shared" si="890"/>
        <v>2.6972369226609789E-6</v>
      </c>
      <c r="BJ698" s="8">
        <f t="shared" si="891"/>
        <v>0.55439552073606957</v>
      </c>
      <c r="BK698" s="8">
        <f t="shared" si="892"/>
        <v>0.25513598494644013</v>
      </c>
      <c r="BL698" s="8">
        <f t="shared" si="893"/>
        <v>0.18280247389725479</v>
      </c>
      <c r="BM698" s="8">
        <f t="shared" si="894"/>
        <v>0.42072477907177214</v>
      </c>
      <c r="BN698" s="8">
        <f t="shared" si="895"/>
        <v>0.57806337918853823</v>
      </c>
    </row>
    <row r="699" spans="1:66" x14ac:dyDescent="0.25">
      <c r="A699" t="s">
        <v>145</v>
      </c>
      <c r="B699" t="s">
        <v>419</v>
      </c>
      <c r="C699" t="s">
        <v>147</v>
      </c>
      <c r="D699" t="s">
        <v>504</v>
      </c>
      <c r="E699">
        <f>VLOOKUP(A699,home!$A$2:$E$405,3,FALSE)</f>
        <v>1.40149625935162</v>
      </c>
      <c r="F699">
        <f>VLOOKUP(B699,home!$B$2:$E$405,3,FALSE)</f>
        <v>1.1599999999999999</v>
      </c>
      <c r="G699">
        <f>VLOOKUP(C699,away!$B$2:$E$405,4,FALSE)</f>
        <v>1.43</v>
      </c>
      <c r="H699">
        <f>VLOOKUP(A699,away!$A$2:$E$405,3,FALSE)</f>
        <v>1.22194513715711</v>
      </c>
      <c r="I699">
        <f>VLOOKUP(C699,away!$B$2:$E$405,3,FALSE)</f>
        <v>0.92</v>
      </c>
      <c r="J699">
        <f>VLOOKUP(B699,home!$B$2:$E$405,4,FALSE)</f>
        <v>0.72</v>
      </c>
      <c r="K699" s="3">
        <f t="shared" si="840"/>
        <v>2.324801995012467</v>
      </c>
      <c r="L699" s="3">
        <f t="shared" si="841"/>
        <v>0.80941645885286961</v>
      </c>
      <c r="M699" s="5">
        <f t="shared" si="842"/>
        <v>4.3533764182365667E-2</v>
      </c>
      <c r="N699" s="5">
        <f t="shared" si="843"/>
        <v>0.10120738182156597</v>
      </c>
      <c r="O699" s="5">
        <f t="shared" si="844"/>
        <v>3.5236945245026303E-2</v>
      </c>
      <c r="P699" s="5">
        <f t="shared" si="845"/>
        <v>8.1918920603782211E-2</v>
      </c>
      <c r="Q699" s="5">
        <f t="shared" si="846"/>
        <v>0.11764356158438255</v>
      </c>
      <c r="R699" s="5">
        <f t="shared" si="847"/>
        <v>1.4260681720510829E-2</v>
      </c>
      <c r="S699" s="5">
        <f t="shared" si="848"/>
        <v>3.8537384022073032E-2</v>
      </c>
      <c r="T699" s="5">
        <f t="shared" si="849"/>
        <v>9.5222635024470398E-2</v>
      </c>
      <c r="U699" s="5">
        <f t="shared" si="850"/>
        <v>3.3153261314081389E-2</v>
      </c>
      <c r="V699" s="5">
        <f t="shared" si="851"/>
        <v>8.0574519093247667E-3</v>
      </c>
      <c r="W699" s="5">
        <f t="shared" si="852"/>
        <v>9.1165995557248206E-2</v>
      </c>
      <c r="X699" s="5">
        <f t="shared" si="853"/>
        <v>7.379125729174428E-2</v>
      </c>
      <c r="Y699" s="5">
        <f t="shared" si="854"/>
        <v>2.9863929085692326E-2</v>
      </c>
      <c r="Z699" s="5">
        <f t="shared" si="855"/>
        <v>3.8476101663479072E-3</v>
      </c>
      <c r="AA699" s="5">
        <f t="shared" si="856"/>
        <v>8.9449317907558633E-3</v>
      </c>
      <c r="AB699" s="5">
        <f t="shared" si="857"/>
        <v>1.0397597636199837E-2</v>
      </c>
      <c r="AC699" s="5">
        <f t="shared" si="858"/>
        <v>9.4762332126815626E-4</v>
      </c>
      <c r="AD699" s="5">
        <f t="shared" si="859"/>
        <v>5.2985722087197075E-2</v>
      </c>
      <c r="AE699" s="5">
        <f t="shared" si="860"/>
        <v>4.2887515541581329E-2</v>
      </c>
      <c r="AF699" s="5">
        <f t="shared" si="861"/>
        <v>1.7356930479332087E-2</v>
      </c>
      <c r="AG699" s="5">
        <f t="shared" si="862"/>
        <v>4.6829950683788058E-3</v>
      </c>
      <c r="AH699" s="5">
        <f t="shared" si="863"/>
        <v>7.7857974897290599E-4</v>
      </c>
      <c r="AI699" s="5">
        <f t="shared" si="864"/>
        <v>1.8100437536885173E-3</v>
      </c>
      <c r="AJ699" s="5">
        <f t="shared" si="865"/>
        <v>2.1039966648174601E-3</v>
      </c>
      <c r="AK699" s="5">
        <f t="shared" si="866"/>
        <v>1.6304585479557363E-3</v>
      </c>
      <c r="AL699" s="5">
        <f t="shared" si="867"/>
        <v>7.1326962944962715E-5</v>
      </c>
      <c r="AM699" s="5">
        <f t="shared" si="868"/>
        <v>2.4636262483098373E-2</v>
      </c>
      <c r="AN699" s="5">
        <f t="shared" si="869"/>
        <v>1.9940996338439286E-2</v>
      </c>
      <c r="AO699" s="5">
        <f t="shared" si="870"/>
        <v>8.070285321128785E-3</v>
      </c>
      <c r="AP699" s="5">
        <f t="shared" si="871"/>
        <v>2.1774072555201182E-3</v>
      </c>
      <c r="AQ699" s="5">
        <f t="shared" si="872"/>
        <v>4.4060731756090984E-4</v>
      </c>
      <c r="AR699" s="5">
        <f t="shared" si="873"/>
        <v>1.2603905266964121E-4</v>
      </c>
      <c r="AS699" s="5">
        <f t="shared" si="874"/>
        <v>2.9301584109586319E-4</v>
      </c>
      <c r="AT699" s="5">
        <f t="shared" si="875"/>
        <v>3.4060190597495944E-4</v>
      </c>
      <c r="AU699" s="5">
        <f t="shared" si="876"/>
        <v>2.6394399683854486E-4</v>
      </c>
      <c r="AV699" s="5">
        <f t="shared" si="877"/>
        <v>1.5340438260545331E-4</v>
      </c>
      <c r="AW699" s="5">
        <f t="shared" si="878"/>
        <v>3.7282861067972852E-6</v>
      </c>
      <c r="AX699" s="5">
        <f t="shared" si="879"/>
        <v>9.5457386950596503E-3</v>
      </c>
      <c r="AY699" s="5">
        <f t="shared" si="880"/>
        <v>7.7264780116899929E-3</v>
      </c>
      <c r="AZ699" s="5">
        <f t="shared" si="881"/>
        <v>3.1269692358133379E-3</v>
      </c>
      <c r="BA699" s="5">
        <f t="shared" si="882"/>
        <v>8.4367345526463185E-4</v>
      </c>
      <c r="BB699" s="5">
        <f t="shared" si="883"/>
        <v>1.7072079514711581E-4</v>
      </c>
      <c r="BC699" s="5">
        <f t="shared" si="884"/>
        <v>2.7636844292104943E-5</v>
      </c>
      <c r="BD699" s="5">
        <f t="shared" si="885"/>
        <v>1.7003013948171875E-5</v>
      </c>
      <c r="BE699" s="5">
        <f t="shared" si="886"/>
        <v>3.952864074793477E-5</v>
      </c>
      <c r="BF699" s="5">
        <f t="shared" si="887"/>
        <v>4.594813143546493E-5</v>
      </c>
      <c r="BG699" s="5">
        <f t="shared" si="888"/>
        <v>3.5606769209421315E-5</v>
      </c>
      <c r="BH699" s="5">
        <f t="shared" si="889"/>
        <v>2.0694672023502783E-5</v>
      </c>
      <c r="BI699" s="5">
        <f t="shared" si="890"/>
        <v>9.62220296127359E-6</v>
      </c>
      <c r="BJ699" s="8">
        <f t="shared" si="891"/>
        <v>0.70351469929460719</v>
      </c>
      <c r="BK699" s="8">
        <f t="shared" si="892"/>
        <v>0.18079294901344881</v>
      </c>
      <c r="BL699" s="8">
        <f t="shared" si="893"/>
        <v>0.1096619050315191</v>
      </c>
      <c r="BM699" s="8">
        <f t="shared" si="894"/>
        <v>0.59629315862270615</v>
      </c>
      <c r="BN699" s="8">
        <f t="shared" si="895"/>
        <v>0.39380125515763348</v>
      </c>
    </row>
    <row r="700" spans="1:66" x14ac:dyDescent="0.25">
      <c r="A700" t="s">
        <v>145</v>
      </c>
      <c r="B700" t="s">
        <v>427</v>
      </c>
      <c r="C700" t="s">
        <v>404</v>
      </c>
      <c r="D700" t="s">
        <v>504</v>
      </c>
      <c r="E700">
        <f>VLOOKUP(A700,home!$A$2:$E$405,3,FALSE)</f>
        <v>1.40149625935162</v>
      </c>
      <c r="F700">
        <f>VLOOKUP(B700,home!$B$2:$E$405,3,FALSE)</f>
        <v>1.1599999999999999</v>
      </c>
      <c r="G700">
        <f>VLOOKUP(C700,away!$B$2:$E$405,4,FALSE)</f>
        <v>0.8</v>
      </c>
      <c r="H700">
        <f>VLOOKUP(A700,away!$A$2:$E$405,3,FALSE)</f>
        <v>1.22194513715711</v>
      </c>
      <c r="I700">
        <f>VLOOKUP(C700,away!$B$2:$E$405,3,FALSE)</f>
        <v>0.8</v>
      </c>
      <c r="J700">
        <f>VLOOKUP(B700,home!$B$2:$E$405,4,FALSE)</f>
        <v>0.73</v>
      </c>
      <c r="K700" s="3">
        <f t="shared" si="840"/>
        <v>1.3005885286783032</v>
      </c>
      <c r="L700" s="3">
        <f t="shared" si="841"/>
        <v>0.71361596009975214</v>
      </c>
      <c r="M700" s="5">
        <f t="shared" si="842"/>
        <v>0.13342650343924531</v>
      </c>
      <c r="N700" s="5">
        <f t="shared" si="843"/>
        <v>0.17353297979473864</v>
      </c>
      <c r="O700" s="5">
        <f t="shared" si="844"/>
        <v>9.5215282354549916E-2</v>
      </c>
      <c r="P700" s="5">
        <f t="shared" si="845"/>
        <v>0.1238359039851933</v>
      </c>
      <c r="Q700" s="5">
        <f t="shared" si="846"/>
        <v>0.11284750143420044</v>
      </c>
      <c r="R700" s="5">
        <f t="shared" si="847"/>
        <v>3.3973572566805561E-2</v>
      </c>
      <c r="S700" s="5">
        <f t="shared" si="848"/>
        <v>2.8733667450883987E-2</v>
      </c>
      <c r="T700" s="5">
        <f t="shared" si="849"/>
        <v>8.0529778080825093E-2</v>
      </c>
      <c r="U700" s="5">
        <f t="shared" si="850"/>
        <v>4.4185638758607218E-2</v>
      </c>
      <c r="V700" s="5">
        <f t="shared" si="851"/>
        <v>2.9631458284117927E-3</v>
      </c>
      <c r="W700" s="5">
        <f t="shared" si="852"/>
        <v>4.8922721951776479E-2</v>
      </c>
      <c r="X700" s="5">
        <f t="shared" si="853"/>
        <v>3.4912035196310191E-2</v>
      </c>
      <c r="Y700" s="5">
        <f t="shared" si="854"/>
        <v>1.2456892757825615E-2</v>
      </c>
      <c r="Z700" s="5">
        <f t="shared" si="855"/>
        <v>8.0813612017598523E-3</v>
      </c>
      <c r="AA700" s="5">
        <f t="shared" si="856"/>
        <v>1.0510525675114773E-2</v>
      </c>
      <c r="AB700" s="5">
        <f t="shared" si="857"/>
        <v>6.8349345617165266E-3</v>
      </c>
      <c r="AC700" s="5">
        <f t="shared" si="858"/>
        <v>1.7188481712912356E-4</v>
      </c>
      <c r="AD700" s="5">
        <f t="shared" si="859"/>
        <v>1.5907082740549684E-2</v>
      </c>
      <c r="AE700" s="5">
        <f t="shared" si="860"/>
        <v>1.1351548122283558E-2</v>
      </c>
      <c r="AF700" s="5">
        <f t="shared" si="861"/>
        <v>4.0503229559509593E-3</v>
      </c>
      <c r="AG700" s="5">
        <f t="shared" si="862"/>
        <v>9.6345836830833689E-4</v>
      </c>
      <c r="AH700" s="5">
        <f t="shared" si="863"/>
        <v>1.4417470832266857E-3</v>
      </c>
      <c r="AI700" s="5">
        <f t="shared" si="864"/>
        <v>1.8751197177000304E-3</v>
      </c>
      <c r="AJ700" s="5">
        <f t="shared" si="865"/>
        <v>1.219379597369579E-3</v>
      </c>
      <c r="AK700" s="5">
        <f t="shared" si="866"/>
        <v>5.2863703881441413E-4</v>
      </c>
      <c r="AL700" s="5">
        <f t="shared" si="867"/>
        <v>6.3811944889065653E-6</v>
      </c>
      <c r="AM700" s="5">
        <f t="shared" si="868"/>
        <v>4.1377138674191022E-3</v>
      </c>
      <c r="AN700" s="5">
        <f t="shared" si="869"/>
        <v>2.9527386541163413E-3</v>
      </c>
      <c r="AO700" s="5">
        <f t="shared" si="870"/>
        <v>1.0535607147904413E-3</v>
      </c>
      <c r="AP700" s="5">
        <f t="shared" si="871"/>
        <v>2.5061258033618736E-4</v>
      </c>
      <c r="AQ700" s="5">
        <f t="shared" si="872"/>
        <v>4.4710284282421141E-5</v>
      </c>
      <c r="AR700" s="5">
        <f t="shared" si="873"/>
        <v>2.0577074580356577E-4</v>
      </c>
      <c r="AS700" s="5">
        <f t="shared" si="874"/>
        <v>2.6762307152969675E-4</v>
      </c>
      <c r="AT700" s="5">
        <f t="shared" si="875"/>
        <v>1.7403374842058831E-4</v>
      </c>
      <c r="AU700" s="5">
        <f t="shared" si="876"/>
        <v>7.5448765599567629E-5</v>
      </c>
      <c r="AV700" s="5">
        <f t="shared" si="877"/>
        <v>2.4531949760433975E-5</v>
      </c>
      <c r="AW700" s="5">
        <f t="shared" si="878"/>
        <v>1.6451441381794507E-7</v>
      </c>
      <c r="AX700" s="5">
        <f t="shared" si="879"/>
        <v>8.9691053181973604E-4</v>
      </c>
      <c r="AY700" s="5">
        <f t="shared" si="880"/>
        <v>6.4004967028812021E-4</v>
      </c>
      <c r="AZ700" s="5">
        <f t="shared" si="881"/>
        <v>2.2837482998709334E-4</v>
      </c>
      <c r="BA700" s="5">
        <f t="shared" si="882"/>
        <v>5.4323974521285772E-5</v>
      </c>
      <c r="BB700" s="5">
        <f t="shared" si="883"/>
        <v>9.6916138086104513E-6</v>
      </c>
      <c r="BC700" s="5">
        <f t="shared" si="884"/>
        <v>1.3832180585895129E-6</v>
      </c>
      <c r="BD700" s="5">
        <f t="shared" si="885"/>
        <v>2.4473548054508935E-5</v>
      </c>
      <c r="BE700" s="5">
        <f t="shared" si="886"/>
        <v>3.1830015855751531E-5</v>
      </c>
      <c r="BF700" s="5">
        <f t="shared" si="887"/>
        <v>2.0698876744819473E-5</v>
      </c>
      <c r="BG700" s="5">
        <f t="shared" si="888"/>
        <v>8.9735738836127658E-6</v>
      </c>
      <c r="BH700" s="5">
        <f t="shared" si="889"/>
        <v>2.9177318135684956E-6</v>
      </c>
      <c r="BI700" s="5">
        <f t="shared" si="890"/>
        <v>7.5895370529738421E-7</v>
      </c>
      <c r="BJ700" s="8">
        <f t="shared" si="891"/>
        <v>0.50574439134219695</v>
      </c>
      <c r="BK700" s="8">
        <f t="shared" si="892"/>
        <v>0.28977753638564058</v>
      </c>
      <c r="BL700" s="8">
        <f t="shared" si="893"/>
        <v>0.19662189833507615</v>
      </c>
      <c r="BM700" s="8">
        <f t="shared" si="894"/>
        <v>0.32675355853406607</v>
      </c>
      <c r="BN700" s="8">
        <f t="shared" si="895"/>
        <v>0.67283174357473308</v>
      </c>
    </row>
    <row r="701" spans="1:66" x14ac:dyDescent="0.25">
      <c r="A701" t="s">
        <v>145</v>
      </c>
      <c r="B701" t="s">
        <v>148</v>
      </c>
      <c r="C701" t="s">
        <v>366</v>
      </c>
      <c r="D701" t="s">
        <v>504</v>
      </c>
      <c r="E701">
        <f>VLOOKUP(A701,home!$A$2:$E$405,3,FALSE)</f>
        <v>1.40149625935162</v>
      </c>
      <c r="F701">
        <f>VLOOKUP(B701,home!$B$2:$E$405,3,FALSE)</f>
        <v>0.99</v>
      </c>
      <c r="G701">
        <f>VLOOKUP(C701,away!$B$2:$E$405,4,FALSE)</f>
        <v>0.75</v>
      </c>
      <c r="H701">
        <f>VLOOKUP(A701,away!$A$2:$E$405,3,FALSE)</f>
        <v>1.22194513715711</v>
      </c>
      <c r="I701">
        <f>VLOOKUP(C701,away!$B$2:$E$405,3,FALSE)</f>
        <v>0.83</v>
      </c>
      <c r="J701">
        <f>VLOOKUP(B701,home!$B$2:$E$405,4,FALSE)</f>
        <v>0.59</v>
      </c>
      <c r="K701" s="3">
        <f t="shared" si="840"/>
        <v>1.0406109725685779</v>
      </c>
      <c r="L701" s="3">
        <f t="shared" si="841"/>
        <v>0.59838653366583661</v>
      </c>
      <c r="M701" s="5">
        <f t="shared" si="842"/>
        <v>0.19417460358088223</v>
      </c>
      <c r="N701" s="5">
        <f t="shared" si="843"/>
        <v>0.2020602230804199</v>
      </c>
      <c r="O701" s="5">
        <f t="shared" si="844"/>
        <v>0.11619146796270206</v>
      </c>
      <c r="P701" s="5">
        <f t="shared" si="845"/>
        <v>0.12091011648083816</v>
      </c>
      <c r="Q701" s="5">
        <f t="shared" si="846"/>
        <v>0.1051330426285698</v>
      </c>
      <c r="R701" s="5">
        <f t="shared" si="847"/>
        <v>3.476370487787319E-2</v>
      </c>
      <c r="S701" s="5">
        <f t="shared" si="848"/>
        <v>1.882230734324673E-2</v>
      </c>
      <c r="T701" s="5">
        <f t="shared" si="849"/>
        <v>6.2910196952252528E-2</v>
      </c>
      <c r="U701" s="5">
        <f t="shared" si="850"/>
        <v>3.6175492743050632E-2</v>
      </c>
      <c r="V701" s="5">
        <f t="shared" si="851"/>
        <v>1.3022685833269324E-3</v>
      </c>
      <c r="W701" s="5">
        <f t="shared" si="852"/>
        <v>3.6467532579603258E-2</v>
      </c>
      <c r="X701" s="5">
        <f t="shared" si="853"/>
        <v>2.1821680411654758E-2</v>
      </c>
      <c r="Y701" s="5">
        <f t="shared" si="854"/>
        <v>6.5288998501468873E-3</v>
      </c>
      <c r="Z701" s="5">
        <f t="shared" si="855"/>
        <v>6.9340442864175601E-3</v>
      </c>
      <c r="AA701" s="5">
        <f t="shared" si="856"/>
        <v>7.2156425687225677E-3</v>
      </c>
      <c r="AB701" s="5">
        <f t="shared" si="857"/>
        <v>3.7543384155728117E-3</v>
      </c>
      <c r="AC701" s="5">
        <f t="shared" si="858"/>
        <v>5.0681655580735977E-5</v>
      </c>
      <c r="AD701" s="5">
        <f t="shared" si="859"/>
        <v>9.4871286362093136E-3</v>
      </c>
      <c r="AE701" s="5">
        <f t="shared" si="860"/>
        <v>5.6769700190631867E-3</v>
      </c>
      <c r="AF701" s="5">
        <f t="shared" si="861"/>
        <v>1.698511205716049E-3</v>
      </c>
      <c r="AG701" s="5">
        <f t="shared" si="862"/>
        <v>3.3878874426033584E-4</v>
      </c>
      <c r="AH701" s="5">
        <f t="shared" si="863"/>
        <v>1.0373096812087005E-3</v>
      </c>
      <c r="AI701" s="5">
        <f t="shared" si="864"/>
        <v>1.0794358362173871E-3</v>
      </c>
      <c r="AJ701" s="5">
        <f t="shared" si="865"/>
        <v>5.6163638767577583E-4</v>
      </c>
      <c r="AK701" s="5">
        <f t="shared" si="866"/>
        <v>1.9481499586973062E-4</v>
      </c>
      <c r="AL701" s="5">
        <f t="shared" si="867"/>
        <v>1.2623535244465604E-6</v>
      </c>
      <c r="AM701" s="5">
        <f t="shared" si="868"/>
        <v>1.9744820314017962E-3</v>
      </c>
      <c r="AN701" s="5">
        <f t="shared" si="869"/>
        <v>1.1815034585560004E-3</v>
      </c>
      <c r="AO701" s="5">
        <f t="shared" si="870"/>
        <v>3.5349787953976121E-4</v>
      </c>
      <c r="AP701" s="5">
        <f t="shared" si="871"/>
        <v>7.0509456932007082E-5</v>
      </c>
      <c r="AQ701" s="5">
        <f t="shared" si="872"/>
        <v>1.0547977381051073E-5</v>
      </c>
      <c r="AR701" s="5">
        <f t="shared" si="873"/>
        <v>1.2414242889529769E-4</v>
      </c>
      <c r="AS701" s="5">
        <f t="shared" si="874"/>
        <v>1.2918397366976124E-4</v>
      </c>
      <c r="AT701" s="5">
        <f t="shared" si="875"/>
        <v>6.7215130240381901E-5</v>
      </c>
      <c r="AU701" s="5">
        <f t="shared" si="876"/>
        <v>2.3314934016922481E-5</v>
      </c>
      <c r="AV701" s="5">
        <f t="shared" si="877"/>
        <v>6.0654440406804818E-6</v>
      </c>
      <c r="AW701" s="5">
        <f t="shared" si="878"/>
        <v>2.1834774371174613E-8</v>
      </c>
      <c r="AX701" s="5">
        <f t="shared" si="879"/>
        <v>3.424446111693673E-4</v>
      </c>
      <c r="AY701" s="5">
        <f t="shared" si="880"/>
        <v>2.0491424385018294E-4</v>
      </c>
      <c r="AZ701" s="5">
        <f t="shared" si="881"/>
        <v>6.1308962038133459E-5</v>
      </c>
      <c r="BA701" s="5">
        <f t="shared" si="882"/>
        <v>1.2228819092216352E-5</v>
      </c>
      <c r="BB701" s="5">
        <f t="shared" si="883"/>
        <v>1.8293901668544857E-6</v>
      </c>
      <c r="BC701" s="5">
        <f t="shared" si="884"/>
        <v>2.1893648813328446E-7</v>
      </c>
      <c r="BD701" s="5">
        <f t="shared" si="885"/>
        <v>1.2380859617919129E-5</v>
      </c>
      <c r="BE701" s="5">
        <f t="shared" si="886"/>
        <v>1.2883658368237855E-5</v>
      </c>
      <c r="BF701" s="5">
        <f t="shared" si="887"/>
        <v>6.7034381324066469E-6</v>
      </c>
      <c r="BG701" s="5">
        <f t="shared" si="888"/>
        <v>2.325223758172324E-6</v>
      </c>
      <c r="BH701" s="5">
        <f t="shared" si="889"/>
        <v>6.0491333910781652E-7</v>
      </c>
      <c r="BI701" s="5">
        <f t="shared" si="890"/>
        <v>1.2589589162573821E-7</v>
      </c>
      <c r="BJ701" s="8">
        <f t="shared" si="891"/>
        <v>0.45633645987451155</v>
      </c>
      <c r="BK701" s="8">
        <f t="shared" si="892"/>
        <v>0.33546615424124943</v>
      </c>
      <c r="BL701" s="8">
        <f t="shared" si="893"/>
        <v>0.20135878936886339</v>
      </c>
      <c r="BM701" s="8">
        <f t="shared" si="894"/>
        <v>0.22665739675068072</v>
      </c>
      <c r="BN701" s="8">
        <f t="shared" si="895"/>
        <v>0.77323315861128539</v>
      </c>
    </row>
    <row r="702" spans="1:66" x14ac:dyDescent="0.25">
      <c r="A702" t="s">
        <v>145</v>
      </c>
      <c r="B702" t="s">
        <v>375</v>
      </c>
      <c r="C702" t="s">
        <v>425</v>
      </c>
      <c r="D702" t="s">
        <v>504</v>
      </c>
      <c r="E702">
        <f>VLOOKUP(A702,home!$A$2:$E$405,3,FALSE)</f>
        <v>1.40149625935162</v>
      </c>
      <c r="F702">
        <f>VLOOKUP(B702,home!$B$2:$E$405,3,FALSE)</f>
        <v>0.79</v>
      </c>
      <c r="G702">
        <f>VLOOKUP(C702,away!$B$2:$E$405,4,FALSE)</f>
        <v>0.59</v>
      </c>
      <c r="H702">
        <f>VLOOKUP(A702,away!$A$2:$E$405,3,FALSE)</f>
        <v>1.22194513715711</v>
      </c>
      <c r="I702">
        <f>VLOOKUP(C702,away!$B$2:$E$405,3,FALSE)</f>
        <v>0.95</v>
      </c>
      <c r="J702">
        <f>VLOOKUP(B702,home!$B$2:$E$405,4,FALSE)</f>
        <v>0.52</v>
      </c>
      <c r="K702" s="3">
        <f t="shared" si="840"/>
        <v>0.65323740648379003</v>
      </c>
      <c r="L702" s="3">
        <f t="shared" si="841"/>
        <v>0.60364089775561225</v>
      </c>
      <c r="M702" s="5">
        <f t="shared" si="842"/>
        <v>0.28454089161309631</v>
      </c>
      <c r="N702" s="5">
        <f t="shared" si="843"/>
        <v>0.18587275407592424</v>
      </c>
      <c r="O702" s="5">
        <f t="shared" si="844"/>
        <v>0.17176051926151178</v>
      </c>
      <c r="P702" s="5">
        <f t="shared" si="845"/>
        <v>0.11220039613869903</v>
      </c>
      <c r="Q702" s="5">
        <f t="shared" si="846"/>
        <v>6.0709517904278018E-2</v>
      </c>
      <c r="R702" s="5">
        <f t="shared" si="847"/>
        <v>5.1840837022994558E-2</v>
      </c>
      <c r="S702" s="5">
        <f t="shared" si="848"/>
        <v>1.1060737898086322E-2</v>
      </c>
      <c r="T702" s="5">
        <f t="shared" si="849"/>
        <v>3.6646747890048792E-2</v>
      </c>
      <c r="U702" s="5">
        <f t="shared" si="850"/>
        <v>3.3864373926849808E-2</v>
      </c>
      <c r="V702" s="5">
        <f t="shared" si="851"/>
        <v>4.8460879743510144E-4</v>
      </c>
      <c r="W702" s="5">
        <f t="shared" si="852"/>
        <v>1.3219242674890603E-2</v>
      </c>
      <c r="X702" s="5">
        <f t="shared" si="853"/>
        <v>7.9796755159202634E-3</v>
      </c>
      <c r="Y702" s="5">
        <f t="shared" si="854"/>
        <v>2.4084292461142931E-3</v>
      </c>
      <c r="Z702" s="5">
        <f t="shared" si="855"/>
        <v>1.0431083133654272E-2</v>
      </c>
      <c r="AA702" s="5">
        <f t="shared" si="856"/>
        <v>6.8139736930451231E-3</v>
      </c>
      <c r="AB702" s="5">
        <f t="shared" si="857"/>
        <v>2.2255712515467838E-3</v>
      </c>
      <c r="AC702" s="5">
        <f t="shared" si="858"/>
        <v>1.1943208482326608E-5</v>
      </c>
      <c r="AD702" s="5">
        <f t="shared" si="859"/>
        <v>2.1588259501563434E-3</v>
      </c>
      <c r="AE702" s="5">
        <f t="shared" si="860"/>
        <v>1.3031556346504874E-3</v>
      </c>
      <c r="AF702" s="5">
        <f t="shared" si="861"/>
        <v>3.9331901860785245E-4</v>
      </c>
      <c r="AG702" s="5">
        <f t="shared" si="862"/>
        <v>7.914114849893348E-5</v>
      </c>
      <c r="AH702" s="5">
        <f t="shared" si="863"/>
        <v>1.5741570968406226E-3</v>
      </c>
      <c r="AI702" s="5">
        <f t="shared" si="864"/>
        <v>1.0282982993382206E-3</v>
      </c>
      <c r="AJ702" s="5">
        <f t="shared" si="865"/>
        <v>3.358614570756955E-4</v>
      </c>
      <c r="AK702" s="5">
        <f t="shared" si="866"/>
        <v>7.3132422385998076E-5</v>
      </c>
      <c r="AL702" s="5">
        <f t="shared" si="867"/>
        <v>1.883782278585424E-7</v>
      </c>
      <c r="AM702" s="5">
        <f t="shared" si="868"/>
        <v>2.8204517294600677E-4</v>
      </c>
      <c r="AN702" s="5">
        <f t="shared" si="869"/>
        <v>1.7025400140476441E-4</v>
      </c>
      <c r="AO702" s="5">
        <f t="shared" si="870"/>
        <v>5.1386139127228637E-5</v>
      </c>
      <c r="AP702" s="5">
        <f t="shared" si="871"/>
        <v>1.0339591718318363E-5</v>
      </c>
      <c r="AQ702" s="5">
        <f t="shared" si="872"/>
        <v>1.5603501068180475E-6</v>
      </c>
      <c r="AR702" s="5">
        <f t="shared" si="873"/>
        <v>1.900451206290484E-4</v>
      </c>
      <c r="AS702" s="5">
        <f t="shared" si="874"/>
        <v>1.2414458171461861E-4</v>
      </c>
      <c r="AT702" s="5">
        <f t="shared" si="875"/>
        <v>4.0547942294136189E-5</v>
      </c>
      <c r="AU702" s="5">
        <f t="shared" si="876"/>
        <v>8.8291442208253046E-6</v>
      </c>
      <c r="AV702" s="5">
        <f t="shared" si="877"/>
        <v>1.4418818180708158E-6</v>
      </c>
      <c r="AW702" s="5">
        <f t="shared" si="878"/>
        <v>2.0633737845211525E-9</v>
      </c>
      <c r="AX702" s="5">
        <f t="shared" si="879"/>
        <v>3.0707076214420242E-5</v>
      </c>
      <c r="AY702" s="5">
        <f t="shared" si="880"/>
        <v>1.8536047053522638E-5</v>
      </c>
      <c r="AZ702" s="5">
        <f t="shared" si="881"/>
        <v>5.5945580421143383E-6</v>
      </c>
      <c r="BA702" s="5">
        <f t="shared" si="882"/>
        <v>1.1257013463625933E-6</v>
      </c>
      <c r="BB702" s="5">
        <f t="shared" si="883"/>
        <v>1.6987984283075432E-7</v>
      </c>
      <c r="BC702" s="5">
        <f t="shared" si="884"/>
        <v>2.0509284167387776E-8</v>
      </c>
      <c r="BD702" s="5">
        <f t="shared" si="885"/>
        <v>1.9119834538432057E-5</v>
      </c>
      <c r="BE702" s="5">
        <f t="shared" si="886"/>
        <v>1.2489791126284549E-5</v>
      </c>
      <c r="BF702" s="5">
        <f t="shared" si="887"/>
        <v>4.0793993814291861E-6</v>
      </c>
      <c r="BG702" s="5">
        <f t="shared" si="888"/>
        <v>8.8827209064545997E-7</v>
      </c>
      <c r="BH702" s="5">
        <f t="shared" si="889"/>
        <v>1.4506313918629352E-7</v>
      </c>
      <c r="BI702" s="5">
        <f t="shared" si="890"/>
        <v>1.8952133763690294E-8</v>
      </c>
      <c r="BJ702" s="8">
        <f t="shared" si="891"/>
        <v>0.3113425480861764</v>
      </c>
      <c r="BK702" s="8">
        <f t="shared" si="892"/>
        <v>0.40831730208108047</v>
      </c>
      <c r="BL702" s="8">
        <f t="shared" si="893"/>
        <v>0.26991847441467498</v>
      </c>
      <c r="BM702" s="8">
        <f t="shared" si="894"/>
        <v>0.13306595771540244</v>
      </c>
      <c r="BN702" s="8">
        <f t="shared" si="895"/>
        <v>0.86692491601650401</v>
      </c>
    </row>
    <row r="703" spans="1:66" x14ac:dyDescent="0.25">
      <c r="A703" t="s">
        <v>21</v>
      </c>
      <c r="B703" t="s">
        <v>271</v>
      </c>
      <c r="C703" t="s">
        <v>264</v>
      </c>
      <c r="D703" t="s">
        <v>504</v>
      </c>
      <c r="E703">
        <f>VLOOKUP(A703,home!$A$2:$E$405,3,FALSE)</f>
        <v>1.3941176470588199</v>
      </c>
      <c r="F703">
        <f>VLOOKUP(B703,home!$B$2:$E$405,3,FALSE)</f>
        <v>0.8</v>
      </c>
      <c r="G703">
        <f>VLOOKUP(C703,away!$B$2:$E$405,4,FALSE)</f>
        <v>1.27</v>
      </c>
      <c r="H703">
        <f>VLOOKUP(A703,away!$A$2:$E$405,3,FALSE)</f>
        <v>1.3441176470588201</v>
      </c>
      <c r="I703">
        <f>VLOOKUP(C703,away!$B$2:$E$405,3,FALSE)</f>
        <v>0.68</v>
      </c>
      <c r="J703">
        <f>VLOOKUP(B703,home!$B$2:$E$405,4,FALSE)</f>
        <v>1.23</v>
      </c>
      <c r="K703" s="3">
        <f t="shared" ref="K703:K766" si="896">E703*F703*G703</f>
        <v>1.4164235294117611</v>
      </c>
      <c r="L703" s="3">
        <f t="shared" ref="L703:L766" si="897">H703*I703*J703</f>
        <v>1.1242199999999971</v>
      </c>
      <c r="M703" s="5">
        <f t="shared" ref="M703:M766" si="898">_xlfn.POISSON.DIST(0,K703,FALSE) * _xlfn.POISSON.DIST(0,L703,FALSE)</f>
        <v>7.8815663269782843E-2</v>
      </c>
      <c r="N703" s="5">
        <f t="shared" ref="N703:N766" si="899">_xlfn.POISSON.DIST(1,K703,FALSE) * _xlfn.POISSON.DIST(0,L703,FALSE)</f>
        <v>0.1116363599415147</v>
      </c>
      <c r="O703" s="5">
        <f t="shared" ref="O703:O766" si="900">_xlfn.POISSON.DIST(0,K703,FALSE) * _xlfn.POISSON.DIST(1,L703,FALSE)</f>
        <v>8.8606144961155042E-2</v>
      </c>
      <c r="P703" s="5">
        <f t="shared" ref="P703:P766" si="901">_xlfn.POISSON.DIST(1,K703,FALSE) * _xlfn.POISSON.DIST(1,L703,FALSE)</f>
        <v>0.12550382857344936</v>
      </c>
      <c r="Q703" s="5">
        <f t="shared" ref="Q703:Q766" si="902">_xlfn.POISSON.DIST(2,K703,FALSE) * _xlfn.POISSON.DIST(0,L703,FALSE)</f>
        <v>7.9062183479521028E-2</v>
      </c>
      <c r="R703" s="5">
        <f t="shared" ref="R703:R766" si="903">_xlfn.POISSON.DIST(0,K703,FALSE) * _xlfn.POISSON.DIST(2,L703,FALSE)</f>
        <v>4.9806400144114749E-2</v>
      </c>
      <c r="S703" s="5">
        <f t="shared" ref="S703:S766" si="904">_xlfn.POISSON.DIST(2,K703,FALSE) * _xlfn.POISSON.DIST(2,L703,FALSE)</f>
        <v>4.9962184967847094E-2</v>
      </c>
      <c r="T703" s="5">
        <f t="shared" ref="T703:T766" si="905">_xlfn.POISSON.DIST(2,K703,FALSE) * _xlfn.POISSON.DIST(1,L703,FALSE)</f>
        <v>8.8883287911346892E-2</v>
      </c>
      <c r="U703" s="5">
        <f t="shared" ref="U703:U766" si="906">_xlfn.POISSON.DIST(1,K703,FALSE) * _xlfn.POISSON.DIST(2,L703,FALSE)</f>
        <v>7.0546957079421449E-2</v>
      </c>
      <c r="V703" s="5">
        <f t="shared" ref="V703:V766" si="907">_xlfn.POISSON.DIST(3,K703,FALSE) * _xlfn.POISSON.DIST(3,L703,FALSE)</f>
        <v>8.839818602914792E-3</v>
      </c>
      <c r="W703" s="5">
        <f t="shared" ref="W703:W766" si="908">_xlfn.POISSON.DIST(3,K703,FALSE) * _xlfn.POISSON.DIST(0,L703,FALSE)</f>
        <v>3.7328512322354464E-2</v>
      </c>
      <c r="X703" s="5">
        <f t="shared" ref="X703:X766" si="909">_xlfn.POISSON.DIST(3,K703,FALSE) * _xlfn.POISSON.DIST(1,L703,FALSE)</f>
        <v>4.1965460123037229E-2</v>
      </c>
      <c r="Y703" s="5">
        <f t="shared" ref="Y703:Y766" si="910">_xlfn.POISSON.DIST(3,K703,FALSE) * _xlfn.POISSON.DIST(2,L703,FALSE)</f>
        <v>2.3589204789760405E-2</v>
      </c>
      <c r="Z703" s="5">
        <f t="shared" ref="Z703:Z766" si="911">_xlfn.POISSON.DIST(0,K703,FALSE) * _xlfn.POISSON.DIST(3,L703,FALSE)</f>
        <v>1.8664450390005513E-2</v>
      </c>
      <c r="AA703" s="5">
        <f t="shared" ref="AA703:AA766" si="912">_xlfn.POISSON.DIST(1,K703,FALSE) * _xlfn.POISSON.DIST(3,L703,FALSE)</f>
        <v>2.6436766695942329E-2</v>
      </c>
      <c r="AB703" s="5">
        <f t="shared" ref="AB703:AB766" si="913">_xlfn.POISSON.DIST(2,K703,FALSE) * _xlfn.POISSON.DIST(3,L703,FALSE)</f>
        <v>1.8722829194850972E-2</v>
      </c>
      <c r="AC703" s="5">
        <f t="shared" ref="AC703:AC766" si="914">_xlfn.POISSON.DIST(4,K703,FALSE) * _xlfn.POISSON.DIST(4,L703,FALSE)</f>
        <v>8.7976728905638695E-4</v>
      </c>
      <c r="AD703" s="5">
        <f t="shared" ref="AD703:AD766" si="915">_xlfn.POISSON.DIST(4,K703,FALSE) * _xlfn.POISSON.DIST(0,L703,FALSE)</f>
        <v>1.321824579282993E-2</v>
      </c>
      <c r="AE703" s="5">
        <f t="shared" ref="AE703:AE766" si="916">_xlfn.POISSON.DIST(4,K703,FALSE) * _xlfn.POISSON.DIST(1,L703,FALSE)</f>
        <v>1.4860216285215225E-2</v>
      </c>
      <c r="AF703" s="5">
        <f t="shared" ref="AF703:AF766" si="917">_xlfn.POISSON.DIST(4,K703,FALSE) * _xlfn.POISSON.DIST(2,L703,FALSE)</f>
        <v>8.3530761760823111E-3</v>
      </c>
      <c r="AG703" s="5">
        <f t="shared" ref="AG703:AG766" si="918">_xlfn.POISSON.DIST(4,K703,FALSE) * _xlfn.POISSON.DIST(3,L703,FALSE)</f>
        <v>3.1302317662250776E-3</v>
      </c>
      <c r="AH703" s="5">
        <f t="shared" ref="AH703:AH766" si="919">_xlfn.POISSON.DIST(0,K703,FALSE) * _xlfn.POISSON.DIST(4,L703,FALSE)</f>
        <v>5.2457371043629865E-3</v>
      </c>
      <c r="AI703" s="5">
        <f t="shared" ref="AI703:AI766" si="920">_xlfn.POISSON.DIST(1,K703,FALSE) * _xlfn.POISSON.DIST(4,L703,FALSE)</f>
        <v>7.4301854637280522E-3</v>
      </c>
      <c r="AJ703" s="5">
        <f t="shared" ref="AJ703:AJ766" si="921">_xlfn.POISSON.DIST(2,K703,FALSE) * _xlfn.POISSON.DIST(4,L703,FALSE)</f>
        <v>5.2621447593588274E-3</v>
      </c>
      <c r="AK703" s="5">
        <f t="shared" ref="AK703:AK766" si="922">_xlfn.POISSON.DIST(3,K703,FALSE) * _xlfn.POISSON.DIST(4,L703,FALSE)</f>
        <v>2.4844752174422104E-3</v>
      </c>
      <c r="AL703" s="5">
        <f t="shared" ref="AL703:AL766" si="923">_xlfn.POISSON.DIST(5,K703,FALSE) * _xlfn.POISSON.DIST(5,L703,FALSE)</f>
        <v>5.603665994781664E-5</v>
      </c>
      <c r="AM703" s="5">
        <f t="shared" ref="AM703:AM766" si="924">_xlfn.POISSON.DIST(5,K703,FALSE) * _xlfn.POISSON.DIST(0,L703,FALSE)</f>
        <v>3.744526871702466E-3</v>
      </c>
      <c r="AN703" s="5">
        <f t="shared" ref="AN703:AN766" si="925">_xlfn.POISSON.DIST(5,K703,FALSE) * _xlfn.POISSON.DIST(1,L703,FALSE)</f>
        <v>4.2096719997053358E-3</v>
      </c>
      <c r="AO703" s="5">
        <f t="shared" ref="AO703:AO766" si="926">_xlfn.POISSON.DIST(5,K703,FALSE) * _xlfn.POISSON.DIST(2,L703,FALSE)</f>
        <v>2.3662987277543609E-3</v>
      </c>
      <c r="AP703" s="5">
        <f t="shared" ref="AP703:AP766" si="927">_xlfn.POISSON.DIST(5,K703,FALSE) * _xlfn.POISSON.DIST(3,L703,FALSE)</f>
        <v>8.8674678523866695E-4</v>
      </c>
      <c r="AQ703" s="5">
        <f t="shared" ref="AQ703:AQ766" si="928">_xlfn.POISSON.DIST(5,K703,FALSE) * _xlfn.POISSON.DIST(4,L703,FALSE)</f>
        <v>2.4922461772525293E-4</v>
      </c>
      <c r="AR703" s="5">
        <f t="shared" ref="AR703:AR766" si="929">_xlfn.POISSON.DIST(0,K703,FALSE) * _xlfn.POISSON.DIST(5,L703,FALSE)</f>
        <v>1.1794725134933886E-3</v>
      </c>
      <c r="AS703" s="5">
        <f t="shared" ref="AS703:AS766" si="930">_xlfn.POISSON.DIST(1,K703,FALSE) * _xlfn.POISSON.DIST(5,L703,FALSE)</f>
        <v>1.6706326204064665E-3</v>
      </c>
      <c r="AT703" s="5">
        <f t="shared" ref="AT703:AT766" si="931">_xlfn.POISSON.DIST(2,K703,FALSE) * _xlfn.POISSON.DIST(5,L703,FALSE)</f>
        <v>1.1831616762732733E-3</v>
      </c>
      <c r="AU703" s="5">
        <f t="shared" ref="AU703:AU766" si="932">_xlfn.POISSON.DIST(3,K703,FALSE) * _xlfn.POISSON.DIST(5,L703,FALSE)</f>
        <v>5.586193457905751E-4</v>
      </c>
      <c r="AV703" s="5">
        <f t="shared" ref="AV703:AV766" si="933">_xlfn.POISSON.DIST(4,K703,FALSE) * _xlfn.POISSON.DIST(5,L703,FALSE)</f>
        <v>1.9781039634059381E-4</v>
      </c>
      <c r="AW703" s="5">
        <f t="shared" ref="AW703:AW766" si="934">_xlfn.POISSON.DIST(6,K703,FALSE) * _xlfn.POISSON.DIST(6,L703,FALSE)</f>
        <v>2.4786441454206923E-6</v>
      </c>
      <c r="AX703" s="5">
        <f t="shared" ref="AX703:AX766" si="935">_xlfn.POISSON.DIST(6,K703,FALSE) * _xlfn.POISSON.DIST(0,L703,FALSE)</f>
        <v>8.8397266126566604E-4</v>
      </c>
      <c r="AY703" s="5">
        <f t="shared" ref="AY703:AY766" si="936">_xlfn.POISSON.DIST(6,K703,FALSE) * _xlfn.POISSON.DIST(1,L703,FALSE)</f>
        <v>9.9377974524808457E-4</v>
      </c>
      <c r="AZ703" s="5">
        <f t="shared" ref="AZ703:AZ766" si="937">_xlfn.POISSON.DIST(6,K703,FALSE) * _xlfn.POISSON.DIST(2,L703,FALSE)</f>
        <v>5.5861353260139952E-4</v>
      </c>
      <c r="BA703" s="5">
        <f t="shared" ref="BA703:BA766" si="938">_xlfn.POISSON.DIST(6,K703,FALSE) * _xlfn.POISSON.DIST(3,L703,FALSE)</f>
        <v>2.0933483520704793E-4</v>
      </c>
      <c r="BB703" s="5">
        <f t="shared" ref="BB703:BB766" si="939">_xlfn.POISSON.DIST(6,K703,FALSE) * _xlfn.POISSON.DIST(4,L703,FALSE)</f>
        <v>5.8834602109116715E-5</v>
      </c>
      <c r="BC703" s="5">
        <f t="shared" ref="BC703:BC766" si="940">_xlfn.POISSON.DIST(6,K703,FALSE) * _xlfn.POISSON.DIST(5,L703,FALSE)</f>
        <v>1.3228607276622207E-5</v>
      </c>
      <c r="BD703" s="5">
        <f t="shared" ref="BD703:BD766" si="941">_xlfn.POISSON.DIST(0,K703,FALSE) * _xlfn.POISSON.DIST(6,L703,FALSE)</f>
        <v>2.2099776485325529E-4</v>
      </c>
      <c r="BE703" s="5">
        <f t="shared" ref="BE703:BE766" si="942">_xlfn.POISSON.DIST(1,K703,FALSE) * _xlfn.POISSON.DIST(6,L703,FALSE)</f>
        <v>3.1302643408555824E-4</v>
      </c>
      <c r="BF703" s="5">
        <f t="shared" ref="BF703:BF766" si="943">_xlfn.POISSON.DIST(2,K703,FALSE) * _xlfn.POISSON.DIST(6,L703,FALSE)</f>
        <v>2.2168900328332227E-4</v>
      </c>
      <c r="BG703" s="5">
        <f t="shared" ref="BG703:BG766" si="944">_xlfn.POISSON.DIST(3,K703,FALSE) * _xlfn.POISSON.DIST(6,L703,FALSE)</f>
        <v>1.0466850682077961E-4</v>
      </c>
      <c r="BH703" s="5">
        <f t="shared" ref="BH703:BH766" si="945">_xlfn.POISSON.DIST(4,K703,FALSE) * _xlfn.POISSON.DIST(6,L703,FALSE)</f>
        <v>3.7063733962336906E-5</v>
      </c>
      <c r="BI703" s="5">
        <f t="shared" ref="BI703:BI766" si="946">_xlfn.POISSON.DIST(5,K703,FALSE) * _xlfn.POISSON.DIST(6,L703,FALSE)</f>
        <v>1.0499588974422358E-5</v>
      </c>
      <c r="BJ703" s="8">
        <f t="shared" ref="BJ703:BJ766" si="947">SUM(N703,Q703,T703,W703,X703,Y703,AD703,AE703,AF703,AG703,AM703,AN703,AO703,AP703,AQ703,AX703,AY703,AZ703,BA703,BB703,BC703)</f>
        <v>0.43620101157372121</v>
      </c>
      <c r="BK703" s="8">
        <f t="shared" ref="BK703:BK766" si="948">SUM(M703,P703,S703,V703,AC703,AL703,AY703)</f>
        <v>0.26505107910824627</v>
      </c>
      <c r="BL703" s="8">
        <f t="shared" ref="BL703:BL766" si="949">SUM(O703,R703,U703,AA703,AB703,AH703,AI703,AJ703,AK703,AR703,AS703,AT703,AU703,AV703,BD703,BE703,BF703,BG703,BH703,BI703)</f>
        <v>0.28023928220466054</v>
      </c>
      <c r="BM703" s="8">
        <f t="shared" ref="BM703:BM766" si="950">SUM(S703:BI703)</f>
        <v>0.46573394180599326</v>
      </c>
      <c r="BN703" s="8">
        <f t="shared" ref="BN703:BN766" si="951">SUM(M703:R703)</f>
        <v>0.53343058036953783</v>
      </c>
    </row>
    <row r="704" spans="1:66" x14ac:dyDescent="0.25">
      <c r="A704" t="s">
        <v>21</v>
      </c>
      <c r="B704" t="s">
        <v>275</v>
      </c>
      <c r="C704" t="s">
        <v>153</v>
      </c>
      <c r="D704" t="s">
        <v>504</v>
      </c>
      <c r="E704">
        <f>VLOOKUP(A704,home!$A$2:$E$405,3,FALSE)</f>
        <v>1.3941176470588199</v>
      </c>
      <c r="F704">
        <f>VLOOKUP(B704,home!$B$2:$E$405,3,FALSE)</f>
        <v>0.76</v>
      </c>
      <c r="G704">
        <f>VLOOKUP(C704,away!$B$2:$E$405,4,FALSE)</f>
        <v>0.55000000000000004</v>
      </c>
      <c r="H704">
        <f>VLOOKUP(A704,away!$A$2:$E$405,3,FALSE)</f>
        <v>1.3441176470588201</v>
      </c>
      <c r="I704">
        <f>VLOOKUP(C704,away!$B$2:$E$405,3,FALSE)</f>
        <v>1.65</v>
      </c>
      <c r="J704">
        <f>VLOOKUP(B704,home!$B$2:$E$405,4,FALSE)</f>
        <v>0.96</v>
      </c>
      <c r="K704" s="3">
        <f t="shared" si="896"/>
        <v>0.58274117647058676</v>
      </c>
      <c r="L704" s="3">
        <f t="shared" si="897"/>
        <v>2.1290823529411709</v>
      </c>
      <c r="M704" s="5">
        <f t="shared" si="898"/>
        <v>6.6415585449869752E-2</v>
      </c>
      <c r="N704" s="5">
        <f t="shared" si="899"/>
        <v>3.8703096401039888E-2</v>
      </c>
      <c r="O704" s="5">
        <f t="shared" si="900"/>
        <v>0.14140425094157408</v>
      </c>
      <c r="P704" s="5">
        <f t="shared" si="901"/>
        <v>8.2402079551634963E-2</v>
      </c>
      <c r="Q704" s="5">
        <f t="shared" si="902"/>
        <v>1.1276943964898258E-2</v>
      </c>
      <c r="R704" s="5">
        <f t="shared" si="903"/>
        <v>0.1505306476552852</v>
      </c>
      <c r="S704" s="5">
        <f t="shared" si="904"/>
        <v>2.5559146503192097E-2</v>
      </c>
      <c r="T704" s="5">
        <f t="shared" si="905"/>
        <v>2.400954239077132E-2</v>
      </c>
      <c r="U704" s="5">
        <f t="shared" si="906"/>
        <v>8.7720406709520277E-2</v>
      </c>
      <c r="V704" s="5">
        <f t="shared" si="907"/>
        <v>3.523481572990499E-3</v>
      </c>
      <c r="W704" s="5">
        <f t="shared" si="908"/>
        <v>2.1905131976992318E-3</v>
      </c>
      <c r="X704" s="5">
        <f t="shared" si="909"/>
        <v>4.6637829931061685E-3</v>
      </c>
      <c r="Y704" s="5">
        <f t="shared" si="910"/>
        <v>4.9647890342847494E-3</v>
      </c>
      <c r="Z704" s="5">
        <f t="shared" si="911"/>
        <v>0.10683071516655764</v>
      </c>
      <c r="AA704" s="5">
        <f t="shared" si="912"/>
        <v>6.2254656639353957E-2</v>
      </c>
      <c r="AB704" s="5">
        <f t="shared" si="913"/>
        <v>1.8139175925394775E-2</v>
      </c>
      <c r="AC704" s="5">
        <f t="shared" si="914"/>
        <v>2.7322484522047193E-4</v>
      </c>
      <c r="AD704" s="5">
        <f t="shared" si="915"/>
        <v>3.191255594753993E-4</v>
      </c>
      <c r="AE704" s="5">
        <f t="shared" si="916"/>
        <v>6.7944459705155075E-4</v>
      </c>
      <c r="AF704" s="5">
        <f t="shared" si="917"/>
        <v>7.2329675069184084E-4</v>
      </c>
      <c r="AG704" s="5">
        <f t="shared" si="918"/>
        <v>5.133194492792292E-4</v>
      </c>
      <c r="AH704" s="5">
        <f t="shared" si="919"/>
        <v>5.6862847603300661E-2</v>
      </c>
      <c r="AI704" s="5">
        <f t="shared" si="920"/>
        <v>3.3136322709815112E-2</v>
      </c>
      <c r="AJ704" s="5">
        <f t="shared" si="921"/>
        <v>9.6549498399133397E-3</v>
      </c>
      <c r="AK704" s="5">
        <f t="shared" si="922"/>
        <v>1.8754456094918679E-3</v>
      </c>
      <c r="AL704" s="5">
        <f t="shared" si="923"/>
        <v>1.3559645844473769E-5</v>
      </c>
      <c r="AM704" s="5">
        <f t="shared" si="924"/>
        <v>3.7193520794105697E-5</v>
      </c>
      <c r="AN704" s="5">
        <f t="shared" si="925"/>
        <v>7.9188068766480914E-5</v>
      </c>
      <c r="AO704" s="5">
        <f t="shared" si="926"/>
        <v>8.4298959887103232E-5</v>
      </c>
      <c r="AP704" s="5">
        <f t="shared" si="927"/>
        <v>5.982647595564237E-5</v>
      </c>
      <c r="AQ704" s="5">
        <f t="shared" si="928"/>
        <v>3.184387354895437E-5</v>
      </c>
      <c r="AR704" s="5">
        <f t="shared" si="929"/>
        <v>2.4213137074034101E-2</v>
      </c>
      <c r="AS704" s="5">
        <f t="shared" si="930"/>
        <v>1.4109991984566214E-2</v>
      </c>
      <c r="AT704" s="5">
        <f t="shared" si="931"/>
        <v>4.1112366645383322E-3</v>
      </c>
      <c r="AU704" s="5">
        <f t="shared" si="932"/>
        <v>7.985956302140264E-4</v>
      </c>
      <c r="AV704" s="5">
        <f t="shared" si="933"/>
        <v>1.1634363926879784E-4</v>
      </c>
      <c r="AW704" s="5">
        <f t="shared" si="934"/>
        <v>4.6731961749303317E-7</v>
      </c>
      <c r="AX704" s="5">
        <f t="shared" si="935"/>
        <v>3.6123660107733949E-6</v>
      </c>
      <c r="AY704" s="5">
        <f t="shared" si="936"/>
        <v>7.6910247259021303E-6</v>
      </c>
      <c r="AZ704" s="5">
        <f t="shared" si="937"/>
        <v>8.1874125099762166E-6</v>
      </c>
      <c r="BA704" s="5">
        <f t="shared" si="938"/>
        <v>5.8105584970800467E-6</v>
      </c>
      <c r="BB704" s="5">
        <f t="shared" si="939"/>
        <v>3.0927893892163761E-6</v>
      </c>
      <c r="BC704" s="5">
        <f t="shared" si="940"/>
        <v>1.3169606619888567E-6</v>
      </c>
      <c r="BD704" s="5">
        <f t="shared" si="941"/>
        <v>8.5919604756119431E-3</v>
      </c>
      <c r="BE704" s="5">
        <f t="shared" si="942"/>
        <v>5.0068891557468855E-3</v>
      </c>
      <c r="BF704" s="5">
        <f t="shared" si="943"/>
        <v>1.4588602385388815E-3</v>
      </c>
      <c r="BG704" s="5">
        <f t="shared" si="944"/>
        <v>2.8337931057076962E-4</v>
      </c>
      <c r="BH704" s="5">
        <f t="shared" si="945"/>
        <v>4.1284198207358512E-5</v>
      </c>
      <c r="BI704" s="5">
        <f t="shared" si="946"/>
        <v>4.8116004466001999E-6</v>
      </c>
      <c r="BJ704" s="8">
        <f t="shared" si="947"/>
        <v>8.8365916349044893E-2</v>
      </c>
      <c r="BK704" s="8">
        <f t="shared" si="948"/>
        <v>0.17819476859347819</v>
      </c>
      <c r="BL704" s="8">
        <f t="shared" si="949"/>
        <v>0.62031519360539322</v>
      </c>
      <c r="BM704" s="8">
        <f t="shared" si="950"/>
        <v>0.5029667660450633</v>
      </c>
      <c r="BN704" s="8">
        <f t="shared" si="951"/>
        <v>0.49073260396430218</v>
      </c>
    </row>
    <row r="705" spans="1:66" x14ac:dyDescent="0.25">
      <c r="A705" t="s">
        <v>154</v>
      </c>
      <c r="B705" t="s">
        <v>157</v>
      </c>
      <c r="C705" t="s">
        <v>156</v>
      </c>
      <c r="D705" t="s">
        <v>504</v>
      </c>
      <c r="E705">
        <f>VLOOKUP(A705,home!$A$2:$E$405,3,FALSE)</f>
        <v>1.3314121037464</v>
      </c>
      <c r="F705">
        <f>VLOOKUP(B705,home!$B$2:$E$405,3,FALSE)</f>
        <v>1.25</v>
      </c>
      <c r="G705">
        <f>VLOOKUP(C705,away!$B$2:$E$405,4,FALSE)</f>
        <v>0.83</v>
      </c>
      <c r="H705">
        <f>VLOOKUP(A705,away!$A$2:$E$405,3,FALSE)</f>
        <v>1.01440922190202</v>
      </c>
      <c r="I705">
        <f>VLOOKUP(C705,away!$B$2:$E$405,3,FALSE)</f>
        <v>0.63</v>
      </c>
      <c r="J705">
        <f>VLOOKUP(B705,home!$B$2:$E$405,4,FALSE)</f>
        <v>0.82</v>
      </c>
      <c r="K705" s="3">
        <f t="shared" si="896"/>
        <v>1.3813400576368899</v>
      </c>
      <c r="L705" s="3">
        <f t="shared" si="897"/>
        <v>0.5240438040345835</v>
      </c>
      <c r="M705" s="5">
        <f t="shared" si="898"/>
        <v>0.14876552627687958</v>
      </c>
      <c r="N705" s="5">
        <f t="shared" si="899"/>
        <v>0.20549578064168714</v>
      </c>
      <c r="O705" s="5">
        <f t="shared" si="900"/>
        <v>7.7959652299342749E-2</v>
      </c>
      <c r="P705" s="5">
        <f t="shared" si="901"/>
        <v>0.10768879060052602</v>
      </c>
      <c r="Q705" s="5">
        <f t="shared" si="902"/>
        <v>0.14192977673786289</v>
      </c>
      <c r="R705" s="5">
        <f t="shared" si="903"/>
        <v>2.0427136376080519E-2</v>
      </c>
      <c r="S705" s="5">
        <f t="shared" si="904"/>
        <v>1.9488513083703373E-2</v>
      </c>
      <c r="T705" s="5">
        <f t="shared" si="905"/>
        <v>7.4377420107488795E-2</v>
      </c>
      <c r="U705" s="5">
        <f t="shared" si="906"/>
        <v>2.821682173909168E-2</v>
      </c>
      <c r="V705" s="5">
        <f t="shared" si="907"/>
        <v>1.5674886044652384E-3</v>
      </c>
      <c r="W705" s="5">
        <f t="shared" si="908"/>
        <v>6.5351095326490138E-2</v>
      </c>
      <c r="X705" s="5">
        <f t="shared" si="909"/>
        <v>3.4246836592720577E-2</v>
      </c>
      <c r="Y705" s="5">
        <f t="shared" si="910"/>
        <v>8.9734212621000332E-3</v>
      </c>
      <c r="Z705" s="5">
        <f t="shared" si="911"/>
        <v>3.5682380840181514E-3</v>
      </c>
      <c r="AA705" s="5">
        <f t="shared" si="912"/>
        <v>4.9289502006397796E-3</v>
      </c>
      <c r="AB705" s="5">
        <f t="shared" si="913"/>
        <v>3.4042781771205567E-3</v>
      </c>
      <c r="AC705" s="5">
        <f t="shared" si="914"/>
        <v>7.0917367551269421E-5</v>
      </c>
      <c r="AD705" s="5">
        <f t="shared" si="915"/>
        <v>2.2568021446231965E-2</v>
      </c>
      <c r="AE705" s="5">
        <f t="shared" si="916"/>
        <v>1.1826631808217461E-2</v>
      </c>
      <c r="AF705" s="5">
        <f t="shared" si="917"/>
        <v>3.0988365608473414E-3</v>
      </c>
      <c r="AG705" s="5">
        <f t="shared" si="918"/>
        <v>5.4130869980929569E-4</v>
      </c>
      <c r="AH705" s="5">
        <f t="shared" si="919"/>
        <v>4.6747826481248635E-4</v>
      </c>
      <c r="AI705" s="5">
        <f t="shared" si="920"/>
        <v>6.4574645326007324E-4</v>
      </c>
      <c r="AJ705" s="5">
        <f t="shared" si="921"/>
        <v>4.4599772148254342E-4</v>
      </c>
      <c r="AK705" s="5">
        <f t="shared" si="922"/>
        <v>2.0535817276620599E-4</v>
      </c>
      <c r="AL705" s="5">
        <f t="shared" si="923"/>
        <v>2.0534342156543277E-6</v>
      </c>
      <c r="AM705" s="5">
        <f t="shared" si="924"/>
        <v>6.2348224090577227E-3</v>
      </c>
      <c r="AN705" s="5">
        <f t="shared" si="925"/>
        <v>3.2673200527226745E-3</v>
      </c>
      <c r="AO705" s="5">
        <f t="shared" si="926"/>
        <v>8.5610941471363309E-4</v>
      </c>
      <c r="AP705" s="5">
        <f t="shared" si="927"/>
        <v>1.495462781187844E-4</v>
      </c>
      <c r="AQ705" s="5">
        <f t="shared" si="928"/>
        <v>1.9592200116145387E-5</v>
      </c>
      <c r="AR705" s="5">
        <f t="shared" si="929"/>
        <v>4.8995817639164349E-5</v>
      </c>
      <c r="AS705" s="5">
        <f t="shared" si="930"/>
        <v>6.7679885561649835E-5</v>
      </c>
      <c r="AT705" s="5">
        <f t="shared" si="931"/>
        <v>4.6744468511293744E-5</v>
      </c>
      <c r="AU705" s="5">
        <f t="shared" si="932"/>
        <v>2.1523335609198757E-5</v>
      </c>
      <c r="AV705" s="5">
        <f t="shared" si="933"/>
        <v>7.4327614127371918E-6</v>
      </c>
      <c r="AW705" s="5">
        <f t="shared" si="934"/>
        <v>4.1290152809922803E-8</v>
      </c>
      <c r="AX705" s="5">
        <f t="shared" si="935"/>
        <v>1.4354016576472593E-3</v>
      </c>
      <c r="AY705" s="5">
        <f t="shared" si="936"/>
        <v>7.522133449910165E-4</v>
      </c>
      <c r="AZ705" s="5">
        <f t="shared" si="937"/>
        <v>1.9709637137733539E-4</v>
      </c>
      <c r="BA705" s="5">
        <f t="shared" si="938"/>
        <v>3.4429044072663954E-5</v>
      </c>
      <c r="BB705" s="5">
        <f t="shared" si="939"/>
        <v>4.5105818062782858E-6</v>
      </c>
      <c r="BC705" s="5">
        <f t="shared" si="940"/>
        <v>4.7274848963425114E-7</v>
      </c>
      <c r="BD705" s="5">
        <f t="shared" si="941"/>
        <v>4.279325776235405E-6</v>
      </c>
      <c r="BE705" s="5">
        <f t="shared" si="942"/>
        <v>5.911204114392043E-6</v>
      </c>
      <c r="BF705" s="5">
        <f t="shared" si="943"/>
        <v>4.0826915160388628E-6</v>
      </c>
      <c r="BG705" s="5">
        <f t="shared" si="944"/>
        <v>1.8798617780262545E-6</v>
      </c>
      <c r="BH705" s="5">
        <f t="shared" si="945"/>
        <v>6.4918209420204385E-7</v>
      </c>
      <c r="BI705" s="5">
        <f t="shared" si="946"/>
        <v>1.7934824628437751E-7</v>
      </c>
      <c r="BJ705" s="8">
        <f t="shared" si="947"/>
        <v>0.58136064328656867</v>
      </c>
      <c r="BK705" s="8">
        <f t="shared" si="948"/>
        <v>0.27833550271233221</v>
      </c>
      <c r="BL705" s="8">
        <f t="shared" si="949"/>
        <v>0.1369107772868558</v>
      </c>
      <c r="BM705" s="8">
        <f t="shared" si="950"/>
        <v>0.29715632638255779</v>
      </c>
      <c r="BN705" s="8">
        <f t="shared" si="951"/>
        <v>0.70226666293237894</v>
      </c>
    </row>
    <row r="706" spans="1:66" x14ac:dyDescent="0.25">
      <c r="A706" t="s">
        <v>154</v>
      </c>
      <c r="B706" t="s">
        <v>159</v>
      </c>
      <c r="C706" t="s">
        <v>161</v>
      </c>
      <c r="D706" t="s">
        <v>504</v>
      </c>
      <c r="E706">
        <f>VLOOKUP(A706,home!$A$2:$E$405,3,FALSE)</f>
        <v>1.3314121037464</v>
      </c>
      <c r="F706">
        <f>VLOOKUP(B706,home!$B$2:$E$405,3,FALSE)</f>
        <v>0.83</v>
      </c>
      <c r="G706">
        <f>VLOOKUP(C706,away!$B$2:$E$405,4,FALSE)</f>
        <v>1.08</v>
      </c>
      <c r="H706">
        <f>VLOOKUP(A706,away!$A$2:$E$405,3,FALSE)</f>
        <v>1.01440922190202</v>
      </c>
      <c r="I706">
        <f>VLOOKUP(C706,away!$B$2:$E$405,3,FALSE)</f>
        <v>0.71</v>
      </c>
      <c r="J706">
        <f>VLOOKUP(B706,home!$B$2:$E$405,4,FALSE)</f>
        <v>0.88</v>
      </c>
      <c r="K706" s="3">
        <f t="shared" si="896"/>
        <v>1.1934778097982728</v>
      </c>
      <c r="L706" s="3">
        <f t="shared" si="897"/>
        <v>0.63380288184438205</v>
      </c>
      <c r="M706" s="5">
        <f t="shared" si="898"/>
        <v>0.16085037536875577</v>
      </c>
      <c r="N706" s="5">
        <f t="shared" si="899"/>
        <v>0.19197135370033266</v>
      </c>
      <c r="O706" s="5">
        <f t="shared" si="900"/>
        <v>0.10194743145446802</v>
      </c>
      <c r="P706" s="5">
        <f t="shared" si="901"/>
        <v>0.12167199720683804</v>
      </c>
      <c r="Q706" s="5">
        <f t="shared" si="902"/>
        <v>0.11455677537914129</v>
      </c>
      <c r="R706" s="5">
        <f t="shared" si="903"/>
        <v>3.2307287926237209E-2</v>
      </c>
      <c r="S706" s="5">
        <f t="shared" si="904"/>
        <v>2.3009077334078143E-2</v>
      </c>
      <c r="T706" s="5">
        <f t="shared" si="905"/>
        <v>7.2606414370099306E-2</v>
      </c>
      <c r="U706" s="5">
        <f t="shared" si="906"/>
        <v>3.8558031234727765E-2</v>
      </c>
      <c r="V706" s="5">
        <f t="shared" si="907"/>
        <v>1.9338609884467508E-3</v>
      </c>
      <c r="W706" s="5">
        <f t="shared" si="908"/>
        <v>4.5573656459016752E-2</v>
      </c>
      <c r="X706" s="5">
        <f t="shared" si="909"/>
        <v>2.8884714799910661E-2</v>
      </c>
      <c r="Y706" s="5">
        <f t="shared" si="910"/>
        <v>9.1536077407182222E-3</v>
      </c>
      <c r="Z706" s="5">
        <f t="shared" si="911"/>
        <v>6.8254840640751173E-3</v>
      </c>
      <c r="AA706" s="5">
        <f t="shared" si="912"/>
        <v>8.1460637716053858E-3</v>
      </c>
      <c r="AB706" s="5">
        <f t="shared" si="913"/>
        <v>4.8610731743063259E-3</v>
      </c>
      <c r="AC706" s="5">
        <f t="shared" si="914"/>
        <v>9.1426864968949888E-5</v>
      </c>
      <c r="AD706" s="5">
        <f t="shared" si="915"/>
        <v>1.3597786923801564E-2</v>
      </c>
      <c r="AE706" s="5">
        <f t="shared" si="916"/>
        <v>8.6183165390112879E-3</v>
      </c>
      <c r="AF706" s="5">
        <f t="shared" si="917"/>
        <v>2.7311569295362268E-3</v>
      </c>
      <c r="AG706" s="5">
        <f t="shared" si="918"/>
        <v>5.7700504423643809E-4</v>
      </c>
      <c r="AH706" s="5">
        <f t="shared" si="919"/>
        <v>1.0815028674484284E-3</v>
      </c>
      <c r="AI706" s="5">
        <f t="shared" si="920"/>
        <v>1.2907496735329021E-3</v>
      </c>
      <c r="AJ706" s="5">
        <f t="shared" si="921"/>
        <v>7.7024054668294181E-4</v>
      </c>
      <c r="AK706" s="5">
        <f t="shared" si="922"/>
        <v>3.0642166689099395E-4</v>
      </c>
      <c r="AL706" s="5">
        <f t="shared" si="923"/>
        <v>2.7663197511674079E-6</v>
      </c>
      <c r="AM706" s="5">
        <f t="shared" si="924"/>
        <v>3.245731391184452E-3</v>
      </c>
      <c r="AN706" s="5">
        <f t="shared" si="925"/>
        <v>2.057153909425481E-3</v>
      </c>
      <c r="AO706" s="5">
        <f t="shared" si="926"/>
        <v>6.5191503809565324E-4</v>
      </c>
      <c r="AP706" s="5">
        <f t="shared" si="927"/>
        <v>1.3772854328757172E-4</v>
      </c>
      <c r="AQ706" s="5">
        <f t="shared" si="928"/>
        <v>2.1823186911972917E-5</v>
      </c>
      <c r="AR706" s="5">
        <f t="shared" si="929"/>
        <v>1.3709192682235537E-4</v>
      </c>
      <c r="AS706" s="5">
        <f t="shared" si="930"/>
        <v>1.636161725649698E-4</v>
      </c>
      <c r="AT706" s="5">
        <f t="shared" si="931"/>
        <v>9.7636135640208197E-5</v>
      </c>
      <c r="AU706" s="5">
        <f t="shared" si="932"/>
        <v>3.8842187107014254E-5</v>
      </c>
      <c r="AV706" s="5">
        <f t="shared" si="933"/>
        <v>1.1589322099063528E-5</v>
      </c>
      <c r="AW706" s="5">
        <f t="shared" si="934"/>
        <v>5.8125731973931722E-8</v>
      </c>
      <c r="AX706" s="5">
        <f t="shared" si="935"/>
        <v>6.4561806532405404E-4</v>
      </c>
      <c r="AY706" s="5">
        <f t="shared" si="936"/>
        <v>4.0919459037318002E-4</v>
      </c>
      <c r="AZ706" s="5">
        <f t="shared" si="937"/>
        <v>1.2967435530682645E-4</v>
      </c>
      <c r="BA706" s="5">
        <f t="shared" si="938"/>
        <v>2.7395993364926311E-5</v>
      </c>
      <c r="BB706" s="5">
        <f t="shared" si="939"/>
        <v>4.3409148864199659E-6</v>
      </c>
      <c r="BC706" s="5">
        <f t="shared" si="940"/>
        <v>5.5025687297083072E-7</v>
      </c>
      <c r="BD706" s="5">
        <f t="shared" si="941"/>
        <v>1.4481543049601321E-5</v>
      </c>
      <c r="BE706" s="5">
        <f t="shared" si="942"/>
        <v>1.7283400281337583E-5</v>
      </c>
      <c r="BF706" s="5">
        <f t="shared" si="943"/>
        <v>1.0313677356818815E-5</v>
      </c>
      <c r="BG706" s="5">
        <f t="shared" si="944"/>
        <v>4.1030483542607203E-6</v>
      </c>
      <c r="BH706" s="5">
        <f t="shared" si="945"/>
        <v>1.2242242908348737E-6</v>
      </c>
      <c r="BI706" s="5">
        <f t="shared" si="946"/>
        <v>2.9221690506548931E-7</v>
      </c>
      <c r="BJ706" s="8">
        <f t="shared" si="947"/>
        <v>0.49560191413083782</v>
      </c>
      <c r="BK706" s="8">
        <f t="shared" si="948"/>
        <v>0.30796869867321203</v>
      </c>
      <c r="BL706" s="8">
        <f t="shared" si="949"/>
        <v>0.18976527617037148</v>
      </c>
      <c r="BM706" s="8">
        <f t="shared" si="950"/>
        <v>0.27644701553808226</v>
      </c>
      <c r="BN706" s="8">
        <f t="shared" si="951"/>
        <v>0.72330522103577299</v>
      </c>
    </row>
    <row r="707" spans="1:66" x14ac:dyDescent="0.25">
      <c r="A707" t="s">
        <v>154</v>
      </c>
      <c r="B707" t="s">
        <v>163</v>
      </c>
      <c r="C707" t="s">
        <v>168</v>
      </c>
      <c r="D707" t="s">
        <v>504</v>
      </c>
      <c r="E707">
        <f>VLOOKUP(A707,home!$A$2:$E$405,3,FALSE)</f>
        <v>1.3314121037464</v>
      </c>
      <c r="F707">
        <f>VLOOKUP(B707,home!$B$2:$E$405,3,FALSE)</f>
        <v>1.54</v>
      </c>
      <c r="G707">
        <f>VLOOKUP(C707,away!$B$2:$E$405,4,FALSE)</f>
        <v>1.1299999999999999</v>
      </c>
      <c r="H707">
        <f>VLOOKUP(A707,away!$A$2:$E$405,3,FALSE)</f>
        <v>1.01440922190202</v>
      </c>
      <c r="I707">
        <f>VLOOKUP(C707,away!$B$2:$E$405,3,FALSE)</f>
        <v>0.5</v>
      </c>
      <c r="J707">
        <f>VLOOKUP(B707,home!$B$2:$E$405,4,FALSE)</f>
        <v>0.93</v>
      </c>
      <c r="K707" s="3">
        <f t="shared" si="896"/>
        <v>2.3169233429394849</v>
      </c>
      <c r="L707" s="3">
        <f t="shared" si="897"/>
        <v>0.47170028818443932</v>
      </c>
      <c r="M707" s="5">
        <f t="shared" si="898"/>
        <v>6.1505810366770261E-2</v>
      </c>
      <c r="N707" s="5">
        <f t="shared" si="899"/>
        <v>0.14250424776517936</v>
      </c>
      <c r="O707" s="5">
        <f t="shared" si="900"/>
        <v>2.9012308475023004E-2</v>
      </c>
      <c r="P707" s="5">
        <f t="shared" si="901"/>
        <v>6.7219294738341845E-2</v>
      </c>
      <c r="Q707" s="5">
        <f t="shared" si="902"/>
        <v>0.16508570905758801</v>
      </c>
      <c r="R707" s="5">
        <f t="shared" si="903"/>
        <v>6.8425571342821002E-3</v>
      </c>
      <c r="S707" s="5">
        <f t="shared" si="904"/>
        <v>1.8365881036994051E-2</v>
      </c>
      <c r="T707" s="5">
        <f t="shared" si="905"/>
        <v>7.7870976537596767E-2</v>
      </c>
      <c r="U707" s="5">
        <f t="shared" si="906"/>
        <v>1.5853680349815304E-2</v>
      </c>
      <c r="V707" s="5">
        <f t="shared" si="907"/>
        <v>2.230216703092733E-3</v>
      </c>
      <c r="W707" s="5">
        <f t="shared" si="908"/>
        <v>0.12749697763374737</v>
      </c>
      <c r="X707" s="5">
        <f t="shared" si="909"/>
        <v>6.0140361092483642E-2</v>
      </c>
      <c r="Y707" s="5">
        <f t="shared" si="910"/>
        <v>1.4184112829420387E-2</v>
      </c>
      <c r="Z707" s="5">
        <f t="shared" si="911"/>
        <v>1.0758787240531193E-3</v>
      </c>
      <c r="AA707" s="5">
        <f t="shared" si="912"/>
        <v>2.4927285299306207E-3</v>
      </c>
      <c r="AB707" s="5">
        <f t="shared" si="913"/>
        <v>2.8877304593037411E-3</v>
      </c>
      <c r="AC707" s="5">
        <f t="shared" si="914"/>
        <v>1.5233682090521369E-4</v>
      </c>
      <c r="AD707" s="5">
        <f t="shared" si="915"/>
        <v>7.3850180908465679E-2</v>
      </c>
      <c r="AE707" s="5">
        <f t="shared" si="916"/>
        <v>3.4835151616996234E-2</v>
      </c>
      <c r="AF707" s="5">
        <f t="shared" si="917"/>
        <v>8.2158755283428808E-3</v>
      </c>
      <c r="AG707" s="5">
        <f t="shared" si="918"/>
        <v>1.2918102848022731E-3</v>
      </c>
      <c r="AH707" s="5">
        <f t="shared" si="919"/>
        <v>1.2687307604684081E-4</v>
      </c>
      <c r="AI707" s="5">
        <f t="shared" si="920"/>
        <v>2.9395519148346189E-4</v>
      </c>
      <c r="AJ707" s="5">
        <f t="shared" si="921"/>
        <v>3.4053582246313947E-4</v>
      </c>
      <c r="AK707" s="5">
        <f t="shared" si="922"/>
        <v>2.6299846539064808E-4</v>
      </c>
      <c r="AL707" s="5">
        <f t="shared" si="923"/>
        <v>6.6595162979671359E-6</v>
      </c>
      <c r="AM707" s="5">
        <f t="shared" si="924"/>
        <v>3.4221041605425606E-2</v>
      </c>
      <c r="AN707" s="5">
        <f t="shared" si="925"/>
        <v>1.6142075187250946E-2</v>
      </c>
      <c r="AO707" s="5">
        <f t="shared" si="926"/>
        <v>3.8071107588605788E-3</v>
      </c>
      <c r="AP707" s="5">
        <f t="shared" si="927"/>
        <v>5.9860508070153811E-4</v>
      </c>
      <c r="AQ707" s="5">
        <f t="shared" si="928"/>
        <v>7.059054726889627E-5</v>
      </c>
      <c r="AR707" s="5">
        <f t="shared" si="929"/>
        <v>1.1969213306828227E-5</v>
      </c>
      <c r="AS707" s="5">
        <f t="shared" si="930"/>
        <v>2.7731749707212221E-5</v>
      </c>
      <c r="AT707" s="5">
        <f t="shared" si="931"/>
        <v>3.2126169118597616E-5</v>
      </c>
      <c r="AU707" s="5">
        <f t="shared" si="932"/>
        <v>2.4811290383366814E-5</v>
      </c>
      <c r="AV707" s="5">
        <f t="shared" si="933"/>
        <v>1.4371464464418134E-5</v>
      </c>
      <c r="AW707" s="5">
        <f t="shared" si="934"/>
        <v>2.0217059628569017E-7</v>
      </c>
      <c r="AX707" s="5">
        <f t="shared" si="935"/>
        <v>1.3214588352552296E-2</v>
      </c>
      <c r="AY707" s="5">
        <f t="shared" si="936"/>
        <v>6.2333251341376529E-3</v>
      </c>
      <c r="AZ707" s="5">
        <f t="shared" si="937"/>
        <v>1.4701306310600198E-3</v>
      </c>
      <c r="BA707" s="5">
        <f t="shared" si="938"/>
        <v>2.3115368077992766E-4</v>
      </c>
      <c r="BB707" s="5">
        <f t="shared" si="939"/>
        <v>2.7258814459696438E-5</v>
      </c>
      <c r="BC707" s="5">
        <f t="shared" si="940"/>
        <v>2.5715981272409963E-6</v>
      </c>
      <c r="BD707" s="5">
        <f t="shared" si="941"/>
        <v>9.4098022769531572E-7</v>
      </c>
      <c r="BE707" s="5">
        <f t="shared" si="942"/>
        <v>2.1801790547917885E-6</v>
      </c>
      <c r="BF707" s="5">
        <f t="shared" si="943"/>
        <v>2.5256538719174187E-6</v>
      </c>
      <c r="BG707" s="5">
        <f t="shared" si="944"/>
        <v>1.9505821373436535E-6</v>
      </c>
      <c r="BH707" s="5">
        <f t="shared" si="945"/>
        <v>1.1298373215830758E-6</v>
      </c>
      <c r="BI707" s="5">
        <f t="shared" si="946"/>
        <v>5.2354929282001082E-7</v>
      </c>
      <c r="BJ707" s="8">
        <f t="shared" si="947"/>
        <v>0.78149385464524701</v>
      </c>
      <c r="BK707" s="8">
        <f t="shared" si="948"/>
        <v>0.1557135243165397</v>
      </c>
      <c r="BL707" s="8">
        <f t="shared" si="949"/>
        <v>5.8233628172625437E-2</v>
      </c>
      <c r="BM707" s="8">
        <f t="shared" si="950"/>
        <v>0.51811383535773947</v>
      </c>
      <c r="BN707" s="8">
        <f t="shared" si="951"/>
        <v>0.47216992753718462</v>
      </c>
    </row>
    <row r="708" spans="1:66" x14ac:dyDescent="0.25">
      <c r="A708" t="s">
        <v>154</v>
      </c>
      <c r="B708" t="s">
        <v>165</v>
      </c>
      <c r="C708" t="s">
        <v>170</v>
      </c>
      <c r="D708" t="s">
        <v>504</v>
      </c>
      <c r="E708">
        <f>VLOOKUP(A708,home!$A$2:$E$405,3,FALSE)</f>
        <v>1.3314121037464</v>
      </c>
      <c r="F708">
        <f>VLOOKUP(B708,home!$B$2:$E$405,3,FALSE)</f>
        <v>0.83</v>
      </c>
      <c r="G708">
        <f>VLOOKUP(C708,away!$B$2:$E$405,4,FALSE)</f>
        <v>1</v>
      </c>
      <c r="H708">
        <f>VLOOKUP(A708,away!$A$2:$E$405,3,FALSE)</f>
        <v>1.01440922190202</v>
      </c>
      <c r="I708">
        <f>VLOOKUP(C708,away!$B$2:$E$405,3,FALSE)</f>
        <v>1</v>
      </c>
      <c r="J708">
        <f>VLOOKUP(B708,home!$B$2:$E$405,4,FALSE)</f>
        <v>1.48</v>
      </c>
      <c r="K708" s="3">
        <f t="shared" si="896"/>
        <v>1.1050720461095118</v>
      </c>
      <c r="L708" s="3">
        <f t="shared" si="897"/>
        <v>1.5013256484149895</v>
      </c>
      <c r="M708" s="5">
        <f t="shared" si="898"/>
        <v>7.3799915340467773E-2</v>
      </c>
      <c r="N708" s="5">
        <f t="shared" si="899"/>
        <v>8.155422344799948E-2</v>
      </c>
      <c r="O708" s="5">
        <f t="shared" si="900"/>
        <v>0.11079770575149911</v>
      </c>
      <c r="P708" s="5">
        <f t="shared" si="901"/>
        <v>0.12243944739904876</v>
      </c>
      <c r="Q708" s="5">
        <f t="shared" si="902"/>
        <v>4.5061646287276554E-2</v>
      </c>
      <c r="R708" s="5">
        <f t="shared" si="903"/>
        <v>8.3171718715131321E-2</v>
      </c>
      <c r="S708" s="5">
        <f t="shared" si="904"/>
        <v>5.0783995517553013E-2</v>
      </c>
      <c r="T708" s="5">
        <f t="shared" si="905"/>
        <v>6.7652205330892376E-2</v>
      </c>
      <c r="U708" s="5">
        <f t="shared" si="906"/>
        <v>9.1910741378974953E-2</v>
      </c>
      <c r="V708" s="5">
        <f t="shared" si="907"/>
        <v>9.3615951231847908E-3</v>
      </c>
      <c r="W708" s="5">
        <f t="shared" si="908"/>
        <v>1.659878855458127E-2</v>
      </c>
      <c r="X708" s="5">
        <f t="shared" si="909"/>
        <v>2.492018698961003E-2</v>
      </c>
      <c r="Y708" s="5">
        <f t="shared" si="910"/>
        <v>1.8706657945399534E-2</v>
      </c>
      <c r="Z708" s="5">
        <f t="shared" si="911"/>
        <v>4.1622611509927888E-2</v>
      </c>
      <c r="AA708" s="5">
        <f t="shared" si="912"/>
        <v>4.5995984465697332E-2</v>
      </c>
      <c r="AB708" s="5">
        <f t="shared" si="913"/>
        <v>2.5414438333164736E-2</v>
      </c>
      <c r="AC708" s="5">
        <f t="shared" si="914"/>
        <v>9.7072311022341226E-4</v>
      </c>
      <c r="AD708" s="5">
        <f t="shared" si="915"/>
        <v>4.5857143077375649E-3</v>
      </c>
      <c r="AE708" s="5">
        <f t="shared" si="916"/>
        <v>6.8846505065099936E-3</v>
      </c>
      <c r="AF708" s="5">
        <f t="shared" si="917"/>
        <v>5.1680511928983526E-3</v>
      </c>
      <c r="AG708" s="5">
        <f t="shared" si="918"/>
        <v>2.5863092694066599E-3</v>
      </c>
      <c r="AH708" s="5">
        <f t="shared" si="919"/>
        <v>1.5622273553466912E-2</v>
      </c>
      <c r="AI708" s="5">
        <f t="shared" si="920"/>
        <v>1.7263737800612196E-2</v>
      </c>
      <c r="AJ708" s="5">
        <f t="shared" si="921"/>
        <v>9.5388370274103219E-3</v>
      </c>
      <c r="AK708" s="5">
        <f t="shared" si="922"/>
        <v>3.5137007171285005E-3</v>
      </c>
      <c r="AL708" s="5">
        <f t="shared" si="923"/>
        <v>6.4420020345506946E-5</v>
      </c>
      <c r="AM708" s="5">
        <f t="shared" si="924"/>
        <v>1.0135089385850432E-3</v>
      </c>
      <c r="AN708" s="5">
        <f t="shared" si="925"/>
        <v>1.5216069643955777E-3</v>
      </c>
      <c r="AO708" s="5">
        <f t="shared" si="926"/>
        <v>1.1422137812269776E-3</v>
      </c>
      <c r="AP708" s="5">
        <f t="shared" si="927"/>
        <v>5.7161161524304312E-4</v>
      </c>
      <c r="AQ708" s="5">
        <f t="shared" si="928"/>
        <v>2.1454379472407516E-4</v>
      </c>
      <c r="AR708" s="5">
        <f t="shared" si="929"/>
        <v>4.6908239944750138E-3</v>
      </c>
      <c r="AS708" s="5">
        <f t="shared" si="930"/>
        <v>5.1836984695140973E-3</v>
      </c>
      <c r="AT708" s="5">
        <f t="shared" si="931"/>
        <v>2.8641801370603444E-3</v>
      </c>
      <c r="AU708" s="5">
        <f t="shared" si="932"/>
        <v>1.0550418014958326E-3</v>
      </c>
      <c r="AV708" s="5">
        <f t="shared" si="933"/>
        <v>2.9147430057751612E-4</v>
      </c>
      <c r="AW708" s="5">
        <f t="shared" si="934"/>
        <v>2.9688199114498331E-6</v>
      </c>
      <c r="AX708" s="5">
        <f t="shared" si="935"/>
        <v>1.8666673275207548E-4</v>
      </c>
      <c r="AY708" s="5">
        <f t="shared" si="936"/>
        <v>2.8024755358651725E-4</v>
      </c>
      <c r="AZ708" s="5">
        <f t="shared" si="937"/>
        <v>2.1037142005249631E-4</v>
      </c>
      <c r="BA708" s="5">
        <f t="shared" si="938"/>
        <v>1.0527866953943207E-4</v>
      </c>
      <c r="BB708" s="5">
        <f t="shared" si="939"/>
        <v>3.9514391702638784E-5</v>
      </c>
      <c r="BC708" s="5">
        <f t="shared" si="940"/>
        <v>1.1864793948937619E-5</v>
      </c>
      <c r="BD708" s="5">
        <f t="shared" si="941"/>
        <v>1.1737423958509642E-3</v>
      </c>
      <c r="BE708" s="5">
        <f t="shared" si="942"/>
        <v>1.2970699109885056E-3</v>
      </c>
      <c r="BF708" s="5">
        <f t="shared" si="943"/>
        <v>7.1667785024157515E-4</v>
      </c>
      <c r="BG708" s="5">
        <f t="shared" si="944"/>
        <v>2.6399355278927466E-4</v>
      </c>
      <c r="BH708" s="5">
        <f t="shared" si="945"/>
        <v>7.2932973885140757E-5</v>
      </c>
      <c r="BI708" s="5">
        <f t="shared" si="946"/>
        <v>1.6119238136020823E-5</v>
      </c>
      <c r="BJ708" s="8">
        <f t="shared" si="947"/>
        <v>0.27901586248806864</v>
      </c>
      <c r="BK708" s="8">
        <f t="shared" si="948"/>
        <v>0.25770034406440978</v>
      </c>
      <c r="BL708" s="8">
        <f t="shared" si="949"/>
        <v>0.4208548923680997</v>
      </c>
      <c r="BM708" s="8">
        <f t="shared" si="950"/>
        <v>0.48209177475540804</v>
      </c>
      <c r="BN708" s="8">
        <f t="shared" si="951"/>
        <v>0.51682465694142299</v>
      </c>
    </row>
    <row r="709" spans="1:66" x14ac:dyDescent="0.25">
      <c r="A709" t="s">
        <v>154</v>
      </c>
      <c r="B709" t="s">
        <v>169</v>
      </c>
      <c r="C709" t="s">
        <v>174</v>
      </c>
      <c r="D709" t="s">
        <v>504</v>
      </c>
      <c r="E709">
        <f>VLOOKUP(A709,home!$A$2:$E$405,3,FALSE)</f>
        <v>1.3314121037464</v>
      </c>
      <c r="F709">
        <f>VLOOKUP(B709,home!$B$2:$E$405,3,FALSE)</f>
        <v>0.71</v>
      </c>
      <c r="G709">
        <f>VLOOKUP(C709,away!$B$2:$E$405,4,FALSE)</f>
        <v>0.75</v>
      </c>
      <c r="H709">
        <f>VLOOKUP(A709,away!$A$2:$E$405,3,FALSE)</f>
        <v>1.01440922190202</v>
      </c>
      <c r="I709">
        <f>VLOOKUP(C709,away!$B$2:$E$405,3,FALSE)</f>
        <v>0.88</v>
      </c>
      <c r="J709">
        <f>VLOOKUP(B709,home!$B$2:$E$405,4,FALSE)</f>
        <v>1.26</v>
      </c>
      <c r="K709" s="3">
        <f t="shared" si="896"/>
        <v>0.70897694524495791</v>
      </c>
      <c r="L709" s="3">
        <f t="shared" si="897"/>
        <v>1.1247769452449596</v>
      </c>
      <c r="M709" s="5">
        <f t="shared" si="898"/>
        <v>0.15981252164513657</v>
      </c>
      <c r="N709" s="5">
        <f t="shared" si="899"/>
        <v>0.11330339340786265</v>
      </c>
      <c r="O709" s="5">
        <f t="shared" si="900"/>
        <v>0.17975343990791068</v>
      </c>
      <c r="P709" s="5">
        <f t="shared" si="901"/>
        <v>0.12744104472318363</v>
      </c>
      <c r="Q709" s="5">
        <f t="shared" si="902"/>
        <v>4.0164746872097069E-2</v>
      </c>
      <c r="R709" s="5">
        <f t="shared" si="903"/>
        <v>0.10109126251844662</v>
      </c>
      <c r="S709" s="5">
        <f t="shared" si="904"/>
        <v>2.5406676074169101E-2</v>
      </c>
      <c r="T709" s="5">
        <f t="shared" si="905"/>
        <v>4.5176381293334386E-2</v>
      </c>
      <c r="U709" s="5">
        <f t="shared" si="906"/>
        <v>7.1671374491284398E-2</v>
      </c>
      <c r="V709" s="5">
        <f t="shared" si="907"/>
        <v>2.2511470235419368E-3</v>
      </c>
      <c r="W709" s="5">
        <f t="shared" si="908"/>
        <v>9.4919598479721208E-3</v>
      </c>
      <c r="X709" s="5">
        <f t="shared" si="909"/>
        <v>1.0676337602189894E-2</v>
      </c>
      <c r="Y709" s="5">
        <f t="shared" si="910"/>
        <v>6.0042491972975244E-3</v>
      </c>
      <c r="Z709" s="5">
        <f t="shared" si="911"/>
        <v>3.7901707148818228E-2</v>
      </c>
      <c r="AA709" s="5">
        <f t="shared" si="912"/>
        <v>2.6871436553938133E-2</v>
      </c>
      <c r="AB709" s="5">
        <f t="shared" si="913"/>
        <v>9.5256145011773756E-3</v>
      </c>
      <c r="AC709" s="5">
        <f t="shared" si="914"/>
        <v>1.1219729747722192E-4</v>
      </c>
      <c r="AD709" s="5">
        <f t="shared" si="915"/>
        <v>1.6823951743507671E-3</v>
      </c>
      <c r="AE709" s="5">
        <f t="shared" si="916"/>
        <v>1.8923193049011171E-3</v>
      </c>
      <c r="AF709" s="5">
        <f t="shared" si="917"/>
        <v>1.0642185635973721E-3</v>
      </c>
      <c r="AG709" s="5">
        <f t="shared" si="918"/>
        <v>3.9900283501201035E-4</v>
      </c>
      <c r="AH709" s="5">
        <f t="shared" si="919"/>
        <v>1.0657741596604204E-2</v>
      </c>
      <c r="AI709" s="5">
        <f t="shared" si="920"/>
        <v>7.5560930803705703E-3</v>
      </c>
      <c r="AJ709" s="5">
        <f t="shared" si="921"/>
        <v>2.6785478950538447E-3</v>
      </c>
      <c r="AK709" s="5">
        <f t="shared" si="922"/>
        <v>6.3300956810919578E-4</v>
      </c>
      <c r="AL709" s="5">
        <f t="shared" si="923"/>
        <v>3.5788286570847965E-6</v>
      </c>
      <c r="AM709" s="5">
        <f t="shared" si="924"/>
        <v>2.3855587828121313E-4</v>
      </c>
      <c r="AN709" s="5">
        <f t="shared" si="925"/>
        <v>2.6832215204337131E-4</v>
      </c>
      <c r="AO709" s="5">
        <f t="shared" si="926"/>
        <v>1.5090128525844842E-4</v>
      </c>
      <c r="AP709" s="5">
        <f t="shared" si="927"/>
        <v>5.6576762222178632E-5</v>
      </c>
      <c r="AQ709" s="5">
        <f t="shared" si="928"/>
        <v>1.590905944602813E-5</v>
      </c>
      <c r="AR709" s="5">
        <f t="shared" si="929"/>
        <v>2.3975164072477222E-3</v>
      </c>
      <c r="AS709" s="5">
        <f t="shared" si="930"/>
        <v>1.6997838585851568E-3</v>
      </c>
      <c r="AT709" s="5">
        <f t="shared" si="931"/>
        <v>6.0255378381819582E-4</v>
      </c>
      <c r="AU709" s="5">
        <f t="shared" si="932"/>
        <v>1.4239891366573843E-4</v>
      </c>
      <c r="AV709" s="5">
        <f t="shared" si="933"/>
        <v>2.5239386704233929E-5</v>
      </c>
      <c r="AW709" s="5">
        <f t="shared" si="934"/>
        <v>7.9275122960240574E-8</v>
      </c>
      <c r="AX709" s="5">
        <f t="shared" si="935"/>
        <v>2.8188436309007063E-5</v>
      </c>
      <c r="AY709" s="5">
        <f t="shared" si="936"/>
        <v>3.1705703282877066E-5</v>
      </c>
      <c r="AZ709" s="5">
        <f t="shared" si="937"/>
        <v>1.7830922042678781E-5</v>
      </c>
      <c r="BA709" s="5">
        <f t="shared" si="938"/>
        <v>6.6852700086884191E-6</v>
      </c>
      <c r="BB709" s="5">
        <f t="shared" si="939"/>
        <v>1.8798593946275763E-6</v>
      </c>
      <c r="BC709" s="5">
        <f t="shared" si="940"/>
        <v>4.2288450147584872E-7</v>
      </c>
      <c r="BD709" s="5">
        <f t="shared" si="941"/>
        <v>4.4944519678646134E-4</v>
      </c>
      <c r="BE709" s="5">
        <f t="shared" si="942"/>
        <v>3.1864628267268437E-4</v>
      </c>
      <c r="BF709" s="5">
        <f t="shared" si="943"/>
        <v>1.1295643405147051E-4</v>
      </c>
      <c r="BG709" s="5">
        <f t="shared" si="944"/>
        <v>2.6694502519858376E-5</v>
      </c>
      <c r="BH709" s="5">
        <f t="shared" si="945"/>
        <v>4.7314467128407549E-6</v>
      </c>
      <c r="BI709" s="5">
        <f t="shared" si="946"/>
        <v>6.7089732741182747E-7</v>
      </c>
      <c r="BJ709" s="8">
        <f t="shared" si="947"/>
        <v>0.23067198231140548</v>
      </c>
      <c r="BK709" s="8">
        <f t="shared" si="948"/>
        <v>0.31505887129544846</v>
      </c>
      <c r="BL709" s="8">
        <f t="shared" si="949"/>
        <v>0.4162191572229868</v>
      </c>
      <c r="BM709" s="8">
        <f t="shared" si="950"/>
        <v>0.2782536824758618</v>
      </c>
      <c r="BN709" s="8">
        <f t="shared" si="951"/>
        <v>0.72156640907463709</v>
      </c>
    </row>
    <row r="710" spans="1:66" x14ac:dyDescent="0.25">
      <c r="A710" t="s">
        <v>154</v>
      </c>
      <c r="B710" t="s">
        <v>171</v>
      </c>
      <c r="C710" t="s">
        <v>162</v>
      </c>
      <c r="D710" t="s">
        <v>504</v>
      </c>
      <c r="E710">
        <f>VLOOKUP(A710,home!$A$2:$E$405,3,FALSE)</f>
        <v>1.3314121037464</v>
      </c>
      <c r="F710">
        <f>VLOOKUP(B710,home!$B$2:$E$405,3,FALSE)</f>
        <v>0.92</v>
      </c>
      <c r="G710">
        <f>VLOOKUP(C710,away!$B$2:$E$405,4,FALSE)</f>
        <v>0.92</v>
      </c>
      <c r="H710">
        <f>VLOOKUP(A710,away!$A$2:$E$405,3,FALSE)</f>
        <v>1.01440922190202</v>
      </c>
      <c r="I710">
        <f>VLOOKUP(C710,away!$B$2:$E$405,3,FALSE)</f>
        <v>0.71</v>
      </c>
      <c r="J710">
        <f>VLOOKUP(B710,home!$B$2:$E$405,4,FALSE)</f>
        <v>1.04</v>
      </c>
      <c r="K710" s="3">
        <f t="shared" si="896"/>
        <v>1.126907204610953</v>
      </c>
      <c r="L710" s="3">
        <f t="shared" si="897"/>
        <v>0.74903976945245154</v>
      </c>
      <c r="M710" s="5">
        <f t="shared" si="898"/>
        <v>0.15320981240842274</v>
      </c>
      <c r="N710" s="5">
        <f t="shared" si="899"/>
        <v>0.17265324142014413</v>
      </c>
      <c r="O710" s="5">
        <f t="shared" si="900"/>
        <v>0.11476024256425829</v>
      </c>
      <c r="P710" s="5">
        <f t="shared" si="901"/>
        <v>0.12932414414856319</v>
      </c>
      <c r="Q710" s="5">
        <f t="shared" si="902"/>
        <v>9.7282090827897377E-2</v>
      </c>
      <c r="R710" s="5">
        <f t="shared" si="903"/>
        <v>4.2979992816319722E-2</v>
      </c>
      <c r="S710" s="5">
        <f t="shared" si="904"/>
        <v>2.729057296796044E-2</v>
      </c>
      <c r="T710" s="5">
        <f t="shared" si="905"/>
        <v>7.2868154885580683E-2</v>
      </c>
      <c r="U710" s="5">
        <f t="shared" si="906"/>
        <v>4.8434463558837688E-2</v>
      </c>
      <c r="V710" s="5">
        <f t="shared" si="907"/>
        <v>2.5595473995396311E-3</v>
      </c>
      <c r="W710" s="5">
        <f t="shared" si="908"/>
        <v>3.6542629677858193E-2</v>
      </c>
      <c r="X710" s="5">
        <f t="shared" si="909"/>
        <v>2.737188290908921E-2</v>
      </c>
      <c r="Y710" s="5">
        <f t="shared" si="910"/>
        <v>1.025131443185184E-2</v>
      </c>
      <c r="Z710" s="5">
        <f t="shared" si="911"/>
        <v>1.0731241303401386E-2</v>
      </c>
      <c r="AA710" s="5">
        <f t="shared" si="912"/>
        <v>1.2093113139221654E-2</v>
      </c>
      <c r="AB710" s="5">
        <f t="shared" si="913"/>
        <v>6.8139081613821338E-3</v>
      </c>
      <c r="AC710" s="5">
        <f t="shared" si="914"/>
        <v>1.3503185258246643E-4</v>
      </c>
      <c r="AD710" s="5">
        <f t="shared" si="915"/>
        <v>1.0295038164852116E-2</v>
      </c>
      <c r="AE710" s="5">
        <f t="shared" si="916"/>
        <v>7.711393013505017E-3</v>
      </c>
      <c r="AF710" s="5">
        <f t="shared" si="917"/>
        <v>2.8880700224965215E-3</v>
      </c>
      <c r="AG710" s="5">
        <f t="shared" si="918"/>
        <v>7.2109310127111055E-4</v>
      </c>
      <c r="AH710" s="5">
        <f t="shared" si="919"/>
        <v>2.0095316279595994E-3</v>
      </c>
      <c r="AI710" s="5">
        <f t="shared" si="920"/>
        <v>2.2645556694412491E-3</v>
      </c>
      <c r="AJ710" s="5">
        <f t="shared" si="921"/>
        <v>1.2759720495679626E-3</v>
      </c>
      <c r="AK710" s="5">
        <f t="shared" si="922"/>
        <v>4.7930069851344668E-4</v>
      </c>
      <c r="AL710" s="5">
        <f t="shared" si="923"/>
        <v>4.5592063572195556E-6</v>
      </c>
      <c r="AM710" s="5">
        <f t="shared" si="924"/>
        <v>2.3203105359433113E-3</v>
      </c>
      <c r="AN710" s="5">
        <f t="shared" si="925"/>
        <v>1.738004868901072E-3</v>
      </c>
      <c r="AO710" s="5">
        <f t="shared" si="926"/>
        <v>6.5091738315444859E-4</v>
      </c>
      <c r="AP710" s="5">
        <f t="shared" si="927"/>
        <v>1.6252100220353379E-4</v>
      </c>
      <c r="AQ710" s="5">
        <f t="shared" si="928"/>
        <v>3.0433673505429068E-5</v>
      </c>
      <c r="AR710" s="5">
        <f t="shared" si="929"/>
        <v>3.0104382146285366E-4</v>
      </c>
      <c r="AS710" s="5">
        <f t="shared" si="930"/>
        <v>3.3924845131010317E-4</v>
      </c>
      <c r="AT710" s="5">
        <f t="shared" si="931"/>
        <v>1.9115076196723178E-4</v>
      </c>
      <c r="AU710" s="5">
        <f t="shared" si="932"/>
        <v>7.1803056942582231E-5</v>
      </c>
      <c r="AV710" s="5">
        <f t="shared" si="933"/>
        <v>2.0228845545421623E-5</v>
      </c>
      <c r="AW710" s="5">
        <f t="shared" si="934"/>
        <v>1.069005109317973E-7</v>
      </c>
      <c r="AX710" s="5">
        <f t="shared" si="935"/>
        <v>4.3579577664820316E-4</v>
      </c>
      <c r="AY710" s="5">
        <f t="shared" si="936"/>
        <v>3.264283680689221E-4</v>
      </c>
      <c r="AZ710" s="5">
        <f t="shared" si="937"/>
        <v>1.2225391478054269E-4</v>
      </c>
      <c r="BA710" s="5">
        <f t="shared" si="938"/>
        <v>3.0524348047292465E-5</v>
      </c>
      <c r="BB710" s="5">
        <f t="shared" si="939"/>
        <v>5.7159876560075819E-6</v>
      </c>
      <c r="BC710" s="5">
        <f t="shared" si="940"/>
        <v>8.5630041520979585E-7</v>
      </c>
      <c r="BD710" s="5">
        <f t="shared" si="941"/>
        <v>3.7582299103936802E-5</v>
      </c>
      <c r="BE710" s="5">
        <f t="shared" si="942"/>
        <v>4.2351763626070141E-5</v>
      </c>
      <c r="BF710" s="5">
        <f t="shared" si="943"/>
        <v>2.3863253779099286E-5</v>
      </c>
      <c r="BG710" s="5">
        <f t="shared" si="944"/>
        <v>8.9638908697088392E-6</v>
      </c>
      <c r="BH710" s="5">
        <f t="shared" si="945"/>
        <v>2.5253683006053098E-6</v>
      </c>
      <c r="BI710" s="5">
        <f t="shared" si="946"/>
        <v>5.6917114644964779E-7</v>
      </c>
      <c r="BJ710" s="8">
        <f t="shared" si="947"/>
        <v>0.44440867061387018</v>
      </c>
      <c r="BK710" s="8">
        <f t="shared" si="948"/>
        <v>0.31285009635149458</v>
      </c>
      <c r="BL710" s="8">
        <f t="shared" si="949"/>
        <v>0.23215041096955585</v>
      </c>
      <c r="BM710" s="8">
        <f t="shared" si="950"/>
        <v>0.28960457358515845</v>
      </c>
      <c r="BN710" s="8">
        <f t="shared" si="951"/>
        <v>0.71020952418560546</v>
      </c>
    </row>
    <row r="711" spans="1:66" x14ac:dyDescent="0.25">
      <c r="A711" t="s">
        <v>154</v>
      </c>
      <c r="B711" t="s">
        <v>158</v>
      </c>
      <c r="C711" t="s">
        <v>160</v>
      </c>
      <c r="D711" t="s">
        <v>504</v>
      </c>
      <c r="E711">
        <f>VLOOKUP(A711,home!$A$2:$E$405,3,FALSE)</f>
        <v>1.3314121037464</v>
      </c>
      <c r="F711">
        <f>VLOOKUP(B711,home!$B$2:$E$405,3,FALSE)</f>
        <v>0.92</v>
      </c>
      <c r="G711">
        <f>VLOOKUP(C711,away!$B$2:$E$405,4,FALSE)</f>
        <v>1.1299999999999999</v>
      </c>
      <c r="H711">
        <f>VLOOKUP(A711,away!$A$2:$E$405,3,FALSE)</f>
        <v>1.01440922190202</v>
      </c>
      <c r="I711">
        <f>VLOOKUP(C711,away!$B$2:$E$405,3,FALSE)</f>
        <v>0.71</v>
      </c>
      <c r="J711">
        <f>VLOOKUP(B711,home!$B$2:$E$405,4,FALSE)</f>
        <v>1.04</v>
      </c>
      <c r="K711" s="3">
        <f t="shared" si="896"/>
        <v>1.3841360230547575</v>
      </c>
      <c r="L711" s="3">
        <f t="shared" si="897"/>
        <v>0.74903976945245154</v>
      </c>
      <c r="M711" s="5">
        <f t="shared" si="898"/>
        <v>0.11846048990728192</v>
      </c>
      <c r="N711" s="5">
        <f t="shared" si="899"/>
        <v>0.16396543138938341</v>
      </c>
      <c r="O711" s="5">
        <f t="shared" si="900"/>
        <v>8.8731618049374891E-2</v>
      </c>
      <c r="P711" s="5">
        <f t="shared" si="901"/>
        <v>0.12281662892607549</v>
      </c>
      <c r="Q711" s="5">
        <f t="shared" si="902"/>
        <v>0.11347523006087945</v>
      </c>
      <c r="R711" s="5">
        <f t="shared" si="903"/>
        <v>3.3231755363423376E-2</v>
      </c>
      <c r="S711" s="5">
        <f t="shared" si="904"/>
        <v>3.1833238982405435E-2</v>
      </c>
      <c r="T711" s="5">
        <f t="shared" si="905"/>
        <v>8.4997460163365027E-2</v>
      </c>
      <c r="U711" s="5">
        <f t="shared" si="906"/>
        <v>4.5997269707857433E-2</v>
      </c>
      <c r="V711" s="5">
        <f t="shared" si="907"/>
        <v>3.6670933749746188E-3</v>
      </c>
      <c r="W711" s="5">
        <f t="shared" si="908"/>
        <v>5.2355051217229776E-2</v>
      </c>
      <c r="X711" s="5">
        <f t="shared" si="909"/>
        <v>3.9216015493425078E-2</v>
      </c>
      <c r="Y711" s="5">
        <f t="shared" si="910"/>
        <v>1.4687177602019442E-2</v>
      </c>
      <c r="Z711" s="5">
        <f t="shared" si="911"/>
        <v>8.2973021253063082E-3</v>
      </c>
      <c r="AA711" s="5">
        <f t="shared" si="912"/>
        <v>1.1484594765805258E-2</v>
      </c>
      <c r="AB711" s="5">
        <f t="shared" si="913"/>
        <v>7.9481206627685895E-3</v>
      </c>
      <c r="AC711" s="5">
        <f t="shared" si="914"/>
        <v>2.3762144588463445E-4</v>
      </c>
      <c r="AD711" s="5">
        <f t="shared" si="915"/>
        <v>1.8116628094661143E-2</v>
      </c>
      <c r="AE711" s="5">
        <f t="shared" si="916"/>
        <v>1.3570074931280787E-2</v>
      </c>
      <c r="AF711" s="5">
        <f t="shared" si="917"/>
        <v>5.0822628989895258E-3</v>
      </c>
      <c r="AG711" s="5">
        <f t="shared" si="918"/>
        <v>1.2689390100519545E-3</v>
      </c>
      <c r="AH711" s="5">
        <f t="shared" si="919"/>
        <v>1.5537523177541928E-3</v>
      </c>
      <c r="AI711" s="5">
        <f t="shared" si="920"/>
        <v>2.1506045539084E-3</v>
      </c>
      <c r="AJ711" s="5">
        <f t="shared" si="921"/>
        <v>1.4883646172051122E-3</v>
      </c>
      <c r="AK711" s="5">
        <f t="shared" si="922"/>
        <v>6.8669969403789999E-4</v>
      </c>
      <c r="AL711" s="5">
        <f t="shared" si="923"/>
        <v>9.8543792844120992E-6</v>
      </c>
      <c r="AM711" s="5">
        <f t="shared" si="924"/>
        <v>5.0151755124212714E-3</v>
      </c>
      <c r="AN711" s="5">
        <f t="shared" si="925"/>
        <v>3.7565659095876091E-3</v>
      </c>
      <c r="AO711" s="5">
        <f t="shared" si="926"/>
        <v>1.4069086314252206E-3</v>
      </c>
      <c r="AP711" s="5">
        <f t="shared" si="927"/>
        <v>3.512768389744706E-4</v>
      </c>
      <c r="AQ711" s="5">
        <f t="shared" si="928"/>
        <v>6.5780080619855827E-5</v>
      </c>
      <c r="AR711" s="5">
        <f t="shared" si="929"/>
        <v>2.3276445557536261E-4</v>
      </c>
      <c r="AS711" s="5">
        <f t="shared" si="930"/>
        <v>3.2217766784858816E-4</v>
      </c>
      <c r="AT711" s="5">
        <f t="shared" si="931"/>
        <v>2.2296885794650075E-4</v>
      </c>
      <c r="AU711" s="5">
        <f t="shared" si="932"/>
        <v>1.0287307610104356E-4</v>
      </c>
      <c r="AV711" s="5">
        <f t="shared" si="933"/>
        <v>3.5597582608476963E-5</v>
      </c>
      <c r="AW711" s="5">
        <f t="shared" si="934"/>
        <v>2.8379871278828997E-7</v>
      </c>
      <c r="AX711" s="5">
        <f t="shared" si="935"/>
        <v>1.1569475147807302E-3</v>
      </c>
      <c r="AY711" s="5">
        <f t="shared" si="936"/>
        <v>8.6659969973994471E-4</v>
      </c>
      <c r="AZ711" s="5">
        <f t="shared" si="937"/>
        <v>3.2455881965038594E-4</v>
      </c>
      <c r="BA711" s="5">
        <f t="shared" si="938"/>
        <v>8.1035821148228311E-5</v>
      </c>
      <c r="BB711" s="5">
        <f t="shared" si="939"/>
        <v>1.5174763197564754E-5</v>
      </c>
      <c r="BC711" s="5">
        <f t="shared" si="940"/>
        <v>2.2733002253998904E-6</v>
      </c>
      <c r="BD711" s="5">
        <f t="shared" si="941"/>
        <v>2.905830569014916E-5</v>
      </c>
      <c r="BE711" s="5">
        <f t="shared" si="942"/>
        <v>4.0220647674672484E-5</v>
      </c>
      <c r="BF711" s="5">
        <f t="shared" si="943"/>
        <v>2.7835423658553884E-5</v>
      </c>
      <c r="BG711" s="5">
        <f t="shared" si="944"/>
        <v>1.2842670867598358E-5</v>
      </c>
      <c r="BH711" s="5">
        <f t="shared" si="945"/>
        <v>4.4440008450196966E-6</v>
      </c>
      <c r="BI711" s="5">
        <f t="shared" si="946"/>
        <v>1.2302203312155085E-6</v>
      </c>
      <c r="BJ711" s="8">
        <f t="shared" si="947"/>
        <v>0.51977656775305625</v>
      </c>
      <c r="BK711" s="8">
        <f t="shared" si="948"/>
        <v>0.27789152671564643</v>
      </c>
      <c r="BL711" s="8">
        <f t="shared" si="949"/>
        <v>0.19430479264128234</v>
      </c>
      <c r="BM711" s="8">
        <f t="shared" si="950"/>
        <v>0.35872271963784547</v>
      </c>
      <c r="BN711" s="8">
        <f t="shared" si="951"/>
        <v>0.64068115369641854</v>
      </c>
    </row>
    <row r="712" spans="1:66" x14ac:dyDescent="0.25">
      <c r="A712" t="s">
        <v>154</v>
      </c>
      <c r="B712" t="s">
        <v>173</v>
      </c>
      <c r="C712" t="s">
        <v>166</v>
      </c>
      <c r="D712" t="s">
        <v>504</v>
      </c>
      <c r="E712">
        <f>VLOOKUP(A712,home!$A$2:$E$405,3,FALSE)</f>
        <v>1.3314121037464</v>
      </c>
      <c r="F712">
        <f>VLOOKUP(B712,home!$B$2:$E$405,3,FALSE)</f>
        <v>0.88</v>
      </c>
      <c r="G712">
        <f>VLOOKUP(C712,away!$B$2:$E$405,4,FALSE)</f>
        <v>1.38</v>
      </c>
      <c r="H712">
        <f>VLOOKUP(A712,away!$A$2:$E$405,3,FALSE)</f>
        <v>1.01440922190202</v>
      </c>
      <c r="I712">
        <f>VLOOKUP(C712,away!$B$2:$E$405,3,FALSE)</f>
        <v>0.71</v>
      </c>
      <c r="J712">
        <f>VLOOKUP(B712,home!$B$2:$E$405,4,FALSE)</f>
        <v>0.99</v>
      </c>
      <c r="K712" s="3">
        <f t="shared" si="896"/>
        <v>1.6168668587896278</v>
      </c>
      <c r="L712" s="3">
        <f t="shared" si="897"/>
        <v>0.71302824207492976</v>
      </c>
      <c r="M712" s="5">
        <f t="shared" si="898"/>
        <v>9.7305953864616268E-2</v>
      </c>
      <c r="N712" s="5">
        <f t="shared" si="899"/>
        <v>0.15733077196661052</v>
      </c>
      <c r="O712" s="5">
        <f t="shared" si="900"/>
        <v>6.9381893227511551E-2</v>
      </c>
      <c r="P712" s="5">
        <f t="shared" si="901"/>
        <v>0.11218128375964394</v>
      </c>
      <c r="Q712" s="5">
        <f t="shared" si="902"/>
        <v>0.12719145553030045</v>
      </c>
      <c r="R712" s="5">
        <f t="shared" si="903"/>
        <v>2.4735624679921516E-2</v>
      </c>
      <c r="S712" s="5">
        <f t="shared" si="904"/>
        <v>3.2332657782356826E-2</v>
      </c>
      <c r="T712" s="5">
        <f t="shared" si="905"/>
        <v>9.0691099943721723E-2</v>
      </c>
      <c r="U712" s="5">
        <f t="shared" si="906"/>
        <v>3.9994211776423892E-2</v>
      </c>
      <c r="V712" s="5">
        <f t="shared" si="907"/>
        <v>4.1417119157905642E-3</v>
      </c>
      <c r="W712" s="5">
        <f t="shared" si="908"/>
        <v>6.8550549722719178E-2</v>
      </c>
      <c r="X712" s="5">
        <f t="shared" si="909"/>
        <v>4.8878477962060518E-2</v>
      </c>
      <c r="Y712" s="5">
        <f t="shared" si="910"/>
        <v>1.7425867608293101E-2</v>
      </c>
      <c r="Z712" s="5">
        <f t="shared" si="911"/>
        <v>5.8790663273832295E-3</v>
      </c>
      <c r="AA712" s="5">
        <f t="shared" si="912"/>
        <v>9.5056675053719949E-3</v>
      </c>
      <c r="AB712" s="5">
        <f t="shared" si="913"/>
        <v>7.6846993800547296E-3</v>
      </c>
      <c r="AC712" s="5">
        <f t="shared" si="914"/>
        <v>2.9842891237829493E-4</v>
      </c>
      <c r="AD712" s="5">
        <f t="shared" si="915"/>
        <v>2.7709277999618774E-2</v>
      </c>
      <c r="AE712" s="5">
        <f t="shared" si="916"/>
        <v>1.9757497781233702E-2</v>
      </c>
      <c r="AF712" s="5">
        <f t="shared" si="917"/>
        <v>7.0438269553761952E-3</v>
      </c>
      <c r="AG712" s="5">
        <f t="shared" si="918"/>
        <v>1.6741491838239645E-3</v>
      </c>
      <c r="AH712" s="5">
        <f t="shared" si="919"/>
        <v>1.0479850821139942E-3</v>
      </c>
      <c r="AI712" s="5">
        <f t="shared" si="920"/>
        <v>1.6944523477760438E-3</v>
      </c>
      <c r="AJ712" s="5">
        <f t="shared" si="921"/>
        <v>1.3698519224586813E-3</v>
      </c>
      <c r="AK712" s="5">
        <f t="shared" si="922"/>
        <v>7.3828939162423374E-4</v>
      </c>
      <c r="AL712" s="5">
        <f t="shared" si="923"/>
        <v>1.3762010307476245E-5</v>
      </c>
      <c r="AM712" s="5">
        <f t="shared" si="924"/>
        <v>8.9604426557144262E-3</v>
      </c>
      <c r="AN712" s="5">
        <f t="shared" si="925"/>
        <v>6.3890486750172726E-3</v>
      </c>
      <c r="AO712" s="5">
        <f t="shared" si="926"/>
        <v>2.2777860726393624E-3</v>
      </c>
      <c r="AP712" s="5">
        <f t="shared" si="927"/>
        <v>5.4137526639893435E-4</v>
      </c>
      <c r="AQ712" s="5">
        <f t="shared" si="928"/>
        <v>9.6503963625819717E-5</v>
      </c>
      <c r="AR712" s="5">
        <f t="shared" si="929"/>
        <v>1.4944859216409849E-4</v>
      </c>
      <c r="AS712" s="5">
        <f t="shared" si="930"/>
        <v>2.4163847576289809E-4</v>
      </c>
      <c r="AT712" s="5">
        <f t="shared" si="931"/>
        <v>1.9534862163473539E-4</v>
      </c>
      <c r="AU712" s="5">
        <f t="shared" si="932"/>
        <v>1.0528423741047938E-4</v>
      </c>
      <c r="AV712" s="5">
        <f t="shared" si="933"/>
        <v>4.2557648555485791E-5</v>
      </c>
      <c r="AW712" s="5">
        <f t="shared" si="934"/>
        <v>4.40717574622102E-7</v>
      </c>
      <c r="AX712" s="5">
        <f t="shared" si="935"/>
        <v>2.4146404616849316E-3</v>
      </c>
      <c r="AY712" s="5">
        <f t="shared" si="936"/>
        <v>1.7217068436382035E-3</v>
      </c>
      <c r="AZ712" s="5">
        <f t="shared" si="937"/>
        <v>6.1381280204386203E-4</v>
      </c>
      <c r="BA712" s="5">
        <f t="shared" si="938"/>
        <v>1.4588862106814062E-4</v>
      </c>
      <c r="BB712" s="5">
        <f t="shared" si="939"/>
        <v>2.6005676754737962E-5</v>
      </c>
      <c r="BC712" s="5">
        <f t="shared" si="940"/>
        <v>3.7085563960799359E-6</v>
      </c>
      <c r="BD712" s="5">
        <f t="shared" si="941"/>
        <v>1.776017782522337E-5</v>
      </c>
      <c r="BE712" s="5">
        <f t="shared" si="942"/>
        <v>2.8715842931814107E-5</v>
      </c>
      <c r="BF712" s="5">
        <f t="shared" si="943"/>
        <v>2.3214847379329315E-5</v>
      </c>
      <c r="BG712" s="5">
        <f t="shared" si="944"/>
        <v>1.2511772453165604E-5</v>
      </c>
      <c r="BH712" s="5">
        <f t="shared" si="945"/>
        <v>5.0574675560601147E-6</v>
      </c>
      <c r="BI712" s="5">
        <f t="shared" si="946"/>
        <v>1.6354503361594742E-6</v>
      </c>
      <c r="BJ712" s="8">
        <f t="shared" si="947"/>
        <v>0.58944389424873966</v>
      </c>
      <c r="BK712" s="8">
        <f t="shared" si="948"/>
        <v>0.24799550508873158</v>
      </c>
      <c r="BL712" s="8">
        <f t="shared" si="949"/>
        <v>0.15697584844726606</v>
      </c>
      <c r="BM712" s="8">
        <f t="shared" si="950"/>
        <v>0.41044606495745295</v>
      </c>
      <c r="BN712" s="8">
        <f t="shared" si="951"/>
        <v>0.58812698302860422</v>
      </c>
    </row>
    <row r="713" spans="1:66" x14ac:dyDescent="0.25">
      <c r="A713" t="s">
        <v>175</v>
      </c>
      <c r="B713" t="s">
        <v>277</v>
      </c>
      <c r="C713" t="s">
        <v>177</v>
      </c>
      <c r="D713" t="s">
        <v>504</v>
      </c>
      <c r="E713">
        <f>VLOOKUP(A713,home!$A$2:$E$405,3,FALSE)</f>
        <v>1.1818181818181801</v>
      </c>
      <c r="F713">
        <f>VLOOKUP(B713,home!$B$2:$E$405,3,FALSE)</f>
        <v>0.57999999999999996</v>
      </c>
      <c r="G713">
        <f>VLOOKUP(C713,away!$B$2:$E$405,4,FALSE)</f>
        <v>1.1100000000000001</v>
      </c>
      <c r="H713">
        <f>VLOOKUP(A713,away!$A$2:$E$405,3,FALSE)</f>
        <v>1.0363636363636399</v>
      </c>
      <c r="I713">
        <f>VLOOKUP(C713,away!$B$2:$E$405,3,FALSE)</f>
        <v>0.26</v>
      </c>
      <c r="J713">
        <f>VLOOKUP(B713,home!$B$2:$E$405,4,FALSE)</f>
        <v>0.96</v>
      </c>
      <c r="K713" s="3">
        <f t="shared" si="896"/>
        <v>0.76085454545454434</v>
      </c>
      <c r="L713" s="3">
        <f t="shared" si="897"/>
        <v>0.25867636363636454</v>
      </c>
      <c r="M713" s="5">
        <f t="shared" si="898"/>
        <v>0.36076413166136978</v>
      </c>
      <c r="N713" s="5">
        <f t="shared" si="899"/>
        <v>0.27448902941151487</v>
      </c>
      <c r="O713" s="5">
        <f t="shared" si="900"/>
        <v>9.3321153708593785E-2</v>
      </c>
      <c r="P713" s="5">
        <f t="shared" si="901"/>
        <v>7.1003823986245787E-2</v>
      </c>
      <c r="Q713" s="5">
        <f t="shared" si="902"/>
        <v>0.10442311285257859</v>
      </c>
      <c r="R713" s="5">
        <f t="shared" si="903"/>
        <v>1.2069988345844634E-2</v>
      </c>
      <c r="S713" s="5">
        <f t="shared" si="904"/>
        <v>3.4936559501167375E-3</v>
      </c>
      <c r="T713" s="5">
        <f t="shared" si="905"/>
        <v>2.701179111229475E-2</v>
      </c>
      <c r="U713" s="5">
        <f t="shared" si="906"/>
        <v>9.1835054965192665E-3</v>
      </c>
      <c r="V713" s="5">
        <f t="shared" si="907"/>
        <v>7.6400466670017029E-5</v>
      </c>
      <c r="W713" s="5">
        <f t="shared" si="908"/>
        <v>2.6483600021465759E-2</v>
      </c>
      <c r="X713" s="5">
        <f t="shared" si="909"/>
        <v>6.8506813495527088E-3</v>
      </c>
      <c r="Y713" s="5">
        <f t="shared" si="910"/>
        <v>8.8605466996687836E-4</v>
      </c>
      <c r="Z713" s="5">
        <f t="shared" si="911"/>
        <v>1.0407402314787958E-3</v>
      </c>
      <c r="AA713" s="5">
        <f t="shared" si="912"/>
        <v>7.9185193575805632E-4</v>
      </c>
      <c r="AB713" s="5">
        <f t="shared" si="913"/>
        <v>3.0124207232424849E-4</v>
      </c>
      <c r="AC713" s="5">
        <f t="shared" si="914"/>
        <v>9.3979778126141944E-7</v>
      </c>
      <c r="AD713" s="5">
        <f t="shared" si="915"/>
        <v>5.037541864083072E-3</v>
      </c>
      <c r="AE713" s="5">
        <f t="shared" si="916"/>
        <v>1.3030930110669624E-3</v>
      </c>
      <c r="AF713" s="5">
        <f t="shared" si="917"/>
        <v>1.6853968079138135E-4</v>
      </c>
      <c r="AG713" s="5">
        <f t="shared" si="918"/>
        <v>1.4532410585182716E-5</v>
      </c>
      <c r="AH713" s="5">
        <f t="shared" si="919"/>
        <v>6.7303724642250802E-5</v>
      </c>
      <c r="AI713" s="5">
        <f t="shared" si="920"/>
        <v>5.1208344820077549E-5</v>
      </c>
      <c r="AJ713" s="5">
        <f t="shared" si="921"/>
        <v>1.9481050960779835E-5</v>
      </c>
      <c r="AK713" s="5">
        <f t="shared" si="922"/>
        <v>4.9407487245803193E-6</v>
      </c>
      <c r="AL713" s="5">
        <f t="shared" si="923"/>
        <v>7.3986552860510456E-9</v>
      </c>
      <c r="AM713" s="5">
        <f t="shared" si="924"/>
        <v>7.6656732504103305E-4</v>
      </c>
      <c r="AN713" s="5">
        <f t="shared" si="925"/>
        <v>1.9829284812406954E-4</v>
      </c>
      <c r="AO713" s="5">
        <f t="shared" si="926"/>
        <v>2.5646836443916102E-5</v>
      </c>
      <c r="AP713" s="5">
        <f t="shared" si="927"/>
        <v>2.2114101300296015E-6</v>
      </c>
      <c r="AQ713" s="5">
        <f t="shared" si="928"/>
        <v>1.4300988273616939E-7</v>
      </c>
      <c r="AR713" s="5">
        <f t="shared" si="929"/>
        <v>3.481976549928126E-6</v>
      </c>
      <c r="AS713" s="5">
        <f t="shared" si="930"/>
        <v>2.6492776851789468E-6</v>
      </c>
      <c r="AT713" s="5">
        <f t="shared" si="931"/>
        <v>1.0078574844698473E-6</v>
      </c>
      <c r="AU713" s="5">
        <f t="shared" si="932"/>
        <v>2.5561098274308878E-7</v>
      </c>
      <c r="AV713" s="5">
        <f t="shared" si="933"/>
        <v>4.8620694522045541E-8</v>
      </c>
      <c r="AW713" s="5">
        <f t="shared" si="934"/>
        <v>4.0449082898818312E-11</v>
      </c>
      <c r="AX713" s="5">
        <f t="shared" si="935"/>
        <v>9.7207705609066814E-5</v>
      </c>
      <c r="AY713" s="5">
        <f t="shared" si="936"/>
        <v>2.5145335804387641E-5</v>
      </c>
      <c r="AZ713" s="5">
        <f t="shared" si="937"/>
        <v>3.2522520141471364E-6</v>
      </c>
      <c r="BA713" s="5">
        <f t="shared" si="938"/>
        <v>2.8042690821620774E-7</v>
      </c>
      <c r="BB713" s="5">
        <f t="shared" si="939"/>
        <v>1.8134953220789297E-8</v>
      </c>
      <c r="BC713" s="5">
        <f t="shared" si="940"/>
        <v>9.3821675077387119E-10</v>
      </c>
      <c r="BD713" s="5">
        <f t="shared" si="941"/>
        <v>1.5011750536708341E-7</v>
      </c>
      <c r="BE713" s="5">
        <f t="shared" si="942"/>
        <v>1.1421758631084236E-7</v>
      </c>
      <c r="BF713" s="5">
        <f t="shared" si="943"/>
        <v>4.3451484857725565E-8</v>
      </c>
      <c r="BG713" s="5">
        <f t="shared" si="944"/>
        <v>1.1020086586916603E-8</v>
      </c>
      <c r="BH713" s="5">
        <f t="shared" si="945"/>
        <v>2.096170742739538E-9</v>
      </c>
      <c r="BI713" s="5">
        <f t="shared" si="946"/>
        <v>3.1897620753244128E-10</v>
      </c>
      <c r="BJ713" s="8">
        <f t="shared" si="947"/>
        <v>0.44778674260702761</v>
      </c>
      <c r="BK713" s="8">
        <f t="shared" si="948"/>
        <v>0.43536410459664326</v>
      </c>
      <c r="BL713" s="8">
        <f t="shared" si="949"/>
        <v>0.11581843999339457</v>
      </c>
      <c r="BM713" s="8">
        <f t="shared" si="950"/>
        <v>8.3913642167041627E-2</v>
      </c>
      <c r="BN713" s="8">
        <f t="shared" si="951"/>
        <v>0.91607123996614748</v>
      </c>
    </row>
    <row r="714" spans="1:66" x14ac:dyDescent="0.25">
      <c r="A714" t="s">
        <v>175</v>
      </c>
      <c r="B714" t="s">
        <v>178</v>
      </c>
      <c r="C714" t="s">
        <v>278</v>
      </c>
      <c r="D714" t="s">
        <v>504</v>
      </c>
      <c r="E714">
        <f>VLOOKUP(A714,home!$A$2:$E$405,3,FALSE)</f>
        <v>1.1818181818181801</v>
      </c>
      <c r="F714">
        <f>VLOOKUP(B714,home!$B$2:$E$405,3,FALSE)</f>
        <v>0.45</v>
      </c>
      <c r="G714">
        <f>VLOOKUP(C714,away!$B$2:$E$405,4,FALSE)</f>
        <v>1</v>
      </c>
      <c r="H714">
        <f>VLOOKUP(A714,away!$A$2:$E$405,3,FALSE)</f>
        <v>1.0363636363636399</v>
      </c>
      <c r="I714">
        <f>VLOOKUP(C714,away!$B$2:$E$405,3,FALSE)</f>
        <v>0.57999999999999996</v>
      </c>
      <c r="J714">
        <f>VLOOKUP(B714,home!$B$2:$E$405,4,FALSE)</f>
        <v>1.29</v>
      </c>
      <c r="K714" s="3">
        <f t="shared" si="896"/>
        <v>0.53181818181818108</v>
      </c>
      <c r="L714" s="3">
        <f t="shared" si="897"/>
        <v>0.77540727272727539</v>
      </c>
      <c r="M714" s="5">
        <f t="shared" si="898"/>
        <v>0.27056972390806533</v>
      </c>
      <c r="N714" s="5">
        <f t="shared" si="899"/>
        <v>0.14389389862383456</v>
      </c>
      <c r="O714" s="5">
        <f t="shared" si="900"/>
        <v>0.2098017316981248</v>
      </c>
      <c r="P714" s="5">
        <f t="shared" si="901"/>
        <v>0.11157637549400259</v>
      </c>
      <c r="Q714" s="5">
        <f t="shared" si="902"/>
        <v>3.8262695770428679E-2</v>
      </c>
      <c r="R714" s="5">
        <f t="shared" si="903"/>
        <v>8.1340894294751234E-2</v>
      </c>
      <c r="S714" s="5">
        <f t="shared" si="904"/>
        <v>1.1502846095050069E-2</v>
      </c>
      <c r="T714" s="5">
        <f t="shared" si="905"/>
        <v>2.9669172574541554E-2</v>
      </c>
      <c r="U714" s="5">
        <f t="shared" si="906"/>
        <v>4.3258566511299466E-2</v>
      </c>
      <c r="V714" s="5">
        <f t="shared" si="907"/>
        <v>5.2705489431425731E-4</v>
      </c>
      <c r="W714" s="5">
        <f t="shared" si="908"/>
        <v>6.7829324320305296E-3</v>
      </c>
      <c r="X714" s="5">
        <f t="shared" si="909"/>
        <v>5.2595351382141789E-3</v>
      </c>
      <c r="Y714" s="5">
        <f t="shared" si="910"/>
        <v>2.0391408986679643E-3</v>
      </c>
      <c r="Z714" s="5">
        <f t="shared" si="911"/>
        <v>2.1024107002096885E-2</v>
      </c>
      <c r="AA714" s="5">
        <f t="shared" si="912"/>
        <v>1.1181002360206058E-2</v>
      </c>
      <c r="AB714" s="5">
        <f t="shared" si="913"/>
        <v>2.973130173054788E-3</v>
      </c>
      <c r="AC714" s="5">
        <f t="shared" si="914"/>
        <v>1.3584038973522798E-5</v>
      </c>
      <c r="AD714" s="5">
        <f t="shared" si="915"/>
        <v>9.0182169834951225E-4</v>
      </c>
      <c r="AE714" s="5">
        <f t="shared" si="916"/>
        <v>6.99279103603475E-4</v>
      </c>
      <c r="AF714" s="5">
        <f t="shared" si="917"/>
        <v>2.7111305130017214E-4</v>
      </c>
      <c r="AG714" s="5">
        <f t="shared" si="918"/>
        <v>7.007434390314547E-5</v>
      </c>
      <c r="AH714" s="5">
        <f t="shared" si="919"/>
        <v>4.0755613680055897E-3</v>
      </c>
      <c r="AI714" s="5">
        <f t="shared" si="920"/>
        <v>2.1674576366211514E-3</v>
      </c>
      <c r="AJ714" s="5">
        <f t="shared" si="921"/>
        <v>5.7634668973789629E-4</v>
      </c>
      <c r="AK714" s="5">
        <f t="shared" si="922"/>
        <v>1.0217054954444513E-4</v>
      </c>
      <c r="AL714" s="5">
        <f t="shared" si="923"/>
        <v>2.2406909558734513E-7</v>
      </c>
      <c r="AM714" s="5">
        <f t="shared" si="924"/>
        <v>9.5921035188084399E-5</v>
      </c>
      <c r="AN714" s="5">
        <f t="shared" si="925"/>
        <v>7.4377868292369547E-5</v>
      </c>
      <c r="AO714" s="5">
        <f t="shared" si="926"/>
        <v>2.8836570001927375E-5</v>
      </c>
      <c r="AP714" s="5">
        <f t="shared" si="927"/>
        <v>7.4533620333345572E-6</v>
      </c>
      <c r="AQ714" s="5">
        <f t="shared" si="928"/>
        <v>1.4448477817292417E-6</v>
      </c>
      <c r="AR714" s="5">
        <f t="shared" si="929"/>
        <v>6.3204398503957182E-4</v>
      </c>
      <c r="AS714" s="5">
        <f t="shared" si="930"/>
        <v>3.3613248295286276E-4</v>
      </c>
      <c r="AT714" s="5">
        <f t="shared" si="931"/>
        <v>8.9380682967011112E-5</v>
      </c>
      <c r="AU714" s="5">
        <f t="shared" si="932"/>
        <v>1.5844757435061042E-5</v>
      </c>
      <c r="AV714" s="5">
        <f t="shared" si="933"/>
        <v>2.1066325226160673E-6</v>
      </c>
      <c r="AW714" s="5">
        <f t="shared" si="934"/>
        <v>2.5666846386977837E-9</v>
      </c>
      <c r="AX714" s="5">
        <f t="shared" si="935"/>
        <v>8.5020917553074646E-6</v>
      </c>
      <c r="AY714" s="5">
        <f t="shared" si="936"/>
        <v>6.5925837804600145E-6</v>
      </c>
      <c r="AZ714" s="5">
        <f t="shared" si="937"/>
        <v>2.5559687047162847E-6</v>
      </c>
      <c r="BA714" s="5">
        <f t="shared" si="938"/>
        <v>6.6063890750010718E-7</v>
      </c>
      <c r="BB714" s="5">
        <f t="shared" si="939"/>
        <v>1.2806605338054618E-7</v>
      </c>
      <c r="BC714" s="5">
        <f t="shared" si="940"/>
        <v>1.9860669836151004E-8</v>
      </c>
      <c r="BD714" s="5">
        <f t="shared" si="941"/>
        <v>8.1681917113868809E-5</v>
      </c>
      <c r="BE714" s="5">
        <f t="shared" si="942"/>
        <v>4.3439928646921089E-5</v>
      </c>
      <c r="BF714" s="5">
        <f t="shared" si="943"/>
        <v>1.1551071935658544E-5</v>
      </c>
      <c r="BG714" s="5">
        <f t="shared" si="944"/>
        <v>2.0476900249576488E-6</v>
      </c>
      <c r="BH714" s="5">
        <f t="shared" si="945"/>
        <v>2.7224969650005059E-7</v>
      </c>
      <c r="BI714" s="5">
        <f t="shared" si="946"/>
        <v>2.895746771864172E-8</v>
      </c>
      <c r="BJ714" s="8">
        <f t="shared" si="947"/>
        <v>0.22807615652804245</v>
      </c>
      <c r="BK714" s="8">
        <f t="shared" si="948"/>
        <v>0.3941964010832818</v>
      </c>
      <c r="BL714" s="8">
        <f t="shared" si="949"/>
        <v>0.35669139163714808</v>
      </c>
      <c r="BM714" s="8">
        <f t="shared" si="950"/>
        <v>0.14453614644426632</v>
      </c>
      <c r="BN714" s="8">
        <f t="shared" si="951"/>
        <v>0.85544531978920724</v>
      </c>
    </row>
    <row r="715" spans="1:66" x14ac:dyDescent="0.25">
      <c r="A715" t="s">
        <v>175</v>
      </c>
      <c r="B715" t="s">
        <v>285</v>
      </c>
      <c r="C715" t="s">
        <v>281</v>
      </c>
      <c r="D715" t="s">
        <v>504</v>
      </c>
      <c r="E715">
        <f>VLOOKUP(A715,home!$A$2:$E$405,3,FALSE)</f>
        <v>1.1818181818181801</v>
      </c>
      <c r="F715">
        <f>VLOOKUP(B715,home!$B$2:$E$405,3,FALSE)</f>
        <v>0.9</v>
      </c>
      <c r="G715">
        <f>VLOOKUP(C715,away!$B$2:$E$405,4,FALSE)</f>
        <v>1.1100000000000001</v>
      </c>
      <c r="H715">
        <f>VLOOKUP(A715,away!$A$2:$E$405,3,FALSE)</f>
        <v>1.0363636363636399</v>
      </c>
      <c r="I715">
        <f>VLOOKUP(C715,away!$B$2:$E$405,3,FALSE)</f>
        <v>0.53</v>
      </c>
      <c r="J715">
        <f>VLOOKUP(B715,home!$B$2:$E$405,4,FALSE)</f>
        <v>1.1499999999999999</v>
      </c>
      <c r="K715" s="3">
        <f t="shared" si="896"/>
        <v>1.1806363636363622</v>
      </c>
      <c r="L715" s="3">
        <f t="shared" si="897"/>
        <v>0.63166363636363854</v>
      </c>
      <c r="M715" s="5">
        <f t="shared" si="898"/>
        <v>0.163278164821577</v>
      </c>
      <c r="N715" s="5">
        <f t="shared" si="899"/>
        <v>0.19277213877616525</v>
      </c>
      <c r="O715" s="5">
        <f t="shared" si="900"/>
        <v>0.10313687932997886</v>
      </c>
      <c r="P715" s="5">
        <f t="shared" si="901"/>
        <v>0.12176715016894853</v>
      </c>
      <c r="Q715" s="5">
        <f t="shared" si="902"/>
        <v>0.11379689846754795</v>
      </c>
      <c r="R715" s="5">
        <f t="shared" si="903"/>
        <v>3.2573908120386109E-2</v>
      </c>
      <c r="S715" s="5">
        <f t="shared" si="904"/>
        <v>2.2702421472690169E-2</v>
      </c>
      <c r="T715" s="5">
        <f t="shared" si="905"/>
        <v>7.1881362692915118E-2</v>
      </c>
      <c r="U715" s="5">
        <f t="shared" si="906"/>
        <v>3.8457940432677626E-2</v>
      </c>
      <c r="V715" s="5">
        <f t="shared" si="907"/>
        <v>1.8811858535229312E-3</v>
      </c>
      <c r="W715" s="5">
        <f t="shared" si="908"/>
        <v>4.4784252133274048E-2</v>
      </c>
      <c r="X715" s="5">
        <f t="shared" si="909"/>
        <v>2.8288583554329921E-2</v>
      </c>
      <c r="Y715" s="5">
        <f t="shared" si="910"/>
        <v>8.9344347777523293E-3</v>
      </c>
      <c r="Z715" s="5">
        <f t="shared" si="911"/>
        <v>6.858584417966049E-3</v>
      </c>
      <c r="AA715" s="5">
        <f t="shared" si="912"/>
        <v>8.0974941669204516E-3</v>
      </c>
      <c r="AB715" s="5">
        <f t="shared" si="913"/>
        <v>4.7800980338998074E-3</v>
      </c>
      <c r="AC715" s="5">
        <f t="shared" si="914"/>
        <v>8.768266740226032E-5</v>
      </c>
      <c r="AD715" s="5">
        <f t="shared" si="915"/>
        <v>1.3218479146700671E-2</v>
      </c>
      <c r="AE715" s="5">
        <f t="shared" si="916"/>
        <v>8.3496326050018724E-3</v>
      </c>
      <c r="AF715" s="5">
        <f t="shared" si="917"/>
        <v>2.637079646787941E-3</v>
      </c>
      <c r="AG715" s="5">
        <f t="shared" si="918"/>
        <v>5.552491063568701E-4</v>
      </c>
      <c r="AH715" s="5">
        <f t="shared" si="919"/>
        <v>1.0830795934398561E-3</v>
      </c>
      <c r="AI715" s="5">
        <f t="shared" si="920"/>
        <v>1.2787231527275811E-3</v>
      </c>
      <c r="AJ715" s="5">
        <f t="shared" si="921"/>
        <v>7.5485352656695789E-4</v>
      </c>
      <c r="AK715" s="5">
        <f t="shared" si="922"/>
        <v>2.9706917422803246E-4</v>
      </c>
      <c r="AL715" s="5">
        <f t="shared" si="923"/>
        <v>2.6156267840105135E-6</v>
      </c>
      <c r="AM715" s="5">
        <f t="shared" si="924"/>
        <v>3.1212434305127532E-3</v>
      </c>
      <c r="AN715" s="5">
        <f t="shared" si="925"/>
        <v>1.9715759752938038E-3</v>
      </c>
      <c r="AO715" s="5">
        <f t="shared" si="926"/>
        <v>6.2268642496063548E-4</v>
      </c>
      <c r="AP715" s="5">
        <f t="shared" si="927"/>
        <v>1.3110945716830299E-4</v>
      </c>
      <c r="AQ715" s="5">
        <f t="shared" si="928"/>
        <v>2.0704269119148245E-5</v>
      </c>
      <c r="AR715" s="5">
        <f t="shared" si="929"/>
        <v>1.3682839889269413E-4</v>
      </c>
      <c r="AS715" s="5">
        <f t="shared" si="930"/>
        <v>1.6154458331085603E-4</v>
      </c>
      <c r="AT715" s="5">
        <f t="shared" si="931"/>
        <v>9.5362704702640222E-5</v>
      </c>
      <c r="AU715" s="5">
        <f t="shared" si="932"/>
        <v>3.7529558968884457E-5</v>
      </c>
      <c r="AV715" s="5">
        <f t="shared" si="933"/>
        <v>1.1077190507475046E-5</v>
      </c>
      <c r="AW715" s="5">
        <f t="shared" si="934"/>
        <v>5.4184529501570305E-8</v>
      </c>
      <c r="AX715" s="5">
        <f t="shared" si="935"/>
        <v>6.1417558230407671E-4</v>
      </c>
      <c r="AY715" s="5">
        <f t="shared" si="936"/>
        <v>3.8795238168394828E-4</v>
      </c>
      <c r="AZ715" s="5">
        <f t="shared" si="937"/>
        <v>1.2252770607520849E-4</v>
      </c>
      <c r="BA715" s="5">
        <f t="shared" si="938"/>
        <v>2.5798765458253764E-5</v>
      </c>
      <c r="BB715" s="5">
        <f t="shared" si="939"/>
        <v>4.0740355007633011E-6</v>
      </c>
      <c r="BC715" s="5">
        <f t="shared" si="940"/>
        <v>5.146840158173408E-7</v>
      </c>
      <c r="BD715" s="5">
        <f t="shared" si="941"/>
        <v>1.4404920667062268E-5</v>
      </c>
      <c r="BE715" s="5">
        <f t="shared" si="942"/>
        <v>1.7006973154830678E-5</v>
      </c>
      <c r="BF715" s="5">
        <f t="shared" si="943"/>
        <v>1.0039525470990259E-5</v>
      </c>
      <c r="BG715" s="5">
        <f t="shared" si="944"/>
        <v>3.9510096149015254E-6</v>
      </c>
      <c r="BH715" s="5">
        <f t="shared" si="945"/>
        <v>1.1661764061074107E-6</v>
      </c>
      <c r="BI715" s="5">
        <f t="shared" si="946"/>
        <v>2.7536605429303501E-7</v>
      </c>
      <c r="BJ715" s="8">
        <f t="shared" si="947"/>
        <v>0.49224047361892465</v>
      </c>
      <c r="BK715" s="8">
        <f t="shared" si="948"/>
        <v>0.31010717299260887</v>
      </c>
      <c r="BL715" s="8">
        <f t="shared" si="949"/>
        <v>0.19094923193857605</v>
      </c>
      <c r="BM715" s="8">
        <f t="shared" si="950"/>
        <v>0.27244242508631744</v>
      </c>
      <c r="BN715" s="8">
        <f t="shared" si="951"/>
        <v>0.72732513968460366</v>
      </c>
    </row>
    <row r="716" spans="1:66" x14ac:dyDescent="0.25">
      <c r="A716" t="s">
        <v>24</v>
      </c>
      <c r="B716" t="s">
        <v>293</v>
      </c>
      <c r="C716" t="s">
        <v>183</v>
      </c>
      <c r="D716" t="s">
        <v>504</v>
      </c>
      <c r="E716">
        <f>VLOOKUP(A716,home!$A$2:$E$405,3,FALSE)</f>
        <v>1.62917933130699</v>
      </c>
      <c r="F716">
        <f>VLOOKUP(B716,home!$B$2:$E$405,3,FALSE)</f>
        <v>0.9</v>
      </c>
      <c r="G716">
        <f>VLOOKUP(C716,away!$B$2:$E$405,4,FALSE)</f>
        <v>1.3</v>
      </c>
      <c r="H716">
        <f>VLOOKUP(A716,away!$A$2:$E$405,3,FALSE)</f>
        <v>1.4103343465045599</v>
      </c>
      <c r="I716">
        <f>VLOOKUP(C716,away!$B$2:$E$405,3,FALSE)</f>
        <v>0.76</v>
      </c>
      <c r="J716">
        <f>VLOOKUP(B716,home!$B$2:$E$405,4,FALSE)</f>
        <v>1</v>
      </c>
      <c r="K716" s="3">
        <f t="shared" si="896"/>
        <v>1.9061398176291784</v>
      </c>
      <c r="L716" s="3">
        <f t="shared" si="897"/>
        <v>1.0718541033434656</v>
      </c>
      <c r="M716" s="5">
        <f t="shared" si="898"/>
        <v>5.0894830576180633E-2</v>
      </c>
      <c r="N716" s="5">
        <f t="shared" si="899"/>
        <v>9.7012663072748875E-2</v>
      </c>
      <c r="O716" s="5">
        <f t="shared" si="900"/>
        <v>5.4551832992049687E-2</v>
      </c>
      <c r="P716" s="5">
        <f t="shared" si="901"/>
        <v>0.10398342099080297</v>
      </c>
      <c r="Q716" s="5">
        <f t="shared" si="902"/>
        <v>9.2459849948605261E-2</v>
      </c>
      <c r="R716" s="5">
        <f t="shared" si="903"/>
        <v>2.9235803018717955E-2</v>
      </c>
      <c r="S716" s="5">
        <f t="shared" si="904"/>
        <v>5.3112230252766429E-2</v>
      </c>
      <c r="T716" s="5">
        <f t="shared" si="905"/>
        <v>9.9103469561933666E-2</v>
      </c>
      <c r="U716" s="5">
        <f t="shared" si="906"/>
        <v>5.5727528234341621E-2</v>
      </c>
      <c r="V716" s="5">
        <f t="shared" si="907"/>
        <v>1.2057088740339256E-2</v>
      </c>
      <c r="W716" s="5">
        <f t="shared" si="908"/>
        <v>5.874713383968521E-2</v>
      </c>
      <c r="X716" s="5">
        <f t="shared" si="909"/>
        <v>6.2968356465734357E-2</v>
      </c>
      <c r="Y716" s="5">
        <f t="shared" si="910"/>
        <v>3.3746445629295713E-2</v>
      </c>
      <c r="Z716" s="5">
        <f t="shared" si="911"/>
        <v>1.0445505143384706E-2</v>
      </c>
      <c r="AA716" s="5">
        <f t="shared" si="912"/>
        <v>1.9910593269055966E-2</v>
      </c>
      <c r="AB716" s="5">
        <f t="shared" si="913"/>
        <v>1.8976187311383549E-2</v>
      </c>
      <c r="AC716" s="5">
        <f t="shared" si="914"/>
        <v>1.5396177276461598E-3</v>
      </c>
      <c r="AD716" s="5">
        <f t="shared" si="915"/>
        <v>2.7995062745853644E-2</v>
      </c>
      <c r="AE716" s="5">
        <f t="shared" si="916"/>
        <v>3.0006622877501013E-2</v>
      </c>
      <c r="AF716" s="5">
        <f t="shared" si="917"/>
        <v>1.6081360929364685E-2</v>
      </c>
      <c r="AG716" s="5">
        <f t="shared" si="918"/>
        <v>5.7456242331622763E-3</v>
      </c>
      <c r="AH716" s="5">
        <f t="shared" si="919"/>
        <v>2.7990143873580435E-3</v>
      </c>
      <c r="AI716" s="5">
        <f t="shared" si="920"/>
        <v>5.3353127738601062E-3</v>
      </c>
      <c r="AJ716" s="5">
        <f t="shared" si="921"/>
        <v>5.0849260588801664E-3</v>
      </c>
      <c r="AK716" s="5">
        <f t="shared" si="922"/>
        <v>3.2308600101772322E-3</v>
      </c>
      <c r="AL716" s="5">
        <f t="shared" si="923"/>
        <v>1.2582395227672514E-4</v>
      </c>
      <c r="AM716" s="5">
        <f t="shared" si="924"/>
        <v>1.0672500759379771E-2</v>
      </c>
      <c r="AN716" s="5">
        <f t="shared" si="925"/>
        <v>1.1439363731877461E-2</v>
      </c>
      <c r="AO716" s="5">
        <f t="shared" si="926"/>
        <v>6.1306644778256385E-3</v>
      </c>
      <c r="AP716" s="5">
        <f t="shared" si="927"/>
        <v>2.1903926255931452E-3</v>
      </c>
      <c r="AQ716" s="5">
        <f t="shared" si="928"/>
        <v>5.8694533091881997E-4</v>
      </c>
      <c r="AR716" s="5">
        <f t="shared" si="929"/>
        <v>6.0002701128142322E-4</v>
      </c>
      <c r="AS716" s="5">
        <f t="shared" si="930"/>
        <v>1.1437353778565528E-3</v>
      </c>
      <c r="AT716" s="5">
        <f t="shared" si="931"/>
        <v>1.0900597722817648E-3</v>
      </c>
      <c r="AU716" s="5">
        <f t="shared" si="932"/>
        <v>6.9260211184735566E-4</v>
      </c>
      <c r="AV716" s="5">
        <f t="shared" si="933"/>
        <v>3.3004911579157577E-4</v>
      </c>
      <c r="AW716" s="5">
        <f t="shared" si="934"/>
        <v>7.1408720319255821E-6</v>
      </c>
      <c r="AX716" s="5">
        <f t="shared" si="935"/>
        <v>3.3905464418552377E-3</v>
      </c>
      <c r="AY716" s="5">
        <f t="shared" si="936"/>
        <v>3.6341711162791238E-3</v>
      </c>
      <c r="AZ716" s="5">
        <f t="shared" si="937"/>
        <v>1.9476506116180409E-3</v>
      </c>
      <c r="BA716" s="5">
        <f t="shared" si="938"/>
        <v>6.9586576664740251E-4</v>
      </c>
      <c r="BB716" s="5">
        <f t="shared" si="939"/>
        <v>1.8646664433931624E-4</v>
      </c>
      <c r="BC716" s="5">
        <f t="shared" si="940"/>
        <v>3.9973007574356552E-5</v>
      </c>
      <c r="BD716" s="5">
        <f t="shared" si="941"/>
        <v>1.0719023569315154E-4</v>
      </c>
      <c r="BE716" s="5">
        <f t="shared" si="942"/>
        <v>2.0431957631577251E-4</v>
      </c>
      <c r="BF716" s="5">
        <f t="shared" si="943"/>
        <v>1.9473083996830886E-4</v>
      </c>
      <c r="BG716" s="5">
        <f t="shared" si="944"/>
        <v>1.23728069261323E-4</v>
      </c>
      <c r="BH716" s="5">
        <f t="shared" si="945"/>
        <v>5.8960749844347175E-5</v>
      </c>
      <c r="BI716" s="5">
        <f t="shared" si="946"/>
        <v>2.2477486591116702E-5</v>
      </c>
      <c r="BJ716" s="8">
        <f t="shared" si="947"/>
        <v>0.56478112981779305</v>
      </c>
      <c r="BK716" s="8">
        <f t="shared" si="948"/>
        <v>0.22534718335629128</v>
      </c>
      <c r="BL716" s="8">
        <f t="shared" si="949"/>
        <v>0.19941993840255703</v>
      </c>
      <c r="BM716" s="8">
        <f t="shared" si="950"/>
        <v>0.56822832587667349</v>
      </c>
      <c r="BN716" s="8">
        <f t="shared" si="951"/>
        <v>0.42813840059910546</v>
      </c>
    </row>
    <row r="717" spans="1:66" x14ac:dyDescent="0.25">
      <c r="A717" t="s">
        <v>24</v>
      </c>
      <c r="B717" t="s">
        <v>291</v>
      </c>
      <c r="C717" t="s">
        <v>288</v>
      </c>
      <c r="D717" t="s">
        <v>504</v>
      </c>
      <c r="E717">
        <f>VLOOKUP(A717,home!$A$2:$E$405,3,FALSE)</f>
        <v>1.62917933130699</v>
      </c>
      <c r="F717">
        <f>VLOOKUP(B717,home!$B$2:$E$405,3,FALSE)</f>
        <v>0.47</v>
      </c>
      <c r="G717">
        <f>VLOOKUP(C717,away!$B$2:$E$405,4,FALSE)</f>
        <v>1.84</v>
      </c>
      <c r="H717">
        <f>VLOOKUP(A717,away!$A$2:$E$405,3,FALSE)</f>
        <v>1.4103343465045599</v>
      </c>
      <c r="I717">
        <f>VLOOKUP(C717,away!$B$2:$E$405,3,FALSE)</f>
        <v>0.76</v>
      </c>
      <c r="J717">
        <f>VLOOKUP(B717,home!$B$2:$E$405,4,FALSE)</f>
        <v>1.29</v>
      </c>
      <c r="K717" s="3">
        <f t="shared" si="896"/>
        <v>1.4089142857142849</v>
      </c>
      <c r="L717" s="3">
        <f t="shared" si="897"/>
        <v>1.3826917933130707</v>
      </c>
      <c r="M717" s="5">
        <f t="shared" si="898"/>
        <v>6.1322645766802283E-2</v>
      </c>
      <c r="N717" s="5">
        <f t="shared" si="899"/>
        <v>8.6398351658644346E-2</v>
      </c>
      <c r="O717" s="5">
        <f t="shared" si="900"/>
        <v>8.4790319046002025E-2</v>
      </c>
      <c r="P717" s="5">
        <f t="shared" si="901"/>
        <v>0.11946229179418426</v>
      </c>
      <c r="Q717" s="5">
        <f t="shared" si="902"/>
        <v>6.0863935957015267E-2</v>
      </c>
      <c r="R717" s="5">
        <f t="shared" si="903"/>
        <v>5.8619439148651989E-2</v>
      </c>
      <c r="S717" s="5">
        <f t="shared" si="904"/>
        <v>5.8180950048166105E-2</v>
      </c>
      <c r="T717" s="5">
        <f t="shared" si="905"/>
        <v>8.4156064756497326E-2</v>
      </c>
      <c r="U717" s="5">
        <f t="shared" si="906"/>
        <v>8.2589765237095006E-2</v>
      </c>
      <c r="V717" s="5">
        <f t="shared" si="907"/>
        <v>1.2593552502516266E-2</v>
      </c>
      <c r="W717" s="5">
        <f t="shared" si="908"/>
        <v>2.8584022951546051E-2</v>
      </c>
      <c r="X717" s="5">
        <f t="shared" si="909"/>
        <v>3.9522893954975179E-2</v>
      </c>
      <c r="Y717" s="5">
        <f t="shared" si="910"/>
        <v>2.7323990559763481E-2</v>
      </c>
      <c r="Z717" s="5">
        <f t="shared" si="911"/>
        <v>2.7017539146485359E-2</v>
      </c>
      <c r="AA717" s="5">
        <f t="shared" si="912"/>
        <v>3.8065396868328147E-2</v>
      </c>
      <c r="AB717" s="5">
        <f t="shared" si="913"/>
        <v>2.6815440719585672E-2</v>
      </c>
      <c r="AC717" s="5">
        <f t="shared" si="914"/>
        <v>1.5333391777302349E-3</v>
      </c>
      <c r="AD717" s="5">
        <f t="shared" si="915"/>
        <v>1.0068109569904556E-2</v>
      </c>
      <c r="AE717" s="5">
        <f t="shared" si="916"/>
        <v>1.3921092476483821E-2</v>
      </c>
      <c r="AF717" s="5">
        <f t="shared" si="917"/>
        <v>9.6242901605932563E-3</v>
      </c>
      <c r="AG717" s="5">
        <f t="shared" si="918"/>
        <v>4.4358090071720127E-3</v>
      </c>
      <c r="AH717" s="5">
        <f t="shared" si="919"/>
        <v>9.3392324133399797E-3</v>
      </c>
      <c r="AI717" s="5">
        <f t="shared" si="920"/>
        <v>1.3158177964760593E-2</v>
      </c>
      <c r="AJ717" s="5">
        <f t="shared" si="921"/>
        <v>9.269372454261059E-3</v>
      </c>
      <c r="AK717" s="5">
        <f t="shared" si="922"/>
        <v>4.3532504234716296E-3</v>
      </c>
      <c r="AL717" s="5">
        <f t="shared" si="923"/>
        <v>1.1948356759820584E-4</v>
      </c>
      <c r="AM717" s="5">
        <f t="shared" si="924"/>
        <v>2.8370206806350457E-3</v>
      </c>
      <c r="AN717" s="5">
        <f t="shared" si="925"/>
        <v>3.9227252125735397E-3</v>
      </c>
      <c r="AO717" s="5">
        <f t="shared" si="926"/>
        <v>2.7119599794238527E-3</v>
      </c>
      <c r="AP717" s="5">
        <f t="shared" si="927"/>
        <v>1.2499349357809489E-3</v>
      </c>
      <c r="AQ717" s="5">
        <f t="shared" si="928"/>
        <v>4.3206869446990435E-4</v>
      </c>
      <c r="AR717" s="5">
        <f t="shared" si="929"/>
        <v>2.5826560027537222E-3</v>
      </c>
      <c r="AS717" s="5">
        <f t="shared" si="930"/>
        <v>3.6387409373654705E-3</v>
      </c>
      <c r="AT717" s="5">
        <f t="shared" si="931"/>
        <v>2.5633370443338003E-3</v>
      </c>
      <c r="AU717" s="5">
        <f t="shared" si="932"/>
        <v>1.2038407269541742E-3</v>
      </c>
      <c r="AV717" s="5">
        <f t="shared" si="933"/>
        <v>4.2402709948260146E-4</v>
      </c>
      <c r="AW717" s="5">
        <f t="shared" si="934"/>
        <v>6.465701318430876E-6</v>
      </c>
      <c r="AX717" s="5">
        <f t="shared" si="935"/>
        <v>6.6618649430226257E-4</v>
      </c>
      <c r="AY717" s="5">
        <f t="shared" si="936"/>
        <v>9.2113059848774324E-4</v>
      </c>
      <c r="AZ717" s="5">
        <f t="shared" si="937"/>
        <v>6.3681985954928001E-4</v>
      </c>
      <c r="BA717" s="5">
        <f t="shared" si="938"/>
        <v>2.935085312058574E-4</v>
      </c>
      <c r="BB717" s="5">
        <f t="shared" si="939"/>
        <v>1.0145795934142804E-4</v>
      </c>
      <c r="BC717" s="5">
        <f t="shared" si="940"/>
        <v>2.8057017549536747E-5</v>
      </c>
      <c r="BD717" s="5">
        <f t="shared" si="941"/>
        <v>5.9516954332638518E-4</v>
      </c>
      <c r="BE717" s="5">
        <f t="shared" si="942"/>
        <v>8.3854287201459102E-4</v>
      </c>
      <c r="BF717" s="5">
        <f t="shared" si="943"/>
        <v>5.9071751578262141E-4</v>
      </c>
      <c r="BG717" s="5">
        <f t="shared" si="944"/>
        <v>2.7742344893592961E-4</v>
      </c>
      <c r="BH717" s="5">
        <f t="shared" si="945"/>
        <v>9.7716465099489667E-5</v>
      </c>
      <c r="BI717" s="5">
        <f t="shared" si="946"/>
        <v>2.7534824725634456E-5</v>
      </c>
      <c r="BJ717" s="8">
        <f t="shared" si="947"/>
        <v>0.37869943101591469</v>
      </c>
      <c r="BK717" s="8">
        <f t="shared" si="948"/>
        <v>0.25413339345548513</v>
      </c>
      <c r="BL717" s="8">
        <f t="shared" si="949"/>
        <v>0.33984010075627052</v>
      </c>
      <c r="BM717" s="8">
        <f t="shared" si="950"/>
        <v>0.52731881610568632</v>
      </c>
      <c r="BN717" s="8">
        <f t="shared" si="951"/>
        <v>0.47145698337130021</v>
      </c>
    </row>
    <row r="718" spans="1:66" x14ac:dyDescent="0.25">
      <c r="A718" t="s">
        <v>24</v>
      </c>
      <c r="B718" t="s">
        <v>290</v>
      </c>
      <c r="C718" t="s">
        <v>184</v>
      </c>
      <c r="D718" t="s">
        <v>504</v>
      </c>
      <c r="E718">
        <f>VLOOKUP(A718,home!$A$2:$E$405,3,FALSE)</f>
        <v>1.62917933130699</v>
      </c>
      <c r="F718">
        <f>VLOOKUP(B718,home!$B$2:$E$405,3,FALSE)</f>
        <v>1.04</v>
      </c>
      <c r="G718">
        <f>VLOOKUP(C718,away!$B$2:$E$405,4,FALSE)</f>
        <v>0.83</v>
      </c>
      <c r="H718">
        <f>VLOOKUP(A718,away!$A$2:$E$405,3,FALSE)</f>
        <v>1.4103343465045599</v>
      </c>
      <c r="I718">
        <f>VLOOKUP(C718,away!$B$2:$E$405,3,FALSE)</f>
        <v>0.65</v>
      </c>
      <c r="J718">
        <f>VLOOKUP(B718,home!$B$2:$E$405,4,FALSE)</f>
        <v>1.02</v>
      </c>
      <c r="K718" s="3">
        <f t="shared" si="896"/>
        <v>1.4063075987841938</v>
      </c>
      <c r="L718" s="3">
        <f t="shared" si="897"/>
        <v>0.93505167173252335</v>
      </c>
      <c r="M718" s="5">
        <f t="shared" si="898"/>
        <v>9.6196791859854386E-2</v>
      </c>
      <c r="N718" s="5">
        <f t="shared" si="899"/>
        <v>0.13528227937117471</v>
      </c>
      <c r="O718" s="5">
        <f t="shared" si="900"/>
        <v>8.9948971043862444E-2</v>
      </c>
      <c r="P718" s="5">
        <f t="shared" si="901"/>
        <v>0.12649592148180316</v>
      </c>
      <c r="Q718" s="5">
        <f t="shared" si="902"/>
        <v>9.5124248730264593E-2</v>
      </c>
      <c r="R718" s="5">
        <f t="shared" si="903"/>
        <v>4.2053467872591954E-2</v>
      </c>
      <c r="S718" s="5">
        <f t="shared" si="904"/>
        <v>4.1584594044576109E-2</v>
      </c>
      <c r="T718" s="5">
        <f t="shared" si="905"/>
        <v>8.8946087797534282E-2</v>
      </c>
      <c r="U718" s="5">
        <f t="shared" si="906"/>
        <v>5.9140111424453023E-2</v>
      </c>
      <c r="V718" s="5">
        <f t="shared" si="907"/>
        <v>6.075833878787967E-3</v>
      </c>
      <c r="W718" s="5">
        <f t="shared" si="908"/>
        <v>4.4591317939336274E-2</v>
      </c>
      <c r="X718" s="5">
        <f t="shared" si="909"/>
        <v>4.1695186383932839E-2</v>
      </c>
      <c r="Y718" s="5">
        <f t="shared" si="910"/>
        <v>1.9493576865747774E-2</v>
      </c>
      <c r="Z718" s="5">
        <f t="shared" si="911"/>
        <v>1.3107388478805691E-2</v>
      </c>
      <c r="AA718" s="5">
        <f t="shared" si="912"/>
        <v>1.8433020017960836E-2</v>
      </c>
      <c r="AB718" s="5">
        <f t="shared" si="913"/>
        <v>1.2961248059899743E-2</v>
      </c>
      <c r="AC718" s="5">
        <f t="shared" si="914"/>
        <v>4.9934630771480222E-4</v>
      </c>
      <c r="AD718" s="5">
        <f t="shared" si="915"/>
        <v>1.5677277314472635E-2</v>
      </c>
      <c r="AE718" s="5">
        <f t="shared" si="916"/>
        <v>1.4659064361112003E-2</v>
      </c>
      <c r="AF718" s="5">
        <f t="shared" si="917"/>
        <v>6.8534913184462162E-3</v>
      </c>
      <c r="AG718" s="5">
        <f t="shared" si="918"/>
        <v>2.13612283817249E-3</v>
      </c>
      <c r="AH718" s="5">
        <f t="shared" si="919"/>
        <v>3.064021377288719E-3</v>
      </c>
      <c r="AI718" s="5">
        <f t="shared" si="920"/>
        <v>4.308956545718336E-3</v>
      </c>
      <c r="AJ718" s="5">
        <f t="shared" si="921"/>
        <v>3.0298591665372946E-3</v>
      </c>
      <c r="AK718" s="5">
        <f t="shared" si="922"/>
        <v>1.4203046563824471E-3</v>
      </c>
      <c r="AL718" s="5">
        <f t="shared" si="923"/>
        <v>2.6265021987403929E-5</v>
      </c>
      <c r="AM718" s="5">
        <f t="shared" si="924"/>
        <v>4.4094148431179786E-3</v>
      </c>
      <c r="AN718" s="5">
        <f t="shared" si="925"/>
        <v>4.1230307204196681E-3</v>
      </c>
      <c r="AO718" s="5">
        <f t="shared" si="926"/>
        <v>1.9276233838664803E-3</v>
      </c>
      <c r="AP718" s="5">
        <f t="shared" si="927"/>
        <v>6.008091558516854E-4</v>
      </c>
      <c r="AQ718" s="5">
        <f t="shared" si="928"/>
        <v>1.4044690139283113E-4</v>
      </c>
      <c r="AR718" s="5">
        <f t="shared" si="929"/>
        <v>5.7300366221160119E-4</v>
      </c>
      <c r="AS718" s="5">
        <f t="shared" si="930"/>
        <v>8.0581940429934611E-4</v>
      </c>
      <c r="AT718" s="5">
        <f t="shared" si="931"/>
        <v>5.6661497575696156E-4</v>
      </c>
      <c r="AU718" s="5">
        <f t="shared" si="932"/>
        <v>2.6561164866397894E-4</v>
      </c>
      <c r="AV718" s="5">
        <f t="shared" si="933"/>
        <v>9.3382919960437793E-5</v>
      </c>
      <c r="AW718" s="5">
        <f t="shared" si="934"/>
        <v>9.5938119683889238E-7</v>
      </c>
      <c r="AX718" s="5">
        <f t="shared" si="935"/>
        <v>1.0334989333447718E-3</v>
      </c>
      <c r="AY718" s="5">
        <f t="shared" si="936"/>
        <v>9.6637490535780868E-4</v>
      </c>
      <c r="AZ718" s="5">
        <f t="shared" si="937"/>
        <v>4.5180523538758898E-4</v>
      </c>
      <c r="BA718" s="5">
        <f t="shared" si="938"/>
        <v>1.4082041354889044E-4</v>
      </c>
      <c r="BB718" s="5">
        <f t="shared" si="939"/>
        <v>3.2918590775738821E-5</v>
      </c>
      <c r="BC718" s="5">
        <f t="shared" si="940"/>
        <v>6.1561166671866825E-6</v>
      </c>
      <c r="BD718" s="5">
        <f t="shared" si="941"/>
        <v>8.9298005376635929E-5</v>
      </c>
      <c r="BE718" s="5">
        <f t="shared" si="942"/>
        <v>1.2558046351743488E-4</v>
      </c>
      <c r="BF718" s="5">
        <f t="shared" si="943"/>
        <v>8.8302380051704974E-5</v>
      </c>
      <c r="BG718" s="5">
        <f t="shared" si="944"/>
        <v>4.1393436019147506E-5</v>
      </c>
      <c r="BH718" s="5">
        <f t="shared" si="945"/>
        <v>1.4552975903378623E-5</v>
      </c>
      <c r="BI718" s="5">
        <f t="shared" si="946"/>
        <v>4.0931921195689189E-6</v>
      </c>
      <c r="BJ718" s="8">
        <f t="shared" si="947"/>
        <v>0.47829155211992447</v>
      </c>
      <c r="BK718" s="8">
        <f t="shared" si="948"/>
        <v>0.27184512750008166</v>
      </c>
      <c r="BL718" s="8">
        <f t="shared" si="949"/>
        <v>0.23702761322857505</v>
      </c>
      <c r="BM718" s="8">
        <f t="shared" si="950"/>
        <v>0.41420458544367456</v>
      </c>
      <c r="BN718" s="8">
        <f t="shared" si="951"/>
        <v>0.58510168035955124</v>
      </c>
    </row>
    <row r="719" spans="1:66" x14ac:dyDescent="0.25">
      <c r="A719" t="s">
        <v>27</v>
      </c>
      <c r="B719" t="s">
        <v>192</v>
      </c>
      <c r="C719" t="s">
        <v>190</v>
      </c>
      <c r="D719" t="s">
        <v>504</v>
      </c>
      <c r="E719">
        <f>VLOOKUP(A719,home!$A$2:$E$405,3,FALSE)</f>
        <v>1.27352941176471</v>
      </c>
      <c r="F719">
        <f>VLOOKUP(B719,home!$B$2:$E$405,3,FALSE)</f>
        <v>1.1100000000000001</v>
      </c>
      <c r="G719">
        <f>VLOOKUP(C719,away!$B$2:$E$405,4,FALSE)</f>
        <v>1.52</v>
      </c>
      <c r="H719">
        <f>VLOOKUP(A719,away!$A$2:$E$405,3,FALSE)</f>
        <v>1.0794117647058801</v>
      </c>
      <c r="I719">
        <f>VLOOKUP(C719,away!$B$2:$E$405,3,FALSE)</f>
        <v>1.1100000000000001</v>
      </c>
      <c r="J719">
        <f>VLOOKUP(B719,home!$B$2:$E$405,4,FALSE)</f>
        <v>0.93</v>
      </c>
      <c r="K719" s="3">
        <f t="shared" si="896"/>
        <v>2.1486988235294189</v>
      </c>
      <c r="L719" s="3">
        <f t="shared" si="897"/>
        <v>1.1142767647058802</v>
      </c>
      <c r="M719" s="5">
        <f t="shared" si="898"/>
        <v>3.8274339731443383E-2</v>
      </c>
      <c r="N719" s="5">
        <f t="shared" si="899"/>
        <v>8.2240028752317687E-2</v>
      </c>
      <c r="O719" s="5">
        <f t="shared" si="900"/>
        <v>4.264820744720646E-2</v>
      </c>
      <c r="P719" s="5">
        <f t="shared" si="901"/>
        <v>9.1638153167451122E-2</v>
      </c>
      <c r="Q719" s="5">
        <f t="shared" si="902"/>
        <v>8.8354526513565318E-2</v>
      </c>
      <c r="R719" s="5">
        <f t="shared" si="903"/>
        <v>2.3760953307389223E-2</v>
      </c>
      <c r="S719" s="5">
        <f t="shared" si="904"/>
        <v>5.485105148033699E-2</v>
      </c>
      <c r="T719" s="5">
        <f t="shared" si="905"/>
        <v>9.8451395950655482E-2</v>
      </c>
      <c r="U719" s="5">
        <f t="shared" si="906"/>
        <v>5.1055132417524671E-2</v>
      </c>
      <c r="V719" s="5">
        <f t="shared" si="907"/>
        <v>1.4591873918138152E-2</v>
      </c>
      <c r="W719" s="5">
        <f t="shared" si="908"/>
        <v>6.3282422391065546E-2</v>
      </c>
      <c r="X719" s="5">
        <f t="shared" si="909"/>
        <v>7.0514132884667471E-2</v>
      </c>
      <c r="Y719" s="5">
        <f t="shared" si="910"/>
        <v>3.9286129928383887E-2</v>
      </c>
      <c r="Z719" s="5">
        <f t="shared" si="911"/>
        <v>8.8254260592283817E-3</v>
      </c>
      <c r="AA719" s="5">
        <f t="shared" si="912"/>
        <v>1.89631825906099E-2</v>
      </c>
      <c r="AB719" s="5">
        <f t="shared" si="913"/>
        <v>2.0373084061408531E-2</v>
      </c>
      <c r="AC719" s="5">
        <f t="shared" si="914"/>
        <v>2.1835327312190638E-3</v>
      </c>
      <c r="AD719" s="5">
        <f t="shared" si="915"/>
        <v>3.3993716635443566E-2</v>
      </c>
      <c r="AE719" s="5">
        <f t="shared" si="916"/>
        <v>3.7878408592870512E-2</v>
      </c>
      <c r="AF719" s="5">
        <f t="shared" si="917"/>
        <v>2.1103515289535583E-2</v>
      </c>
      <c r="AG719" s="5">
        <f t="shared" si="918"/>
        <v>7.8383855802482624E-3</v>
      </c>
      <c r="AH719" s="5">
        <f t="shared" si="919"/>
        <v>2.4584917991069912E-3</v>
      </c>
      <c r="AI719" s="5">
        <f t="shared" si="920"/>
        <v>5.2825584363979158E-3</v>
      </c>
      <c r="AJ719" s="5">
        <f t="shared" si="921"/>
        <v>5.675313548756806E-3</v>
      </c>
      <c r="AK719" s="5">
        <f t="shared" si="922"/>
        <v>4.0648465151247731E-3</v>
      </c>
      <c r="AL719" s="5">
        <f t="shared" si="923"/>
        <v>2.091165081081332E-4</v>
      </c>
      <c r="AM719" s="5">
        <f t="shared" si="924"/>
        <v>1.4608451788394016E-2</v>
      </c>
      <c r="AN719" s="5">
        <f t="shared" si="925"/>
        <v>1.6277858396133518E-2</v>
      </c>
      <c r="AO719" s="5">
        <f t="shared" si="926"/>
        <v>9.0690196949920511E-3</v>
      </c>
      <c r="AP719" s="5">
        <f t="shared" si="927"/>
        <v>3.368465974929884E-3</v>
      </c>
      <c r="AQ719" s="5">
        <f t="shared" si="928"/>
        <v>9.3835084214167715E-4</v>
      </c>
      <c r="AR719" s="5">
        <f t="shared" si="929"/>
        <v>5.4788805759297537E-4</v>
      </c>
      <c r="AS719" s="5">
        <f t="shared" si="930"/>
        <v>1.1772464247758446E-3</v>
      </c>
      <c r="AT719" s="5">
        <f t="shared" si="931"/>
        <v>1.2647740039600361E-3</v>
      </c>
      <c r="AU719" s="5">
        <f t="shared" si="932"/>
        <v>9.0587280477984059E-4</v>
      </c>
      <c r="AV719" s="5">
        <f t="shared" si="933"/>
        <v>4.866119574744345E-4</v>
      </c>
      <c r="AW719" s="5">
        <f t="shared" si="934"/>
        <v>1.3907671950505189E-5</v>
      </c>
      <c r="AX719" s="5">
        <f t="shared" si="935"/>
        <v>5.2315271952180741E-3</v>
      </c>
      <c r="AY719" s="5">
        <f t="shared" si="936"/>
        <v>5.8293691975584228E-3</v>
      </c>
      <c r="AZ719" s="5">
        <f t="shared" si="937"/>
        <v>3.2477653248657564E-3</v>
      </c>
      <c r="BA719" s="5">
        <f t="shared" si="938"/>
        <v>1.2063031462384523E-3</v>
      </c>
      <c r="BB719" s="5">
        <f t="shared" si="939"/>
        <v>3.3603889176127668E-4</v>
      </c>
      <c r="BC719" s="5">
        <f t="shared" si="940"/>
        <v>7.4888065825420952E-5</v>
      </c>
      <c r="BD719" s="5">
        <f t="shared" si="941"/>
        <v>1.0174982203928169E-4</v>
      </c>
      <c r="BE719" s="5">
        <f t="shared" si="942"/>
        <v>2.1862972291013228E-4</v>
      </c>
      <c r="BF719" s="5">
        <f t="shared" si="943"/>
        <v>2.348847142027821E-4</v>
      </c>
      <c r="BG719" s="5">
        <f t="shared" si="944"/>
        <v>1.6823216969085386E-4</v>
      </c>
      <c r="BH719" s="5">
        <f t="shared" si="945"/>
        <v>9.0370066273634791E-5</v>
      </c>
      <c r="BI719" s="5">
        <f t="shared" si="946"/>
        <v>3.8835611016886972E-5</v>
      </c>
      <c r="BJ719" s="8">
        <f t="shared" si="947"/>
        <v>0.60313070103681177</v>
      </c>
      <c r="BK719" s="8">
        <f t="shared" si="948"/>
        <v>0.20757743673425524</v>
      </c>
      <c r="BL719" s="8">
        <f t="shared" si="949"/>
        <v>0.17951686547824192</v>
      </c>
      <c r="BM719" s="8">
        <f t="shared" si="950"/>
        <v>0.62631875886355626</v>
      </c>
      <c r="BN719" s="8">
        <f t="shared" si="951"/>
        <v>0.36691620891937321</v>
      </c>
    </row>
    <row r="720" spans="1:66" x14ac:dyDescent="0.25">
      <c r="A720" t="s">
        <v>196</v>
      </c>
      <c r="B720" t="s">
        <v>305</v>
      </c>
      <c r="C720" t="s">
        <v>203</v>
      </c>
      <c r="D720" t="s">
        <v>504</v>
      </c>
      <c r="E720">
        <f>VLOOKUP(A720,home!$A$2:$E$405,3,FALSE)</f>
        <v>1.5814814814814799</v>
      </c>
      <c r="F720">
        <f>VLOOKUP(B720,home!$B$2:$E$405,3,FALSE)</f>
        <v>0.89</v>
      </c>
      <c r="G720">
        <f>VLOOKUP(C720,away!$B$2:$E$405,4,FALSE)</f>
        <v>1.22</v>
      </c>
      <c r="H720">
        <f>VLOOKUP(A720,away!$A$2:$E$405,3,FALSE)</f>
        <v>1.3925925925925899</v>
      </c>
      <c r="I720">
        <f>VLOOKUP(C720,away!$B$2:$E$405,3,FALSE)</f>
        <v>0.93</v>
      </c>
      <c r="J720">
        <f>VLOOKUP(B720,home!$B$2:$E$405,4,FALSE)</f>
        <v>0.77</v>
      </c>
      <c r="K720" s="3">
        <f t="shared" si="896"/>
        <v>1.7171725925925907</v>
      </c>
      <c r="L720" s="3">
        <f t="shared" si="897"/>
        <v>0.99723555555555365</v>
      </c>
      <c r="M720" s="5">
        <f t="shared" si="898"/>
        <v>6.624414812882104E-2</v>
      </c>
      <c r="N720" s="5">
        <f t="shared" si="899"/>
        <v>0.11375263558645525</v>
      </c>
      <c r="O720" s="5">
        <f t="shared" si="900"/>
        <v>6.6061019861549247E-2</v>
      </c>
      <c r="P720" s="5">
        <f t="shared" si="901"/>
        <v>0.11343817274496715</v>
      </c>
      <c r="Q720" s="5">
        <f t="shared" si="902"/>
        <v>9.7666454082116799E-2</v>
      </c>
      <c r="R720" s="5">
        <f t="shared" si="903"/>
        <v>3.2939198921099255E-2</v>
      </c>
      <c r="S720" s="5">
        <f t="shared" si="904"/>
        <v>4.8563606745659064E-2</v>
      </c>
      <c r="T720" s="5">
        <f t="shared" si="905"/>
        <v>9.7396460595720713E-2</v>
      </c>
      <c r="U720" s="5">
        <f t="shared" si="906"/>
        <v>5.6562289609267083E-2</v>
      </c>
      <c r="V720" s="5">
        <f t="shared" si="907"/>
        <v>9.2401735209706824E-3</v>
      </c>
      <c r="W720" s="5">
        <f t="shared" si="908"/>
        <v>5.5903386055171242E-2</v>
      </c>
      <c r="X720" s="5">
        <f t="shared" si="909"/>
        <v>5.574884425016529E-2</v>
      </c>
      <c r="Y720" s="5">
        <f t="shared" si="910"/>
        <v>2.7797364833696804E-2</v>
      </c>
      <c r="Z720" s="5">
        <f t="shared" si="911"/>
        <v>1.0949380111879107E-2</v>
      </c>
      <c r="AA720" s="5">
        <f t="shared" si="912"/>
        <v>1.8801975433997198E-2</v>
      </c>
      <c r="AB720" s="5">
        <f t="shared" si="913"/>
        <v>1.6143118450929587E-2</v>
      </c>
      <c r="AC720" s="5">
        <f t="shared" si="914"/>
        <v>9.8894433477636511E-4</v>
      </c>
      <c r="AD720" s="5">
        <f t="shared" si="915"/>
        <v>2.3998940591765709E-2</v>
      </c>
      <c r="AE720" s="5">
        <f t="shared" si="916"/>
        <v>2.3932596853774205E-2</v>
      </c>
      <c r="AF720" s="5">
        <f t="shared" si="917"/>
        <v>1.1933218259680307E-2</v>
      </c>
      <c r="AG720" s="5">
        <f t="shared" si="918"/>
        <v>3.9667431802526566E-3</v>
      </c>
      <c r="AH720" s="5">
        <f t="shared" si="919"/>
        <v>2.7297777897146722E-3</v>
      </c>
      <c r="AI720" s="5">
        <f t="shared" si="920"/>
        <v>4.6874996043660159E-3</v>
      </c>
      <c r="AJ720" s="5">
        <f t="shared" si="921"/>
        <v>4.0246229242029679E-3</v>
      </c>
      <c r="AK720" s="5">
        <f t="shared" si="922"/>
        <v>2.3036573936537283E-3</v>
      </c>
      <c r="AL720" s="5">
        <f t="shared" si="923"/>
        <v>6.7739742423955941E-5</v>
      </c>
      <c r="AM720" s="5">
        <f t="shared" si="924"/>
        <v>8.2420646070875802E-3</v>
      </c>
      <c r="AN720" s="5">
        <f t="shared" si="925"/>
        <v>8.2192798773737495E-3</v>
      </c>
      <c r="AO720" s="5">
        <f t="shared" si="926"/>
        <v>4.0982790673896969E-3</v>
      </c>
      <c r="AP720" s="5">
        <f t="shared" si="927"/>
        <v>1.3623165341966872E-3</v>
      </c>
      <c r="AQ720" s="5">
        <f t="shared" si="928"/>
        <v>3.3963762145553737E-4</v>
      </c>
      <c r="AR720" s="5">
        <f t="shared" si="929"/>
        <v>5.4444629413386459E-4</v>
      </c>
      <c r="AS720" s="5">
        <f t="shared" si="930"/>
        <v>9.3490825442527666E-4</v>
      </c>
      <c r="AT720" s="5">
        <f t="shared" si="931"/>
        <v>8.0269941554383299E-4</v>
      </c>
      <c r="AU720" s="5">
        <f t="shared" si="932"/>
        <v>4.5945781215398705E-4</v>
      </c>
      <c r="AV720" s="5">
        <f t="shared" si="933"/>
        <v>1.9724209062084525E-4</v>
      </c>
      <c r="AW720" s="5">
        <f t="shared" si="934"/>
        <v>3.22220185138515E-6</v>
      </c>
      <c r="AX720" s="5">
        <f t="shared" si="935"/>
        <v>2.3588412416113702E-3</v>
      </c>
      <c r="AY720" s="5">
        <f t="shared" si="936"/>
        <v>2.3523203560456667E-3</v>
      </c>
      <c r="AZ720" s="5">
        <f t="shared" si="937"/>
        <v>1.1729087485529192E-3</v>
      </c>
      <c r="BA720" s="5">
        <f t="shared" si="938"/>
        <v>3.8988876915971321E-4</v>
      </c>
      <c r="BB720" s="5">
        <f t="shared" si="939"/>
        <v>9.7202735829464385E-5</v>
      </c>
      <c r="BC720" s="5">
        <f t="shared" si="940"/>
        <v>1.9386804853283132E-5</v>
      </c>
      <c r="BD720" s="5">
        <f t="shared" si="941"/>
        <v>9.0490200433457764E-5</v>
      </c>
      <c r="BE720" s="5">
        <f t="shared" si="942"/>
        <v>1.5538729208254386E-4</v>
      </c>
      <c r="BF720" s="5">
        <f t="shared" si="943"/>
        <v>1.3341339960066203E-4</v>
      </c>
      <c r="BG720" s="5">
        <f t="shared" si="944"/>
        <v>7.6364611092953383E-5</v>
      </c>
      <c r="BH720" s="5">
        <f t="shared" si="945"/>
        <v>3.2782804303202896E-5</v>
      </c>
      <c r="BI720" s="5">
        <f t="shared" si="946"/>
        <v>1.1258746611557297E-5</v>
      </c>
      <c r="BJ720" s="8">
        <f t="shared" si="947"/>
        <v>0.5407487706523546</v>
      </c>
      <c r="BK720" s="8">
        <f t="shared" si="948"/>
        <v>0.24089510557366392</v>
      </c>
      <c r="BL720" s="8">
        <f t="shared" si="949"/>
        <v>0.20769161090978194</v>
      </c>
      <c r="BM720" s="8">
        <f t="shared" si="950"/>
        <v>0.50783413976847658</v>
      </c>
      <c r="BN720" s="8">
        <f t="shared" si="951"/>
        <v>0.49010162932500873</v>
      </c>
    </row>
    <row r="721" spans="1:66" x14ac:dyDescent="0.25">
      <c r="A721" t="s">
        <v>196</v>
      </c>
      <c r="B721" t="s">
        <v>200</v>
      </c>
      <c r="C721" t="s">
        <v>302</v>
      </c>
      <c r="D721" t="s">
        <v>504</v>
      </c>
      <c r="E721">
        <f>VLOOKUP(A721,home!$A$2:$E$405,3,FALSE)</f>
        <v>1.5814814814814799</v>
      </c>
      <c r="F721">
        <f>VLOOKUP(B721,home!$B$2:$E$405,3,FALSE)</f>
        <v>1.39</v>
      </c>
      <c r="G721">
        <f>VLOOKUP(C721,away!$B$2:$E$405,4,FALSE)</f>
        <v>0.97</v>
      </c>
      <c r="H721">
        <f>VLOOKUP(A721,away!$A$2:$E$405,3,FALSE)</f>
        <v>1.3925925925925899</v>
      </c>
      <c r="I721">
        <f>VLOOKUP(C721,away!$B$2:$E$405,3,FALSE)</f>
        <v>0.8</v>
      </c>
      <c r="J721">
        <f>VLOOKUP(B721,home!$B$2:$E$405,4,FALSE)</f>
        <v>0.43</v>
      </c>
      <c r="K721" s="3">
        <f t="shared" si="896"/>
        <v>2.1323114814814792</v>
      </c>
      <c r="L721" s="3">
        <f t="shared" si="897"/>
        <v>0.47905185185185095</v>
      </c>
      <c r="M721" s="5">
        <f t="shared" si="898"/>
        <v>7.3434359975859412E-2</v>
      </c>
      <c r="N721" s="5">
        <f t="shared" si="899"/>
        <v>0.15658492891176901</v>
      </c>
      <c r="O721" s="5">
        <f t="shared" si="900"/>
        <v>3.5178866135990895E-2</v>
      </c>
      <c r="P721" s="5">
        <f t="shared" si="901"/>
        <v>7.501230016727338E-2</v>
      </c>
      <c r="Q721" s="5">
        <f t="shared" si="902"/>
        <v>0.16694392087276319</v>
      </c>
      <c r="R721" s="5">
        <f t="shared" si="903"/>
        <v>8.4262504842474023E-3</v>
      </c>
      <c r="S721" s="5">
        <f t="shared" si="904"/>
        <v>1.9156036691253507E-2</v>
      </c>
      <c r="T721" s="5">
        <f t="shared" si="905"/>
        <v>7.9974794449506073E-2</v>
      </c>
      <c r="U721" s="5">
        <f t="shared" si="906"/>
        <v>1.7967390653399608E-2</v>
      </c>
      <c r="V721" s="5">
        <f t="shared" si="907"/>
        <v>2.1741841206093368E-3</v>
      </c>
      <c r="W721" s="5">
        <f t="shared" si="908"/>
        <v>0.11865881308017613</v>
      </c>
      <c r="X721" s="5">
        <f t="shared" si="909"/>
        <v>5.684372414460101E-2</v>
      </c>
      <c r="Y721" s="5">
        <f t="shared" si="910"/>
        <v>1.3615545658813441E-2</v>
      </c>
      <c r="Z721" s="5">
        <f t="shared" si="911"/>
        <v>1.3455369662154248E-3</v>
      </c>
      <c r="AA721" s="5">
        <f t="shared" si="912"/>
        <v>2.8691039218189072E-3</v>
      </c>
      <c r="AB721" s="5">
        <f t="shared" si="913"/>
        <v>3.0589116170289992E-3</v>
      </c>
      <c r="AC721" s="5">
        <f t="shared" si="914"/>
        <v>1.3880640473315283E-4</v>
      </c>
      <c r="AD721" s="5">
        <f t="shared" si="915"/>
        <v>6.3254387377456089E-2</v>
      </c>
      <c r="AE721" s="5">
        <f t="shared" si="916"/>
        <v>3.0302131410924686E-2</v>
      </c>
      <c r="AF721" s="5">
        <f t="shared" si="917"/>
        <v>7.2581460837308053E-3</v>
      </c>
      <c r="AG721" s="5">
        <f t="shared" si="918"/>
        <v>1.1590094408075007E-3</v>
      </c>
      <c r="AH721" s="5">
        <f t="shared" si="919"/>
        <v>1.611454938501551E-4</v>
      </c>
      <c r="AI721" s="5">
        <f t="shared" si="920"/>
        <v>3.4361238672568883E-4</v>
      </c>
      <c r="AJ721" s="5">
        <f t="shared" si="921"/>
        <v>3.6634431869722036E-4</v>
      </c>
      <c r="AK721" s="5">
        <f t="shared" si="922"/>
        <v>2.6038673231119761E-4</v>
      </c>
      <c r="AL721" s="5">
        <f t="shared" si="923"/>
        <v>5.6715617595938302E-6</v>
      </c>
      <c r="AM721" s="5">
        <f t="shared" si="924"/>
        <v>2.6975611291805351E-2</v>
      </c>
      <c r="AN721" s="5">
        <f t="shared" si="925"/>
        <v>1.2922716544175055E-2</v>
      </c>
      <c r="AO721" s="5">
        <f t="shared" si="926"/>
        <v>3.0953256457218054E-3</v>
      </c>
      <c r="AP721" s="5">
        <f t="shared" si="927"/>
        <v>4.9427382755585245E-4</v>
      </c>
      <c r="AQ721" s="5">
        <f t="shared" si="928"/>
        <v>5.9195698103133371E-5</v>
      </c>
      <c r="AR721" s="5">
        <f t="shared" si="929"/>
        <v>1.5439409449299578E-5</v>
      </c>
      <c r="AS721" s="5">
        <f t="shared" si="930"/>
        <v>3.2921630036035128E-5</v>
      </c>
      <c r="AT721" s="5">
        <f t="shared" si="931"/>
        <v>3.5099584857461625E-5</v>
      </c>
      <c r="AU721" s="5">
        <f t="shared" si="932"/>
        <v>2.4947749262266292E-5</v>
      </c>
      <c r="AV721" s="5">
        <f t="shared" si="933"/>
        <v>1.3299093047262882E-5</v>
      </c>
      <c r="AW721" s="5">
        <f t="shared" si="934"/>
        <v>1.6092863721641197E-7</v>
      </c>
      <c r="AX721" s="5">
        <f t="shared" si="935"/>
        <v>9.5867342795829952E-3</v>
      </c>
      <c r="AY721" s="5">
        <f t="shared" si="936"/>
        <v>4.5925428098458542E-3</v>
      </c>
      <c r="AZ721" s="5">
        <f t="shared" si="937"/>
        <v>1.1000330688827795E-3</v>
      </c>
      <c r="BA721" s="5">
        <f t="shared" si="938"/>
        <v>1.7565762624885677E-4</v>
      </c>
      <c r="BB721" s="5">
        <f t="shared" si="939"/>
        <v>2.103727778660378E-5</v>
      </c>
      <c r="BC721" s="5">
        <f t="shared" si="940"/>
        <v>2.0155893763188704E-6</v>
      </c>
      <c r="BD721" s="5">
        <f t="shared" si="941"/>
        <v>1.2327129480309877E-6</v>
      </c>
      <c r="BE721" s="5">
        <f t="shared" si="942"/>
        <v>2.6285279724573569E-6</v>
      </c>
      <c r="BF721" s="5">
        <f t="shared" si="943"/>
        <v>2.8024201875330286E-6</v>
      </c>
      <c r="BG721" s="5">
        <f t="shared" si="944"/>
        <v>1.9918775806040517E-6</v>
      </c>
      <c r="BH721" s="5">
        <f t="shared" si="945"/>
        <v>1.061825858706893E-6</v>
      </c>
      <c r="BI721" s="5">
        <f t="shared" si="946"/>
        <v>4.5282869397092765E-7</v>
      </c>
      <c r="BJ721" s="8">
        <f t="shared" si="947"/>
        <v>0.75362054508963228</v>
      </c>
      <c r="BK721" s="8">
        <f t="shared" si="948"/>
        <v>0.17451390173133424</v>
      </c>
      <c r="BL721" s="8">
        <f t="shared" si="949"/>
        <v>6.8763889403963704E-2</v>
      </c>
      <c r="BM721" s="8">
        <f t="shared" si="950"/>
        <v>0.47807086476203392</v>
      </c>
      <c r="BN721" s="8">
        <f t="shared" si="951"/>
        <v>0.51558062654790326</v>
      </c>
    </row>
    <row r="722" spans="1:66" x14ac:dyDescent="0.25">
      <c r="A722" t="s">
        <v>196</v>
      </c>
      <c r="B722" t="s">
        <v>199</v>
      </c>
      <c r="C722" t="s">
        <v>304</v>
      </c>
      <c r="D722" t="s">
        <v>504</v>
      </c>
      <c r="E722">
        <f>VLOOKUP(A722,home!$A$2:$E$405,3,FALSE)</f>
        <v>1.5814814814814799</v>
      </c>
      <c r="F722">
        <f>VLOOKUP(B722,home!$B$2:$E$405,3,FALSE)</f>
        <v>1.1399999999999999</v>
      </c>
      <c r="G722">
        <f>VLOOKUP(C722,away!$B$2:$E$405,4,FALSE)</f>
        <v>1.6</v>
      </c>
      <c r="H722">
        <f>VLOOKUP(A722,away!$A$2:$E$405,3,FALSE)</f>
        <v>1.3925925925925899</v>
      </c>
      <c r="I722">
        <f>VLOOKUP(C722,away!$B$2:$E$405,3,FALSE)</f>
        <v>0.93</v>
      </c>
      <c r="J722">
        <f>VLOOKUP(B722,home!$B$2:$E$405,4,FALSE)</f>
        <v>1.29</v>
      </c>
      <c r="K722" s="3">
        <f t="shared" si="896"/>
        <v>2.8846222222222195</v>
      </c>
      <c r="L722" s="3">
        <f t="shared" si="897"/>
        <v>1.6706933333333303</v>
      </c>
      <c r="M722" s="5">
        <f t="shared" si="898"/>
        <v>1.0511182846588179E-2</v>
      </c>
      <c r="N722" s="5">
        <f t="shared" si="899"/>
        <v>3.0320791621109264E-2</v>
      </c>
      <c r="O722" s="5">
        <f t="shared" si="900"/>
        <v>1.756096310724253E-2</v>
      </c>
      <c r="P722" s="5">
        <f t="shared" si="901"/>
        <v>5.0656744422776352E-2</v>
      </c>
      <c r="Q722" s="5">
        <f t="shared" si="902"/>
        <v>4.3732014652810548E-2</v>
      </c>
      <c r="R722" s="5">
        <f t="shared" si="903"/>
        <v>1.4669491995091332E-2</v>
      </c>
      <c r="S722" s="5">
        <f t="shared" si="904"/>
        <v>6.1032754185876802E-2</v>
      </c>
      <c r="T722" s="5">
        <f t="shared" si="905"/>
        <v>7.3062785333686098E-2</v>
      </c>
      <c r="U722" s="5">
        <f t="shared" si="906"/>
        <v>4.2315942597751413E-2</v>
      </c>
      <c r="V722" s="5">
        <f t="shared" si="907"/>
        <v>3.2681813215675821E-2</v>
      </c>
      <c r="W722" s="5">
        <f t="shared" si="908"/>
        <v>4.2050113763348343E-2</v>
      </c>
      <c r="X722" s="5">
        <f t="shared" si="909"/>
        <v>7.0252844730334191E-2</v>
      </c>
      <c r="Y722" s="5">
        <f t="shared" si="910"/>
        <v>5.8685479669335468E-2</v>
      </c>
      <c r="Z722" s="5">
        <f t="shared" si="911"/>
        <v>8.1694074931952469E-3</v>
      </c>
      <c r="AA722" s="5">
        <f t="shared" si="912"/>
        <v>2.3565654397259723E-2</v>
      </c>
      <c r="AB722" s="5">
        <f t="shared" si="913"/>
        <v>3.3989005177772091E-2</v>
      </c>
      <c r="AC722" s="5">
        <f t="shared" si="914"/>
        <v>9.8440054481878595E-3</v>
      </c>
      <c r="AD722" s="5">
        <f t="shared" si="915"/>
        <v>3.0324673152181757E-2</v>
      </c>
      <c r="AE722" s="5">
        <f t="shared" si="916"/>
        <v>5.0663229270862288E-2</v>
      </c>
      <c r="AF722" s="5">
        <f t="shared" si="917"/>
        <v>4.2321359693983839E-2</v>
      </c>
      <c r="AG722" s="5">
        <f t="shared" si="918"/>
        <v>2.356867116611357E-2</v>
      </c>
      <c r="AH722" s="5">
        <f t="shared" si="919"/>
        <v>3.4121436590411644E-3</v>
      </c>
      <c r="AI722" s="5">
        <f t="shared" si="920"/>
        <v>9.8427454242847774E-3</v>
      </c>
      <c r="AJ722" s="5">
        <f t="shared" si="921"/>
        <v>1.4196301089283974E-2</v>
      </c>
      <c r="AK722" s="5">
        <f t="shared" si="922"/>
        <v>1.3650321865168683E-2</v>
      </c>
      <c r="AL722" s="5">
        <f t="shared" si="923"/>
        <v>1.8976561453200541E-3</v>
      </c>
      <c r="AM722" s="5">
        <f t="shared" si="924"/>
        <v>1.7495045211281802E-2</v>
      </c>
      <c r="AN722" s="5">
        <f t="shared" si="925"/>
        <v>2.9228855400853709E-2</v>
      </c>
      <c r="AO722" s="5">
        <f t="shared" si="926"/>
        <v>2.4416226929585103E-2</v>
      </c>
      <c r="AP722" s="5">
        <f t="shared" si="927"/>
        <v>1.3597342518803854E-2</v>
      </c>
      <c r="AQ722" s="5">
        <f t="shared" si="928"/>
        <v>5.6792473743038597E-3</v>
      </c>
      <c r="AR722" s="5">
        <f t="shared" si="929"/>
        <v>1.140129132707133E-3</v>
      </c>
      <c r="AS722" s="5">
        <f t="shared" si="930"/>
        <v>3.2888418324099411E-3</v>
      </c>
      <c r="AT722" s="5">
        <f t="shared" si="931"/>
        <v>4.7435331175718822E-3</v>
      </c>
      <c r="AU722" s="5">
        <f t="shared" si="932"/>
        <v>4.5611003475982985E-3</v>
      </c>
      <c r="AV722" s="5">
        <f t="shared" si="933"/>
        <v>3.2892628551168851E-3</v>
      </c>
      <c r="AW722" s="5">
        <f t="shared" si="934"/>
        <v>2.5403918156818471E-4</v>
      </c>
      <c r="AX722" s="5">
        <f t="shared" si="935"/>
        <v>8.411099365874317E-3</v>
      </c>
      <c r="AY722" s="5">
        <f t="shared" si="936"/>
        <v>1.4052367636570423E-2</v>
      </c>
      <c r="AZ722" s="5">
        <f t="shared" si="937"/>
        <v>1.1738598463983629E-2</v>
      </c>
      <c r="BA722" s="5">
        <f t="shared" si="938"/>
        <v>6.5371993988181066E-3</v>
      </c>
      <c r="BB722" s="5">
        <f t="shared" si="939"/>
        <v>2.7304138635690172E-3</v>
      </c>
      <c r="BC722" s="5">
        <f t="shared" si="940"/>
        <v>9.1233684782113082E-4</v>
      </c>
      <c r="BD722" s="5">
        <f t="shared" si="941"/>
        <v>3.1746769019215309E-4</v>
      </c>
      <c r="BE722" s="5">
        <f t="shared" si="942"/>
        <v>9.1577435396584367E-4</v>
      </c>
      <c r="BF722" s="5">
        <f t="shared" si="943"/>
        <v>1.3208315259955351E-3</v>
      </c>
      <c r="BG722" s="5">
        <f t="shared" si="944"/>
        <v>1.2700333238994685E-3</v>
      </c>
      <c r="BH722" s="5">
        <f t="shared" si="945"/>
        <v>9.1589158727078924E-4</v>
      </c>
      <c r="BI722" s="5">
        <f t="shared" si="946"/>
        <v>5.2840024515753994E-4</v>
      </c>
      <c r="BJ722" s="8">
        <f t="shared" si="947"/>
        <v>0.59978069606523032</v>
      </c>
      <c r="BK722" s="8">
        <f t="shared" si="948"/>
        <v>0.18067652390099548</v>
      </c>
      <c r="BL722" s="8">
        <f t="shared" si="949"/>
        <v>0.19549383532478115</v>
      </c>
      <c r="BM722" s="8">
        <f t="shared" si="950"/>
        <v>0.80287094568358175</v>
      </c>
      <c r="BN722" s="8">
        <f t="shared" si="951"/>
        <v>0.1674511886456182</v>
      </c>
    </row>
    <row r="723" spans="1:66" x14ac:dyDescent="0.25">
      <c r="A723" t="s">
        <v>37</v>
      </c>
      <c r="B723" t="s">
        <v>227</v>
      </c>
      <c r="C723" t="s">
        <v>228</v>
      </c>
      <c r="D723" t="s">
        <v>504</v>
      </c>
      <c r="E723">
        <f>VLOOKUP(A723,home!$A$2:$E$405,3,FALSE)</f>
        <v>1.5846153846153801</v>
      </c>
      <c r="F723">
        <f>VLOOKUP(B723,home!$B$2:$E$405,3,FALSE)</f>
        <v>0.53</v>
      </c>
      <c r="G723">
        <f>VLOOKUP(C723,away!$B$2:$E$405,4,FALSE)</f>
        <v>1.22</v>
      </c>
      <c r="H723">
        <f>VLOOKUP(A723,away!$A$2:$E$405,3,FALSE)</f>
        <v>1.2538461538461501</v>
      </c>
      <c r="I723">
        <f>VLOOKUP(C723,away!$B$2:$E$405,3,FALSE)</f>
        <v>0.95</v>
      </c>
      <c r="J723">
        <f>VLOOKUP(B723,home!$B$2:$E$405,4,FALSE)</f>
        <v>0.74</v>
      </c>
      <c r="K723" s="3">
        <f t="shared" si="896"/>
        <v>1.0246123076923048</v>
      </c>
      <c r="L723" s="3">
        <f t="shared" si="897"/>
        <v>0.88145384615384337</v>
      </c>
      <c r="M723" s="5">
        <f t="shared" si="898"/>
        <v>0.14866405934142379</v>
      </c>
      <c r="N723" s="5">
        <f t="shared" si="899"/>
        <v>0.15232302491272195</v>
      </c>
      <c r="O723" s="5">
        <f t="shared" si="900"/>
        <v>0.1310405068913412</v>
      </c>
      <c r="P723" s="5">
        <f t="shared" si="901"/>
        <v>0.13426571616710647</v>
      </c>
      <c r="Q723" s="5">
        <f t="shared" si="902"/>
        <v>7.8036023035248231E-2</v>
      </c>
      <c r="R723" s="5">
        <f t="shared" si="903"/>
        <v>5.7753079400660948E-2</v>
      </c>
      <c r="S723" s="5">
        <f t="shared" si="904"/>
        <v>3.0315468677712318E-2</v>
      </c>
      <c r="T723" s="5">
        <f t="shared" si="905"/>
        <v>6.8785152642969472E-2</v>
      </c>
      <c r="U723" s="5">
        <f t="shared" si="906"/>
        <v>5.9174515961048127E-2</v>
      </c>
      <c r="V723" s="5">
        <f t="shared" si="907"/>
        <v>3.0421520925814822E-3</v>
      </c>
      <c r="W723" s="5">
        <f t="shared" si="908"/>
        <v>2.6652223215091853E-2</v>
      </c>
      <c r="X723" s="5">
        <f t="shared" si="909"/>
        <v>2.3492704661493467E-2</v>
      </c>
      <c r="Y723" s="5">
        <f t="shared" si="910"/>
        <v>1.0353867440214869E-2</v>
      </c>
      <c r="Z723" s="5">
        <f t="shared" si="911"/>
        <v>1.6968891321646966E-2</v>
      </c>
      <c r="AA723" s="5">
        <f t="shared" si="912"/>
        <v>1.7386534896052623E-2</v>
      </c>
      <c r="AB723" s="5">
        <f t="shared" si="913"/>
        <v>8.9072288213086319E-3</v>
      </c>
      <c r="AC723" s="5">
        <f t="shared" si="914"/>
        <v>1.7171968598578993E-4</v>
      </c>
      <c r="AD723" s="5">
        <f t="shared" si="915"/>
        <v>6.8270489833864205E-3</v>
      </c>
      <c r="AE723" s="5">
        <f t="shared" si="916"/>
        <v>6.0177285842866459E-3</v>
      </c>
      <c r="AF723" s="5">
        <f t="shared" si="917"/>
        <v>2.6521750028646934E-3</v>
      </c>
      <c r="AG723" s="5">
        <f t="shared" si="918"/>
        <v>7.792566189827215E-4</v>
      </c>
      <c r="AH723" s="5">
        <f t="shared" si="919"/>
        <v>3.7393236301080722E-3</v>
      </c>
      <c r="AI723" s="5">
        <f t="shared" si="920"/>
        <v>3.8313570138533981E-3</v>
      </c>
      <c r="AJ723" s="5">
        <f t="shared" si="921"/>
        <v>1.9628277757787137E-3</v>
      </c>
      <c r="AK723" s="5">
        <f t="shared" si="922"/>
        <v>6.7037916564772733E-4</v>
      </c>
      <c r="AL723" s="5">
        <f t="shared" si="923"/>
        <v>6.2035347940881624E-6</v>
      </c>
      <c r="AM723" s="5">
        <f t="shared" si="924"/>
        <v>1.3990156827191932E-3</v>
      </c>
      <c r="AN723" s="5">
        <f t="shared" si="925"/>
        <v>1.2331677543623778E-3</v>
      </c>
      <c r="AO723" s="5">
        <f t="shared" si="926"/>
        <v>5.4349023001780785E-4</v>
      </c>
      <c r="AP723" s="5">
        <f t="shared" si="927"/>
        <v>1.5968718453207792E-4</v>
      </c>
      <c r="AQ723" s="5">
        <f t="shared" si="928"/>
        <v>3.5189220746819646E-5</v>
      </c>
      <c r="AR723" s="5">
        <f t="shared" si="929"/>
        <v>6.5920823915454274E-4</v>
      </c>
      <c r="AS723" s="5">
        <f t="shared" si="930"/>
        <v>6.7543287516991669E-4</v>
      </c>
      <c r="AT723" s="5">
        <f t="shared" si="931"/>
        <v>3.4602841845954839E-4</v>
      </c>
      <c r="AU723" s="5">
        <f t="shared" si="932"/>
        <v>1.1818165878831882E-4</v>
      </c>
      <c r="AV723" s="5">
        <f t="shared" si="933"/>
        <v>3.027259553450097E-5</v>
      </c>
      <c r="AW723" s="5">
        <f t="shared" si="934"/>
        <v>1.5563091367536671E-7</v>
      </c>
      <c r="AX723" s="5">
        <f t="shared" si="935"/>
        <v>2.3890811452810621E-4</v>
      </c>
      <c r="AY723" s="5">
        <f t="shared" si="936"/>
        <v>2.1058647642816211E-4</v>
      </c>
      <c r="AZ723" s="5">
        <f t="shared" si="937"/>
        <v>9.2811129797794572E-5</v>
      </c>
      <c r="BA723" s="5">
        <f t="shared" si="938"/>
        <v>2.7269575775383205E-5</v>
      </c>
      <c r="BB723" s="5">
        <f t="shared" si="939"/>
        <v>6.0092181125487982E-6</v>
      </c>
      <c r="BC723" s="5">
        <f t="shared" si="940"/>
        <v>1.059369683536696E-6</v>
      </c>
      <c r="BD723" s="5">
        <f t="shared" si="941"/>
        <v>9.6843606303179003E-5</v>
      </c>
      <c r="BE723" s="5">
        <f t="shared" si="942"/>
        <v>9.9227150939545277E-5</v>
      </c>
      <c r="BF723" s="5">
        <f t="shared" si="943"/>
        <v>5.0834680054950065E-5</v>
      </c>
      <c r="BG723" s="5">
        <f t="shared" si="944"/>
        <v>1.7361946280634124E-5</v>
      </c>
      <c r="BH723" s="5">
        <f t="shared" si="945"/>
        <v>4.4473159611575892E-6</v>
      </c>
      <c r="BI723" s="5">
        <f t="shared" si="946"/>
        <v>9.1135493399969991E-7</v>
      </c>
      <c r="BJ723" s="8">
        <f t="shared" si="947"/>
        <v>0.37986639905396413</v>
      </c>
      <c r="BK723" s="8">
        <f t="shared" si="948"/>
        <v>0.31667590597603212</v>
      </c>
      <c r="BL723" s="8">
        <f t="shared" si="949"/>
        <v>0.28656450339737977</v>
      </c>
      <c r="BM723" s="8">
        <f t="shared" si="950"/>
        <v>0.29778285915500591</v>
      </c>
      <c r="BN723" s="8">
        <f t="shared" si="951"/>
        <v>0.70208240974850267</v>
      </c>
    </row>
    <row r="724" spans="1:66" x14ac:dyDescent="0.25">
      <c r="A724" t="s">
        <v>37</v>
      </c>
      <c r="B724" t="s">
        <v>226</v>
      </c>
      <c r="C724" t="s">
        <v>230</v>
      </c>
      <c r="D724" t="s">
        <v>504</v>
      </c>
      <c r="E724">
        <f>VLOOKUP(A724,home!$A$2:$E$405,3,FALSE)</f>
        <v>1.5846153846153801</v>
      </c>
      <c r="F724">
        <f>VLOOKUP(B724,home!$B$2:$E$405,3,FALSE)</f>
        <v>1.21</v>
      </c>
      <c r="G724">
        <f>VLOOKUP(C724,away!$B$2:$E$405,4,FALSE)</f>
        <v>0.81</v>
      </c>
      <c r="H724">
        <f>VLOOKUP(A724,away!$A$2:$E$405,3,FALSE)</f>
        <v>1.2538461538461501</v>
      </c>
      <c r="I724">
        <f>VLOOKUP(C724,away!$B$2:$E$405,3,FALSE)</f>
        <v>0.95</v>
      </c>
      <c r="J724">
        <f>VLOOKUP(B724,home!$B$2:$E$405,4,FALSE)</f>
        <v>1.04</v>
      </c>
      <c r="K724" s="3">
        <f t="shared" si="896"/>
        <v>1.5530815384615342</v>
      </c>
      <c r="L724" s="3">
        <f t="shared" si="897"/>
        <v>1.2387999999999961</v>
      </c>
      <c r="M724" s="5">
        <f t="shared" si="898"/>
        <v>6.1305756191800446E-2</v>
      </c>
      <c r="N724" s="5">
        <f t="shared" si="899"/>
        <v>9.5212838142909165E-2</v>
      </c>
      <c r="O724" s="5">
        <f t="shared" si="900"/>
        <v>7.5945570770402149E-2</v>
      </c>
      <c r="P724" s="5">
        <f t="shared" si="901"/>
        <v>0.11794966389143551</v>
      </c>
      <c r="Q724" s="5">
        <f t="shared" si="902"/>
        <v>7.3936650572139204E-2</v>
      </c>
      <c r="R724" s="5">
        <f t="shared" si="903"/>
        <v>4.7040686535186949E-2</v>
      </c>
      <c r="S724" s="5">
        <f t="shared" si="904"/>
        <v>5.6732532458197343E-2</v>
      </c>
      <c r="T724" s="5">
        <f t="shared" si="905"/>
        <v>9.1592722728765771E-2</v>
      </c>
      <c r="U724" s="5">
        <f t="shared" si="906"/>
        <v>7.3058021814354931E-2</v>
      </c>
      <c r="V724" s="5">
        <f t="shared" si="907"/>
        <v>1.2127886244698394E-2</v>
      </c>
      <c r="W724" s="5">
        <f t="shared" si="908"/>
        <v>3.8276549006423598E-2</v>
      </c>
      <c r="X724" s="5">
        <f t="shared" si="909"/>
        <v>4.7416988909157409E-2</v>
      </c>
      <c r="Y724" s="5">
        <f t="shared" si="910"/>
        <v>2.9370082930332012E-2</v>
      </c>
      <c r="Z724" s="5">
        <f t="shared" si="911"/>
        <v>1.9424667493263138E-2</v>
      </c>
      <c r="AA724" s="5">
        <f t="shared" si="912"/>
        <v>3.0168092474540869E-2</v>
      </c>
      <c r="AB724" s="5">
        <f t="shared" si="913"/>
        <v>2.3426753736404883E-2</v>
      </c>
      <c r="AC724" s="5">
        <f t="shared" si="914"/>
        <v>1.4583460378911613E-3</v>
      </c>
      <c r="AD724" s="5">
        <f t="shared" si="915"/>
        <v>1.486165040447367E-2</v>
      </c>
      <c r="AE724" s="5">
        <f t="shared" si="916"/>
        <v>1.8410612521061926E-2</v>
      </c>
      <c r="AF724" s="5">
        <f t="shared" si="917"/>
        <v>1.1403533395545723E-2</v>
      </c>
      <c r="AG724" s="5">
        <f t="shared" si="918"/>
        <v>4.7088990568006656E-3</v>
      </c>
      <c r="AH724" s="5">
        <f t="shared" si="919"/>
        <v>6.0158195226635734E-3</v>
      </c>
      <c r="AI724" s="5">
        <f t="shared" si="920"/>
        <v>9.3430582393652754E-3</v>
      </c>
      <c r="AJ724" s="5">
        <f t="shared" si="921"/>
        <v>7.2552656321645675E-3</v>
      </c>
      <c r="AK724" s="5">
        <f t="shared" si="922"/>
        <v>3.7560063699830799E-3</v>
      </c>
      <c r="AL724" s="5">
        <f t="shared" si="923"/>
        <v>1.1223182662881859E-4</v>
      </c>
      <c r="AM724" s="5">
        <f t="shared" si="924"/>
        <v>4.6162709748514925E-3</v>
      </c>
      <c r="AN724" s="5">
        <f t="shared" si="925"/>
        <v>5.7186364836460113E-3</v>
      </c>
      <c r="AO724" s="5">
        <f t="shared" si="926"/>
        <v>3.5421234379703287E-3</v>
      </c>
      <c r="AP724" s="5">
        <f t="shared" si="927"/>
        <v>1.4626608383192098E-3</v>
      </c>
      <c r="AQ724" s="5">
        <f t="shared" si="928"/>
        <v>4.529860616274577E-4</v>
      </c>
      <c r="AR724" s="5">
        <f t="shared" si="929"/>
        <v>1.4904794449351224E-3</v>
      </c>
      <c r="AS724" s="5">
        <f t="shared" si="930"/>
        <v>2.3148361093851336E-3</v>
      </c>
      <c r="AT724" s="5">
        <f t="shared" si="931"/>
        <v>1.7975646130250879E-3</v>
      </c>
      <c r="AU724" s="5">
        <f t="shared" si="932"/>
        <v>9.3058813822700503E-4</v>
      </c>
      <c r="AV724" s="5">
        <f t="shared" si="933"/>
        <v>3.6131981434791302E-4</v>
      </c>
      <c r="AW724" s="5">
        <f t="shared" si="934"/>
        <v>5.9980348461967594E-6</v>
      </c>
      <c r="AX724" s="5">
        <f t="shared" si="935"/>
        <v>1.1949075379296145E-3</v>
      </c>
      <c r="AY724" s="5">
        <f t="shared" si="936"/>
        <v>1.4802514579872021E-3</v>
      </c>
      <c r="AZ724" s="5">
        <f t="shared" si="937"/>
        <v>9.1686775307727006E-4</v>
      </c>
      <c r="BA724" s="5">
        <f t="shared" si="938"/>
        <v>3.7860525750403959E-4</v>
      </c>
      <c r="BB724" s="5">
        <f t="shared" si="939"/>
        <v>1.1725404824900065E-4</v>
      </c>
      <c r="BC724" s="5">
        <f t="shared" si="940"/>
        <v>2.9050862994172314E-5</v>
      </c>
      <c r="BD724" s="5">
        <f t="shared" si="941"/>
        <v>3.0773432273093734E-4</v>
      </c>
      <c r="BE724" s="5">
        <f t="shared" si="942"/>
        <v>4.7793649538438248E-4</v>
      </c>
      <c r="BF724" s="5">
        <f t="shared" si="943"/>
        <v>3.7113717376924537E-4</v>
      </c>
      <c r="BG724" s="5">
        <f t="shared" si="944"/>
        <v>1.9213543093926842E-4</v>
      </c>
      <c r="BH724" s="5">
        <f t="shared" si="945"/>
        <v>7.4600497669032216E-5</v>
      </c>
      <c r="BI724" s="5">
        <f t="shared" si="946"/>
        <v>2.3172131137963343E-5</v>
      </c>
      <c r="BJ724" s="8">
        <f t="shared" si="947"/>
        <v>0.44510014238176493</v>
      </c>
      <c r="BK724" s="8">
        <f t="shared" si="948"/>
        <v>0.25116666810863886</v>
      </c>
      <c r="BL724" s="8">
        <f t="shared" si="949"/>
        <v>0.28435077926661734</v>
      </c>
      <c r="BM724" s="8">
        <f t="shared" si="950"/>
        <v>0.52717683772327006</v>
      </c>
      <c r="BN724" s="8">
        <f t="shared" si="951"/>
        <v>0.47139116610387344</v>
      </c>
    </row>
    <row r="725" spans="1:66" x14ac:dyDescent="0.25">
      <c r="A725" t="s">
        <v>37</v>
      </c>
      <c r="B725" t="s">
        <v>39</v>
      </c>
      <c r="C725" t="s">
        <v>229</v>
      </c>
      <c r="D725" t="s">
        <v>504</v>
      </c>
      <c r="E725">
        <f>VLOOKUP(A725,home!$A$2:$E$405,3,FALSE)</f>
        <v>1.5846153846153801</v>
      </c>
      <c r="F725">
        <f>VLOOKUP(B725,home!$B$2:$E$405,3,FALSE)</f>
        <v>1.08</v>
      </c>
      <c r="G725">
        <f>VLOOKUP(C725,away!$B$2:$E$405,4,FALSE)</f>
        <v>1.1200000000000001</v>
      </c>
      <c r="H725">
        <f>VLOOKUP(A725,away!$A$2:$E$405,3,FALSE)</f>
        <v>1.2538461538461501</v>
      </c>
      <c r="I725">
        <f>VLOOKUP(C725,away!$B$2:$E$405,3,FALSE)</f>
        <v>0.57999999999999996</v>
      </c>
      <c r="J725">
        <f>VLOOKUP(B725,home!$B$2:$E$405,4,FALSE)</f>
        <v>0.74</v>
      </c>
      <c r="K725" s="3">
        <f t="shared" si="896"/>
        <v>1.9167507692307642</v>
      </c>
      <c r="L725" s="3">
        <f t="shared" si="897"/>
        <v>0.53815076923076755</v>
      </c>
      <c r="M725" s="5">
        <f t="shared" si="898"/>
        <v>8.5871650079709302E-2</v>
      </c>
      <c r="N725" s="5">
        <f t="shared" si="899"/>
        <v>0.1645945513453978</v>
      </c>
      <c r="O725" s="5">
        <f t="shared" si="900"/>
        <v>4.6211894545510862E-2</v>
      </c>
      <c r="P725" s="5">
        <f t="shared" si="901"/>
        <v>8.8576684417718904E-2</v>
      </c>
      <c r="Q725" s="5">
        <f t="shared" si="902"/>
        <v>0.15774336645124187</v>
      </c>
      <c r="R725" s="5">
        <f t="shared" si="903"/>
        <v>1.2434483298638889E-2</v>
      </c>
      <c r="S725" s="5">
        <f t="shared" si="904"/>
        <v>2.2841732443575298E-2</v>
      </c>
      <c r="T725" s="5">
        <f t="shared" si="905"/>
        <v>8.4889713996786673E-2</v>
      </c>
      <c r="U725" s="5">
        <f t="shared" si="906"/>
        <v>2.383380542765318E-2</v>
      </c>
      <c r="V725" s="5">
        <f t="shared" si="907"/>
        <v>2.61791862148074E-3</v>
      </c>
      <c r="W725" s="5">
        <f t="shared" si="908"/>
        <v>0.10078490632882277</v>
      </c>
      <c r="X725" s="5">
        <f t="shared" si="909"/>
        <v>5.4237474867706831E-2</v>
      </c>
      <c r="Y725" s="5">
        <f t="shared" si="910"/>
        <v>1.4593969410595424E-2</v>
      </c>
      <c r="Z725" s="5">
        <f t="shared" si="911"/>
        <v>2.2305422507165507E-3</v>
      </c>
      <c r="AA725" s="5">
        <f t="shared" si="912"/>
        <v>4.2753935748626685E-3</v>
      </c>
      <c r="AB725" s="5">
        <f t="shared" si="913"/>
        <v>4.0974319616911429E-3</v>
      </c>
      <c r="AC725" s="5">
        <f t="shared" si="914"/>
        <v>1.6877408853134546E-4</v>
      </c>
      <c r="AD725" s="5">
        <f t="shared" si="915"/>
        <v>4.8294886683155402E-2</v>
      </c>
      <c r="AE725" s="5">
        <f t="shared" si="916"/>
        <v>2.5989930418452833E-2</v>
      </c>
      <c r="AF725" s="5">
        <f t="shared" si="917"/>
        <v>6.9932505234722572E-3</v>
      </c>
      <c r="AG725" s="5">
        <f t="shared" si="918"/>
        <v>1.254474382876688E-3</v>
      </c>
      <c r="AH725" s="5">
        <f t="shared" si="919"/>
        <v>3.000920070062097E-4</v>
      </c>
      <c r="AI725" s="5">
        <f t="shared" si="920"/>
        <v>5.7520158526915628E-4</v>
      </c>
      <c r="AJ725" s="5">
        <f t="shared" si="921"/>
        <v>5.5125904051370514E-4</v>
      </c>
      <c r="AK725" s="5">
        <f t="shared" si="922"/>
        <v>3.5220872998335259E-4</v>
      </c>
      <c r="AL725" s="5">
        <f t="shared" si="923"/>
        <v>6.9636249746464664E-6</v>
      </c>
      <c r="AM725" s="5">
        <f t="shared" si="924"/>
        <v>1.8513852239970145E-2</v>
      </c>
      <c r="AN725" s="5">
        <f t="shared" si="925"/>
        <v>9.9632438243647033E-3</v>
      </c>
      <c r="AO725" s="5">
        <f t="shared" si="926"/>
        <v>2.6808636640577792E-3</v>
      </c>
      <c r="AP725" s="5">
        <f t="shared" si="927"/>
        <v>4.8090294767183604E-4</v>
      </c>
      <c r="AQ725" s="5">
        <f t="shared" si="928"/>
        <v>6.4699572803735513E-5</v>
      </c>
      <c r="AR725" s="5">
        <f t="shared" si="929"/>
        <v>3.2298948882079343E-5</v>
      </c>
      <c r="AS725" s="5">
        <f t="shared" si="930"/>
        <v>6.1909035115070715E-5</v>
      </c>
      <c r="AT725" s="5">
        <f t="shared" si="931"/>
        <v>5.9332095339573097E-5</v>
      </c>
      <c r="AU725" s="5">
        <f t="shared" si="932"/>
        <v>3.7908279794066602E-5</v>
      </c>
      <c r="AV725" s="5">
        <f t="shared" si="933"/>
        <v>1.8165181113873054E-5</v>
      </c>
      <c r="AW725" s="5">
        <f t="shared" si="934"/>
        <v>1.9952737318818096E-7</v>
      </c>
      <c r="AX725" s="5">
        <f t="shared" si="935"/>
        <v>5.9144067537312472E-3</v>
      </c>
      <c r="AY725" s="5">
        <f t="shared" si="936"/>
        <v>3.1828425440641175E-3</v>
      </c>
      <c r="AZ725" s="5">
        <f t="shared" si="937"/>
        <v>8.5642458171425895E-4</v>
      </c>
      <c r="BA725" s="5">
        <f t="shared" si="938"/>
        <v>1.5362851581255562E-4</v>
      </c>
      <c r="BB725" s="5">
        <f t="shared" si="939"/>
        <v>2.0668825990076981E-5</v>
      </c>
      <c r="BC725" s="5">
        <f t="shared" si="940"/>
        <v>2.2245889211313627E-6</v>
      </c>
      <c r="BD725" s="5">
        <f t="shared" si="941"/>
        <v>2.896950697706039E-6</v>
      </c>
      <c r="BE725" s="5">
        <f t="shared" si="942"/>
        <v>5.5527324782516489E-6</v>
      </c>
      <c r="BF725" s="5">
        <f t="shared" si="943"/>
        <v>5.3216021245107487E-6</v>
      </c>
      <c r="BG725" s="5">
        <f t="shared" si="944"/>
        <v>3.4000616552320165E-6</v>
      </c>
      <c r="BH725" s="5">
        <f t="shared" si="945"/>
        <v>1.6292676982744988E-6</v>
      </c>
      <c r="BI725" s="5">
        <f t="shared" si="946"/>
        <v>6.2458002279009653E-7</v>
      </c>
      <c r="BJ725" s="8">
        <f t="shared" si="947"/>
        <v>0.7012102824676103</v>
      </c>
      <c r="BK725" s="8">
        <f t="shared" si="948"/>
        <v>0.20326656582005434</v>
      </c>
      <c r="BL725" s="8">
        <f t="shared" si="949"/>
        <v>9.2860808906050585E-2</v>
      </c>
      <c r="BM725" s="8">
        <f t="shared" si="950"/>
        <v>0.44095292628952304</v>
      </c>
      <c r="BN725" s="8">
        <f t="shared" si="951"/>
        <v>0.55543263013821775</v>
      </c>
    </row>
    <row r="726" spans="1:66" x14ac:dyDescent="0.25">
      <c r="A726" t="s">
        <v>37</v>
      </c>
      <c r="B726" t="s">
        <v>225</v>
      </c>
      <c r="C726" t="s">
        <v>231</v>
      </c>
      <c r="D726" t="s">
        <v>504</v>
      </c>
      <c r="E726">
        <f>VLOOKUP(A726,home!$A$2:$E$405,3,FALSE)</f>
        <v>1.5846153846153801</v>
      </c>
      <c r="F726">
        <f>VLOOKUP(B726,home!$B$2:$E$405,3,FALSE)</f>
        <v>1.98</v>
      </c>
      <c r="G726">
        <f>VLOOKUP(C726,away!$B$2:$E$405,4,FALSE)</f>
        <v>0.81</v>
      </c>
      <c r="H726">
        <f>VLOOKUP(A726,away!$A$2:$E$405,3,FALSE)</f>
        <v>1.2538461538461501</v>
      </c>
      <c r="I726">
        <f>VLOOKUP(C726,away!$B$2:$E$405,3,FALSE)</f>
        <v>0.9</v>
      </c>
      <c r="J726">
        <f>VLOOKUP(B726,home!$B$2:$E$405,4,FALSE)</f>
        <v>0.91</v>
      </c>
      <c r="K726" s="3">
        <f t="shared" si="896"/>
        <v>2.5414061538461468</v>
      </c>
      <c r="L726" s="3">
        <f t="shared" si="897"/>
        <v>1.026899999999997</v>
      </c>
      <c r="M726" s="5">
        <f t="shared" si="898"/>
        <v>2.8203585778768313E-2</v>
      </c>
      <c r="N726" s="5">
        <f t="shared" si="899"/>
        <v>7.1676766458689464E-2</v>
      </c>
      <c r="O726" s="5">
        <f t="shared" si="900"/>
        <v>2.8962262236217094E-2</v>
      </c>
      <c r="P726" s="5">
        <f t="shared" si="901"/>
        <v>7.3604871476427983E-2</v>
      </c>
      <c r="Q726" s="5">
        <f t="shared" si="902"/>
        <v>9.1079887682953276E-2</v>
      </c>
      <c r="R726" s="5">
        <f t="shared" si="903"/>
        <v>1.4870673545185625E-2</v>
      </c>
      <c r="S726" s="5">
        <f t="shared" si="904"/>
        <v>4.8022945978910929E-2</v>
      </c>
      <c r="T726" s="5">
        <f t="shared" si="905"/>
        <v>9.352993666162443E-2</v>
      </c>
      <c r="U726" s="5">
        <f t="shared" si="906"/>
        <v>3.7792421259571843E-2</v>
      </c>
      <c r="V726" s="5">
        <f t="shared" si="907"/>
        <v>1.3925426970818906E-2</v>
      </c>
      <c r="W726" s="5">
        <f t="shared" si="908"/>
        <v>7.7156995683024435E-2</v>
      </c>
      <c r="X726" s="5">
        <f t="shared" si="909"/>
        <v>7.9232518866897542E-2</v>
      </c>
      <c r="Y726" s="5">
        <f t="shared" si="910"/>
        <v>4.0681936812208434E-2</v>
      </c>
      <c r="Z726" s="5">
        <f t="shared" si="911"/>
        <v>5.0902315545170249E-3</v>
      </c>
      <c r="AA726" s="5">
        <f t="shared" si="912"/>
        <v>1.2936345797151404E-2</v>
      </c>
      <c r="AB726" s="5">
        <f t="shared" si="913"/>
        <v>1.6438254408581161E-2</v>
      </c>
      <c r="AC726" s="5">
        <f t="shared" si="914"/>
        <v>2.2713850786597392E-3</v>
      </c>
      <c r="AD726" s="5">
        <f t="shared" si="915"/>
        <v>4.902181591027973E-2</v>
      </c>
      <c r="AE726" s="5">
        <f t="shared" si="916"/>
        <v>5.0340502758266098E-2</v>
      </c>
      <c r="AF726" s="5">
        <f t="shared" si="917"/>
        <v>2.5847331141231656E-2</v>
      </c>
      <c r="AG726" s="5">
        <f t="shared" si="918"/>
        <v>8.8475414496435693E-3</v>
      </c>
      <c r="AH726" s="5">
        <f t="shared" si="919"/>
        <v>1.3067896958333795E-3</v>
      </c>
      <c r="AI726" s="5">
        <f t="shared" si="920"/>
        <v>3.321083374773685E-3</v>
      </c>
      <c r="AJ726" s="5">
        <f t="shared" si="921"/>
        <v>4.2201108630429878E-3</v>
      </c>
      <c r="AK726" s="5">
        <f t="shared" si="922"/>
        <v>3.5750052390834735E-3</v>
      </c>
      <c r="AL726" s="5">
        <f t="shared" si="923"/>
        <v>2.3711170359633254E-4</v>
      </c>
      <c r="AM726" s="5">
        <f t="shared" si="924"/>
        <v>2.4916868925419548E-2</v>
      </c>
      <c r="AN726" s="5">
        <f t="shared" si="925"/>
        <v>2.5587132699513258E-2</v>
      </c>
      <c r="AO726" s="5">
        <f t="shared" si="926"/>
        <v>1.3137713284565046E-2</v>
      </c>
      <c r="AP726" s="5">
        <f t="shared" si="927"/>
        <v>4.4970392573066018E-3</v>
      </c>
      <c r="AQ726" s="5">
        <f t="shared" si="928"/>
        <v>1.1545024033320342E-3</v>
      </c>
      <c r="AR726" s="5">
        <f t="shared" si="929"/>
        <v>2.6838846773025876E-4</v>
      </c>
      <c r="AS726" s="5">
        <f t="shared" si="930"/>
        <v>6.8208410351101758E-4</v>
      </c>
      <c r="AT726" s="5">
        <f t="shared" si="931"/>
        <v>8.6672636905176642E-4</v>
      </c>
      <c r="AU726" s="5">
        <f t="shared" si="932"/>
        <v>7.3423457600296175E-4</v>
      </c>
      <c r="AV726" s="5">
        <f t="shared" si="933"/>
        <v>4.66497067455136E-4</v>
      </c>
      <c r="AW726" s="5">
        <f t="shared" si="934"/>
        <v>1.7189083494623566E-5</v>
      </c>
      <c r="AX726" s="5">
        <f t="shared" si="935"/>
        <v>1.0553980670273185E-2</v>
      </c>
      <c r="AY726" s="5">
        <f t="shared" si="936"/>
        <v>1.08378827503035E-2</v>
      </c>
      <c r="AZ726" s="5">
        <f t="shared" si="937"/>
        <v>5.5647108981433163E-3</v>
      </c>
      <c r="BA726" s="5">
        <f t="shared" si="938"/>
        <v>1.9048005404344516E-3</v>
      </c>
      <c r="BB726" s="5">
        <f t="shared" si="939"/>
        <v>4.8900991874303325E-4</v>
      </c>
      <c r="BC726" s="5">
        <f t="shared" si="940"/>
        <v>1.0043285711144389E-4</v>
      </c>
      <c r="BD726" s="5">
        <f t="shared" si="941"/>
        <v>4.5934686252033638E-5</v>
      </c>
      <c r="BE726" s="5">
        <f t="shared" si="942"/>
        <v>1.1673869431591027E-4</v>
      </c>
      <c r="BF726" s="5">
        <f t="shared" si="943"/>
        <v>1.4834021806320934E-4</v>
      </c>
      <c r="BG726" s="5">
        <f t="shared" si="944"/>
        <v>1.2566424768290649E-4</v>
      </c>
      <c r="BH726" s="5">
        <f t="shared" si="945"/>
        <v>7.9840973094946264E-5</v>
      </c>
      <c r="BI726" s="5">
        <f t="shared" si="946"/>
        <v>4.0581668070512176E-5</v>
      </c>
      <c r="BJ726" s="8">
        <f t="shared" si="947"/>
        <v>0.68615930762996402</v>
      </c>
      <c r="BK726" s="8">
        <f t="shared" si="948"/>
        <v>0.17710320973748572</v>
      </c>
      <c r="BL726" s="8">
        <f t="shared" si="949"/>
        <v>0.12699797749067129</v>
      </c>
      <c r="BM726" s="8">
        <f t="shared" si="950"/>
        <v>0.67613198556758747</v>
      </c>
      <c r="BN726" s="8">
        <f t="shared" si="951"/>
        <v>0.30839804717824176</v>
      </c>
    </row>
    <row r="727" spans="1:66" s="10" customFormat="1" x14ac:dyDescent="0.25">
      <c r="A727" t="s">
        <v>37</v>
      </c>
      <c r="B727" t="s">
        <v>38</v>
      </c>
      <c r="C727" t="s">
        <v>224</v>
      </c>
      <c r="D727" t="s">
        <v>504</v>
      </c>
      <c r="E727">
        <f>VLOOKUP(A727,home!$A$2:$E$405,3,FALSE)</f>
        <v>1.5846153846153801</v>
      </c>
      <c r="F727">
        <f>VLOOKUP(B727,home!$B$2:$E$405,3,FALSE)</f>
        <v>0.63</v>
      </c>
      <c r="G727">
        <f>VLOOKUP(C727,away!$B$2:$E$405,4,FALSE)</f>
        <v>1.5</v>
      </c>
      <c r="H727">
        <f>VLOOKUP(A727,away!$A$2:$E$405,3,FALSE)</f>
        <v>1.2538461538461501</v>
      </c>
      <c r="I727">
        <f>VLOOKUP(C727,away!$B$2:$E$405,3,FALSE)</f>
        <v>0.57999999999999996</v>
      </c>
      <c r="J727">
        <f>VLOOKUP(B727,home!$B$2:$E$405,4,FALSE)</f>
        <v>1.03</v>
      </c>
      <c r="K727" s="3">
        <f t="shared" si="896"/>
        <v>1.4974615384615342</v>
      </c>
      <c r="L727" s="3">
        <f t="shared" si="897"/>
        <v>0.74904769230769008</v>
      </c>
      <c r="M727" s="5">
        <f t="shared" si="898"/>
        <v>0.10576779184932207</v>
      </c>
      <c r="N727" s="5">
        <f t="shared" si="899"/>
        <v>0.15838320030236513</v>
      </c>
      <c r="O727" s="5">
        <f t="shared" si="900"/>
        <v>7.9225120405214802E-2</v>
      </c>
      <c r="P727" s="5">
        <f t="shared" si="901"/>
        <v>0.11863657068679323</v>
      </c>
      <c r="Q727" s="5">
        <f t="shared" si="902"/>
        <v>0.11858637539562052</v>
      </c>
      <c r="R727" s="5">
        <f t="shared" si="903"/>
        <v>2.9671696806162513E-2</v>
      </c>
      <c r="S727" s="5">
        <f t="shared" si="904"/>
        <v>3.3267773814294445E-2</v>
      </c>
      <c r="T727" s="5">
        <f t="shared" si="905"/>
        <v>8.8826850829222981E-2</v>
      </c>
      <c r="U727" s="5">
        <f t="shared" si="906"/>
        <v>4.4432224748120301E-2</v>
      </c>
      <c r="V727" s="5">
        <f t="shared" si="907"/>
        <v>4.1461630559880029E-3</v>
      </c>
      <c r="W727" s="5">
        <f t="shared" si="908"/>
        <v>5.9192845380167634E-2</v>
      </c>
      <c r="X727" s="5">
        <f t="shared" si="909"/>
        <v>4.4338264233140474E-2</v>
      </c>
      <c r="Y727" s="5">
        <f t="shared" si="910"/>
        <v>1.6605737252381233E-2</v>
      </c>
      <c r="Z727" s="5">
        <f t="shared" si="911"/>
        <v>7.4085053398364993E-3</v>
      </c>
      <c r="AA727" s="5">
        <f t="shared" si="912"/>
        <v>1.1093951803892055E-2</v>
      </c>
      <c r="AB727" s="5">
        <f t="shared" si="913"/>
        <v>8.3063830679371547E-3</v>
      </c>
      <c r="AC727" s="5">
        <f t="shared" si="914"/>
        <v>2.9066419811633095E-4</v>
      </c>
      <c r="AD727" s="5">
        <f t="shared" si="915"/>
        <v>2.2159752327225384E-2</v>
      </c>
      <c r="AE727" s="5">
        <f t="shared" si="916"/>
        <v>1.6598711342818137E-2</v>
      </c>
      <c r="AF727" s="5">
        <f t="shared" si="917"/>
        <v>6.2166132133097017E-3</v>
      </c>
      <c r="AG727" s="5">
        <f t="shared" si="918"/>
        <v>1.5521799271330427E-3</v>
      </c>
      <c r="AH727" s="5">
        <f t="shared" si="919"/>
        <v>1.387330957063432E-3</v>
      </c>
      <c r="AI727" s="5">
        <f t="shared" si="920"/>
        <v>2.0774747493195194E-3</v>
      </c>
      <c r="AJ727" s="5">
        <f t="shared" si="921"/>
        <v>1.5554692671154989E-3</v>
      </c>
      <c r="AK727" s="5">
        <f t="shared" si="922"/>
        <v>7.7641846725480317E-4</v>
      </c>
      <c r="AL727" s="5">
        <f t="shared" si="923"/>
        <v>1.3041173719528379E-5</v>
      </c>
      <c r="AM727" s="5">
        <f t="shared" si="924"/>
        <v>6.6366753623706949E-3</v>
      </c>
      <c r="AN727" s="5">
        <f t="shared" si="925"/>
        <v>4.9711863647790714E-3</v>
      </c>
      <c r="AO727" s="5">
        <f t="shared" si="926"/>
        <v>1.861827837284609E-3</v>
      </c>
      <c r="AP727" s="5">
        <f t="shared" si="927"/>
        <v>4.6486594833075145E-4</v>
      </c>
      <c r="AQ727" s="5">
        <f t="shared" si="928"/>
        <v>8.7051691457393801E-5</v>
      </c>
      <c r="AR727" s="5">
        <f t="shared" si="929"/>
        <v>2.078354103710766E-4</v>
      </c>
      <c r="AS727" s="5">
        <f t="shared" si="930"/>
        <v>3.1122553336105664E-4</v>
      </c>
      <c r="AT727" s="5">
        <f t="shared" si="931"/>
        <v>2.3302413299767973E-4</v>
      </c>
      <c r="AU727" s="5">
        <f t="shared" si="932"/>
        <v>1.1631489223245686E-4</v>
      </c>
      <c r="AV727" s="5">
        <f t="shared" si="933"/>
        <v>4.3544269367100601E-5</v>
      </c>
      <c r="AW727" s="5">
        <f t="shared" si="934"/>
        <v>4.0633040990705832E-7</v>
      </c>
      <c r="AX727" s="5">
        <f t="shared" si="935"/>
        <v>1.6563610164008987E-3</v>
      </c>
      <c r="AY727" s="5">
        <f t="shared" si="936"/>
        <v>1.2406933969635132E-3</v>
      </c>
      <c r="AZ727" s="5">
        <f t="shared" si="937"/>
        <v>4.6466926292845415E-4</v>
      </c>
      <c r="BA727" s="5">
        <f t="shared" si="938"/>
        <v>1.1601981302762466E-4</v>
      </c>
      <c r="BB727" s="5">
        <f t="shared" si="939"/>
        <v>2.1726093302577976E-5</v>
      </c>
      <c r="BC727" s="5">
        <f t="shared" si="940"/>
        <v>3.2547760102315197E-6</v>
      </c>
      <c r="BD727" s="5">
        <f t="shared" si="941"/>
        <v>2.594643908637944E-5</v>
      </c>
      <c r="BE727" s="5">
        <f t="shared" si="942"/>
        <v>3.8853794591888234E-5</v>
      </c>
      <c r="BF727" s="5">
        <f t="shared" si="943"/>
        <v>2.9091031512318701E-5</v>
      </c>
      <c r="BG727" s="5">
        <f t="shared" si="944"/>
        <v>1.4520900267956576E-5</v>
      </c>
      <c r="BH727" s="5">
        <f t="shared" si="945"/>
        <v>5.4361224137751895E-6</v>
      </c>
      <c r="BI727" s="5">
        <f t="shared" si="946"/>
        <v>1.6280768465994041E-6</v>
      </c>
      <c r="BJ727" s="8">
        <f t="shared" si="947"/>
        <v>0.54998486176623995</v>
      </c>
      <c r="BK727" s="8">
        <f t="shared" si="948"/>
        <v>0.2633626981751972</v>
      </c>
      <c r="BL727" s="8">
        <f t="shared" si="949"/>
        <v>0.17955349087512834</v>
      </c>
      <c r="BM727" s="8">
        <f t="shared" si="950"/>
        <v>0.38879851364437007</v>
      </c>
      <c r="BN727" s="8">
        <f t="shared" si="951"/>
        <v>0.61027075544547826</v>
      </c>
    </row>
    <row r="728" spans="1:66" x14ac:dyDescent="0.25">
      <c r="A728" t="s">
        <v>337</v>
      </c>
      <c r="B728" t="s">
        <v>374</v>
      </c>
      <c r="C728" t="s">
        <v>373</v>
      </c>
      <c r="D728" t="s">
        <v>504</v>
      </c>
      <c r="E728">
        <f>VLOOKUP(A728,home!$A$2:$E$405,3,FALSE)</f>
        <v>1.3762376237623799</v>
      </c>
      <c r="F728">
        <f>VLOOKUP(B728,home!$B$2:$E$405,3,FALSE)</f>
        <v>1.19</v>
      </c>
      <c r="G728">
        <f>VLOOKUP(C728,away!$B$2:$E$405,4,FALSE)</f>
        <v>0.8</v>
      </c>
      <c r="H728">
        <f>VLOOKUP(A728,away!$A$2:$E$405,3,FALSE)</f>
        <v>1.0792079207920799</v>
      </c>
      <c r="I728">
        <f>VLOOKUP(C728,away!$B$2:$E$405,3,FALSE)</f>
        <v>0.44</v>
      </c>
      <c r="J728">
        <f>VLOOKUP(B728,home!$B$2:$E$405,4,FALSE)</f>
        <v>0.93</v>
      </c>
      <c r="K728" s="3">
        <f t="shared" si="896"/>
        <v>1.3101782178217858</v>
      </c>
      <c r="L728" s="3">
        <f t="shared" si="897"/>
        <v>0.44161188118811912</v>
      </c>
      <c r="M728" s="5">
        <f t="shared" si="898"/>
        <v>0.17346314914560976</v>
      </c>
      <c r="N728" s="5">
        <f t="shared" si="899"/>
        <v>0.2272676396053496</v>
      </c>
      <c r="O728" s="5">
        <f t="shared" si="900"/>
        <v>7.6603387611007989E-2</v>
      </c>
      <c r="P728" s="5">
        <f t="shared" si="901"/>
        <v>0.10036408985930191</v>
      </c>
      <c r="Q728" s="5">
        <f t="shared" si="902"/>
        <v>0.14888055551335044</v>
      </c>
      <c r="R728" s="5">
        <f t="shared" si="903"/>
        <v>1.691448305413995E-2</v>
      </c>
      <c r="S728" s="5">
        <f t="shared" si="904"/>
        <v>1.4517421398868011E-2</v>
      </c>
      <c r="T728" s="5">
        <f t="shared" si="905"/>
        <v>6.574742219258288E-2</v>
      </c>
      <c r="U728" s="5">
        <f t="shared" si="906"/>
        <v>2.2160987263249877E-2</v>
      </c>
      <c r="V728" s="5">
        <f t="shared" si="907"/>
        <v>9.332931922286994E-4</v>
      </c>
      <c r="W728" s="5">
        <f t="shared" si="908"/>
        <v>6.5020020296932976E-2</v>
      </c>
      <c r="X728" s="5">
        <f t="shared" si="909"/>
        <v>2.8713613478218256E-2</v>
      </c>
      <c r="Y728" s="5">
        <f t="shared" si="910"/>
        <v>6.3401364319122487E-3</v>
      </c>
      <c r="Z728" s="5">
        <f t="shared" si="911"/>
        <v>2.4898788936211025E-3</v>
      </c>
      <c r="AA728" s="5">
        <f t="shared" si="912"/>
        <v>3.2621850914365757E-3</v>
      </c>
      <c r="AB728" s="5">
        <f t="shared" si="913"/>
        <v>2.1370219246515864E-3</v>
      </c>
      <c r="AC728" s="5">
        <f t="shared" si="914"/>
        <v>3.3749647357119439E-5</v>
      </c>
      <c r="AD728" s="5">
        <f t="shared" si="915"/>
        <v>2.1296953578842995E-2</v>
      </c>
      <c r="AE728" s="5">
        <f t="shared" si="916"/>
        <v>9.4049877335289009E-3</v>
      </c>
      <c r="AF728" s="5">
        <f t="shared" si="917"/>
        <v>2.0766771627774416E-3</v>
      </c>
      <c r="AG728" s="5">
        <f t="shared" si="918"/>
        <v>3.0569510282485066E-4</v>
      </c>
      <c r="AH728" s="5">
        <f t="shared" si="919"/>
        <v>2.7489002553565185E-4</v>
      </c>
      <c r="AI728" s="5">
        <f t="shared" si="920"/>
        <v>3.6015492375328552E-4</v>
      </c>
      <c r="AJ728" s="5">
        <f t="shared" si="921"/>
        <v>2.3593356807141043E-4</v>
      </c>
      <c r="AK728" s="5">
        <f t="shared" si="922"/>
        <v>1.0303834058004518E-4</v>
      </c>
      <c r="AL728" s="5">
        <f t="shared" si="923"/>
        <v>7.8108869964682465E-7</v>
      </c>
      <c r="AM728" s="5">
        <f t="shared" si="924"/>
        <v>5.5805609369923631E-3</v>
      </c>
      <c r="AN728" s="5">
        <f t="shared" si="925"/>
        <v>2.4644420134701298E-3</v>
      </c>
      <c r="AO728" s="5">
        <f t="shared" si="926"/>
        <v>5.441634368237901E-4</v>
      </c>
      <c r="AP728" s="5">
        <f t="shared" si="927"/>
        <v>8.010301300318207E-5</v>
      </c>
      <c r="AQ728" s="5">
        <f t="shared" si="928"/>
        <v>8.8436105652928977E-6</v>
      </c>
      <c r="AR728" s="5">
        <f t="shared" si="929"/>
        <v>2.4278940259329872E-5</v>
      </c>
      <c r="AS728" s="5">
        <f t="shared" si="930"/>
        <v>3.1809738679570419E-5</v>
      </c>
      <c r="AT728" s="5">
        <f t="shared" si="931"/>
        <v>2.0838213366288152E-5</v>
      </c>
      <c r="AU728" s="5">
        <f t="shared" si="932"/>
        <v>9.1005910836111755E-6</v>
      </c>
      <c r="AV728" s="5">
        <f t="shared" si="933"/>
        <v>2.9808490517626308E-6</v>
      </c>
      <c r="AW728" s="5">
        <f t="shared" si="934"/>
        <v>1.2553619990048484E-8</v>
      </c>
      <c r="AX728" s="5">
        <f t="shared" si="935"/>
        <v>1.2185882304790879E-3</v>
      </c>
      <c r="AY728" s="5">
        <f t="shared" si="936"/>
        <v>5.3814304085557125E-4</v>
      </c>
      <c r="AZ728" s="5">
        <f t="shared" si="937"/>
        <v>1.1882518031026184E-4</v>
      </c>
      <c r="BA728" s="5">
        <f t="shared" si="938"/>
        <v>1.7491537136444063E-5</v>
      </c>
      <c r="BB728" s="5">
        <f t="shared" si="939"/>
        <v>1.9311176549242268E-6</v>
      </c>
      <c r="BC728" s="5">
        <f t="shared" si="940"/>
        <v>1.7056090007733543E-7</v>
      </c>
      <c r="BD728" s="5">
        <f t="shared" si="941"/>
        <v>1.7869780801961041E-6</v>
      </c>
      <c r="BE728" s="5">
        <f t="shared" si="942"/>
        <v>2.3412597563979277E-6</v>
      </c>
      <c r="BF728" s="5">
        <f t="shared" si="943"/>
        <v>1.533733767547653E-6</v>
      </c>
      <c r="BG728" s="5">
        <f t="shared" si="944"/>
        <v>6.6982152472622569E-7</v>
      </c>
      <c r="BH728" s="5">
        <f t="shared" si="945"/>
        <v>2.1939639288111939E-7</v>
      </c>
      <c r="BI728" s="5">
        <f t="shared" si="946"/>
        <v>5.7489675004302656E-8</v>
      </c>
      <c r="BJ728" s="8">
        <f t="shared" si="947"/>
        <v>0.58562696377451173</v>
      </c>
      <c r="BK728" s="8">
        <f t="shared" si="948"/>
        <v>0.28985062737292078</v>
      </c>
      <c r="BL728" s="8">
        <f t="shared" si="949"/>
        <v>0.1221476988140637</v>
      </c>
      <c r="BM728" s="8">
        <f t="shared" si="950"/>
        <v>0.25608373357912201</v>
      </c>
      <c r="BN728" s="8">
        <f t="shared" si="951"/>
        <v>0.74349330478875975</v>
      </c>
    </row>
    <row r="729" spans="1:66" x14ac:dyDescent="0.25">
      <c r="A729" t="s">
        <v>337</v>
      </c>
      <c r="B729" t="s">
        <v>382</v>
      </c>
      <c r="C729" t="s">
        <v>368</v>
      </c>
      <c r="D729" t="s">
        <v>504</v>
      </c>
      <c r="E729">
        <f>VLOOKUP(A729,home!$A$2:$E$405,3,FALSE)</f>
        <v>1.3762376237623799</v>
      </c>
      <c r="F729">
        <f>VLOOKUP(B729,home!$B$2:$E$405,3,FALSE)</f>
        <v>0.94</v>
      </c>
      <c r="G729">
        <f>VLOOKUP(C729,away!$B$2:$E$405,4,FALSE)</f>
        <v>0.53</v>
      </c>
      <c r="H729">
        <f>VLOOKUP(A729,away!$A$2:$E$405,3,FALSE)</f>
        <v>1.0792079207920799</v>
      </c>
      <c r="I729">
        <f>VLOOKUP(C729,away!$B$2:$E$405,3,FALSE)</f>
        <v>0.66</v>
      </c>
      <c r="J729">
        <f>VLOOKUP(B729,home!$B$2:$E$405,4,FALSE)</f>
        <v>0.65</v>
      </c>
      <c r="K729" s="3">
        <f t="shared" si="896"/>
        <v>0.68564158415841769</v>
      </c>
      <c r="L729" s="3">
        <f t="shared" si="897"/>
        <v>0.46298019801980234</v>
      </c>
      <c r="M729" s="5">
        <f t="shared" si="898"/>
        <v>0.31707346467914027</v>
      </c>
      <c r="N729" s="5">
        <f t="shared" si="899"/>
        <v>0.21739875261720382</v>
      </c>
      <c r="O729" s="5">
        <f t="shared" si="900"/>
        <v>0.14679873546397315</v>
      </c>
      <c r="P729" s="5">
        <f t="shared" si="901"/>
        <v>0.10065131753597104</v>
      </c>
      <c r="Q729" s="5">
        <f t="shared" si="902"/>
        <v>7.452881256926179E-2</v>
      </c>
      <c r="R729" s="5">
        <f t="shared" si="903"/>
        <v>3.3982453807083438E-2</v>
      </c>
      <c r="S729" s="5">
        <f t="shared" si="904"/>
        <v>7.987650221675387E-3</v>
      </c>
      <c r="T729" s="5">
        <f t="shared" si="905"/>
        <v>3.4505364401497547E-2</v>
      </c>
      <c r="U729" s="5">
        <f t="shared" si="906"/>
        <v>2.3299783461878939E-2</v>
      </c>
      <c r="V729" s="5">
        <f t="shared" si="907"/>
        <v>2.8173194626876746E-4</v>
      </c>
      <c r="W729" s="5">
        <f t="shared" si="908"/>
        <v>1.703335103847815E-2</v>
      </c>
      <c r="X729" s="5">
        <f t="shared" si="909"/>
        <v>7.8861042367354191E-3</v>
      </c>
      <c r="Y729" s="5">
        <f t="shared" si="910"/>
        <v>1.8255550505642832E-3</v>
      </c>
      <c r="Z729" s="5">
        <f t="shared" si="911"/>
        <v>5.2444010642674257E-3</v>
      </c>
      <c r="AA729" s="5">
        <f t="shared" si="912"/>
        <v>3.5957794536664095E-3</v>
      </c>
      <c r="AB729" s="5">
        <f t="shared" si="913"/>
        <v>1.2327079604480633E-3</v>
      </c>
      <c r="AC729" s="5">
        <f t="shared" si="914"/>
        <v>5.5895349861230375E-6</v>
      </c>
      <c r="AD729" s="5">
        <f t="shared" si="915"/>
        <v>2.9196934473871461E-3</v>
      </c>
      <c r="AE729" s="5">
        <f t="shared" si="916"/>
        <v>1.3517602504284202E-3</v>
      </c>
      <c r="AF729" s="5">
        <f t="shared" si="917"/>
        <v>3.1291911420932379E-4</v>
      </c>
      <c r="AG729" s="5">
        <f t="shared" si="918"/>
        <v>4.8291784486937964E-5</v>
      </c>
      <c r="AH729" s="5">
        <f t="shared" si="919"/>
        <v>6.0701346080744851E-4</v>
      </c>
      <c r="AI729" s="5">
        <f t="shared" si="920"/>
        <v>4.1619367087350262E-4</v>
      </c>
      <c r="AJ729" s="5">
        <f t="shared" si="921"/>
        <v>1.426798439072077E-4</v>
      </c>
      <c r="AK729" s="5">
        <f t="shared" si="922"/>
        <v>3.2609078068004554E-5</v>
      </c>
      <c r="AL729" s="5">
        <f t="shared" si="923"/>
        <v>7.0973338792131585E-8</v>
      </c>
      <c r="AM729" s="5">
        <f t="shared" si="924"/>
        <v>4.003726481046951E-4</v>
      </c>
      <c r="AN729" s="5">
        <f t="shared" si="925"/>
        <v>1.8536460790122435E-4</v>
      </c>
      <c r="AO729" s="5">
        <f t="shared" si="926"/>
        <v>4.2910071435985932E-5</v>
      </c>
      <c r="AP729" s="5">
        <f t="shared" si="927"/>
        <v>6.622171123492212E-6</v>
      </c>
      <c r="AQ729" s="5">
        <f t="shared" si="928"/>
        <v>7.6648352451886003E-7</v>
      </c>
      <c r="AR729" s="5">
        <f t="shared" si="929"/>
        <v>5.6207042457063621E-5</v>
      </c>
      <c r="AS729" s="5">
        <f t="shared" si="930"/>
        <v>3.8537885631120544E-5</v>
      </c>
      <c r="AT729" s="5">
        <f t="shared" si="931"/>
        <v>1.3211588477118705E-5</v>
      </c>
      <c r="AU729" s="5">
        <f t="shared" si="932"/>
        <v>3.0194714842335892E-6</v>
      </c>
      <c r="AV729" s="5">
        <f t="shared" si="933"/>
        <v>5.1756880294277154E-7</v>
      </c>
      <c r="AW729" s="5">
        <f t="shared" si="934"/>
        <v>6.258241258749632E-10</v>
      </c>
      <c r="AX729" s="5">
        <f t="shared" si="935"/>
        <v>4.575202278336728E-5</v>
      </c>
      <c r="AY729" s="5">
        <f t="shared" si="936"/>
        <v>2.1182280568049891E-5</v>
      </c>
      <c r="AZ729" s="5">
        <f t="shared" si="937"/>
        <v>4.9034882259533751E-6</v>
      </c>
      <c r="BA729" s="5">
        <f t="shared" si="938"/>
        <v>7.5673931661322104E-7</v>
      </c>
      <c r="BB729" s="5">
        <f t="shared" si="939"/>
        <v>8.7588829663739722E-8</v>
      </c>
      <c r="BC729" s="5">
        <f t="shared" si="940"/>
        <v>8.1103787404081926E-9</v>
      </c>
      <c r="BD729" s="5">
        <f t="shared" si="941"/>
        <v>4.3371246078131249E-6</v>
      </c>
      <c r="BE729" s="5">
        <f t="shared" si="942"/>
        <v>2.973712986793447E-6</v>
      </c>
      <c r="BF729" s="5">
        <f t="shared" si="943"/>
        <v>1.0194506415487593E-6</v>
      </c>
      <c r="BG729" s="5">
        <f t="shared" si="944"/>
        <v>2.3299258428093555E-7</v>
      </c>
      <c r="BH729" s="5">
        <f t="shared" si="945"/>
        <v>3.9937351145886064E-8</v>
      </c>
      <c r="BI729" s="5">
        <f t="shared" si="946"/>
        <v>5.4765417413512654E-9</v>
      </c>
      <c r="BJ729" s="8">
        <f t="shared" si="947"/>
        <v>0.3585193307224453</v>
      </c>
      <c r="BK729" s="8">
        <f t="shared" si="948"/>
        <v>0.42602100717194857</v>
      </c>
      <c r="BL729" s="8">
        <f t="shared" si="949"/>
        <v>0.21022805845227197</v>
      </c>
      <c r="BM729" s="8">
        <f t="shared" si="950"/>
        <v>0.10955807908355551</v>
      </c>
      <c r="BN729" s="8">
        <f t="shared" si="951"/>
        <v>0.89043353667263347</v>
      </c>
    </row>
    <row r="730" spans="1:66" x14ac:dyDescent="0.25">
      <c r="A730" t="s">
        <v>337</v>
      </c>
      <c r="B730" t="s">
        <v>407</v>
      </c>
      <c r="C730" t="s">
        <v>338</v>
      </c>
      <c r="D730" t="s">
        <v>504</v>
      </c>
      <c r="E730">
        <f>VLOOKUP(A730,home!$A$2:$E$405,3,FALSE)</f>
        <v>1.3762376237623799</v>
      </c>
      <c r="F730">
        <f>VLOOKUP(B730,home!$B$2:$E$405,3,FALSE)</f>
        <v>1.45</v>
      </c>
      <c r="G730">
        <f>VLOOKUP(C730,away!$B$2:$E$405,4,FALSE)</f>
        <v>0.94</v>
      </c>
      <c r="H730">
        <f>VLOOKUP(A730,away!$A$2:$E$405,3,FALSE)</f>
        <v>1.0792079207920799</v>
      </c>
      <c r="I730">
        <f>VLOOKUP(C730,away!$B$2:$E$405,3,FALSE)</f>
        <v>0.87</v>
      </c>
      <c r="J730">
        <f>VLOOKUP(B730,home!$B$2:$E$405,4,FALSE)</f>
        <v>0.59</v>
      </c>
      <c r="K730" s="3">
        <f t="shared" si="896"/>
        <v>1.8758118811881237</v>
      </c>
      <c r="L730" s="3">
        <f t="shared" si="897"/>
        <v>0.55395742574257456</v>
      </c>
      <c r="M730" s="5">
        <f t="shared" si="898"/>
        <v>8.8057144412301697E-2</v>
      </c>
      <c r="N730" s="5">
        <f t="shared" si="899"/>
        <v>0.1651786377120939</v>
      </c>
      <c r="O730" s="5">
        <f t="shared" si="900"/>
        <v>4.8779909036880779E-2</v>
      </c>
      <c r="P730" s="5">
        <f t="shared" si="901"/>
        <v>9.1501932934656874E-2</v>
      </c>
      <c r="Q730" s="5">
        <f t="shared" si="902"/>
        <v>0.15492202556940726</v>
      </c>
      <c r="R730" s="5">
        <f t="shared" si="903"/>
        <v>1.3510996419013713E-2</v>
      </c>
      <c r="S730" s="5">
        <f t="shared" si="904"/>
        <v>2.3770370327864009E-2</v>
      </c>
      <c r="T730" s="5">
        <f t="shared" si="905"/>
        <v>8.5820206475254152E-2</v>
      </c>
      <c r="U730" s="5">
        <f t="shared" si="906"/>
        <v>2.5344087609476113E-2</v>
      </c>
      <c r="V730" s="5">
        <f t="shared" si="907"/>
        <v>2.7444739260428547E-3</v>
      </c>
      <c r="W730" s="5">
        <f t="shared" si="908"/>
        <v>9.6868192073608125E-2</v>
      </c>
      <c r="X730" s="5">
        <f t="shared" si="909"/>
        <v>5.3660854317433219E-2</v>
      </c>
      <c r="Y730" s="5">
        <f t="shared" si="910"/>
        <v>1.4862914360416313E-2</v>
      </c>
      <c r="Z730" s="5">
        <f t="shared" si="911"/>
        <v>2.4948389318313266E-3</v>
      </c>
      <c r="AA730" s="5">
        <f t="shared" si="912"/>
        <v>4.6798485099798894E-3</v>
      </c>
      <c r="AB730" s="5">
        <f t="shared" si="913"/>
        <v>4.3892577185904082E-3</v>
      </c>
      <c r="AC730" s="5">
        <f t="shared" si="914"/>
        <v>1.782398455554826E-4</v>
      </c>
      <c r="AD730" s="5">
        <f t="shared" si="915"/>
        <v>4.5426626400221819E-2</v>
      </c>
      <c r="AE730" s="5">
        <f t="shared" si="916"/>
        <v>2.5164417020836556E-2</v>
      </c>
      <c r="AF730" s="5">
        <f t="shared" si="917"/>
        <v>6.9700078365876224E-3</v>
      </c>
      <c r="AG730" s="5">
        <f t="shared" si="918"/>
        <v>1.2870291995205501E-3</v>
      </c>
      <c r="AH730" s="5">
        <f t="shared" si="919"/>
        <v>3.4550863807990907E-4</v>
      </c>
      <c r="AI730" s="5">
        <f t="shared" si="920"/>
        <v>6.4810920836342071E-4</v>
      </c>
      <c r="AJ730" s="5">
        <f t="shared" si="921"/>
        <v>6.078654766777671E-4</v>
      </c>
      <c r="AK730" s="5">
        <f t="shared" si="922"/>
        <v>3.8008042777207924E-4</v>
      </c>
      <c r="AL730" s="5">
        <f t="shared" si="923"/>
        <v>7.4085029684532652E-6</v>
      </c>
      <c r="AM730" s="5">
        <f t="shared" si="924"/>
        <v>1.7042361104766032E-2</v>
      </c>
      <c r="AN730" s="5">
        <f t="shared" si="925"/>
        <v>9.4407424861715685E-3</v>
      </c>
      <c r="AO730" s="5">
        <f t="shared" si="926"/>
        <v>2.6148847023690774E-3</v>
      </c>
      <c r="AP730" s="5">
        <f t="shared" si="927"/>
        <v>4.8284493277933751E-4</v>
      </c>
      <c r="AQ730" s="5">
        <f t="shared" si="928"/>
        <v>6.6868883998822071E-5</v>
      </c>
      <c r="AR730" s="5">
        <f t="shared" si="929"/>
        <v>3.8279415144513876E-5</v>
      </c>
      <c r="AS730" s="5">
        <f t="shared" si="930"/>
        <v>7.1804981733011717E-5</v>
      </c>
      <c r="AT730" s="5">
        <f t="shared" si="931"/>
        <v>6.7346318931639807E-5</v>
      </c>
      <c r="AU730" s="5">
        <f t="shared" si="932"/>
        <v>4.2109675068751529E-5</v>
      </c>
      <c r="AV730" s="5">
        <f t="shared" si="933"/>
        <v>1.9747457201733852E-5</v>
      </c>
      <c r="AW730" s="5">
        <f t="shared" si="934"/>
        <v>2.1384230606724154E-7</v>
      </c>
      <c r="AX730" s="5">
        <f t="shared" si="935"/>
        <v>5.3280439073030853E-3</v>
      </c>
      <c r="AY730" s="5">
        <f t="shared" si="936"/>
        <v>2.9515094871330255E-3</v>
      </c>
      <c r="AZ730" s="5">
        <f t="shared" si="937"/>
        <v>8.1750529877349873E-4</v>
      </c>
      <c r="BA730" s="5">
        <f t="shared" si="938"/>
        <v>1.5095437694649387E-4</v>
      </c>
      <c r="BB730" s="5">
        <f t="shared" si="939"/>
        <v>2.09055745144635E-5</v>
      </c>
      <c r="BC730" s="5">
        <f t="shared" si="940"/>
        <v>2.3161596483403557E-6</v>
      </c>
      <c r="BD730" s="5">
        <f t="shared" si="941"/>
        <v>3.5341943787310357E-6</v>
      </c>
      <c r="BE730" s="5">
        <f t="shared" si="942"/>
        <v>6.6294838060519559E-6</v>
      </c>
      <c r="BF730" s="5">
        <f t="shared" si="943"/>
        <v>6.2178322447682619E-6</v>
      </c>
      <c r="BG730" s="5">
        <f t="shared" si="944"/>
        <v>3.8878278666569752E-6</v>
      </c>
      <c r="BH730" s="5">
        <f t="shared" si="945"/>
        <v>1.823208426072357E-6</v>
      </c>
      <c r="BI730" s="5">
        <f t="shared" si="946"/>
        <v>6.8399920550176497E-7</v>
      </c>
      <c r="BJ730" s="8">
        <f t="shared" si="947"/>
        <v>0.68907984787978316</v>
      </c>
      <c r="BK730" s="8">
        <f t="shared" si="948"/>
        <v>0.2092110794365224</v>
      </c>
      <c r="BL730" s="8">
        <f t="shared" si="949"/>
        <v>9.894772743884149E-2</v>
      </c>
      <c r="BM730" s="8">
        <f t="shared" si="950"/>
        <v>0.43483155195779727</v>
      </c>
      <c r="BN730" s="8">
        <f t="shared" si="951"/>
        <v>0.5619506460843543</v>
      </c>
    </row>
    <row r="731" spans="1:66" x14ac:dyDescent="0.25">
      <c r="A731" t="s">
        <v>337</v>
      </c>
      <c r="B731" t="s">
        <v>408</v>
      </c>
      <c r="C731" t="s">
        <v>367</v>
      </c>
      <c r="D731" t="s">
        <v>504</v>
      </c>
      <c r="E731">
        <f>VLOOKUP(A731,home!$A$2:$E$405,3,FALSE)</f>
        <v>1.3762376237623799</v>
      </c>
      <c r="F731">
        <f>VLOOKUP(B731,home!$B$2:$E$405,3,FALSE)</f>
        <v>0.65</v>
      </c>
      <c r="G731">
        <f>VLOOKUP(C731,away!$B$2:$E$405,4,FALSE)</f>
        <v>1.39</v>
      </c>
      <c r="H731">
        <f>VLOOKUP(A731,away!$A$2:$E$405,3,FALSE)</f>
        <v>1.0792079207920799</v>
      </c>
      <c r="I731">
        <f>VLOOKUP(C731,away!$B$2:$E$405,3,FALSE)</f>
        <v>0.79</v>
      </c>
      <c r="J731">
        <f>VLOOKUP(B731,home!$B$2:$E$405,4,FALSE)</f>
        <v>0.93</v>
      </c>
      <c r="K731" s="3">
        <f t="shared" si="896"/>
        <v>1.2434306930693102</v>
      </c>
      <c r="L731" s="3">
        <f t="shared" si="897"/>
        <v>0.79289405940594126</v>
      </c>
      <c r="M731" s="5">
        <f t="shared" si="898"/>
        <v>0.13050747783084679</v>
      </c>
      <c r="N731" s="5">
        <f t="shared" si="899"/>
        <v>0.16227700360993744</v>
      </c>
      <c r="O731" s="5">
        <f t="shared" si="900"/>
        <v>0.103478603880131</v>
      </c>
      <c r="P731" s="5">
        <f t="shared" si="901"/>
        <v>0.12866847214051588</v>
      </c>
      <c r="Q731" s="5">
        <f t="shared" si="902"/>
        <v>0.10089010353395775</v>
      </c>
      <c r="R731" s="5">
        <f t="shared" si="903"/>
        <v>4.1023785146088225E-2</v>
      </c>
      <c r="S731" s="5">
        <f t="shared" si="904"/>
        <v>3.1713845057278464E-2</v>
      </c>
      <c r="T731" s="5">
        <f t="shared" si="905"/>
        <v>7.9995163744925463E-2</v>
      </c>
      <c r="U731" s="5">
        <f t="shared" si="906"/>
        <v>5.1010233596526955E-2</v>
      </c>
      <c r="V731" s="5">
        <f t="shared" si="907"/>
        <v>3.4741065816848182E-3</v>
      </c>
      <c r="W731" s="5">
        <f t="shared" si="908"/>
        <v>4.1816617120354525E-2</v>
      </c>
      <c r="X731" s="5">
        <f t="shared" si="909"/>
        <v>3.3156147299181885E-2</v>
      </c>
      <c r="Y731" s="5">
        <f t="shared" si="910"/>
        <v>1.314465611315483E-2</v>
      </c>
      <c r="Z731" s="5">
        <f t="shared" si="911"/>
        <v>1.0842505178893017E-2</v>
      </c>
      <c r="AA731" s="5">
        <f t="shared" si="912"/>
        <v>1.3481903729198528E-2</v>
      </c>
      <c r="AB731" s="5">
        <f t="shared" si="913"/>
        <v>8.3819064489455229E-3</v>
      </c>
      <c r="AC731" s="5">
        <f t="shared" si="914"/>
        <v>2.1407201782053779E-4</v>
      </c>
      <c r="AD731" s="5">
        <f t="shared" si="915"/>
        <v>1.2999016301944095E-2</v>
      </c>
      <c r="AE731" s="5">
        <f t="shared" si="916"/>
        <v>1.0306842803932461E-2</v>
      </c>
      <c r="AF731" s="5">
        <f t="shared" si="917"/>
        <v>4.0861172152344616E-3</v>
      </c>
      <c r="AG731" s="5">
        <f t="shared" si="918"/>
        <v>1.0799526886652508E-3</v>
      </c>
      <c r="AH731" s="5">
        <f t="shared" si="919"/>
        <v>2.1492394863556058E-3</v>
      </c>
      <c r="AI731" s="5">
        <f t="shared" si="920"/>
        <v>2.6724303440910789E-3</v>
      </c>
      <c r="AJ731" s="5">
        <f t="shared" si="921"/>
        <v>1.6614909574663129E-3</v>
      </c>
      <c r="AK731" s="5">
        <f t="shared" si="922"/>
        <v>6.8864961759024332E-4</v>
      </c>
      <c r="AL731" s="5">
        <f t="shared" si="923"/>
        <v>8.4422195321885262E-6</v>
      </c>
      <c r="AM731" s="5">
        <f t="shared" si="924"/>
        <v>3.2326751699091206E-3</v>
      </c>
      <c r="AN731" s="5">
        <f t="shared" si="925"/>
        <v>2.5631689382100333E-3</v>
      </c>
      <c r="AO731" s="5">
        <f t="shared" si="926"/>
        <v>1.0161607121802849E-3</v>
      </c>
      <c r="AP731" s="5">
        <f t="shared" si="927"/>
        <v>2.6856926402981946E-4</v>
      </c>
      <c r="AQ731" s="5">
        <f t="shared" si="928"/>
        <v>5.3236743497067383E-5</v>
      </c>
      <c r="AR731" s="5">
        <f t="shared" si="929"/>
        <v>3.4082384419440749E-4</v>
      </c>
      <c r="AS731" s="5">
        <f t="shared" si="930"/>
        <v>4.2379082880119863E-4</v>
      </c>
      <c r="AT731" s="5">
        <f t="shared" si="931"/>
        <v>2.6347726198634595E-4</v>
      </c>
      <c r="AU731" s="5">
        <f t="shared" si="932"/>
        <v>1.0920523815989547E-4</v>
      </c>
      <c r="AV731" s="5">
        <f t="shared" si="933"/>
        <v>3.3947286242989461E-5</v>
      </c>
      <c r="AW731" s="5">
        <f t="shared" si="934"/>
        <v>2.3120162808887393E-7</v>
      </c>
      <c r="AX731" s="5">
        <f t="shared" si="935"/>
        <v>6.6993458783134161E-4</v>
      </c>
      <c r="AY731" s="5">
        <f t="shared" si="936"/>
        <v>5.3118715488203853E-4</v>
      </c>
      <c r="AZ731" s="5">
        <f t="shared" si="937"/>
        <v>2.10587569769356E-4</v>
      </c>
      <c r="BA731" s="5">
        <f t="shared" si="938"/>
        <v>5.5657877684952188E-5</v>
      </c>
      <c r="BB731" s="5">
        <f t="shared" si="939"/>
        <v>1.103270014388527E-5</v>
      </c>
      <c r="BC731" s="5">
        <f t="shared" si="940"/>
        <v>1.7495524806587417E-6</v>
      </c>
      <c r="BD731" s="5">
        <f t="shared" si="941"/>
        <v>4.5039533560940276E-5</v>
      </c>
      <c r="BE731" s="5">
        <f t="shared" si="942"/>
        <v>5.6003538431198416E-5</v>
      </c>
      <c r="BF731" s="5">
        <f t="shared" si="943"/>
        <v>3.4818259302919405E-5</v>
      </c>
      <c r="BG731" s="5">
        <f t="shared" si="944"/>
        <v>1.4431364098832015E-5</v>
      </c>
      <c r="BH731" s="5">
        <f t="shared" si="945"/>
        <v>4.4861002658365608E-6</v>
      </c>
      <c r="BI731" s="5">
        <f t="shared" si="946"/>
        <v>1.1156309525455138E-6</v>
      </c>
      <c r="BJ731" s="8">
        <f t="shared" si="947"/>
        <v>0.4683655807019067</v>
      </c>
      <c r="BK731" s="8">
        <f t="shared" si="948"/>
        <v>0.29511760300256074</v>
      </c>
      <c r="BL731" s="8">
        <f t="shared" si="949"/>
        <v>0.22587538209239058</v>
      </c>
      <c r="BM731" s="8">
        <f t="shared" si="950"/>
        <v>0.33282466888101997</v>
      </c>
      <c r="BN731" s="8">
        <f t="shared" si="951"/>
        <v>0.66684544614147712</v>
      </c>
    </row>
    <row r="732" spans="1:66" x14ac:dyDescent="0.25">
      <c r="A732" t="s">
        <v>344</v>
      </c>
      <c r="B732" t="s">
        <v>345</v>
      </c>
      <c r="C732" t="s">
        <v>350</v>
      </c>
      <c r="D732" t="s">
        <v>504</v>
      </c>
      <c r="E732">
        <f>VLOOKUP(A732,home!$A$2:$E$405,3,FALSE)</f>
        <v>1.2843137254902</v>
      </c>
      <c r="F732">
        <f>VLOOKUP(B732,home!$B$2:$E$405,3,FALSE)</f>
        <v>0.55000000000000004</v>
      </c>
      <c r="G732">
        <f>VLOOKUP(C732,away!$B$2:$E$405,4,FALSE)</f>
        <v>0.64</v>
      </c>
      <c r="H732">
        <f>VLOOKUP(A732,away!$A$2:$E$405,3,FALSE)</f>
        <v>1.3823529411764699</v>
      </c>
      <c r="I732">
        <f>VLOOKUP(C732,away!$B$2:$E$405,3,FALSE)</f>
        <v>0.71</v>
      </c>
      <c r="J732">
        <f>VLOOKUP(B732,home!$B$2:$E$405,4,FALSE)</f>
        <v>1.0900000000000001</v>
      </c>
      <c r="K732" s="3">
        <f t="shared" si="896"/>
        <v>0.45207843137255038</v>
      </c>
      <c r="L732" s="3">
        <f t="shared" si="897"/>
        <v>1.06980294117647</v>
      </c>
      <c r="M732" s="5">
        <f t="shared" si="898"/>
        <v>0.21830079524154528</v>
      </c>
      <c r="N732" s="5">
        <f t="shared" si="899"/>
        <v>9.8689081080178112E-2</v>
      </c>
      <c r="O732" s="5">
        <f t="shared" si="900"/>
        <v>0.2335388328105675</v>
      </c>
      <c r="P732" s="5">
        <f t="shared" si="901"/>
        <v>0.10557786920157766</v>
      </c>
      <c r="Q732" s="5">
        <f t="shared" si="902"/>
        <v>2.2307602484162678E-2</v>
      </c>
      <c r="R732" s="5">
        <f t="shared" si="903"/>
        <v>0.12492026510983249</v>
      </c>
      <c r="S732" s="5">
        <f t="shared" si="904"/>
        <v>1.2765283851590946E-2</v>
      </c>
      <c r="T732" s="5">
        <f t="shared" si="905"/>
        <v>2.3864738748152762E-2</v>
      </c>
      <c r="U732" s="5">
        <f t="shared" si="906"/>
        <v>5.647375749749621E-2</v>
      </c>
      <c r="V732" s="5">
        <f t="shared" si="907"/>
        <v>6.8597066177684084E-4</v>
      </c>
      <c r="W732" s="5">
        <f t="shared" si="908"/>
        <v>3.3615953129075581E-3</v>
      </c>
      <c r="X732" s="5">
        <f t="shared" si="909"/>
        <v>3.5962445527935416E-3</v>
      </c>
      <c r="Y732" s="5">
        <f t="shared" si="910"/>
        <v>1.9236364998841946E-3</v>
      </c>
      <c r="Z732" s="5">
        <f t="shared" si="911"/>
        <v>4.4546689009014401E-2</v>
      </c>
      <c r="AA732" s="5">
        <f t="shared" si="912"/>
        <v>2.0138597290036062E-2</v>
      </c>
      <c r="AB732" s="5">
        <f t="shared" si="913"/>
        <v>4.5521127364614982E-3</v>
      </c>
      <c r="AC732" s="5">
        <f t="shared" si="914"/>
        <v>2.0734956761455003E-5</v>
      </c>
      <c r="AD732" s="5">
        <f t="shared" si="915"/>
        <v>3.7992618399214161E-4</v>
      </c>
      <c r="AE732" s="5">
        <f t="shared" si="916"/>
        <v>4.0644614906474577E-4</v>
      </c>
      <c r="AF732" s="5">
        <f t="shared" si="917"/>
        <v>2.1740864284965747E-4</v>
      </c>
      <c r="AG732" s="5">
        <f t="shared" si="918"/>
        <v>7.7528135185916112E-5</v>
      </c>
      <c r="AH732" s="5">
        <f t="shared" si="919"/>
        <v>1.1914044730379282E-2</v>
      </c>
      <c r="AI732" s="5">
        <f t="shared" si="920"/>
        <v>5.3860826530122662E-3</v>
      </c>
      <c r="AJ732" s="5">
        <f t="shared" si="921"/>
        <v>1.2174658985083448E-3</v>
      </c>
      <c r="AK732" s="5">
        <f t="shared" si="922"/>
        <v>1.8346335788240842E-4</v>
      </c>
      <c r="AL732" s="5">
        <f t="shared" si="923"/>
        <v>4.0112589611760484E-7</v>
      </c>
      <c r="AM732" s="5">
        <f t="shared" si="924"/>
        <v>3.4351286659305272E-5</v>
      </c>
      <c r="AN732" s="5">
        <f t="shared" si="925"/>
        <v>3.6749107501320816E-5</v>
      </c>
      <c r="AO732" s="5">
        <f t="shared" si="926"/>
        <v>1.965715164526164E-5</v>
      </c>
      <c r="AP732" s="5">
        <f t="shared" si="927"/>
        <v>7.0097595484175987E-6</v>
      </c>
      <c r="AQ732" s="5">
        <f t="shared" si="928"/>
        <v>1.8747653454592475E-6</v>
      </c>
      <c r="AR732" s="5">
        <f t="shared" si="929"/>
        <v>2.5491360187735565E-3</v>
      </c>
      <c r="AS732" s="5">
        <f t="shared" si="930"/>
        <v>1.1524094127224175E-3</v>
      </c>
      <c r="AT732" s="5">
        <f t="shared" si="931"/>
        <v>2.6048971980125623E-4</v>
      </c>
      <c r="AU732" s="5">
        <f t="shared" si="932"/>
        <v>3.9253927972142378E-5</v>
      </c>
      <c r="AV732" s="5">
        <f t="shared" si="933"/>
        <v>4.4364635457143003E-6</v>
      </c>
      <c r="AW732" s="5">
        <f t="shared" si="934"/>
        <v>5.3888460220437612E-9</v>
      </c>
      <c r="AX732" s="5">
        <f t="shared" si="935"/>
        <v>2.5882459647612568E-6</v>
      </c>
      <c r="AY732" s="5">
        <f t="shared" si="936"/>
        <v>2.7689131455897226E-6</v>
      </c>
      <c r="AZ732" s="5">
        <f t="shared" si="937"/>
        <v>1.4810957135070381E-6</v>
      </c>
      <c r="BA732" s="5">
        <f t="shared" si="938"/>
        <v>5.2816018349123079E-7</v>
      </c>
      <c r="BB732" s="5">
        <f t="shared" si="939"/>
        <v>1.4125682942780566E-7</v>
      </c>
      <c r="BC732" s="5">
        <f t="shared" si="940"/>
        <v>3.0223394316625891E-8</v>
      </c>
      <c r="BD732" s="5">
        <f t="shared" si="941"/>
        <v>4.545122017238044E-4</v>
      </c>
      <c r="BE732" s="5">
        <f t="shared" si="942"/>
        <v>2.0547516319498169E-4</v>
      </c>
      <c r="BF732" s="5">
        <f t="shared" si="943"/>
        <v>4.6445444731603059E-5</v>
      </c>
      <c r="BG732" s="5">
        <f t="shared" si="944"/>
        <v>6.9989945995545328E-6</v>
      </c>
      <c r="BH732" s="5">
        <f t="shared" si="945"/>
        <v>7.9102362493789106E-7</v>
      </c>
      <c r="BI732" s="5">
        <f t="shared" si="946"/>
        <v>7.1520943908110098E-8</v>
      </c>
      <c r="BJ732" s="8">
        <f t="shared" si="947"/>
        <v>0.15493138775510218</v>
      </c>
      <c r="BK732" s="8">
        <f t="shared" si="948"/>
        <v>0.33735382395229391</v>
      </c>
      <c r="BL732" s="8">
        <f t="shared" si="949"/>
        <v>0.46304464197580991</v>
      </c>
      <c r="BM732" s="8">
        <f t="shared" si="950"/>
        <v>0.19653933324005704</v>
      </c>
      <c r="BN732" s="8">
        <f t="shared" si="951"/>
        <v>0.80333444592786363</v>
      </c>
    </row>
    <row r="733" spans="1:66" x14ac:dyDescent="0.25">
      <c r="A733" t="s">
        <v>344</v>
      </c>
      <c r="B733" t="s">
        <v>376</v>
      </c>
      <c r="C733" t="s">
        <v>422</v>
      </c>
      <c r="D733" t="s">
        <v>504</v>
      </c>
      <c r="E733">
        <f>VLOOKUP(A733,home!$A$2:$E$405,3,FALSE)</f>
        <v>1.2843137254902</v>
      </c>
      <c r="F733">
        <f>VLOOKUP(B733,home!$B$2:$E$405,3,FALSE)</f>
        <v>1.25</v>
      </c>
      <c r="G733">
        <f>VLOOKUP(C733,away!$B$2:$E$405,4,FALSE)</f>
        <v>0.92</v>
      </c>
      <c r="H733">
        <f>VLOOKUP(A733,away!$A$2:$E$405,3,FALSE)</f>
        <v>1.3823529411764699</v>
      </c>
      <c r="I733">
        <f>VLOOKUP(C733,away!$B$2:$E$405,3,FALSE)</f>
        <v>1.63</v>
      </c>
      <c r="J733">
        <f>VLOOKUP(B733,home!$B$2:$E$405,4,FALSE)</f>
        <v>1.01</v>
      </c>
      <c r="K733" s="3">
        <f t="shared" si="896"/>
        <v>1.47696078431373</v>
      </c>
      <c r="L733" s="3">
        <f t="shared" si="897"/>
        <v>2.2757676470588222</v>
      </c>
      <c r="M733" s="5">
        <f t="shared" si="898"/>
        <v>2.345366675786691E-2</v>
      </c>
      <c r="N733" s="5">
        <f t="shared" si="899"/>
        <v>3.4640146049731965E-2</v>
      </c>
      <c r="O733" s="5">
        <f t="shared" si="900"/>
        <v>5.3375096012452487E-2</v>
      </c>
      <c r="P733" s="5">
        <f t="shared" si="901"/>
        <v>7.8832923669372459E-2</v>
      </c>
      <c r="Q733" s="5">
        <f t="shared" si="902"/>
        <v>2.5581068639177151E-2</v>
      </c>
      <c r="R733" s="5">
        <f t="shared" si="903"/>
        <v>6.0734658331898873E-2</v>
      </c>
      <c r="S733" s="5">
        <f t="shared" si="904"/>
        <v>6.6243691428085311E-2</v>
      </c>
      <c r="T733" s="5">
        <f t="shared" si="905"/>
        <v>5.8216568386230405E-2</v>
      </c>
      <c r="U733" s="5">
        <f t="shared" si="906"/>
        <v>8.9702708604907769E-2</v>
      </c>
      <c r="V733" s="5">
        <f t="shared" si="907"/>
        <v>2.4739954660588981E-2</v>
      </c>
      <c r="W733" s="5">
        <f t="shared" si="908"/>
        <v>1.2594078400300815E-2</v>
      </c>
      <c r="X733" s="5">
        <f t="shared" si="909"/>
        <v>2.8661196167926919E-2</v>
      </c>
      <c r="Y733" s="5">
        <f t="shared" si="910"/>
        <v>3.2613111482487196E-2</v>
      </c>
      <c r="Z733" s="5">
        <f t="shared" si="911"/>
        <v>4.6072656828969001E-2</v>
      </c>
      <c r="AA733" s="5">
        <f t="shared" si="912"/>
        <v>6.8047507365531376E-2</v>
      </c>
      <c r="AB733" s="5">
        <f t="shared" si="913"/>
        <v>5.0251749924594795E-2</v>
      </c>
      <c r="AC733" s="5">
        <f t="shared" si="914"/>
        <v>5.1972762337038495E-3</v>
      </c>
      <c r="AD733" s="5">
        <f t="shared" si="915"/>
        <v>4.650239977954225E-3</v>
      </c>
      <c r="AE733" s="5">
        <f t="shared" si="916"/>
        <v>1.0582865692887754E-2</v>
      </c>
      <c r="AF733" s="5">
        <f t="shared" si="917"/>
        <v>1.204207167852135E-2</v>
      </c>
      <c r="AG733" s="5">
        <f t="shared" si="918"/>
        <v>9.1349857098474065E-3</v>
      </c>
      <c r="AH733" s="5">
        <f t="shared" si="919"/>
        <v>2.6212665456352841E-2</v>
      </c>
      <c r="AI733" s="5">
        <f t="shared" si="920"/>
        <v>3.8715078931368309E-2</v>
      </c>
      <c r="AJ733" s="5">
        <f t="shared" si="921"/>
        <v>2.8590326671620859E-2</v>
      </c>
      <c r="AK733" s="5">
        <f t="shared" si="922"/>
        <v>1.4075597101567633E-2</v>
      </c>
      <c r="AL733" s="5">
        <f t="shared" si="923"/>
        <v>6.9876746327145732E-4</v>
      </c>
      <c r="AM733" s="5">
        <f t="shared" si="924"/>
        <v>1.3736444170172667E-3</v>
      </c>
      <c r="AN733" s="5">
        <f t="shared" si="925"/>
        <v>3.126095522810872E-3</v>
      </c>
      <c r="AO733" s="5">
        <f t="shared" si="926"/>
        <v>3.5571335262142094E-3</v>
      </c>
      <c r="AP733" s="5">
        <f t="shared" si="927"/>
        <v>2.6984031317421877E-3</v>
      </c>
      <c r="AQ733" s="5">
        <f t="shared" si="928"/>
        <v>1.5352346364852689E-3</v>
      </c>
      <c r="AR733" s="5">
        <f t="shared" si="929"/>
        <v>1.1930787197748835E-2</v>
      </c>
      <c r="AS733" s="5">
        <f t="shared" si="930"/>
        <v>1.7621304817067324E-2</v>
      </c>
      <c r="AT733" s="5">
        <f t="shared" si="931"/>
        <v>1.3012988091623538E-2</v>
      </c>
      <c r="AU733" s="5">
        <f t="shared" si="932"/>
        <v>6.4065576993565096E-3</v>
      </c>
      <c r="AV733" s="5">
        <f t="shared" si="933"/>
        <v>2.3655586210981892E-3</v>
      </c>
      <c r="AW733" s="5">
        <f t="shared" si="934"/>
        <v>6.5241968657491099E-5</v>
      </c>
      <c r="AX733" s="5">
        <f t="shared" si="935"/>
        <v>3.3813648925433312E-4</v>
      </c>
      <c r="AY733" s="5">
        <f t="shared" si="936"/>
        <v>7.6952008253506439E-4</v>
      </c>
      <c r="AZ733" s="5">
        <f t="shared" si="937"/>
        <v>8.7562445379766717E-4</v>
      </c>
      <c r="BA733" s="5">
        <f t="shared" si="938"/>
        <v>6.6423926764209453E-4</v>
      </c>
      <c r="BB733" s="5">
        <f t="shared" si="939"/>
        <v>3.7791355880148123E-4</v>
      </c>
      <c r="BC733" s="5">
        <f t="shared" si="940"/>
        <v>1.7200869010105453E-4</v>
      </c>
      <c r="BD733" s="5">
        <f t="shared" si="941"/>
        <v>4.5252832514300588E-3</v>
      </c>
      <c r="BE733" s="5">
        <f t="shared" si="942"/>
        <v>6.6836659002739249E-3</v>
      </c>
      <c r="BF733" s="5">
        <f t="shared" si="943"/>
        <v>4.9357562150797564E-3</v>
      </c>
      <c r="BG733" s="5">
        <f t="shared" si="944"/>
        <v>2.4299727902018548E-3</v>
      </c>
      <c r="BH733" s="5">
        <f t="shared" si="945"/>
        <v>8.9724362951938859E-4</v>
      </c>
      <c r="BI733" s="5">
        <f t="shared" si="946"/>
        <v>2.6503873095509077E-4</v>
      </c>
      <c r="BJ733" s="8">
        <f t="shared" si="947"/>
        <v>0.24420428596146662</v>
      </c>
      <c r="BK733" s="8">
        <f t="shared" si="948"/>
        <v>0.19993580029542404</v>
      </c>
      <c r="BL733" s="8">
        <f t="shared" si="949"/>
        <v>0.50077954534464941</v>
      </c>
      <c r="BM733" s="8">
        <f t="shared" si="950"/>
        <v>0.71367045085613168</v>
      </c>
      <c r="BN733" s="8">
        <f t="shared" si="951"/>
        <v>0.27661755946049987</v>
      </c>
    </row>
    <row r="734" spans="1:66" x14ac:dyDescent="0.25">
      <c r="A734" t="s">
        <v>344</v>
      </c>
      <c r="B734" t="s">
        <v>421</v>
      </c>
      <c r="C734" t="s">
        <v>370</v>
      </c>
      <c r="D734" t="s">
        <v>504</v>
      </c>
      <c r="E734">
        <f>VLOOKUP(A734,home!$A$2:$E$405,3,FALSE)</f>
        <v>1.2843137254902</v>
      </c>
      <c r="F734">
        <f>VLOOKUP(B734,home!$B$2:$E$405,3,FALSE)</f>
        <v>1.06</v>
      </c>
      <c r="G734">
        <f>VLOOKUP(C734,away!$B$2:$E$405,4,FALSE)</f>
        <v>0.93</v>
      </c>
      <c r="H734">
        <f>VLOOKUP(A734,away!$A$2:$E$405,3,FALSE)</f>
        <v>1.3823529411764699</v>
      </c>
      <c r="I734">
        <f>VLOOKUP(C734,away!$B$2:$E$405,3,FALSE)</f>
        <v>0.39</v>
      </c>
      <c r="J734">
        <f>VLOOKUP(B734,home!$B$2:$E$405,4,FALSE)</f>
        <v>0.85</v>
      </c>
      <c r="K734" s="3">
        <f t="shared" si="896"/>
        <v>1.2660764705882392</v>
      </c>
      <c r="L734" s="3">
        <f t="shared" si="897"/>
        <v>0.45824999999999977</v>
      </c>
      <c r="M734" s="5">
        <f t="shared" si="898"/>
        <v>0.17829309698610346</v>
      </c>
      <c r="N734" s="5">
        <f t="shared" si="899"/>
        <v>0.22573269496241249</v>
      </c>
      <c r="O734" s="5">
        <f t="shared" si="900"/>
        <v>8.1702811693881869E-2</v>
      </c>
      <c r="P734" s="5">
        <f t="shared" si="901"/>
        <v>0.10344200746652549</v>
      </c>
      <c r="Q734" s="5">
        <f t="shared" si="902"/>
        <v>0.14289742686719142</v>
      </c>
      <c r="R734" s="5">
        <f t="shared" si="903"/>
        <v>1.8720156729360667E-2</v>
      </c>
      <c r="S734" s="5">
        <f t="shared" si="904"/>
        <v>1.5003734145605635E-2</v>
      </c>
      <c r="T734" s="5">
        <f t="shared" si="905"/>
        <v>6.5482745861890443E-2</v>
      </c>
      <c r="U734" s="5">
        <f t="shared" si="906"/>
        <v>2.370114996076763E-2</v>
      </c>
      <c r="V734" s="5">
        <f t="shared" si="907"/>
        <v>9.6720662384395162E-4</v>
      </c>
      <c r="W734" s="5">
        <f t="shared" si="908"/>
        <v>6.0306356621384928E-2</v>
      </c>
      <c r="X734" s="5">
        <f t="shared" si="909"/>
        <v>2.7635387921749632E-2</v>
      </c>
      <c r="Y734" s="5">
        <f t="shared" si="910"/>
        <v>6.3319582575708791E-3</v>
      </c>
      <c r="Z734" s="5">
        <f t="shared" si="911"/>
        <v>2.8595039404098418E-3</v>
      </c>
      <c r="AA734" s="5">
        <f t="shared" si="912"/>
        <v>3.6203506565072553E-3</v>
      </c>
      <c r="AB734" s="5">
        <f t="shared" si="913"/>
        <v>2.2918203907412605E-3</v>
      </c>
      <c r="AC734" s="5">
        <f t="shared" si="914"/>
        <v>3.5072093541686921E-5</v>
      </c>
      <c r="AD734" s="5">
        <f t="shared" si="915"/>
        <v>1.9088114786309673E-2</v>
      </c>
      <c r="AE734" s="5">
        <f t="shared" si="916"/>
        <v>8.7471286008264041E-3</v>
      </c>
      <c r="AF734" s="5">
        <f t="shared" si="917"/>
        <v>2.0041858406643484E-3</v>
      </c>
      <c r="AG734" s="5">
        <f t="shared" si="918"/>
        <v>3.0613938716147918E-4</v>
      </c>
      <c r="AH734" s="5">
        <f t="shared" si="919"/>
        <v>3.2759192017320219E-4</v>
      </c>
      <c r="AI734" s="5">
        <f t="shared" si="920"/>
        <v>4.14756422086112E-4</v>
      </c>
      <c r="AJ734" s="5">
        <f t="shared" si="921"/>
        <v>2.6255667351429539E-4</v>
      </c>
      <c r="AK734" s="5">
        <f t="shared" si="922"/>
        <v>1.108056088441226E-4</v>
      </c>
      <c r="AL734" s="5">
        <f t="shared" si="923"/>
        <v>8.1392444762763385E-7</v>
      </c>
      <c r="AM734" s="5">
        <f t="shared" si="924"/>
        <v>4.8334025997668287E-3</v>
      </c>
      <c r="AN734" s="5">
        <f t="shared" si="925"/>
        <v>2.2149067413431483E-3</v>
      </c>
      <c r="AO734" s="5">
        <f t="shared" si="926"/>
        <v>5.0749050711024841E-4</v>
      </c>
      <c r="AP734" s="5">
        <f t="shared" si="927"/>
        <v>7.751917496109043E-5</v>
      </c>
      <c r="AQ734" s="5">
        <f t="shared" si="928"/>
        <v>8.8807904814799147E-6</v>
      </c>
      <c r="AR734" s="5">
        <f t="shared" si="929"/>
        <v>3.0023799483873967E-5</v>
      </c>
      <c r="AS734" s="5">
        <f t="shared" si="930"/>
        <v>3.8012426084192154E-5</v>
      </c>
      <c r="AT734" s="5">
        <f t="shared" si="931"/>
        <v>2.4063319127585163E-5</v>
      </c>
      <c r="AU734" s="5">
        <f t="shared" si="932"/>
        <v>1.0155334050563832E-5</v>
      </c>
      <c r="AV734" s="5">
        <f t="shared" si="933"/>
        <v>3.2143573730956054E-6</v>
      </c>
      <c r="AW734" s="5">
        <f t="shared" si="934"/>
        <v>1.3117286493718365E-8</v>
      </c>
      <c r="AX734" s="5">
        <f t="shared" si="935"/>
        <v>1.0199095507407996E-3</v>
      </c>
      <c r="AY734" s="5">
        <f t="shared" si="936"/>
        <v>4.6737355162697125E-4</v>
      </c>
      <c r="AZ734" s="5">
        <f t="shared" si="937"/>
        <v>1.070869650165297E-4</v>
      </c>
      <c r="BA734" s="5">
        <f t="shared" si="938"/>
        <v>1.6357533906274907E-5</v>
      </c>
      <c r="BB734" s="5">
        <f t="shared" si="939"/>
        <v>1.8739599781376173E-6</v>
      </c>
      <c r="BC734" s="5">
        <f t="shared" si="940"/>
        <v>1.7174843199631256E-7</v>
      </c>
      <c r="BD734" s="5">
        <f t="shared" si="941"/>
        <v>2.2930676855808729E-6</v>
      </c>
      <c r="BE734" s="5">
        <f t="shared" si="942"/>
        <v>2.9031990421801738E-6</v>
      </c>
      <c r="BF734" s="5">
        <f t="shared" si="943"/>
        <v>1.8378359983693158E-6</v>
      </c>
      <c r="BG734" s="5">
        <f t="shared" si="944"/>
        <v>7.7561363811181222E-7</v>
      </c>
      <c r="BH734" s="5">
        <f t="shared" si="945"/>
        <v>2.4549654437017672E-7</v>
      </c>
      <c r="BI734" s="5">
        <f t="shared" si="946"/>
        <v>6.2163479687560495E-8</v>
      </c>
      <c r="BJ734" s="8">
        <f t="shared" si="947"/>
        <v>0.56778711223052525</v>
      </c>
      <c r="BK734" s="8">
        <f t="shared" si="948"/>
        <v>0.29820930479169483</v>
      </c>
      <c r="BL734" s="8">
        <f t="shared" si="949"/>
        <v>0.13126558666838409</v>
      </c>
      <c r="BM734" s="8">
        <f t="shared" si="950"/>
        <v>0.24886595249119806</v>
      </c>
      <c r="BN734" s="8">
        <f t="shared" si="951"/>
        <v>0.75078819470547542</v>
      </c>
    </row>
    <row r="735" spans="1:66" x14ac:dyDescent="0.25">
      <c r="A735" t="s">
        <v>340</v>
      </c>
      <c r="B735" t="s">
        <v>378</v>
      </c>
      <c r="C735" t="s">
        <v>394</v>
      </c>
      <c r="D735" t="s">
        <v>504</v>
      </c>
      <c r="E735">
        <f>VLOOKUP(A735,home!$A$2:$E$405,3,FALSE)</f>
        <v>1.34848484848485</v>
      </c>
      <c r="F735">
        <f>VLOOKUP(B735,home!$B$2:$E$405,3,FALSE)</f>
        <v>0.74</v>
      </c>
      <c r="G735">
        <f>VLOOKUP(C735,away!$B$2:$E$405,4,FALSE)</f>
        <v>0.97</v>
      </c>
      <c r="H735">
        <f>VLOOKUP(A735,away!$A$2:$E$405,3,FALSE)</f>
        <v>1.1393939393939401</v>
      </c>
      <c r="I735">
        <f>VLOOKUP(C735,away!$B$2:$E$405,3,FALSE)</f>
        <v>0.74</v>
      </c>
      <c r="J735">
        <f>VLOOKUP(B735,home!$B$2:$E$405,4,FALSE)</f>
        <v>1.1000000000000001</v>
      </c>
      <c r="K735" s="3">
        <f t="shared" si="896"/>
        <v>0.96794242424242527</v>
      </c>
      <c r="L735" s="3">
        <f t="shared" si="897"/>
        <v>0.92746666666666733</v>
      </c>
      <c r="M735" s="5">
        <f t="shared" si="898"/>
        <v>0.15025685375863831</v>
      </c>
      <c r="N735" s="5">
        <f t="shared" si="899"/>
        <v>0.14543998328617591</v>
      </c>
      <c r="O735" s="5">
        <f t="shared" si="900"/>
        <v>0.13935822329934516</v>
      </c>
      <c r="P735" s="5">
        <f t="shared" si="901"/>
        <v>0.13489073649848538</v>
      </c>
      <c r="Q735" s="5">
        <f t="shared" si="902"/>
        <v>7.0388765001899473E-2</v>
      </c>
      <c r="R735" s="5">
        <f t="shared" si="903"/>
        <v>6.4625053418016373E-2</v>
      </c>
      <c r="S735" s="5">
        <f t="shared" si="904"/>
        <v>3.0274011364452905E-2</v>
      </c>
      <c r="T735" s="5">
        <f t="shared" si="905"/>
        <v>6.5283233247095063E-2</v>
      </c>
      <c r="U735" s="5">
        <f t="shared" si="906"/>
        <v>6.2553330872231E-2</v>
      </c>
      <c r="V735" s="5">
        <f t="shared" si="907"/>
        <v>3.0197799357583183E-3</v>
      </c>
      <c r="W735" s="5">
        <f t="shared" si="908"/>
        <v>2.2710757278456319E-2</v>
      </c>
      <c r="X735" s="5">
        <f t="shared" si="909"/>
        <v>2.106347035052563E-2</v>
      </c>
      <c r="Y735" s="5">
        <f t="shared" si="910"/>
        <v>9.7678333172170929E-3</v>
      </c>
      <c r="Z735" s="5">
        <f t="shared" si="911"/>
        <v>1.9979194292254324E-2</v>
      </c>
      <c r="AA735" s="5">
        <f t="shared" si="912"/>
        <v>1.9338709757655073E-2</v>
      </c>
      <c r="AB735" s="5">
        <f t="shared" si="913"/>
        <v>9.3593788022726492E-3</v>
      </c>
      <c r="AC735" s="5">
        <f t="shared" si="914"/>
        <v>1.6943500804134291E-4</v>
      </c>
      <c r="AD735" s="5">
        <f t="shared" si="915"/>
        <v>5.4956763641225773E-3</v>
      </c>
      <c r="AE735" s="5">
        <f t="shared" si="916"/>
        <v>5.0970566385115561E-3</v>
      </c>
      <c r="AF735" s="5">
        <f t="shared" si="917"/>
        <v>2.3636750651657608E-3</v>
      </c>
      <c r="AG735" s="5">
        <f t="shared" si="918"/>
        <v>7.3074327792413537E-4</v>
      </c>
      <c r="AH735" s="5">
        <f t="shared" si="919"/>
        <v>4.6325091832307048E-3</v>
      </c>
      <c r="AI735" s="5">
        <f t="shared" si="920"/>
        <v>4.4840021691416251E-3</v>
      </c>
      <c r="AJ735" s="5">
        <f t="shared" si="921"/>
        <v>2.1701279649536192E-3</v>
      </c>
      <c r="AK735" s="5">
        <f t="shared" si="922"/>
        <v>7.0018630777116228E-4</v>
      </c>
      <c r="AL735" s="5">
        <f t="shared" si="923"/>
        <v>6.0843049622312751E-6</v>
      </c>
      <c r="AM735" s="5">
        <f t="shared" si="924"/>
        <v>1.0638996605481213E-3</v>
      </c>
      <c r="AN735" s="5">
        <f t="shared" si="925"/>
        <v>9.8673147183636471E-4</v>
      </c>
      <c r="AO735" s="5">
        <f t="shared" si="926"/>
        <v>4.5758027453958385E-4</v>
      </c>
      <c r="AP735" s="5">
        <f t="shared" si="927"/>
        <v>1.4146348398654879E-4</v>
      </c>
      <c r="AQ735" s="5">
        <f t="shared" si="928"/>
        <v>3.2800666487014461E-5</v>
      </c>
      <c r="AR735" s="5">
        <f t="shared" si="929"/>
        <v>8.5929957009474171E-4</v>
      </c>
      <c r="AS735" s="5">
        <f t="shared" si="930"/>
        <v>8.3175250902797803E-4</v>
      </c>
      <c r="AT735" s="5">
        <f t="shared" si="931"/>
        <v>4.0254426997913037E-4</v>
      </c>
      <c r="AU735" s="5">
        <f t="shared" si="932"/>
        <v>1.2987989218283226E-4</v>
      </c>
      <c r="AV735" s="5">
        <f t="shared" si="933"/>
        <v>3.1429064424948869E-5</v>
      </c>
      <c r="AW735" s="5">
        <f t="shared" si="934"/>
        <v>1.5172470726454714E-7</v>
      </c>
      <c r="AX735" s="5">
        <f t="shared" si="935"/>
        <v>1.7163226943027357E-4</v>
      </c>
      <c r="AY735" s="5">
        <f t="shared" si="936"/>
        <v>1.5918320882093117E-4</v>
      </c>
      <c r="AZ735" s="5">
        <f t="shared" si="937"/>
        <v>7.3818560037226531E-5</v>
      </c>
      <c r="BA735" s="5">
        <f t="shared" si="938"/>
        <v>2.2821417938619917E-5</v>
      </c>
      <c r="BB735" s="5">
        <f t="shared" si="939"/>
        <v>5.2915261060346738E-6</v>
      </c>
      <c r="BC735" s="5">
        <f t="shared" si="940"/>
        <v>9.8154281582872606E-7</v>
      </c>
      <c r="BD735" s="5">
        <f t="shared" si="941"/>
        <v>1.3282861799064502E-4</v>
      </c>
      <c r="BE735" s="5">
        <f t="shared" si="942"/>
        <v>1.2857045450663594E-4</v>
      </c>
      <c r="BF735" s="5">
        <f t="shared" si="943"/>
        <v>6.2224398710551831E-5</v>
      </c>
      <c r="BG735" s="5">
        <f t="shared" si="944"/>
        <v>2.0076545111639593E-5</v>
      </c>
      <c r="BH735" s="5">
        <f t="shared" si="945"/>
        <v>4.8582349364432092E-6</v>
      </c>
      <c r="BI735" s="5">
        <f t="shared" si="946"/>
        <v>9.4049834038401715E-7</v>
      </c>
      <c r="BJ735" s="8">
        <f t="shared" si="947"/>
        <v>0.35145739790964009</v>
      </c>
      <c r="BK735" s="8">
        <f t="shared" si="948"/>
        <v>0.31877608407915936</v>
      </c>
      <c r="BL735" s="8">
        <f t="shared" si="949"/>
        <v>0.30982592582992341</v>
      </c>
      <c r="BM735" s="8">
        <f t="shared" si="950"/>
        <v>0.29491995536430293</v>
      </c>
      <c r="BN735" s="8">
        <f t="shared" si="951"/>
        <v>0.70495961526256057</v>
      </c>
    </row>
    <row r="736" spans="1:66" x14ac:dyDescent="0.25">
      <c r="A736" t="s">
        <v>340</v>
      </c>
      <c r="B736" t="s">
        <v>429</v>
      </c>
      <c r="C736" t="s">
        <v>361</v>
      </c>
      <c r="D736" t="s">
        <v>504</v>
      </c>
      <c r="E736">
        <f>VLOOKUP(A736,home!$A$2:$E$405,3,FALSE)</f>
        <v>1.34848484848485</v>
      </c>
      <c r="F736">
        <f>VLOOKUP(B736,home!$B$2:$E$405,3,FALSE)</f>
        <v>0.79</v>
      </c>
      <c r="G736">
        <f>VLOOKUP(C736,away!$B$2:$E$405,4,FALSE)</f>
        <v>1.07</v>
      </c>
      <c r="H736">
        <f>VLOOKUP(A736,away!$A$2:$E$405,3,FALSE)</f>
        <v>1.1393939393939401</v>
      </c>
      <c r="I736">
        <f>VLOOKUP(C736,away!$B$2:$E$405,3,FALSE)</f>
        <v>0.65</v>
      </c>
      <c r="J736">
        <f>VLOOKUP(B736,home!$B$2:$E$405,4,FALSE)</f>
        <v>1.37</v>
      </c>
      <c r="K736" s="3">
        <f t="shared" si="896"/>
        <v>1.1398742424242438</v>
      </c>
      <c r="L736" s="3">
        <f t="shared" si="897"/>
        <v>1.0146303030303037</v>
      </c>
      <c r="M736" s="5">
        <f t="shared" si="898"/>
        <v>0.11596062960352989</v>
      </c>
      <c r="N736" s="5">
        <f t="shared" si="899"/>
        <v>0.13218053482036196</v>
      </c>
      <c r="O736" s="5">
        <f t="shared" si="900"/>
        <v>0.11765716875421432</v>
      </c>
      <c r="P736" s="5">
        <f t="shared" si="901"/>
        <v>0.13411437609949145</v>
      </c>
      <c r="Q736" s="5">
        <f t="shared" si="902"/>
        <v>7.5334593495795757E-2</v>
      </c>
      <c r="R736" s="5">
        <f t="shared" si="903"/>
        <v>5.9689264393388015E-2</v>
      </c>
      <c r="S736" s="5">
        <f t="shared" si="904"/>
        <v>3.8777527204820229E-2</v>
      </c>
      <c r="T736" s="5">
        <f t="shared" si="905"/>
        <v>7.6436761427303976E-2</v>
      </c>
      <c r="U736" s="5">
        <f t="shared" si="906"/>
        <v>6.8038255031273559E-2</v>
      </c>
      <c r="V736" s="5">
        <f t="shared" si="907"/>
        <v>4.9831317611239529E-3</v>
      </c>
      <c r="W736" s="5">
        <f t="shared" si="908"/>
        <v>2.8623987563119516E-2</v>
      </c>
      <c r="X736" s="5">
        <f t="shared" si="909"/>
        <v>2.9042765175103596E-2</v>
      </c>
      <c r="Y736" s="5">
        <f t="shared" si="910"/>
        <v>1.4733834815226655E-2</v>
      </c>
      <c r="Z736" s="5">
        <f t="shared" si="911"/>
        <v>2.01875121397064E-2</v>
      </c>
      <c r="AA736" s="5">
        <f t="shared" si="912"/>
        <v>2.3011225106678058E-2</v>
      </c>
      <c r="AB736" s="5">
        <f t="shared" si="913"/>
        <v>1.3114951392864197E-2</v>
      </c>
      <c r="AC736" s="5">
        <f t="shared" si="914"/>
        <v>3.6020286014833949E-4</v>
      </c>
      <c r="AD736" s="5">
        <f t="shared" si="915"/>
        <v>8.1569365346679558E-3</v>
      </c>
      <c r="AE736" s="5">
        <f t="shared" si="916"/>
        <v>8.2762749879691025E-3</v>
      </c>
      <c r="AF736" s="5">
        <f t="shared" si="917"/>
        <v>4.1986796995026063E-3</v>
      </c>
      <c r="AG736" s="5">
        <f t="shared" si="918"/>
        <v>1.4200358852778381E-3</v>
      </c>
      <c r="AH736" s="5">
        <f t="shared" si="919"/>
        <v>5.1207153899345591E-3</v>
      </c>
      <c r="AI736" s="5">
        <f t="shared" si="920"/>
        <v>5.8369715757718215E-3</v>
      </c>
      <c r="AJ736" s="5">
        <f t="shared" si="921"/>
        <v>3.3267067764923752E-3</v>
      </c>
      <c r="AK736" s="5">
        <f t="shared" si="922"/>
        <v>1.2640091222072816E-3</v>
      </c>
      <c r="AL736" s="5">
        <f t="shared" si="923"/>
        <v>1.6663718375180823E-5</v>
      </c>
      <c r="AM736" s="5">
        <f t="shared" si="924"/>
        <v>1.8595763705914546E-3</v>
      </c>
      <c r="AN736" s="5">
        <f t="shared" si="925"/>
        <v>1.8867825364011998E-3</v>
      </c>
      <c r="AO736" s="5">
        <f t="shared" si="926"/>
        <v>9.5719336833051708E-4</v>
      </c>
      <c r="AP736" s="5">
        <f t="shared" si="927"/>
        <v>3.2373246578926319E-4</v>
      </c>
      <c r="AQ736" s="5">
        <f t="shared" si="928"/>
        <v>8.2117192466126871E-5</v>
      </c>
      <c r="AR736" s="5">
        <f t="shared" si="929"/>
        <v>1.0391266015642487E-3</v>
      </c>
      <c r="AS736" s="5">
        <f t="shared" si="930"/>
        <v>1.184473647740927E-3</v>
      </c>
      <c r="AT736" s="5">
        <f t="shared" si="931"/>
        <v>6.7507550094508503E-4</v>
      </c>
      <c r="AU736" s="5">
        <f t="shared" si="932"/>
        <v>2.5650039173964853E-4</v>
      </c>
      <c r="AV736" s="5">
        <f t="shared" si="933"/>
        <v>7.3094547428938391E-5</v>
      </c>
      <c r="AW736" s="5">
        <f t="shared" si="934"/>
        <v>5.3534553567063504E-7</v>
      </c>
      <c r="AX736" s="5">
        <f t="shared" si="935"/>
        <v>3.5328053444299358E-4</v>
      </c>
      <c r="AY736" s="5">
        <f t="shared" si="936"/>
        <v>3.5844913571660218E-4</v>
      </c>
      <c r="AZ736" s="5">
        <f t="shared" si="937"/>
        <v>1.8184667759654324E-4</v>
      </c>
      <c r="BA736" s="5">
        <f t="shared" si="938"/>
        <v>6.1502383198278198E-5</v>
      </c>
      <c r="BB736" s="5">
        <f t="shared" si="939"/>
        <v>1.5600545425388715E-5</v>
      </c>
      <c r="BC736" s="5">
        <f t="shared" si="940"/>
        <v>3.1657572264800351E-6</v>
      </c>
      <c r="BD736" s="5">
        <f t="shared" si="941"/>
        <v>1.7572155643866378E-4</v>
      </c>
      <c r="BE736" s="5">
        <f t="shared" si="942"/>
        <v>2.0030047602313087E-4</v>
      </c>
      <c r="BF736" s="5">
        <f t="shared" si="943"/>
        <v>1.1415867668204089E-4</v>
      </c>
      <c r="BG736" s="5">
        <f t="shared" si="944"/>
        <v>4.3375511699698514E-5</v>
      </c>
      <c r="BH736" s="5">
        <f t="shared" si="945"/>
        <v>1.2360657134614438E-5</v>
      </c>
      <c r="BI736" s="5">
        <f t="shared" si="946"/>
        <v>2.8179189374368913E-6</v>
      </c>
      <c r="BJ736" s="8">
        <f t="shared" si="947"/>
        <v>0.38448765137151386</v>
      </c>
      <c r="BK736" s="8">
        <f t="shared" si="948"/>
        <v>0.29457098038320562</v>
      </c>
      <c r="BL736" s="8">
        <f t="shared" si="949"/>
        <v>0.30083627302915861</v>
      </c>
      <c r="BM736" s="8">
        <f t="shared" si="950"/>
        <v>0.36478793596662212</v>
      </c>
      <c r="BN736" s="8">
        <f t="shared" si="951"/>
        <v>0.63493656716678148</v>
      </c>
    </row>
    <row r="737" spans="1:66" x14ac:dyDescent="0.25">
      <c r="A737" t="s">
        <v>340</v>
      </c>
      <c r="B737" t="s">
        <v>428</v>
      </c>
      <c r="C737" t="s">
        <v>341</v>
      </c>
      <c r="D737" t="s">
        <v>504</v>
      </c>
      <c r="E737">
        <f>VLOOKUP(A737,home!$A$2:$E$405,3,FALSE)</f>
        <v>1.34848484848485</v>
      </c>
      <c r="F737">
        <f>VLOOKUP(B737,home!$B$2:$E$405,3,FALSE)</f>
        <v>1.1599999999999999</v>
      </c>
      <c r="G737">
        <f>VLOOKUP(C737,away!$B$2:$E$405,4,FALSE)</f>
        <v>1.3</v>
      </c>
      <c r="H737">
        <f>VLOOKUP(A737,away!$A$2:$E$405,3,FALSE)</f>
        <v>1.1393939393939401</v>
      </c>
      <c r="I737">
        <f>VLOOKUP(C737,away!$B$2:$E$405,3,FALSE)</f>
        <v>0.6</v>
      </c>
      <c r="J737">
        <f>VLOOKUP(B737,home!$B$2:$E$405,4,FALSE)</f>
        <v>1.04</v>
      </c>
      <c r="K737" s="3">
        <f t="shared" si="896"/>
        <v>2.0335151515151537</v>
      </c>
      <c r="L737" s="3">
        <f t="shared" si="897"/>
        <v>0.7109818181818186</v>
      </c>
      <c r="M737" s="5">
        <f t="shared" si="898"/>
        <v>6.4280627916837904E-2</v>
      </c>
      <c r="N737" s="5">
        <f t="shared" si="899"/>
        <v>0.13071563081779783</v>
      </c>
      <c r="O737" s="5">
        <f t="shared" si="900"/>
        <v>4.5702357710182377E-2</v>
      </c>
      <c r="P737" s="5">
        <f t="shared" si="901"/>
        <v>9.2936436863621255E-2</v>
      </c>
      <c r="Q737" s="5">
        <f t="shared" si="902"/>
        <v>0.13290610790392657</v>
      </c>
      <c r="R737" s="5">
        <f t="shared" si="903"/>
        <v>1.6246772689990658E-2</v>
      </c>
      <c r="S737" s="5">
        <f t="shared" si="904"/>
        <v>3.3591696195314422E-2</v>
      </c>
      <c r="T737" s="5">
        <f t="shared" si="905"/>
        <v>9.4493826245002674E-2</v>
      </c>
      <c r="U737" s="5">
        <f t="shared" si="906"/>
        <v>3.3038058428318612E-2</v>
      </c>
      <c r="V737" s="5">
        <f t="shared" si="907"/>
        <v>5.3962906326523409E-3</v>
      </c>
      <c r="W737" s="5">
        <f t="shared" si="908"/>
        <v>9.0088861383847529E-2</v>
      </c>
      <c r="X737" s="5">
        <f t="shared" si="909"/>
        <v>6.405154246461775E-2</v>
      </c>
      <c r="Y737" s="5">
        <f t="shared" si="910"/>
        <v>2.2769741059421943E-2</v>
      </c>
      <c r="Z737" s="5">
        <f t="shared" si="911"/>
        <v>3.8503866622387585E-3</v>
      </c>
      <c r="AA737" s="5">
        <f t="shared" si="912"/>
        <v>7.8298196168543749E-3</v>
      </c>
      <c r="AB737" s="5">
        <f t="shared" si="913"/>
        <v>7.9610284122519758E-3</v>
      </c>
      <c r="AC737" s="5">
        <f t="shared" si="914"/>
        <v>4.8761971523526951E-4</v>
      </c>
      <c r="AD737" s="5">
        <f t="shared" si="915"/>
        <v>4.5799266151700595E-2</v>
      </c>
      <c r="AE737" s="5">
        <f t="shared" si="916"/>
        <v>3.2562445519929116E-2</v>
      </c>
      <c r="AF737" s="5">
        <f t="shared" si="917"/>
        <v>1.1575653360102805E-2</v>
      </c>
      <c r="AG737" s="5">
        <f t="shared" si="918"/>
        <v>2.743359690869457E-3</v>
      </c>
      <c r="AH737" s="5">
        <f t="shared" si="919"/>
        <v>6.8438872745538398E-4</v>
      </c>
      <c r="AI737" s="5">
        <f t="shared" si="920"/>
        <v>1.3917148468066982E-3</v>
      </c>
      <c r="AJ737" s="5">
        <f t="shared" si="921"/>
        <v>1.4150366137850065E-3</v>
      </c>
      <c r="AK737" s="5">
        <f t="shared" si="922"/>
        <v>9.5916613136016917E-4</v>
      </c>
      <c r="AL737" s="5">
        <f t="shared" si="923"/>
        <v>2.8199873179240646E-5</v>
      </c>
      <c r="AM737" s="5">
        <f t="shared" si="924"/>
        <v>1.8626700329551656E-2</v>
      </c>
      <c r="AN737" s="5">
        <f t="shared" si="925"/>
        <v>1.3243245267032517E-2</v>
      </c>
      <c r="AO737" s="5">
        <f t="shared" si="926"/>
        <v>4.7078532992912703E-3</v>
      </c>
      <c r="AP737" s="5">
        <f t="shared" si="927"/>
        <v>1.1157326994877938E-3</v>
      </c>
      <c r="AQ737" s="5">
        <f t="shared" si="928"/>
        <v>1.9831641582168503E-4</v>
      </c>
      <c r="AR737" s="5">
        <f t="shared" si="929"/>
        <v>9.7317588357874021E-5</v>
      </c>
      <c r="AS737" s="5">
        <f t="shared" si="930"/>
        <v>1.9789679043465152E-4</v>
      </c>
      <c r="AT737" s="5">
        <f t="shared" si="931"/>
        <v>2.0121306089254158E-4</v>
      </c>
      <c r="AU737" s="5">
        <f t="shared" si="932"/>
        <v>1.3638993600257484E-4</v>
      </c>
      <c r="AV737" s="5">
        <f t="shared" si="933"/>
        <v>6.9337750343854518E-5</v>
      </c>
      <c r="AW737" s="5">
        <f t="shared" si="934"/>
        <v>1.1325322082153934E-6</v>
      </c>
      <c r="AX737" s="5">
        <f t="shared" si="935"/>
        <v>6.3129462238126028E-3</v>
      </c>
      <c r="AY737" s="5">
        <f t="shared" si="936"/>
        <v>4.4883899842903304E-3</v>
      </c>
      <c r="AZ737" s="5">
        <f t="shared" si="937"/>
        <v>1.5955818358699015E-3</v>
      </c>
      <c r="BA737" s="5">
        <f t="shared" si="938"/>
        <v>3.7814322490822226E-4</v>
      </c>
      <c r="BB737" s="5">
        <f t="shared" si="939"/>
        <v>6.7213239394596047E-5</v>
      </c>
      <c r="BC737" s="5">
        <f t="shared" si="940"/>
        <v>9.5574782301319478E-6</v>
      </c>
      <c r="BD737" s="5">
        <f t="shared" si="941"/>
        <v>1.1531839318625174E-5</v>
      </c>
      <c r="BE737" s="5">
        <f t="shared" si="942"/>
        <v>2.3450169979262471E-5</v>
      </c>
      <c r="BF737" s="5">
        <f t="shared" si="943"/>
        <v>2.3843137979218026E-5</v>
      </c>
      <c r="BG737" s="5">
        <f t="shared" si="944"/>
        <v>1.6161794113468756E-5</v>
      </c>
      <c r="BH737" s="5">
        <f t="shared" si="945"/>
        <v>8.2163133013517832E-6</v>
      </c>
      <c r="BI737" s="5">
        <f t="shared" si="946"/>
        <v>3.3415995175788684E-6</v>
      </c>
      <c r="BJ737" s="8">
        <f t="shared" si="947"/>
        <v>0.67845011459490723</v>
      </c>
      <c r="BK737" s="8">
        <f t="shared" si="948"/>
        <v>0.20120926118113078</v>
      </c>
      <c r="BL737" s="8">
        <f t="shared" si="949"/>
        <v>0.11601704315724627</v>
      </c>
      <c r="BM737" s="8">
        <f t="shared" si="950"/>
        <v>0.51225161424108423</v>
      </c>
      <c r="BN737" s="8">
        <f t="shared" si="951"/>
        <v>0.48278793390235653</v>
      </c>
    </row>
    <row r="738" spans="1:66" x14ac:dyDescent="0.25">
      <c r="A738" t="s">
        <v>340</v>
      </c>
      <c r="B738" t="s">
        <v>413</v>
      </c>
      <c r="C738" t="s">
        <v>356</v>
      </c>
      <c r="D738" t="s">
        <v>504</v>
      </c>
      <c r="E738">
        <f>VLOOKUP(A738,home!$A$2:$E$405,3,FALSE)</f>
        <v>1.34848484848485</v>
      </c>
      <c r="F738">
        <f>VLOOKUP(B738,home!$B$2:$E$405,3,FALSE)</f>
        <v>1.25</v>
      </c>
      <c r="G738">
        <f>VLOOKUP(C738,away!$B$2:$E$405,4,FALSE)</f>
        <v>1.1599999999999999</v>
      </c>
      <c r="H738">
        <f>VLOOKUP(A738,away!$A$2:$E$405,3,FALSE)</f>
        <v>1.1393939393939401</v>
      </c>
      <c r="I738">
        <f>VLOOKUP(C738,away!$B$2:$E$405,3,FALSE)</f>
        <v>0.83</v>
      </c>
      <c r="J738">
        <f>VLOOKUP(B738,home!$B$2:$E$405,4,FALSE)</f>
        <v>0.55000000000000004</v>
      </c>
      <c r="K738" s="3">
        <f t="shared" si="896"/>
        <v>1.9553030303030321</v>
      </c>
      <c r="L738" s="3">
        <f t="shared" si="897"/>
        <v>0.52013333333333367</v>
      </c>
      <c r="M738" s="5">
        <f t="shared" si="898"/>
        <v>8.4126272600542021E-2</v>
      </c>
      <c r="N738" s="5">
        <f t="shared" si="899"/>
        <v>0.16449235574393875</v>
      </c>
      <c r="O738" s="5">
        <f t="shared" si="900"/>
        <v>4.375687858862861E-2</v>
      </c>
      <c r="P738" s="5">
        <f t="shared" si="901"/>
        <v>8.5557957300947382E-2</v>
      </c>
      <c r="Q738" s="5">
        <f t="shared" si="902"/>
        <v>0.16081620082390394</v>
      </c>
      <c r="R738" s="5">
        <f t="shared" si="903"/>
        <v>1.1379705558282686E-2</v>
      </c>
      <c r="S738" s="5">
        <f t="shared" si="904"/>
        <v>2.1753501704126297E-2</v>
      </c>
      <c r="T738" s="5">
        <f t="shared" si="905"/>
        <v>8.3645866588539952E-2</v>
      </c>
      <c r="U738" s="5">
        <f t="shared" si="906"/>
        <v>2.2250772762066395E-2</v>
      </c>
      <c r="V738" s="5">
        <f t="shared" si="907"/>
        <v>2.4581898831814099E-3</v>
      </c>
      <c r="W738" s="5">
        <f t="shared" si="908"/>
        <v>0.10481480159760009</v>
      </c>
      <c r="X738" s="5">
        <f t="shared" si="909"/>
        <v>5.4517672137631763E-2</v>
      </c>
      <c r="Y738" s="5">
        <f t="shared" si="910"/>
        <v>1.4178229267260105E-2</v>
      </c>
      <c r="Z738" s="5">
        <f t="shared" si="911"/>
        <v>1.9729880614604801E-3</v>
      </c>
      <c r="AA738" s="5">
        <f t="shared" si="912"/>
        <v>3.8577895353253816E-3</v>
      </c>
      <c r="AB738" s="5">
        <f t="shared" si="913"/>
        <v>3.7715737843465229E-3</v>
      </c>
      <c r="AC738" s="5">
        <f t="shared" si="914"/>
        <v>1.5625150336618859E-4</v>
      </c>
      <c r="AD738" s="5">
        <f t="shared" si="915"/>
        <v>5.1236174796099633E-2</v>
      </c>
      <c r="AE738" s="5">
        <f t="shared" si="916"/>
        <v>2.6649642383944638E-2</v>
      </c>
      <c r="AF738" s="5">
        <f t="shared" si="917"/>
        <v>6.9306836626512056E-3</v>
      </c>
      <c r="AG738" s="5">
        <f t="shared" si="918"/>
        <v>1.2016265319112168E-3</v>
      </c>
      <c r="AH738" s="5">
        <f t="shared" si="919"/>
        <v>2.5655421425857782E-4</v>
      </c>
      <c r="AI738" s="5">
        <f t="shared" si="920"/>
        <v>5.0164123257681061E-4</v>
      </c>
      <c r="AJ738" s="5">
        <f t="shared" si="921"/>
        <v>4.9043031109119299E-4</v>
      </c>
      <c r="AK738" s="5">
        <f t="shared" si="922"/>
        <v>3.1964662447635608E-4</v>
      </c>
      <c r="AL738" s="5">
        <f t="shared" si="923"/>
        <v>6.3564254257127664E-6</v>
      </c>
      <c r="AM738" s="5">
        <f t="shared" si="924"/>
        <v>2.0036449567989906E-2</v>
      </c>
      <c r="AN738" s="5">
        <f t="shared" si="925"/>
        <v>1.0421625301963822E-2</v>
      </c>
      <c r="AO738" s="5">
        <f t="shared" si="926"/>
        <v>2.7103173535307258E-3</v>
      </c>
      <c r="AP738" s="5">
        <f t="shared" si="927"/>
        <v>4.6990879982770542E-4</v>
      </c>
      <c r="AQ738" s="5">
        <f t="shared" si="928"/>
        <v>6.1103807604262641E-5</v>
      </c>
      <c r="AR738" s="5">
        <f t="shared" si="929"/>
        <v>2.6688479728605676E-5</v>
      </c>
      <c r="AS738" s="5">
        <f t="shared" si="930"/>
        <v>5.2184065287523719E-5</v>
      </c>
      <c r="AT738" s="5">
        <f t="shared" si="931"/>
        <v>5.1017830495113214E-5</v>
      </c>
      <c r="AU738" s="5">
        <f t="shared" si="932"/>
        <v>3.3251772855527098E-5</v>
      </c>
      <c r="AV738" s="5">
        <f t="shared" si="933"/>
        <v>1.6254323056840059E-5</v>
      </c>
      <c r="AW738" s="5">
        <f t="shared" si="934"/>
        <v>1.7957224642734557E-7</v>
      </c>
      <c r="AX738" s="5">
        <f t="shared" si="935"/>
        <v>6.5295550928007534E-3</v>
      </c>
      <c r="AY738" s="5">
        <f t="shared" si="936"/>
        <v>3.3962392556021004E-3</v>
      </c>
      <c r="AZ738" s="5">
        <f t="shared" si="937"/>
        <v>8.8324862240691995E-4</v>
      </c>
      <c r="BA738" s="5">
        <f t="shared" si="938"/>
        <v>1.5313568337819547E-4</v>
      </c>
      <c r="BB738" s="5">
        <f t="shared" si="939"/>
        <v>1.9912743361944687E-5</v>
      </c>
      <c r="BC738" s="5">
        <f t="shared" si="940"/>
        <v>2.0714563161319012E-6</v>
      </c>
      <c r="BD738" s="5">
        <f t="shared" si="941"/>
        <v>2.3135946538064623E-6</v>
      </c>
      <c r="BE738" s="5">
        <f t="shared" si="942"/>
        <v>4.5237786374806701E-6</v>
      </c>
      <c r="BF738" s="5">
        <f t="shared" si="943"/>
        <v>4.4226790391430392E-6</v>
      </c>
      <c r="BG738" s="5">
        <f t="shared" si="944"/>
        <v>2.8825592424313616E-6</v>
      </c>
      <c r="BH738" s="5">
        <f t="shared" si="945"/>
        <v>1.4090692054385134E-6</v>
      </c>
      <c r="BI738" s="5">
        <f t="shared" si="946"/>
        <v>5.5103145746012256E-7</v>
      </c>
      <c r="BJ738" s="8">
        <f t="shared" si="947"/>
        <v>0.7131668212182638</v>
      </c>
      <c r="BK738" s="8">
        <f t="shared" si="948"/>
        <v>0.19745476867319109</v>
      </c>
      <c r="BL738" s="8">
        <f t="shared" si="949"/>
        <v>8.6780491794711895E-2</v>
      </c>
      <c r="BM738" s="8">
        <f t="shared" si="950"/>
        <v>0.44584963944802808</v>
      </c>
      <c r="BN738" s="8">
        <f t="shared" si="951"/>
        <v>0.55012937061624345</v>
      </c>
    </row>
    <row r="739" spans="1:66" x14ac:dyDescent="0.25">
      <c r="A739" t="s">
        <v>342</v>
      </c>
      <c r="B739" t="s">
        <v>396</v>
      </c>
      <c r="C739" t="s">
        <v>363</v>
      </c>
      <c r="D739" t="s">
        <v>504</v>
      </c>
      <c r="E739">
        <f>VLOOKUP(A739,home!$A$2:$E$405,3,FALSE)</f>
        <v>1.1717171717171699</v>
      </c>
      <c r="F739">
        <f>VLOOKUP(B739,home!$B$2:$E$405,3,FALSE)</f>
        <v>0.62</v>
      </c>
      <c r="G739">
        <f>VLOOKUP(C739,away!$B$2:$E$405,4,FALSE)</f>
        <v>1.19</v>
      </c>
      <c r="H739">
        <f>VLOOKUP(A739,away!$A$2:$E$405,3,FALSE)</f>
        <v>0.85606060606060597</v>
      </c>
      <c r="I739">
        <f>VLOOKUP(C739,away!$B$2:$E$405,3,FALSE)</f>
        <v>0.62</v>
      </c>
      <c r="J739">
        <f>VLOOKUP(B739,home!$B$2:$E$405,4,FALSE)</f>
        <v>1.23</v>
      </c>
      <c r="K739" s="3">
        <f t="shared" si="896"/>
        <v>0.86449292929292798</v>
      </c>
      <c r="L739" s="3">
        <f t="shared" si="897"/>
        <v>0.65283181818181801</v>
      </c>
      <c r="M739" s="5">
        <f t="shared" si="898"/>
        <v>0.21929777983636059</v>
      </c>
      <c r="N739" s="5">
        <f t="shared" si="899"/>
        <v>0.18958138007817096</v>
      </c>
      <c r="O739" s="5">
        <f t="shared" si="900"/>
        <v>0.14316456833380731</v>
      </c>
      <c r="P739" s="5">
        <f t="shared" si="901"/>
        <v>0.12376475704985063</v>
      </c>
      <c r="Q739" s="5">
        <f t="shared" si="902"/>
        <v>8.1945881301586976E-2</v>
      </c>
      <c r="R739" s="5">
        <f t="shared" si="903"/>
        <v>4.6731192722287269E-2</v>
      </c>
      <c r="S739" s="5">
        <f t="shared" si="904"/>
        <v>1.7462232288715584E-2</v>
      </c>
      <c r="T739" s="5">
        <f t="shared" si="905"/>
        <v>5.3496878682626467E-2</v>
      </c>
      <c r="U739" s="5">
        <f t="shared" si="906"/>
        <v>4.0398785685842473E-2</v>
      </c>
      <c r="V739" s="5">
        <f t="shared" si="907"/>
        <v>1.0950148537115104E-3</v>
      </c>
      <c r="W739" s="5">
        <f t="shared" si="908"/>
        <v>2.361387832329984E-2</v>
      </c>
      <c r="X739" s="5">
        <f t="shared" si="909"/>
        <v>1.5415891120124052E-2</v>
      </c>
      <c r="Y739" s="5">
        <f t="shared" si="910"/>
        <v>5.0319921144217636E-3</v>
      </c>
      <c r="Z739" s="5">
        <f t="shared" si="911"/>
        <v>1.0169203170231915E-2</v>
      </c>
      <c r="AA739" s="5">
        <f t="shared" si="912"/>
        <v>8.7912042372087166E-3</v>
      </c>
      <c r="AB739" s="5">
        <f t="shared" si="913"/>
        <v>3.7999669515184822E-3</v>
      </c>
      <c r="AC739" s="5">
        <f t="shared" si="914"/>
        <v>3.8624492526985052E-5</v>
      </c>
      <c r="AD739" s="5">
        <f t="shared" si="915"/>
        <v>5.1035077109190616E-3</v>
      </c>
      <c r="AE739" s="5">
        <f t="shared" si="916"/>
        <v>3.3317322180242193E-3</v>
      </c>
      <c r="AF739" s="5">
        <f t="shared" si="917"/>
        <v>1.087530400793846E-3</v>
      </c>
      <c r="AG739" s="5">
        <f t="shared" si="918"/>
        <v>2.3665814962608262E-4</v>
      </c>
      <c r="AH739" s="5">
        <f t="shared" si="919"/>
        <v>1.6596948487707019E-3</v>
      </c>
      <c r="AI739" s="5">
        <f t="shared" si="920"/>
        <v>1.434794461546167E-3</v>
      </c>
      <c r="AJ739" s="5">
        <f t="shared" si="921"/>
        <v>6.2018483349765758E-4</v>
      </c>
      <c r="AK739" s="5">
        <f t="shared" si="922"/>
        <v>1.7871513447114564E-4</v>
      </c>
      <c r="AL739" s="5">
        <f t="shared" si="923"/>
        <v>8.7193786226986225E-7</v>
      </c>
      <c r="AM739" s="5">
        <f t="shared" si="924"/>
        <v>8.8238926613629326E-4</v>
      </c>
      <c r="AN739" s="5">
        <f t="shared" si="925"/>
        <v>5.7605178895587638E-4</v>
      </c>
      <c r="AO739" s="5">
        <f t="shared" si="926"/>
        <v>1.8803246837547684E-4</v>
      </c>
      <c r="AP739" s="5">
        <f t="shared" si="927"/>
        <v>4.0917859402259251E-5</v>
      </c>
      <c r="AQ739" s="5">
        <f t="shared" si="928"/>
        <v>6.6781201374212246E-6</v>
      </c>
      <c r="AR739" s="5">
        <f t="shared" si="929"/>
        <v>2.1670032114999501E-4</v>
      </c>
      <c r="AS739" s="5">
        <f t="shared" si="930"/>
        <v>1.873358954096774E-4</v>
      </c>
      <c r="AT739" s="5">
        <f t="shared" si="931"/>
        <v>8.0975278492212801E-5</v>
      </c>
      <c r="AU739" s="5">
        <f t="shared" si="932"/>
        <v>2.3334185234681229E-5</v>
      </c>
      <c r="AV739" s="5">
        <f t="shared" si="933"/>
        <v>5.0430595365483401E-6</v>
      </c>
      <c r="AW739" s="5">
        <f t="shared" si="934"/>
        <v>1.3669284873102376E-8</v>
      </c>
      <c r="AX739" s="5">
        <f t="shared" si="935"/>
        <v>1.2713654690980016E-4</v>
      </c>
      <c r="AY739" s="5">
        <f t="shared" si="936"/>
        <v>8.2998783076482829E-5</v>
      </c>
      <c r="AZ739" s="5">
        <f t="shared" si="937"/>
        <v>2.7092123231349293E-5</v>
      </c>
      <c r="BA739" s="5">
        <f t="shared" si="938"/>
        <v>5.8955333558425442E-6</v>
      </c>
      <c r="BB739" s="5">
        <f t="shared" si="939"/>
        <v>9.621979399615606E-7</v>
      </c>
      <c r="BC739" s="5">
        <f t="shared" si="940"/>
        <v>1.256306861191811E-7</v>
      </c>
      <c r="BD739" s="5">
        <f t="shared" si="941"/>
        <v>2.3578144109489177E-5</v>
      </c>
      <c r="BE739" s="5">
        <f t="shared" si="942"/>
        <v>2.038313886850309E-5</v>
      </c>
      <c r="BF739" s="5">
        <f t="shared" si="943"/>
        <v>8.8105397143083865E-6</v>
      </c>
      <c r="BG739" s="5">
        <f t="shared" si="944"/>
        <v>2.5388830954247122E-6</v>
      </c>
      <c r="BH739" s="5">
        <f t="shared" si="945"/>
        <v>5.487116210740013E-7</v>
      </c>
      <c r="BI739" s="5">
        <f t="shared" si="946"/>
        <v>9.4871463327866921E-8</v>
      </c>
      <c r="BJ739" s="8">
        <f t="shared" si="947"/>
        <v>0.38078361041780023</v>
      </c>
      <c r="BK739" s="8">
        <f t="shared" si="948"/>
        <v>0.36174227924210406</v>
      </c>
      <c r="BL739" s="8">
        <f t="shared" si="949"/>
        <v>0.24734845023764521</v>
      </c>
      <c r="BM739" s="8">
        <f t="shared" si="950"/>
        <v>0.19547499863192599</v>
      </c>
      <c r="BN739" s="8">
        <f t="shared" si="951"/>
        <v>0.80448555932206367</v>
      </c>
    </row>
    <row r="740" spans="1:66" x14ac:dyDescent="0.25">
      <c r="A740" t="s">
        <v>342</v>
      </c>
      <c r="B740" t="s">
        <v>399</v>
      </c>
      <c r="C740" t="s">
        <v>384</v>
      </c>
      <c r="D740" t="s">
        <v>504</v>
      </c>
      <c r="E740">
        <f>VLOOKUP(A740,home!$A$2:$E$405,3,FALSE)</f>
        <v>1.1717171717171699</v>
      </c>
      <c r="F740">
        <f>VLOOKUP(B740,home!$B$2:$E$405,3,FALSE)</f>
        <v>0.76</v>
      </c>
      <c r="G740">
        <f>VLOOKUP(C740,away!$B$2:$E$405,4,FALSE)</f>
        <v>1.04</v>
      </c>
      <c r="H740">
        <f>VLOOKUP(A740,away!$A$2:$E$405,3,FALSE)</f>
        <v>0.85606060606060597</v>
      </c>
      <c r="I740">
        <f>VLOOKUP(C740,away!$B$2:$E$405,3,FALSE)</f>
        <v>1</v>
      </c>
      <c r="J740">
        <f>VLOOKUP(B740,home!$B$2:$E$405,4,FALSE)</f>
        <v>1.3</v>
      </c>
      <c r="K740" s="3">
        <f t="shared" si="896"/>
        <v>0.92612525252525113</v>
      </c>
      <c r="L740" s="3">
        <f t="shared" si="897"/>
        <v>1.1128787878787878</v>
      </c>
      <c r="M740" s="5">
        <f t="shared" si="898"/>
        <v>0.13015827873223915</v>
      </c>
      <c r="N740" s="5">
        <f t="shared" si="899"/>
        <v>0.12054286875914701</v>
      </c>
      <c r="O740" s="5">
        <f t="shared" si="900"/>
        <v>0.1448503874679237</v>
      </c>
      <c r="P740" s="5">
        <f t="shared" si="901"/>
        <v>0.13414960167211129</v>
      </c>
      <c r="Q740" s="5">
        <f t="shared" si="902"/>
        <v>5.5818897384841609E-2</v>
      </c>
      <c r="R740" s="5">
        <f t="shared" si="903"/>
        <v>8.060046181453788E-2</v>
      </c>
      <c r="S740" s="5">
        <f t="shared" si="904"/>
        <v>3.4565829780615884E-2</v>
      </c>
      <c r="T740" s="5">
        <f t="shared" si="905"/>
        <v>6.2119666862372969E-2</v>
      </c>
      <c r="U740" s="5">
        <f t="shared" si="906"/>
        <v>7.4646123051640756E-2</v>
      </c>
      <c r="V740" s="5">
        <f t="shared" si="907"/>
        <v>3.9584217869202644E-3</v>
      </c>
      <c r="W740" s="5">
        <f t="shared" si="908"/>
        <v>1.7231763478739174E-2</v>
      </c>
      <c r="X740" s="5">
        <f t="shared" si="909"/>
        <v>1.9176864053233215E-2</v>
      </c>
      <c r="Y740" s="5">
        <f t="shared" si="910"/>
        <v>1.0670762611439245E-2</v>
      </c>
      <c r="Z740" s="5">
        <f t="shared" si="911"/>
        <v>2.9899514748877806E-2</v>
      </c>
      <c r="AA740" s="5">
        <f t="shared" si="912"/>
        <v>2.7690695647186927E-2</v>
      </c>
      <c r="AB740" s="5">
        <f t="shared" si="913"/>
        <v>1.2822526249425432E-2</v>
      </c>
      <c r="AC740" s="5">
        <f t="shared" si="914"/>
        <v>2.5498796116629134E-4</v>
      </c>
      <c r="AD740" s="5">
        <f t="shared" si="915"/>
        <v>3.9896928258006783E-3</v>
      </c>
      <c r="AE740" s="5">
        <f t="shared" si="916"/>
        <v>4.4400445159857539E-3</v>
      </c>
      <c r="AF740" s="5">
        <f t="shared" si="917"/>
        <v>2.4706156795390437E-3</v>
      </c>
      <c r="AG740" s="5">
        <f t="shared" si="918"/>
        <v>9.1649859425324597E-4</v>
      </c>
      <c r="AH740" s="5">
        <f t="shared" si="919"/>
        <v>8.3186339329737683E-3</v>
      </c>
      <c r="AI740" s="5">
        <f t="shared" si="920"/>
        <v>7.7040969518404534E-3</v>
      </c>
      <c r="AJ740" s="5">
        <f t="shared" si="921"/>
        <v>3.5674793675011286E-3</v>
      </c>
      <c r="AK740" s="5">
        <f t="shared" si="922"/>
        <v>1.1013109100352022E-3</v>
      </c>
      <c r="AL740" s="5">
        <f t="shared" si="923"/>
        <v>1.0512288193979964E-5</v>
      </c>
      <c r="AM740" s="5">
        <f t="shared" si="924"/>
        <v>7.3899105515856753E-4</v>
      </c>
      <c r="AN740" s="5">
        <f t="shared" si="925"/>
        <v>8.2240746971813292E-4</v>
      </c>
      <c r="AO740" s="5">
        <f t="shared" si="926"/>
        <v>4.5761991402118858E-4</v>
      </c>
      <c r="AP740" s="5">
        <f t="shared" si="927"/>
        <v>1.6975849840836511E-4</v>
      </c>
      <c r="AQ740" s="5">
        <f t="shared" si="928"/>
        <v>4.7230157985206121E-5</v>
      </c>
      <c r="AR740" s="5">
        <f t="shared" si="929"/>
        <v>1.8515262496270391E-3</v>
      </c>
      <c r="AS740" s="5">
        <f t="shared" si="930"/>
        <v>1.7147452154929728E-3</v>
      </c>
      <c r="AT740" s="5">
        <f t="shared" si="931"/>
        <v>7.9403442285744784E-4</v>
      </c>
      <c r="AU740" s="5">
        <f t="shared" si="932"/>
        <v>2.4512511012753199E-4</v>
      </c>
      <c r="AV740" s="5">
        <f t="shared" si="933"/>
        <v>5.675413862928512E-5</v>
      </c>
      <c r="AW740" s="5">
        <f t="shared" si="934"/>
        <v>3.0096247422339133E-7</v>
      </c>
      <c r="AX740" s="5">
        <f t="shared" si="935"/>
        <v>1.1406637959543828E-4</v>
      </c>
      <c r="AY740" s="5">
        <f t="shared" si="936"/>
        <v>1.2694205426189305E-4</v>
      </c>
      <c r="AZ740" s="5">
        <f t="shared" si="937"/>
        <v>7.0635559738909455E-5</v>
      </c>
      <c r="BA740" s="5">
        <f t="shared" si="938"/>
        <v>2.6202938701125749E-5</v>
      </c>
      <c r="BB740" s="5">
        <f t="shared" si="939"/>
        <v>7.2901736651427502E-6</v>
      </c>
      <c r="BC740" s="5">
        <f t="shared" si="940"/>
        <v>1.6226159263779841E-6</v>
      </c>
      <c r="BD740" s="5">
        <f t="shared" si="941"/>
        <v>3.4342071473511629E-4</v>
      </c>
      <c r="BE740" s="5">
        <f t="shared" si="942"/>
        <v>3.1805059615646182E-4</v>
      </c>
      <c r="BF740" s="5">
        <f t="shared" si="943"/>
        <v>1.4727734434060493E-4</v>
      </c>
      <c r="BG740" s="5">
        <f t="shared" si="944"/>
        <v>4.5465755906230377E-5</v>
      </c>
      <c r="BH740" s="5">
        <f t="shared" si="945"/>
        <v>1.0526746167477256E-5</v>
      </c>
      <c r="BI740" s="5">
        <f t="shared" si="946"/>
        <v>1.9498170905248194E-6</v>
      </c>
      <c r="BJ740" s="8">
        <f t="shared" si="947"/>
        <v>0.29996044158253232</v>
      </c>
      <c r="BK740" s="8">
        <f t="shared" si="948"/>
        <v>0.30322457427550875</v>
      </c>
      <c r="BL740" s="8">
        <f t="shared" si="949"/>
        <v>0.36683059150419589</v>
      </c>
      <c r="BM740" s="8">
        <f t="shared" si="950"/>
        <v>0.33366798518852647</v>
      </c>
      <c r="BN740" s="8">
        <f t="shared" si="951"/>
        <v>0.66612049583080057</v>
      </c>
    </row>
    <row r="741" spans="1:66" x14ac:dyDescent="0.25">
      <c r="A741" t="s">
        <v>342</v>
      </c>
      <c r="B741" t="s">
        <v>380</v>
      </c>
      <c r="C741" t="s">
        <v>392</v>
      </c>
      <c r="D741" t="s">
        <v>504</v>
      </c>
      <c r="E741">
        <f>VLOOKUP(A741,home!$A$2:$E$405,3,FALSE)</f>
        <v>1.1717171717171699</v>
      </c>
      <c r="F741">
        <f>VLOOKUP(B741,home!$B$2:$E$405,3,FALSE)</f>
        <v>1.75</v>
      </c>
      <c r="G741">
        <f>VLOOKUP(C741,away!$B$2:$E$405,4,FALSE)</f>
        <v>1.37</v>
      </c>
      <c r="H741">
        <f>VLOOKUP(A741,away!$A$2:$E$405,3,FALSE)</f>
        <v>0.85606060606060597</v>
      </c>
      <c r="I741">
        <f>VLOOKUP(C741,away!$B$2:$E$405,3,FALSE)</f>
        <v>0.52</v>
      </c>
      <c r="J741">
        <f>VLOOKUP(B741,home!$B$2:$E$405,4,FALSE)</f>
        <v>0.57999999999999996</v>
      </c>
      <c r="K741" s="3">
        <f t="shared" si="896"/>
        <v>2.8091919191919152</v>
      </c>
      <c r="L741" s="3">
        <f t="shared" si="897"/>
        <v>0.25818787878787874</v>
      </c>
      <c r="M741" s="5">
        <f t="shared" si="898"/>
        <v>4.6542947151696754E-2</v>
      </c>
      <c r="N741" s="5">
        <f t="shared" si="899"/>
        <v>0.13074807103392291</v>
      </c>
      <c r="O741" s="5">
        <f t="shared" si="900"/>
        <v>1.2016824797632927E-2</v>
      </c>
      <c r="P741" s="5">
        <f t="shared" si="901"/>
        <v>3.3757567115855446E-2</v>
      </c>
      <c r="Q741" s="5">
        <f t="shared" si="902"/>
        <v>0.18364821229921338</v>
      </c>
      <c r="R741" s="5">
        <f t="shared" si="903"/>
        <v>1.5512992521332124E-3</v>
      </c>
      <c r="S741" s="5">
        <f t="shared" si="904"/>
        <v>6.1210849726989229E-3</v>
      </c>
      <c r="T741" s="5">
        <f t="shared" si="905"/>
        <v>4.741574237671993E-2</v>
      </c>
      <c r="U741" s="5">
        <f t="shared" si="906"/>
        <v>4.3578973233410825E-3</v>
      </c>
      <c r="V741" s="5">
        <f t="shared" si="907"/>
        <v>4.9329096251268594E-4</v>
      </c>
      <c r="W741" s="5">
        <f t="shared" si="908"/>
        <v>0.17196769132166384</v>
      </c>
      <c r="X741" s="5">
        <f t="shared" si="909"/>
        <v>4.4399973442389093E-2</v>
      </c>
      <c r="Y741" s="5">
        <f t="shared" si="910"/>
        <v>5.7317674806642935E-3</v>
      </c>
      <c r="Z741" s="5">
        <f t="shared" si="911"/>
        <v>1.3350888775783229E-4</v>
      </c>
      <c r="AA741" s="5">
        <f t="shared" si="912"/>
        <v>3.7505208862960291E-4</v>
      </c>
      <c r="AB741" s="5">
        <f t="shared" si="913"/>
        <v>5.2679664832716523E-4</v>
      </c>
      <c r="AC741" s="5">
        <f t="shared" si="914"/>
        <v>2.2361474446912863E-5</v>
      </c>
      <c r="AD741" s="5">
        <f t="shared" si="915"/>
        <v>0.12077256220572694</v>
      </c>
      <c r="AE741" s="5">
        <f t="shared" si="916"/>
        <v>3.118201165167377E-2</v>
      </c>
      <c r="AF741" s="5">
        <f t="shared" si="917"/>
        <v>4.0254087223422835E-3</v>
      </c>
      <c r="AG741" s="5">
        <f t="shared" si="918"/>
        <v>3.4643724642525981E-4</v>
      </c>
      <c r="AH741" s="5">
        <f t="shared" si="919"/>
        <v>8.6175941323809266E-6</v>
      </c>
      <c r="AI741" s="5">
        <f t="shared" si="920"/>
        <v>2.4208475799560164E-5</v>
      </c>
      <c r="AJ741" s="5">
        <f t="shared" si="921"/>
        <v>3.4003127296038734E-5</v>
      </c>
      <c r="AK741" s="5">
        <f t="shared" si="922"/>
        <v>3.1840436809095344E-5</v>
      </c>
      <c r="AL741" s="5">
        <f t="shared" si="923"/>
        <v>6.4875047296924651E-7</v>
      </c>
      <c r="AM741" s="5">
        <f t="shared" si="924"/>
        <v>6.7854661161686189E-2</v>
      </c>
      <c r="AN741" s="5">
        <f t="shared" si="925"/>
        <v>1.7519251031206017E-2</v>
      </c>
      <c r="AO741" s="5">
        <f t="shared" si="926"/>
        <v>2.2616291308497185E-3</v>
      </c>
      <c r="AP741" s="5">
        <f t="shared" si="927"/>
        <v>1.9464174263298758E-4</v>
      </c>
      <c r="AQ741" s="5">
        <f t="shared" si="928"/>
        <v>1.2563534663496822E-5</v>
      </c>
      <c r="AR741" s="5">
        <f t="shared" si="929"/>
        <v>4.4499166985886063E-7</v>
      </c>
      <c r="AS741" s="5">
        <f t="shared" si="930"/>
        <v>1.2500670030752279E-6</v>
      </c>
      <c r="AT741" s="5">
        <f t="shared" si="931"/>
        <v>1.7558390617436929E-6</v>
      </c>
      <c r="AU741" s="5">
        <f t="shared" si="932"/>
        <v>1.6441629678839654E-6</v>
      </c>
      <c r="AV741" s="5">
        <f t="shared" si="933"/>
        <v>1.154692330803558E-6</v>
      </c>
      <c r="AW741" s="5">
        <f t="shared" si="934"/>
        <v>1.3070507380183214E-8</v>
      </c>
      <c r="AX741" s="5">
        <f t="shared" si="935"/>
        <v>3.1769460969152383E-2</v>
      </c>
      <c r="AY741" s="5">
        <f t="shared" si="936"/>
        <v>8.2024897378597597E-3</v>
      </c>
      <c r="AZ741" s="5">
        <f t="shared" si="937"/>
        <v>1.0588917130986771E-3</v>
      </c>
      <c r="BA741" s="5">
        <f t="shared" si="938"/>
        <v>9.1131001757003524E-5</v>
      </c>
      <c r="BB741" s="5">
        <f t="shared" si="939"/>
        <v>5.8822300088637972E-6</v>
      </c>
      <c r="BC741" s="5">
        <f t="shared" si="940"/>
        <v>3.0374409770618998E-7</v>
      </c>
      <c r="BD741" s="5">
        <f t="shared" si="941"/>
        <v>1.9148575886522522E-8</v>
      </c>
      <c r="BE741" s="5">
        <f t="shared" si="942"/>
        <v>5.3792024644452237E-8</v>
      </c>
      <c r="BF741" s="5">
        <f t="shared" si="943"/>
        <v>7.5556060474083796E-8</v>
      </c>
      <c r="BG741" s="5">
        <f t="shared" si="944"/>
        <v>7.0750491509923962E-8</v>
      </c>
      <c r="BH741" s="5">
        <f t="shared" si="945"/>
        <v>4.9687927257133647E-8</v>
      </c>
      <c r="BI741" s="5">
        <f t="shared" si="946"/>
        <v>2.7916584746427103E-8</v>
      </c>
      <c r="BJ741" s="8">
        <f t="shared" si="947"/>
        <v>0.86920878377775423</v>
      </c>
      <c r="BK741" s="8">
        <f t="shared" si="948"/>
        <v>9.5140390165543431E-2</v>
      </c>
      <c r="BL741" s="8">
        <f t="shared" si="949"/>
        <v>1.8933086348798953E-2</v>
      </c>
      <c r="BM741" s="8">
        <f t="shared" si="950"/>
        <v>0.56694837086204708</v>
      </c>
      <c r="BN741" s="8">
        <f t="shared" si="951"/>
        <v>0.40826492165045464</v>
      </c>
    </row>
    <row r="742" spans="1:66" x14ac:dyDescent="0.25">
      <c r="A742" t="s">
        <v>342</v>
      </c>
      <c r="B742" t="s">
        <v>409</v>
      </c>
      <c r="C742" t="s">
        <v>398</v>
      </c>
      <c r="D742" t="s">
        <v>504</v>
      </c>
      <c r="E742">
        <f>VLOOKUP(A742,home!$A$2:$E$405,3,FALSE)</f>
        <v>1.1717171717171699</v>
      </c>
      <c r="F742">
        <f>VLOOKUP(B742,home!$B$2:$E$405,3,FALSE)</f>
        <v>1.1399999999999999</v>
      </c>
      <c r="G742">
        <f>VLOOKUP(C742,away!$B$2:$E$405,4,FALSE)</f>
        <v>1.66</v>
      </c>
      <c r="H742">
        <f>VLOOKUP(A742,away!$A$2:$E$405,3,FALSE)</f>
        <v>0.85606060606060597</v>
      </c>
      <c r="I742">
        <f>VLOOKUP(C742,away!$B$2:$E$405,3,FALSE)</f>
        <v>0.76</v>
      </c>
      <c r="J742">
        <f>VLOOKUP(B742,home!$B$2:$E$405,4,FALSE)</f>
        <v>1.1000000000000001</v>
      </c>
      <c r="K742" s="3">
        <f t="shared" si="896"/>
        <v>2.2173575757575721</v>
      </c>
      <c r="L742" s="3">
        <f t="shared" si="897"/>
        <v>0.71566666666666667</v>
      </c>
      <c r="M742" s="5">
        <f t="shared" si="898"/>
        <v>5.3235796496919889E-2</v>
      </c>
      <c r="N742" s="5">
        <f t="shared" si="899"/>
        <v>0.11804279666393373</v>
      </c>
      <c r="O742" s="5">
        <f t="shared" si="900"/>
        <v>3.8099085026295665E-2</v>
      </c>
      <c r="P742" s="5">
        <f t="shared" si="901"/>
        <v>8.4479294812488559E-2</v>
      </c>
      <c r="Q742" s="5">
        <f t="shared" si="902"/>
        <v>0.13087154472319207</v>
      </c>
      <c r="R742" s="5">
        <f t="shared" si="903"/>
        <v>1.3633122591909463E-2</v>
      </c>
      <c r="S742" s="5">
        <f t="shared" si="904"/>
        <v>3.3514813911107139E-2</v>
      </c>
      <c r="T742" s="5">
        <f t="shared" si="905"/>
        <v>9.3660402173564444E-2</v>
      </c>
      <c r="U742" s="5">
        <f t="shared" si="906"/>
        <v>3.0229507660402152E-2</v>
      </c>
      <c r="V742" s="5">
        <f t="shared" si="907"/>
        <v>5.9093651500409091E-3</v>
      </c>
      <c r="W742" s="5">
        <f t="shared" si="908"/>
        <v>9.6729670381021954E-2</v>
      </c>
      <c r="X742" s="5">
        <f t="shared" si="909"/>
        <v>6.9226200769351376E-2</v>
      </c>
      <c r="Y742" s="5">
        <f t="shared" si="910"/>
        <v>2.4771442175299564E-2</v>
      </c>
      <c r="Z742" s="5">
        <f t="shared" si="911"/>
        <v>3.2522571338699587E-3</v>
      </c>
      <c r="AA742" s="5">
        <f t="shared" si="912"/>
        <v>7.2114169940981606E-3</v>
      </c>
      <c r="AB742" s="5">
        <f t="shared" si="913"/>
        <v>7.9951450519052288E-3</v>
      </c>
      <c r="AC742" s="5">
        <f t="shared" si="914"/>
        <v>5.8609412453075106E-4</v>
      </c>
      <c r="AD742" s="5">
        <f t="shared" si="915"/>
        <v>5.3621066854972976E-2</v>
      </c>
      <c r="AE742" s="5">
        <f t="shared" si="916"/>
        <v>3.837481017920899E-2</v>
      </c>
      <c r="AF742" s="5">
        <f t="shared" si="917"/>
        <v>1.3731786242460282E-2</v>
      </c>
      <c r="AG742" s="5">
        <f t="shared" si="918"/>
        <v>3.2757938958402487E-3</v>
      </c>
      <c r="AH742" s="5">
        <f t="shared" si="919"/>
        <v>5.8188300553489996E-4</v>
      </c>
      <c r="AI742" s="5">
        <f t="shared" si="920"/>
        <v>1.2902426905273957E-3</v>
      </c>
      <c r="AJ742" s="5">
        <f t="shared" si="921"/>
        <v>1.4304647022033768E-3</v>
      </c>
      <c r="AK742" s="5">
        <f t="shared" si="922"/>
        <v>1.0572839147614858E-3</v>
      </c>
      <c r="AL742" s="5">
        <f t="shared" si="923"/>
        <v>3.720265054132542E-5</v>
      </c>
      <c r="AM742" s="5">
        <f t="shared" si="924"/>
        <v>2.377941576221549E-2</v>
      </c>
      <c r="AN742" s="5">
        <f t="shared" si="925"/>
        <v>1.7018135213825551E-2</v>
      </c>
      <c r="AO742" s="5">
        <f t="shared" si="926"/>
        <v>6.0896560506805749E-3</v>
      </c>
      <c r="AP742" s="5">
        <f t="shared" si="927"/>
        <v>1.4527212823123555E-3</v>
      </c>
      <c r="AQ742" s="5">
        <f t="shared" si="928"/>
        <v>2.5991604942705225E-4</v>
      </c>
      <c r="AR742" s="5">
        <f t="shared" si="929"/>
        <v>8.3286854192228711E-5</v>
      </c>
      <c r="AS742" s="5">
        <f t="shared" si="930"/>
        <v>1.8467673710415461E-4</v>
      </c>
      <c r="AT742" s="5">
        <f t="shared" si="931"/>
        <v>2.0474718104204339E-4</v>
      </c>
      <c r="AU742" s="5">
        <f t="shared" si="932"/>
        <v>1.5133257099952737E-4</v>
      </c>
      <c r="AV742" s="5">
        <f t="shared" si="933"/>
        <v>8.3889605691168183E-5</v>
      </c>
      <c r="AW742" s="5">
        <f t="shared" si="934"/>
        <v>1.6399020384027874E-6</v>
      </c>
      <c r="AX742" s="5">
        <f t="shared" si="935"/>
        <v>8.7879112812395879E-3</v>
      </c>
      <c r="AY742" s="5">
        <f t="shared" si="936"/>
        <v>6.2892151736071303E-3</v>
      </c>
      <c r="AZ742" s="5">
        <f t="shared" si="937"/>
        <v>2.250490829622418E-3</v>
      </c>
      <c r="BA742" s="5">
        <f t="shared" si="938"/>
        <v>5.3686709013325926E-4</v>
      </c>
      <c r="BB742" s="5">
        <f t="shared" si="939"/>
        <v>9.6054470209675611E-5</v>
      </c>
      <c r="BC742" s="5">
        <f t="shared" si="940"/>
        <v>1.374859650267824E-5</v>
      </c>
      <c r="BD742" s="5">
        <f t="shared" si="941"/>
        <v>9.9342708861508315E-6</v>
      </c>
      <c r="BE742" s="5">
        <f t="shared" si="942"/>
        <v>2.2027830809034437E-5</v>
      </c>
      <c r="BF742" s="5">
        <f t="shared" si="943"/>
        <v>2.442178876095928E-5</v>
      </c>
      <c r="BG742" s="5">
        <f t="shared" si="944"/>
        <v>1.8050612774221398E-5</v>
      </c>
      <c r="BH742" s="5">
        <f t="shared" si="945"/>
        <v>1.0006165745496558E-5</v>
      </c>
      <c r="BI742" s="5">
        <f t="shared" si="946"/>
        <v>4.4374494840125365E-6</v>
      </c>
      <c r="BJ742" s="8">
        <f t="shared" si="947"/>
        <v>0.7088796458586214</v>
      </c>
      <c r="BK742" s="8">
        <f t="shared" si="948"/>
        <v>0.18405178231923572</v>
      </c>
      <c r="BL742" s="8">
        <f t="shared" si="949"/>
        <v>0.10232496270512682</v>
      </c>
      <c r="BM742" s="8">
        <f t="shared" si="950"/>
        <v>0.55385943243054592</v>
      </c>
      <c r="BN742" s="8">
        <f t="shared" si="951"/>
        <v>0.4383616403147394</v>
      </c>
    </row>
    <row r="743" spans="1:66" x14ac:dyDescent="0.25">
      <c r="A743" t="s">
        <v>40</v>
      </c>
      <c r="B743" t="s">
        <v>232</v>
      </c>
      <c r="C743" t="s">
        <v>317</v>
      </c>
      <c r="D743" t="s">
        <v>504</v>
      </c>
      <c r="E743">
        <f>VLOOKUP(A743,home!$A$2:$E$405,3,FALSE)</f>
        <v>1.4842105263157901</v>
      </c>
      <c r="F743">
        <f>VLOOKUP(B743,home!$B$2:$E$405,3,FALSE)</f>
        <v>0.79</v>
      </c>
      <c r="G743">
        <f>VLOOKUP(C743,away!$B$2:$E$405,4,FALSE)</f>
        <v>0.82</v>
      </c>
      <c r="H743">
        <f>VLOOKUP(A743,away!$A$2:$E$405,3,FALSE)</f>
        <v>1.1789473684210501</v>
      </c>
      <c r="I743">
        <f>VLOOKUP(C743,away!$B$2:$E$405,3,FALSE)</f>
        <v>0.97</v>
      </c>
      <c r="J743">
        <f>VLOOKUP(B743,home!$B$2:$E$405,4,FALSE)</f>
        <v>0.8</v>
      </c>
      <c r="K743" s="3">
        <f t="shared" si="896"/>
        <v>0.9614715789473689</v>
      </c>
      <c r="L743" s="3">
        <f t="shared" si="897"/>
        <v>0.91486315789473494</v>
      </c>
      <c r="M743" s="5">
        <f t="shared" si="898"/>
        <v>0.15315041486266218</v>
      </c>
      <c r="N743" s="5">
        <f t="shared" si="899"/>
        <v>0.14724977119444838</v>
      </c>
      <c r="O743" s="5">
        <f t="shared" si="900"/>
        <v>0.14011167217414389</v>
      </c>
      <c r="P743" s="5">
        <f t="shared" si="901"/>
        <v>0.13471339067423022</v>
      </c>
      <c r="Q743" s="5">
        <f t="shared" si="902"/>
        <v>7.0788235004982533E-2</v>
      </c>
      <c r="R743" s="5">
        <f t="shared" si="903"/>
        <v>6.4091503431574548E-2</v>
      </c>
      <c r="S743" s="5">
        <f t="shared" si="904"/>
        <v>2.9623977256642998E-2</v>
      </c>
      <c r="T743" s="5">
        <f t="shared" si="905"/>
        <v>6.4761548218452938E-2</v>
      </c>
      <c r="U743" s="5">
        <f t="shared" si="906"/>
        <v>6.1622159001466691E-2</v>
      </c>
      <c r="V743" s="5">
        <f t="shared" si="907"/>
        <v>2.8952991701200474E-3</v>
      </c>
      <c r="W743" s="5">
        <f t="shared" si="908"/>
        <v>2.268695869371266E-2</v>
      </c>
      <c r="X743" s="5">
        <f t="shared" si="909"/>
        <v>2.0755462673557375E-2</v>
      </c>
      <c r="Y743" s="5">
        <f t="shared" si="910"/>
        <v>9.4942040625484968E-3</v>
      </c>
      <c r="Z743" s="5">
        <f t="shared" si="911"/>
        <v>1.9544985074543851E-2</v>
      </c>
      <c r="AA743" s="5">
        <f t="shared" si="912"/>
        <v>1.8791947660124434E-2</v>
      </c>
      <c r="AB743" s="5">
        <f t="shared" si="913"/>
        <v>9.0339617941380748E-3</v>
      </c>
      <c r="AC743" s="5">
        <f t="shared" si="914"/>
        <v>1.5917177263807987E-4</v>
      </c>
      <c r="AD743" s="5">
        <f t="shared" si="915"/>
        <v>5.4532164991894115E-3</v>
      </c>
      <c r="AE743" s="5">
        <f t="shared" si="916"/>
        <v>4.9889468671320963E-3</v>
      </c>
      <c r="AF743" s="5">
        <f t="shared" si="917"/>
        <v>2.2821018427167565E-3</v>
      </c>
      <c r="AG743" s="5">
        <f t="shared" si="918"/>
        <v>6.9593696615508213E-4</v>
      </c>
      <c r="AH743" s="5">
        <f t="shared" si="919"/>
        <v>4.4702466915756611E-3</v>
      </c>
      <c r="AI743" s="5">
        <f t="shared" si="920"/>
        <v>4.2980151448335025E-3</v>
      </c>
      <c r="AJ743" s="5">
        <f t="shared" si="921"/>
        <v>2.066209703821386E-3</v>
      </c>
      <c r="AK743" s="5">
        <f t="shared" si="922"/>
        <v>6.6220063545650788E-4</v>
      </c>
      <c r="AL743" s="5">
        <f t="shared" si="923"/>
        <v>5.6003946736760901E-6</v>
      </c>
      <c r="AM743" s="5">
        <f t="shared" si="924"/>
        <v>1.0486225355634978E-3</v>
      </c>
      <c r="AN743" s="5">
        <f t="shared" si="925"/>
        <v>9.5934612432520543E-4</v>
      </c>
      <c r="AO743" s="5">
        <f t="shared" si="926"/>
        <v>4.388352124071162E-4</v>
      </c>
      <c r="AP743" s="5">
        <f t="shared" si="927"/>
        <v>1.3382472273939372E-4</v>
      </c>
      <c r="AQ743" s="5">
        <f t="shared" si="928"/>
        <v>3.0607827112437263E-5</v>
      </c>
      <c r="AR743" s="5">
        <f t="shared" si="929"/>
        <v>8.1793280096468038E-4</v>
      </c>
      <c r="AS743" s="5">
        <f t="shared" si="930"/>
        <v>7.8641914161635515E-4</v>
      </c>
      <c r="AT743" s="5">
        <f t="shared" si="931"/>
        <v>3.7805982690215572E-4</v>
      </c>
      <c r="AU743" s="5">
        <f t="shared" si="932"/>
        <v>1.2116459290272822E-4</v>
      </c>
      <c r="AV743" s="5">
        <f t="shared" si="933"/>
        <v>2.9124078112675312E-5</v>
      </c>
      <c r="AW743" s="5">
        <f t="shared" si="934"/>
        <v>1.3683863168139437E-7</v>
      </c>
      <c r="AX743" s="5">
        <f t="shared" si="935"/>
        <v>1.6803679416467154E-4</v>
      </c>
      <c r="AY743" s="5">
        <f t="shared" si="936"/>
        <v>1.5373067215199897E-4</v>
      </c>
      <c r="AZ743" s="5">
        <f t="shared" si="937"/>
        <v>7.0321264095128964E-5</v>
      </c>
      <c r="BA743" s="5">
        <f t="shared" si="938"/>
        <v>2.1444777912406447E-5</v>
      </c>
      <c r="BB743" s="5">
        <f t="shared" si="939"/>
        <v>4.9047593103238554E-6</v>
      </c>
      <c r="BC743" s="5">
        <f t="shared" si="940"/>
        <v>8.9743671827129711E-7</v>
      </c>
      <c r="BD743" s="5">
        <f t="shared" si="941"/>
        <v>1.2471609753937214E-4</v>
      </c>
      <c r="BE743" s="5">
        <f t="shared" si="942"/>
        <v>1.1991098322133419E-4</v>
      </c>
      <c r="BF743" s="5">
        <f t="shared" si="943"/>
        <v>5.764550118547382E-5</v>
      </c>
      <c r="BG743" s="5">
        <f t="shared" si="944"/>
        <v>1.8474837014669983E-5</v>
      </c>
      <c r="BH743" s="5">
        <f t="shared" si="945"/>
        <v>4.4407576788225096E-6</v>
      </c>
      <c r="BI743" s="5">
        <f t="shared" si="946"/>
        <v>8.5393245943602651E-7</v>
      </c>
      <c r="BJ743" s="8">
        <f t="shared" si="947"/>
        <v>0.3521869541493961</v>
      </c>
      <c r="BK743" s="8">
        <f t="shared" si="948"/>
        <v>0.32070158480311922</v>
      </c>
      <c r="BL743" s="8">
        <f t="shared" si="949"/>
        <v>0.30760665878673238</v>
      </c>
      <c r="BM743" s="8">
        <f t="shared" si="950"/>
        <v>0.28978160163822952</v>
      </c>
      <c r="BN743" s="8">
        <f t="shared" si="951"/>
        <v>0.71010498734204175</v>
      </c>
    </row>
    <row r="744" spans="1:66" x14ac:dyDescent="0.25">
      <c r="A744" t="s">
        <v>40</v>
      </c>
      <c r="B744" t="s">
        <v>239</v>
      </c>
      <c r="C744" t="s">
        <v>42</v>
      </c>
      <c r="D744" t="s">
        <v>504</v>
      </c>
      <c r="E744">
        <f>VLOOKUP(A744,home!$A$2:$E$405,3,FALSE)</f>
        <v>1.4842105263157901</v>
      </c>
      <c r="F744">
        <f>VLOOKUP(B744,home!$B$2:$E$405,3,FALSE)</f>
        <v>0.97</v>
      </c>
      <c r="G744">
        <f>VLOOKUP(C744,away!$B$2:$E$405,4,FALSE)</f>
        <v>0.97</v>
      </c>
      <c r="H744">
        <f>VLOOKUP(A744,away!$A$2:$E$405,3,FALSE)</f>
        <v>1.1789473684210501</v>
      </c>
      <c r="I744">
        <f>VLOOKUP(C744,away!$B$2:$E$405,3,FALSE)</f>
        <v>0.71</v>
      </c>
      <c r="J744">
        <f>VLOOKUP(B744,home!$B$2:$E$405,4,FALSE)</f>
        <v>1.04</v>
      </c>
      <c r="K744" s="3">
        <f t="shared" si="896"/>
        <v>1.3964936842105269</v>
      </c>
      <c r="L744" s="3">
        <f t="shared" si="897"/>
        <v>0.87053473684210336</v>
      </c>
      <c r="M744" s="5">
        <f t="shared" si="898"/>
        <v>0.10361963697240756</v>
      </c>
      <c r="N744" s="5">
        <f t="shared" si="899"/>
        <v>0.14470416859215474</v>
      </c>
      <c r="O744" s="5">
        <f t="shared" si="900"/>
        <v>9.020449340344909E-2</v>
      </c>
      <c r="P744" s="5">
        <f t="shared" si="901"/>
        <v>0.12597000532532679</v>
      </c>
      <c r="Q744" s="5">
        <f t="shared" si="902"/>
        <v>0.10103922875893971</v>
      </c>
      <c r="R744" s="5">
        <f t="shared" si="903"/>
        <v>3.9263072463473402E-2</v>
      </c>
      <c r="S744" s="5">
        <f t="shared" si="904"/>
        <v>3.8285316145935749E-2</v>
      </c>
      <c r="T744" s="5">
        <f t="shared" si="905"/>
        <v>8.7958158418392662E-2</v>
      </c>
      <c r="U744" s="5">
        <f t="shared" si="906"/>
        <v>5.4830632717940857E-2</v>
      </c>
      <c r="V744" s="5">
        <f t="shared" si="907"/>
        <v>5.171479524859207E-3</v>
      </c>
      <c r="W744" s="5">
        <f t="shared" si="908"/>
        <v>4.7033548273120659E-2</v>
      </c>
      <c r="X744" s="5">
        <f t="shared" si="909"/>
        <v>4.0944337568691459E-2</v>
      </c>
      <c r="Y744" s="5">
        <f t="shared" si="910"/>
        <v>1.7821734065267533E-2</v>
      </c>
      <c r="Z744" s="5">
        <f t="shared" si="911"/>
        <v>1.1393289484867418E-2</v>
      </c>
      <c r="AA744" s="5">
        <f t="shared" si="912"/>
        <v>1.5910656807999555E-2</v>
      </c>
      <c r="AB744" s="5">
        <f t="shared" si="913"/>
        <v>1.1109565872006304E-2</v>
      </c>
      <c r="AC744" s="5">
        <f t="shared" si="914"/>
        <v>3.9293427042441556E-4</v>
      </c>
      <c r="AD744" s="5">
        <f t="shared" si="915"/>
        <v>1.6420513277355969E-2</v>
      </c>
      <c r="AE744" s="5">
        <f t="shared" si="916"/>
        <v>1.4294627204715344E-2</v>
      </c>
      <c r="AF744" s="5">
        <f t="shared" si="917"/>
        <v>6.2219847659564214E-3</v>
      </c>
      <c r="AG744" s="5">
        <f t="shared" si="918"/>
        <v>1.8054846236224833E-3</v>
      </c>
      <c r="AH744" s="5">
        <f t="shared" si="919"/>
        <v>2.4795635658687401E-3</v>
      </c>
      <c r="AI744" s="5">
        <f t="shared" si="920"/>
        <v>3.462694859334228E-3</v>
      </c>
      <c r="AJ744" s="5">
        <f t="shared" si="921"/>
        <v>2.4178157507042546E-3</v>
      </c>
      <c r="AK744" s="5">
        <f t="shared" si="922"/>
        <v>1.1254881418144087E-3</v>
      </c>
      <c r="AL744" s="5">
        <f t="shared" si="923"/>
        <v>1.910754894887255E-5</v>
      </c>
      <c r="AM744" s="5">
        <f t="shared" si="924"/>
        <v>4.5862286166645418E-3</v>
      </c>
      <c r="AN744" s="5">
        <f t="shared" si="925"/>
        <v>3.9924713219057903E-3</v>
      </c>
      <c r="AO744" s="5">
        <f t="shared" si="926"/>
        <v>1.7377924857824507E-3</v>
      </c>
      <c r="AP744" s="5">
        <f t="shared" si="927"/>
        <v>5.042695747656035E-4</v>
      </c>
      <c r="AQ744" s="5">
        <f t="shared" si="928"/>
        <v>1.0974604539151349E-4</v>
      </c>
      <c r="AR744" s="5">
        <f t="shared" si="929"/>
        <v>4.3170924325936226E-4</v>
      </c>
      <c r="AS744" s="5">
        <f t="shared" si="930"/>
        <v>6.028792316270054E-4</v>
      </c>
      <c r="AT744" s="5">
        <f t="shared" si="931"/>
        <v>4.2095851965440423E-4</v>
      </c>
      <c r="AU744" s="5">
        <f t="shared" si="932"/>
        <v>1.959553046706629E-4</v>
      </c>
      <c r="AV744" s="5">
        <f t="shared" si="933"/>
        <v>6.8412586340032511E-5</v>
      </c>
      <c r="AW744" s="5">
        <f t="shared" si="934"/>
        <v>6.4524932863737915E-7</v>
      </c>
      <c r="AX744" s="5">
        <f t="shared" si="935"/>
        <v>1.0674398829196028E-3</v>
      </c>
      <c r="AY744" s="5">
        <f t="shared" si="936"/>
        <v>9.2924349757218198E-4</v>
      </c>
      <c r="AZ744" s="5">
        <f t="shared" si="937"/>
        <v>4.0446937181061752E-4</v>
      </c>
      <c r="BA744" s="5">
        <f t="shared" si="938"/>
        <v>1.1736821271661561E-4</v>
      </c>
      <c r="BB744" s="5">
        <f t="shared" si="939"/>
        <v>2.5543276542721739E-5</v>
      </c>
      <c r="BC744" s="5">
        <f t="shared" si="940"/>
        <v>4.4472619046406691E-6</v>
      </c>
      <c r="BD744" s="5">
        <f t="shared" si="941"/>
        <v>6.2636315412182065E-5</v>
      </c>
      <c r="BE744" s="5">
        <f t="shared" si="942"/>
        <v>8.7471218875330732E-5</v>
      </c>
      <c r="BF744" s="5">
        <f t="shared" si="943"/>
        <v>6.1076502354798015E-5</v>
      </c>
      <c r="BG744" s="5">
        <f t="shared" si="944"/>
        <v>2.8430983264048274E-5</v>
      </c>
      <c r="BH744" s="5">
        <f t="shared" si="945"/>
        <v>9.9259221410346427E-6</v>
      </c>
      <c r="BI744" s="5">
        <f t="shared" si="946"/>
        <v>2.7722975159840614E-6</v>
      </c>
      <c r="BJ744" s="8">
        <f t="shared" si="947"/>
        <v>0.49172280509619332</v>
      </c>
      <c r="BK744" s="8">
        <f t="shared" si="948"/>
        <v>0.27438772328547473</v>
      </c>
      <c r="BL744" s="8">
        <f t="shared" si="949"/>
        <v>0.22277621170770567</v>
      </c>
      <c r="BM744" s="8">
        <f t="shared" si="950"/>
        <v>0.39455082581024636</v>
      </c>
      <c r="BN744" s="8">
        <f t="shared" si="951"/>
        <v>0.60480060551575121</v>
      </c>
    </row>
    <row r="745" spans="1:66" x14ac:dyDescent="0.25">
      <c r="A745" t="s">
        <v>40</v>
      </c>
      <c r="B745" t="s">
        <v>238</v>
      </c>
      <c r="C745" t="s">
        <v>321</v>
      </c>
      <c r="D745" t="s">
        <v>504</v>
      </c>
      <c r="E745">
        <f>VLOOKUP(A745,home!$A$2:$E$405,3,FALSE)</f>
        <v>1.4842105263157901</v>
      </c>
      <c r="F745">
        <f>VLOOKUP(B745,home!$B$2:$E$405,3,FALSE)</f>
        <v>0.82</v>
      </c>
      <c r="G745">
        <f>VLOOKUP(C745,away!$B$2:$E$405,4,FALSE)</f>
        <v>0.67</v>
      </c>
      <c r="H745">
        <f>VLOOKUP(A745,away!$A$2:$E$405,3,FALSE)</f>
        <v>1.1789473684210501</v>
      </c>
      <c r="I745">
        <f>VLOOKUP(C745,away!$B$2:$E$405,3,FALSE)</f>
        <v>1.0900000000000001</v>
      </c>
      <c r="J745">
        <f>VLOOKUP(B745,home!$B$2:$E$405,4,FALSE)</f>
        <v>1.18</v>
      </c>
      <c r="K745" s="3">
        <f t="shared" si="896"/>
        <v>0.8154252631578951</v>
      </c>
      <c r="L745" s="3">
        <f t="shared" si="897"/>
        <v>1.5163621052631548</v>
      </c>
      <c r="M745" s="5">
        <f t="shared" si="898"/>
        <v>9.7121999065803752E-2</v>
      </c>
      <c r="N745" s="5">
        <f t="shared" si="899"/>
        <v>7.9195731646653861E-2</v>
      </c>
      <c r="O745" s="5">
        <f t="shared" si="900"/>
        <v>0.14727211897078835</v>
      </c>
      <c r="P745" s="5">
        <f t="shared" si="901"/>
        <v>0.12008940636757591</v>
      </c>
      <c r="Q745" s="5">
        <f t="shared" si="902"/>
        <v>3.2289100159477384E-2</v>
      </c>
      <c r="R745" s="5">
        <f t="shared" si="903"/>
        <v>0.11165893018455522</v>
      </c>
      <c r="S745" s="5">
        <f t="shared" si="904"/>
        <v>3.71220363574521E-2</v>
      </c>
      <c r="T745" s="5">
        <f t="shared" si="905"/>
        <v>4.8961967894877993E-2</v>
      </c>
      <c r="U745" s="5">
        <f t="shared" si="906"/>
        <v>9.1049512529669974E-2</v>
      </c>
      <c r="V745" s="5">
        <f t="shared" si="907"/>
        <v>5.100072706037781E-3</v>
      </c>
      <c r="W745" s="5">
        <f t="shared" si="908"/>
        <v>8.776449331557825E-3</v>
      </c>
      <c r="X745" s="5">
        <f t="shared" si="909"/>
        <v>1.3308275185136434E-2</v>
      </c>
      <c r="Y745" s="5">
        <f t="shared" si="910"/>
        <v>1.0090082088577442E-2</v>
      </c>
      <c r="Z745" s="5">
        <f t="shared" si="911"/>
        <v>5.6438456815361263E-2</v>
      </c>
      <c r="AA745" s="5">
        <f t="shared" si="912"/>
        <v>4.6021343500891453E-2</v>
      </c>
      <c r="AB745" s="5">
        <f t="shared" si="913"/>
        <v>1.8763483067547149E-2</v>
      </c>
      <c r="AC745" s="5">
        <f t="shared" si="914"/>
        <v>3.9413360875414672E-4</v>
      </c>
      <c r="AD745" s="5">
        <f t="shared" si="915"/>
        <v>1.7891346264443679E-3</v>
      </c>
      <c r="AE745" s="5">
        <f t="shared" si="916"/>
        <v>2.71297594875439E-3</v>
      </c>
      <c r="AF745" s="5">
        <f t="shared" si="917"/>
        <v>2.056926960590756E-3</v>
      </c>
      <c r="AG745" s="5">
        <f t="shared" si="918"/>
        <v>1.0396820321113137E-3</v>
      </c>
      <c r="AH745" s="5">
        <f t="shared" si="919"/>
        <v>2.1395284298586215E-2</v>
      </c>
      <c r="AI745" s="5">
        <f t="shared" si="920"/>
        <v>1.7446255329512644E-2</v>
      </c>
      <c r="AJ745" s="5">
        <f t="shared" si="921"/>
        <v>7.1130586715938389E-3</v>
      </c>
      <c r="AK745" s="5">
        <f t="shared" si="922"/>
        <v>1.9333892463806513E-3</v>
      </c>
      <c r="AL745" s="5">
        <f t="shared" si="923"/>
        <v>1.9493532489061411E-5</v>
      </c>
      <c r="AM745" s="5">
        <f t="shared" si="924"/>
        <v>2.9178111471866037E-4</v>
      </c>
      <c r="AN745" s="5">
        <f t="shared" si="925"/>
        <v>4.4244582539081795E-4</v>
      </c>
      <c r="AO745" s="5">
        <f t="shared" si="926"/>
        <v>3.3545404162725747E-4</v>
      </c>
      <c r="AP745" s="5">
        <f t="shared" si="927"/>
        <v>1.6955659892698072E-4</v>
      </c>
      <c r="AQ745" s="5">
        <f t="shared" si="928"/>
        <v>6.4277300327544228E-5</v>
      </c>
      <c r="AR745" s="5">
        <f t="shared" si="929"/>
        <v>6.4885996683415846E-3</v>
      </c>
      <c r="AS745" s="5">
        <f t="shared" si="930"/>
        <v>5.2909680920836671E-3</v>
      </c>
      <c r="AT745" s="5">
        <f t="shared" si="931"/>
        <v>2.1571945244236754E-3</v>
      </c>
      <c r="AU745" s="5">
        <f t="shared" si="932"/>
        <v>5.8634363758698193E-4</v>
      </c>
      <c r="AV745" s="5">
        <f t="shared" si="933"/>
        <v>1.1952985374508053E-4</v>
      </c>
      <c r="AW745" s="5">
        <f t="shared" si="934"/>
        <v>6.6953784562363358E-7</v>
      </c>
      <c r="AX745" s="5">
        <f t="shared" si="935"/>
        <v>3.9654282042327912E-5</v>
      </c>
      <c r="AY745" s="5">
        <f t="shared" si="936"/>
        <v>6.0130250600403278E-5</v>
      </c>
      <c r="AZ745" s="5">
        <f t="shared" si="937"/>
        <v>4.5589616695214297E-5</v>
      </c>
      <c r="BA745" s="5">
        <f t="shared" si="938"/>
        <v>2.3043455716698477E-5</v>
      </c>
      <c r="BB745" s="5">
        <f t="shared" si="939"/>
        <v>8.7355557557777969E-6</v>
      </c>
      <c r="BC745" s="5">
        <f t="shared" si="940"/>
        <v>2.6492531432949785E-6</v>
      </c>
      <c r="BD745" s="5">
        <f t="shared" si="941"/>
        <v>1.6398444422160412E-3</v>
      </c>
      <c r="BE745" s="5">
        <f t="shared" si="942"/>
        <v>1.3371705858320269E-3</v>
      </c>
      <c r="BF745" s="5">
        <f t="shared" si="943"/>
        <v>5.4518133841953865E-4</v>
      </c>
      <c r="BG745" s="5">
        <f t="shared" si="944"/>
        <v>1.4818487878317526E-4</v>
      </c>
      <c r="BH745" s="5">
        <f t="shared" si="945"/>
        <v>3.0208423444447867E-5</v>
      </c>
      <c r="BI745" s="5">
        <f t="shared" si="946"/>
        <v>4.9265423273548078E-6</v>
      </c>
      <c r="BJ745" s="8">
        <f t="shared" si="947"/>
        <v>0.20170364316912681</v>
      </c>
      <c r="BK745" s="8">
        <f t="shared" si="948"/>
        <v>0.25990727188871315</v>
      </c>
      <c r="BL745" s="8">
        <f t="shared" si="949"/>
        <v>0.48100152778672911</v>
      </c>
      <c r="BM745" s="8">
        <f t="shared" si="950"/>
        <v>0.41136415255232095</v>
      </c>
      <c r="BN745" s="8">
        <f t="shared" si="951"/>
        <v>0.58762728639485451</v>
      </c>
    </row>
    <row r="746" spans="1:66" x14ac:dyDescent="0.25">
      <c r="A746" t="s">
        <v>40</v>
      </c>
      <c r="B746" t="s">
        <v>320</v>
      </c>
      <c r="C746" t="s">
        <v>237</v>
      </c>
      <c r="D746" t="s">
        <v>504</v>
      </c>
      <c r="E746">
        <f>VLOOKUP(A746,home!$A$2:$E$405,3,FALSE)</f>
        <v>1.4842105263157901</v>
      </c>
      <c r="F746">
        <f>VLOOKUP(B746,home!$B$2:$E$405,3,FALSE)</f>
        <v>1.53</v>
      </c>
      <c r="G746">
        <f>VLOOKUP(C746,away!$B$2:$E$405,4,FALSE)</f>
        <v>0.97</v>
      </c>
      <c r="H746">
        <f>VLOOKUP(A746,away!$A$2:$E$405,3,FALSE)</f>
        <v>1.1789473684210501</v>
      </c>
      <c r="I746">
        <f>VLOOKUP(C746,away!$B$2:$E$405,3,FALSE)</f>
        <v>0.52</v>
      </c>
      <c r="J746">
        <f>VLOOKUP(B746,home!$B$2:$E$405,4,FALSE)</f>
        <v>0.56999999999999995</v>
      </c>
      <c r="K746" s="3">
        <f t="shared" si="896"/>
        <v>2.2027168421052639</v>
      </c>
      <c r="L746" s="3">
        <f t="shared" si="897"/>
        <v>0.34943999999999925</v>
      </c>
      <c r="M746" s="5">
        <f t="shared" si="898"/>
        <v>7.7913437662470914E-2</v>
      </c>
      <c r="N746" s="5">
        <f t="shared" si="899"/>
        <v>0.17162124136544327</v>
      </c>
      <c r="O746" s="5">
        <f t="shared" si="900"/>
        <v>2.7226071656773775E-2</v>
      </c>
      <c r="P746" s="5">
        <f t="shared" si="901"/>
        <v>5.9971326582740354E-2</v>
      </c>
      <c r="Q746" s="5">
        <f t="shared" si="902"/>
        <v>0.18901649940933726</v>
      </c>
      <c r="R746" s="5">
        <f t="shared" si="903"/>
        <v>4.7569392398715037E-3</v>
      </c>
      <c r="S746" s="5">
        <f t="shared" si="904"/>
        <v>1.1540242992724735E-2</v>
      </c>
      <c r="T746" s="5">
        <f t="shared" si="905"/>
        <v>6.6049925553598662E-2</v>
      </c>
      <c r="U746" s="5">
        <f t="shared" si="906"/>
        <v>1.0478190180536372E-2</v>
      </c>
      <c r="V746" s="5">
        <f t="shared" si="907"/>
        <v>9.8696950262939283E-4</v>
      </c>
      <c r="W746" s="5">
        <f t="shared" si="908"/>
        <v>0.1387832755615756</v>
      </c>
      <c r="X746" s="5">
        <f t="shared" si="909"/>
        <v>4.849642781223687E-2</v>
      </c>
      <c r="Y746" s="5">
        <f t="shared" si="910"/>
        <v>8.4732958673540085E-3</v>
      </c>
      <c r="Z746" s="5">
        <f t="shared" si="911"/>
        <v>5.5408828266023159E-4</v>
      </c>
      <c r="AA746" s="5">
        <f t="shared" si="912"/>
        <v>1.2204995922288741E-3</v>
      </c>
      <c r="AB746" s="5">
        <f t="shared" si="913"/>
        <v>1.3442075037925741E-3</v>
      </c>
      <c r="AC746" s="5">
        <f t="shared" si="914"/>
        <v>4.7480473318518547E-5</v>
      </c>
      <c r="AD746" s="5">
        <f t="shared" si="915"/>
        <v>7.6425064620504635E-2</v>
      </c>
      <c r="AE746" s="5">
        <f t="shared" si="916"/>
        <v>2.6705974580989077E-2</v>
      </c>
      <c r="AF746" s="5">
        <f t="shared" si="917"/>
        <v>4.6660678787904019E-3</v>
      </c>
      <c r="AG746" s="5">
        <f t="shared" si="918"/>
        <v>5.4350358652150484E-4</v>
      </c>
      <c r="AH746" s="5">
        <f t="shared" si="919"/>
        <v>4.8405152373197713E-5</v>
      </c>
      <c r="AI746" s="5">
        <f t="shared" si="920"/>
        <v>1.0662284437711418E-4</v>
      </c>
      <c r="AJ746" s="5">
        <f t="shared" si="921"/>
        <v>1.17429967531319E-4</v>
      </c>
      <c r="AK746" s="5">
        <f t="shared" si="922"/>
        <v>8.6221655749703534E-5</v>
      </c>
      <c r="AL746" s="5">
        <f t="shared" si="923"/>
        <v>1.4618618082408262E-6</v>
      </c>
      <c r="AM746" s="5">
        <f t="shared" si="924"/>
        <v>3.3668555399713723E-2</v>
      </c>
      <c r="AN746" s="5">
        <f t="shared" si="925"/>
        <v>1.1765139998875938E-2</v>
      </c>
      <c r="AO746" s="5">
        <f t="shared" si="926"/>
        <v>2.0556052606035993E-3</v>
      </c>
      <c r="AP746" s="5">
        <f t="shared" si="927"/>
        <v>2.3943690075510675E-4</v>
      </c>
      <c r="AQ746" s="5">
        <f t="shared" si="928"/>
        <v>2.0917207649966073E-5</v>
      </c>
      <c r="AR746" s="5">
        <f t="shared" si="929"/>
        <v>3.3829392890580353E-6</v>
      </c>
      <c r="AS746" s="5">
        <f t="shared" si="930"/>
        <v>7.4516573478277415E-6</v>
      </c>
      <c r="AT746" s="5">
        <f t="shared" si="931"/>
        <v>8.2069455708288057E-6</v>
      </c>
      <c r="AU746" s="5">
        <f t="shared" si="932"/>
        <v>6.0258590770352695E-6</v>
      </c>
      <c r="AV746" s="5">
        <f t="shared" si="933"/>
        <v>3.3183153192846177E-6</v>
      </c>
      <c r="AW746" s="5">
        <f t="shared" si="934"/>
        <v>3.1256123088178011E-8</v>
      </c>
      <c r="AX746" s="5">
        <f t="shared" si="935"/>
        <v>1.2360382338050591E-2</v>
      </c>
      <c r="AY746" s="5">
        <f t="shared" si="936"/>
        <v>4.3192120042083882E-3</v>
      </c>
      <c r="AZ746" s="5">
        <f t="shared" si="937"/>
        <v>7.5465272137528803E-4</v>
      </c>
      <c r="BA746" s="5">
        <f t="shared" si="938"/>
        <v>8.790194898579336E-5</v>
      </c>
      <c r="BB746" s="5">
        <f t="shared" si="939"/>
        <v>7.6791142633988886E-6</v>
      </c>
      <c r="BC746" s="5">
        <f t="shared" si="940"/>
        <v>5.3667793764042053E-7</v>
      </c>
      <c r="BD746" s="5">
        <f t="shared" si="941"/>
        <v>1.9702238419473943E-7</v>
      </c>
      <c r="BE746" s="5">
        <f t="shared" si="942"/>
        <v>4.3398452393748651E-7</v>
      </c>
      <c r="BF746" s="5">
        <f t="shared" si="943"/>
        <v>4.7797251004506844E-7</v>
      </c>
      <c r="BG746" s="5">
        <f t="shared" si="944"/>
        <v>3.5094603264653316E-7</v>
      </c>
      <c r="BH746" s="5">
        <f t="shared" si="945"/>
        <v>1.9325868419513563E-7</v>
      </c>
      <c r="BI746" s="5">
        <f t="shared" si="946"/>
        <v>8.5138831711945487E-8</v>
      </c>
      <c r="BJ746" s="8">
        <f t="shared" si="947"/>
        <v>0.79606129580877072</v>
      </c>
      <c r="BK746" s="8">
        <f t="shared" si="948"/>
        <v>0.15478013107990055</v>
      </c>
      <c r="BL746" s="8">
        <f t="shared" si="949"/>
        <v>4.541471183280521E-2</v>
      </c>
      <c r="BM746" s="8">
        <f t="shared" si="950"/>
        <v>0.46198553033941442</v>
      </c>
      <c r="BN746" s="8">
        <f t="shared" si="951"/>
        <v>0.53050551591663708</v>
      </c>
    </row>
    <row r="747" spans="1:66" x14ac:dyDescent="0.25">
      <c r="A747" t="s">
        <v>40</v>
      </c>
      <c r="B747" t="s">
        <v>316</v>
      </c>
      <c r="C747" t="s">
        <v>235</v>
      </c>
      <c r="D747" t="s">
        <v>504</v>
      </c>
      <c r="E747">
        <f>VLOOKUP(A747,home!$A$2:$E$405,3,FALSE)</f>
        <v>1.4842105263157901</v>
      </c>
      <c r="F747">
        <f>VLOOKUP(B747,home!$B$2:$E$405,3,FALSE)</f>
        <v>0.6</v>
      </c>
      <c r="G747">
        <f>VLOOKUP(C747,away!$B$2:$E$405,4,FALSE)</f>
        <v>1.01</v>
      </c>
      <c r="H747">
        <f>VLOOKUP(A747,away!$A$2:$E$405,3,FALSE)</f>
        <v>1.1789473684210501</v>
      </c>
      <c r="I747">
        <f>VLOOKUP(C747,away!$B$2:$E$405,3,FALSE)</f>
        <v>1.2</v>
      </c>
      <c r="J747">
        <f>VLOOKUP(B747,home!$B$2:$E$405,4,FALSE)</f>
        <v>1.04</v>
      </c>
      <c r="K747" s="3">
        <f t="shared" si="896"/>
        <v>0.8994315789473688</v>
      </c>
      <c r="L747" s="3">
        <f t="shared" si="897"/>
        <v>1.4713263157894705</v>
      </c>
      <c r="M747" s="5">
        <f t="shared" si="898"/>
        <v>9.3409904568706834E-2</v>
      </c>
      <c r="N747" s="5">
        <f t="shared" si="899"/>
        <v>8.4015817955555031E-2</v>
      </c>
      <c r="O747" s="5">
        <f t="shared" si="900"/>
        <v>0.13743645074732144</v>
      </c>
      <c r="P747" s="5">
        <f t="shared" si="901"/>
        <v>0.12361468390058562</v>
      </c>
      <c r="Q747" s="5">
        <f t="shared" si="902"/>
        <v>3.7783239900159769E-2</v>
      </c>
      <c r="R747" s="5">
        <f t="shared" si="903"/>
        <v>0.10110693336661875</v>
      </c>
      <c r="S747" s="5">
        <f t="shared" si="904"/>
        <v>4.0896600168888395E-2</v>
      </c>
      <c r="T747" s="5">
        <f t="shared" si="905"/>
        <v>5.5591475160891794E-2</v>
      </c>
      <c r="U747" s="5">
        <f t="shared" si="906"/>
        <v>9.0938768720464316E-2</v>
      </c>
      <c r="V747" s="5">
        <f t="shared" si="907"/>
        <v>6.0134240532244724E-3</v>
      </c>
      <c r="W747" s="5">
        <f t="shared" si="908"/>
        <v>1.1327813040382644E-2</v>
      </c>
      <c r="X747" s="5">
        <f t="shared" si="909"/>
        <v>1.6666909426658116E-2</v>
      </c>
      <c r="Y747" s="5">
        <f t="shared" si="910"/>
        <v>1.2261231221160842E-2</v>
      </c>
      <c r="Z747" s="5">
        <f t="shared" si="911"/>
        <v>4.958709725702623E-2</v>
      </c>
      <c r="AA747" s="5">
        <f t="shared" si="912"/>
        <v>4.4600201181303846E-2</v>
      </c>
      <c r="AB747" s="5">
        <f t="shared" si="913"/>
        <v>2.0057414684935205E-2</v>
      </c>
      <c r="AC747" s="5">
        <f t="shared" si="914"/>
        <v>4.9736930797897793E-4</v>
      </c>
      <c r="AD747" s="5">
        <f t="shared" si="915"/>
        <v>2.547148192232989E-3</v>
      </c>
      <c r="AE747" s="5">
        <f t="shared" si="916"/>
        <v>3.7476861654479735E-3</v>
      </c>
      <c r="AF747" s="5">
        <f t="shared" si="917"/>
        <v>2.7570346392718674E-3</v>
      </c>
      <c r="AG747" s="5">
        <f t="shared" si="918"/>
        <v>1.3521658727679432E-3</v>
      </c>
      <c r="AH747" s="5">
        <f t="shared" si="919"/>
        <v>1.8239700279468637E-2</v>
      </c>
      <c r="AI747" s="5">
        <f t="shared" si="920"/>
        <v>1.6405362421889242E-2</v>
      </c>
      <c r="AJ747" s="5">
        <f t="shared" si="921"/>
        <v>7.3777505131618348E-3</v>
      </c>
      <c r="AK747" s="5">
        <f t="shared" si="922"/>
        <v>2.2119272643776368E-3</v>
      </c>
      <c r="AL747" s="5">
        <f t="shared" si="923"/>
        <v>2.632789320213972E-5</v>
      </c>
      <c r="AM747" s="5">
        <f t="shared" si="924"/>
        <v>4.5819710407061078E-4</v>
      </c>
      <c r="AN747" s="5">
        <f t="shared" si="925"/>
        <v>6.7415745703761629E-4</v>
      </c>
      <c r="AO747" s="5">
        <f t="shared" si="926"/>
        <v>4.9595280376257714E-4</v>
      </c>
      <c r="AP747" s="5">
        <f t="shared" si="927"/>
        <v>2.4323613718848369E-4</v>
      </c>
      <c r="AQ747" s="5">
        <f t="shared" si="928"/>
        <v>8.9469932399098475E-5</v>
      </c>
      <c r="AR747" s="5">
        <f t="shared" si="929"/>
        <v>5.3673102026589557E-3</v>
      </c>
      <c r="AS747" s="5">
        <f t="shared" si="930"/>
        <v>4.827528290277867E-3</v>
      </c>
      <c r="AT747" s="5">
        <f t="shared" si="931"/>
        <v>2.1710156962688565E-3</v>
      </c>
      <c r="AU747" s="5">
        <f t="shared" si="932"/>
        <v>6.5089335853820633E-4</v>
      </c>
      <c r="AV747" s="5">
        <f t="shared" si="933"/>
        <v>1.4635851029909367E-4</v>
      </c>
      <c r="AW747" s="5">
        <f t="shared" si="934"/>
        <v>9.6781141707784581E-7</v>
      </c>
      <c r="AX747" s="5">
        <f t="shared" si="935"/>
        <v>6.8686157463890206E-5</v>
      </c>
      <c r="AY747" s="5">
        <f t="shared" si="936"/>
        <v>1.0105975100708101E-4</v>
      </c>
      <c r="AZ747" s="5">
        <f t="shared" si="937"/>
        <v>7.4345935561924867E-5</v>
      </c>
      <c r="BA747" s="5">
        <f t="shared" si="938"/>
        <v>3.6462377154749439E-5</v>
      </c>
      <c r="BB747" s="5">
        <f t="shared" si="939"/>
        <v>1.3412013761005911E-5</v>
      </c>
      <c r="BC747" s="5">
        <f t="shared" si="940"/>
        <v>3.946689758859703E-6</v>
      </c>
      <c r="BD747" s="5">
        <f t="shared" si="941"/>
        <v>1.3161774576962381E-3</v>
      </c>
      <c r="BE747" s="5">
        <f t="shared" si="942"/>
        <v>1.1838115689506614E-3</v>
      </c>
      <c r="BF747" s="5">
        <f t="shared" si="943"/>
        <v>5.3237875431872751E-4</v>
      </c>
      <c r="BG747" s="5">
        <f t="shared" si="944"/>
        <v>1.5961275453164217E-4</v>
      </c>
      <c r="BH747" s="5">
        <f t="shared" si="945"/>
        <v>3.5890187957133422E-5</v>
      </c>
      <c r="BI747" s="5">
        <f t="shared" si="946"/>
        <v>6.4561536846004729E-6</v>
      </c>
      <c r="BJ747" s="8">
        <f t="shared" si="947"/>
        <v>0.23030944793369484</v>
      </c>
      <c r="BK747" s="8">
        <f t="shared" si="948"/>
        <v>0.26455936964359356</v>
      </c>
      <c r="BL747" s="8">
        <f t="shared" si="949"/>
        <v>0.45477194211472294</v>
      </c>
      <c r="BM747" s="8">
        <f t="shared" si="950"/>
        <v>0.42176073457050012</v>
      </c>
      <c r="BN747" s="8">
        <f t="shared" si="951"/>
        <v>0.57736703043894733</v>
      </c>
    </row>
    <row r="748" spans="1:66" s="10" customFormat="1" x14ac:dyDescent="0.25">
      <c r="A748" t="s">
        <v>13</v>
      </c>
      <c r="B748" t="s">
        <v>60</v>
      </c>
      <c r="C748" t="s">
        <v>61</v>
      </c>
      <c r="D748" t="s">
        <v>505</v>
      </c>
      <c r="E748">
        <f>VLOOKUP(A748,home!$A$2:$E$405,3,FALSE)</f>
        <v>1.64492753623188</v>
      </c>
      <c r="F748">
        <f>VLOOKUP(B748,home!$B$2:$E$405,3,FALSE)</f>
        <v>1.03</v>
      </c>
      <c r="G748">
        <f>VLOOKUP(C748,away!$B$2:$E$405,4,FALSE)</f>
        <v>1.06</v>
      </c>
      <c r="H748">
        <f>VLOOKUP(A748,away!$A$2:$E$405,3,FALSE)</f>
        <v>1.35144927536232</v>
      </c>
      <c r="I748">
        <f>VLOOKUP(C748,away!$B$2:$E$405,3,FALSE)</f>
        <v>1.03</v>
      </c>
      <c r="J748">
        <f>VLOOKUP(B748,home!$B$2:$E$405,4,FALSE)</f>
        <v>0.51</v>
      </c>
      <c r="K748" s="3">
        <f t="shared" si="896"/>
        <v>1.7959318840579668</v>
      </c>
      <c r="L748" s="3">
        <f t="shared" si="897"/>
        <v>0.70991630434782671</v>
      </c>
      <c r="M748" s="5">
        <f t="shared" si="898"/>
        <v>8.160635106141656E-2</v>
      </c>
      <c r="N748" s="5">
        <f t="shared" si="899"/>
        <v>0.14655944781282568</v>
      </c>
      <c r="O748" s="5">
        <f t="shared" si="900"/>
        <v>5.7933679156832181E-2</v>
      </c>
      <c r="P748" s="5">
        <f t="shared" si="901"/>
        <v>0.10404494155853937</v>
      </c>
      <c r="Q748" s="5">
        <f t="shared" si="902"/>
        <v>0.13160539261849169</v>
      </c>
      <c r="R748" s="5">
        <f t="shared" si="903"/>
        <v>2.0564031702145508E-2</v>
      </c>
      <c r="S748" s="5">
        <f t="shared" si="904"/>
        <v>3.3163319163029267E-2</v>
      </c>
      <c r="T748" s="5">
        <f t="shared" si="905"/>
        <v>9.3428813959964371E-2</v>
      </c>
      <c r="U748" s="5">
        <f t="shared" si="906"/>
        <v>3.6931600198661936E-2</v>
      </c>
      <c r="V748" s="5">
        <f t="shared" si="907"/>
        <v>4.6979943749282157E-3</v>
      </c>
      <c r="W748" s="5">
        <f t="shared" si="908"/>
        <v>7.8784773572505393E-2</v>
      </c>
      <c r="X748" s="5">
        <f t="shared" si="909"/>
        <v>5.5930595293473349E-2</v>
      </c>
      <c r="Y748" s="5">
        <f t="shared" si="910"/>
        <v>1.9853020755358275E-2</v>
      </c>
      <c r="Z748" s="5">
        <f t="shared" si="911"/>
        <v>4.8662471294928962E-3</v>
      </c>
      <c r="AA748" s="5">
        <f t="shared" si="912"/>
        <v>8.7394483755618493E-3</v>
      </c>
      <c r="AB748" s="5">
        <f t="shared" si="913"/>
        <v>7.8477269933750673E-3</v>
      </c>
      <c r="AC748" s="5">
        <f t="shared" si="914"/>
        <v>3.7436007110975536E-4</v>
      </c>
      <c r="AD748" s="5">
        <f t="shared" si="915"/>
        <v>3.5373021709287487E-2</v>
      </c>
      <c r="AE748" s="5">
        <f t="shared" si="916"/>
        <v>2.5111884845472814E-2</v>
      </c>
      <c r="AF748" s="5">
        <f t="shared" si="917"/>
        <v>8.9136682423531285E-3</v>
      </c>
      <c r="AG748" s="5">
        <f t="shared" si="918"/>
        <v>2.1093194722646407E-3</v>
      </c>
      <c r="AH748" s="5">
        <f t="shared" si="919"/>
        <v>8.636570445532041E-4</v>
      </c>
      <c r="AI748" s="5">
        <f t="shared" si="920"/>
        <v>1.551069223204371E-3</v>
      </c>
      <c r="AJ748" s="5">
        <f t="shared" si="921"/>
        <v>1.3928073361668771E-3</v>
      </c>
      <c r="AK748" s="5">
        <f t="shared" si="922"/>
        <v>8.337957011239791E-4</v>
      </c>
      <c r="AL748" s="5">
        <f t="shared" si="923"/>
        <v>1.9091784506405077E-5</v>
      </c>
      <c r="AM748" s="5">
        <f t="shared" si="924"/>
        <v>1.2705507504636808E-2</v>
      </c>
      <c r="AN748" s="5">
        <f t="shared" si="925"/>
        <v>9.0198469325553383E-3</v>
      </c>
      <c r="AO748" s="5">
        <f t="shared" si="926"/>
        <v>3.2016682000713835E-3</v>
      </c>
      <c r="AP748" s="5">
        <f t="shared" si="927"/>
        <v>7.5763881878087832E-4</v>
      </c>
      <c r="AQ748" s="5">
        <f t="shared" si="928"/>
        <v>1.3446503756484347E-4</v>
      </c>
      <c r="AR748" s="5">
        <f t="shared" si="929"/>
        <v>1.2262484345863542E-4</v>
      </c>
      <c r="AS748" s="5">
        <f t="shared" si="930"/>
        <v>2.2022586614498034E-4</v>
      </c>
      <c r="AT748" s="5">
        <f t="shared" si="931"/>
        <v>1.9775532735202616E-4</v>
      </c>
      <c r="AU748" s="5">
        <f t="shared" si="932"/>
        <v>1.1838503254460808E-4</v>
      </c>
      <c r="AV748" s="5">
        <f t="shared" si="933"/>
        <v>5.3152863635525442E-5</v>
      </c>
      <c r="AW748" s="5">
        <f t="shared" si="934"/>
        <v>6.7614685805050054E-7</v>
      </c>
      <c r="AX748" s="5">
        <f t="shared" si="935"/>
        <v>3.8030376717858401E-3</v>
      </c>
      <c r="AY748" s="5">
        <f t="shared" si="936"/>
        <v>2.6998384492497667E-3</v>
      </c>
      <c r="AZ748" s="5">
        <f t="shared" si="937"/>
        <v>9.5832966711378084E-4</v>
      </c>
      <c r="BA748" s="5">
        <f t="shared" si="938"/>
        <v>2.2677795187476613E-4</v>
      </c>
      <c r="BB748" s="5">
        <f t="shared" si="939"/>
        <v>4.0248341375625811E-5</v>
      </c>
      <c r="BC748" s="5">
        <f t="shared" si="940"/>
        <v>5.7145907531028011E-6</v>
      </c>
      <c r="BD748" s="5">
        <f t="shared" si="941"/>
        <v>1.4508895948230868E-5</v>
      </c>
      <c r="BE748" s="5">
        <f t="shared" si="942"/>
        <v>2.605698883590726E-5</v>
      </c>
      <c r="BF748" s="5">
        <f t="shared" si="943"/>
        <v>2.3398288526474175E-5</v>
      </c>
      <c r="BG748" s="5">
        <f t="shared" si="944"/>
        <v>1.4007244132360889E-5</v>
      </c>
      <c r="BH748" s="5">
        <f t="shared" si="945"/>
        <v>6.2890140862726996E-6</v>
      </c>
      <c r="BI748" s="5">
        <f t="shared" si="946"/>
        <v>2.2589281833653642E-6</v>
      </c>
      <c r="BJ748" s="8">
        <f t="shared" si="947"/>
        <v>0.63122301144775905</v>
      </c>
      <c r="BK748" s="8">
        <f t="shared" si="948"/>
        <v>0.22660589646277934</v>
      </c>
      <c r="BL748" s="8">
        <f t="shared" si="949"/>
        <v>0.13745647902447333</v>
      </c>
      <c r="BM748" s="8">
        <f t="shared" si="950"/>
        <v>0.45513862785186188</v>
      </c>
      <c r="BN748" s="8">
        <f t="shared" si="951"/>
        <v>0.54231384391025095</v>
      </c>
    </row>
    <row r="749" spans="1:66" x14ac:dyDescent="0.25">
      <c r="A749" t="s">
        <v>13</v>
      </c>
      <c r="B749" t="s">
        <v>62</v>
      </c>
      <c r="C749" t="s">
        <v>56</v>
      </c>
      <c r="D749" t="s">
        <v>505</v>
      </c>
      <c r="E749">
        <f>VLOOKUP(A749,home!$A$2:$E$405,3,FALSE)</f>
        <v>1.64492753623188</v>
      </c>
      <c r="F749">
        <f>VLOOKUP(B749,home!$B$2:$E$405,3,FALSE)</f>
        <v>1.18</v>
      </c>
      <c r="G749">
        <f>VLOOKUP(C749,away!$B$2:$E$405,4,FALSE)</f>
        <v>1.18</v>
      </c>
      <c r="H749">
        <f>VLOOKUP(A749,away!$A$2:$E$405,3,FALSE)</f>
        <v>1.35144927536232</v>
      </c>
      <c r="I749">
        <f>VLOOKUP(C749,away!$B$2:$E$405,3,FALSE)</f>
        <v>0.45</v>
      </c>
      <c r="J749">
        <f>VLOOKUP(B749,home!$B$2:$E$405,4,FALSE)</f>
        <v>0.79</v>
      </c>
      <c r="K749" s="3">
        <f t="shared" si="896"/>
        <v>2.2903971014492694</v>
      </c>
      <c r="L749" s="3">
        <f t="shared" si="897"/>
        <v>0.48044021739130477</v>
      </c>
      <c r="M749" s="5">
        <f t="shared" si="898"/>
        <v>6.2609558625119521E-2</v>
      </c>
      <c r="N749" s="5">
        <f t="shared" si="899"/>
        <v>0.14340075159799187</v>
      </c>
      <c r="O749" s="5">
        <f t="shared" si="900"/>
        <v>3.0080149956626067E-2</v>
      </c>
      <c r="P749" s="5">
        <f t="shared" si="901"/>
        <v>6.8895488271815714E-2</v>
      </c>
      <c r="Q749" s="5">
        <f t="shared" si="902"/>
        <v>0.16422233290284366</v>
      </c>
      <c r="R749" s="5">
        <f t="shared" si="903"/>
        <v>7.2258568921622374E-3</v>
      </c>
      <c r="S749" s="5">
        <f t="shared" si="904"/>
        <v>1.895312955579407E-2</v>
      </c>
      <c r="T749" s="5">
        <f t="shared" si="905"/>
        <v>7.8899013320349445E-2</v>
      </c>
      <c r="U749" s="5">
        <f t="shared" si="906"/>
        <v>1.6550081681295615E-2</v>
      </c>
      <c r="V749" s="5">
        <f t="shared" si="907"/>
        <v>2.317333617883284E-3</v>
      </c>
      <c r="W749" s="5">
        <f t="shared" si="908"/>
        <v>0.12537811842463667</v>
      </c>
      <c r="X749" s="5">
        <f t="shared" si="909"/>
        <v>6.0236690472045204E-2</v>
      </c>
      <c r="Y749" s="5">
        <f t="shared" si="910"/>
        <v>1.4470064332661068E-2</v>
      </c>
      <c r="Z749" s="5">
        <f t="shared" si="911"/>
        <v>1.1571974187029616E-3</v>
      </c>
      <c r="AA749" s="5">
        <f t="shared" si="912"/>
        <v>2.6504416136018398E-3</v>
      </c>
      <c r="AB749" s="5">
        <f t="shared" si="913"/>
        <v>3.0352818946770897E-3</v>
      </c>
      <c r="AC749" s="5">
        <f t="shared" si="914"/>
        <v>1.5937445754958917E-4</v>
      </c>
      <c r="AD749" s="5">
        <f t="shared" si="915"/>
        <v>7.1791419756237776E-2</v>
      </c>
      <c r="AE749" s="5">
        <f t="shared" si="916"/>
        <v>3.4491485314517296E-2</v>
      </c>
      <c r="AF749" s="5">
        <f t="shared" si="917"/>
        <v>8.285548351327842E-3</v>
      </c>
      <c r="AG749" s="5">
        <f t="shared" si="918"/>
        <v>1.3269035503727057E-3</v>
      </c>
      <c r="AH749" s="5">
        <f t="shared" si="919"/>
        <v>1.3899104485157684E-4</v>
      </c>
      <c r="AI749" s="5">
        <f t="shared" si="920"/>
        <v>3.18344686255457E-4</v>
      </c>
      <c r="AJ749" s="5">
        <f t="shared" si="921"/>
        <v>3.64567873330638E-4</v>
      </c>
      <c r="AK749" s="5">
        <f t="shared" si="922"/>
        <v>2.7833506678600581E-4</v>
      </c>
      <c r="AL749" s="5">
        <f t="shared" si="923"/>
        <v>7.0150189920229572E-6</v>
      </c>
      <c r="AM749" s="5">
        <f t="shared" si="924"/>
        <v>3.2886171943722953E-2</v>
      </c>
      <c r="AN749" s="5">
        <f t="shared" si="925"/>
        <v>1.5799839597810082E-2</v>
      </c>
      <c r="AO749" s="5">
        <f t="shared" si="926"/>
        <v>3.7954391855598113E-3</v>
      </c>
      <c r="AP749" s="5">
        <f t="shared" si="927"/>
        <v>6.0782720913527769E-4</v>
      </c>
      <c r="AQ749" s="5">
        <f t="shared" si="928"/>
        <v>7.3006159123325693E-5</v>
      </c>
      <c r="AR749" s="5">
        <f t="shared" si="929"/>
        <v>1.3355377560787234E-5</v>
      </c>
      <c r="AS749" s="5">
        <f t="shared" si="930"/>
        <v>3.0589118053987696E-5</v>
      </c>
      <c r="AT749" s="5">
        <f t="shared" si="931"/>
        <v>3.5030613663371476E-5</v>
      </c>
      <c r="AU749" s="5">
        <f t="shared" si="932"/>
        <v>2.6744671998858391E-5</v>
      </c>
      <c r="AV749" s="5">
        <f t="shared" si="933"/>
        <v>1.5313979806349178E-5</v>
      </c>
      <c r="AW749" s="5">
        <f t="shared" si="934"/>
        <v>2.1442552920415887E-7</v>
      </c>
      <c r="AX749" s="5">
        <f t="shared" si="935"/>
        <v>1.2553732149610891E-2</v>
      </c>
      <c r="AY749" s="5">
        <f t="shared" si="936"/>
        <v>6.0313178030312687E-3</v>
      </c>
      <c r="AZ749" s="5">
        <f t="shared" si="937"/>
        <v>1.4488438182221946E-3</v>
      </c>
      <c r="BA749" s="5">
        <f t="shared" si="938"/>
        <v>2.3202761299757319E-4</v>
      </c>
      <c r="BB749" s="5">
        <f t="shared" si="939"/>
        <v>2.7868849207334889E-5</v>
      </c>
      <c r="BC749" s="5">
        <f t="shared" si="940"/>
        <v>2.6778631943234928E-6</v>
      </c>
      <c r="BD749" s="5">
        <f t="shared" si="941"/>
        <v>1.0694100831079291E-6</v>
      </c>
      <c r="BE749" s="5">
        <f t="shared" si="942"/>
        <v>2.449373754611023E-6</v>
      </c>
      <c r="BF749" s="5">
        <f t="shared" si="943"/>
        <v>2.8050192739635014E-6</v>
      </c>
      <c r="BG749" s="5">
        <f t="shared" si="944"/>
        <v>2.1415360048651119E-6</v>
      </c>
      <c r="BH749" s="5">
        <f t="shared" si="945"/>
        <v>1.2262419645480754E-6</v>
      </c>
      <c r="BI749" s="5">
        <f t="shared" si="946"/>
        <v>5.6171620825527369E-7</v>
      </c>
      <c r="BJ749" s="8">
        <f t="shared" si="947"/>
        <v>0.77596108021459842</v>
      </c>
      <c r="BK749" s="8">
        <f t="shared" si="948"/>
        <v>0.15897321735018546</v>
      </c>
      <c r="BL749" s="8">
        <f t="shared" si="949"/>
        <v>6.0773337767959235E-2</v>
      </c>
      <c r="BM749" s="8">
        <f t="shared" si="950"/>
        <v>0.51439959112738498</v>
      </c>
      <c r="BN749" s="8">
        <f t="shared" si="951"/>
        <v>0.47643413824655906</v>
      </c>
    </row>
    <row r="750" spans="1:66" x14ac:dyDescent="0.25">
      <c r="A750" t="s">
        <v>16</v>
      </c>
      <c r="B750" t="s">
        <v>256</v>
      </c>
      <c r="C750" t="s">
        <v>322</v>
      </c>
      <c r="D750" t="s">
        <v>505</v>
      </c>
      <c r="E750">
        <f>VLOOKUP(A750,home!$A$2:$E$405,3,FALSE)</f>
        <v>1.54909090909091</v>
      </c>
      <c r="F750">
        <f>VLOOKUP(B750,home!$B$2:$E$405,3,FALSE)</f>
        <v>0.81</v>
      </c>
      <c r="G750">
        <f>VLOOKUP(C750,away!$B$2:$E$405,4,FALSE)</f>
        <v>1.01</v>
      </c>
      <c r="H750">
        <f>VLOOKUP(A750,away!$A$2:$E$405,3,FALSE)</f>
        <v>1.29454545454545</v>
      </c>
      <c r="I750">
        <f>VLOOKUP(C750,away!$B$2:$E$405,3,FALSE)</f>
        <v>1.17</v>
      </c>
      <c r="J750">
        <f>VLOOKUP(B750,home!$B$2:$E$405,4,FALSE)</f>
        <v>1.01</v>
      </c>
      <c r="K750" s="3">
        <f t="shared" si="896"/>
        <v>1.2673112727272735</v>
      </c>
      <c r="L750" s="3">
        <f t="shared" si="897"/>
        <v>1.529764363636358</v>
      </c>
      <c r="M750" s="5">
        <f t="shared" si="898"/>
        <v>6.098815363560374E-2</v>
      </c>
      <c r="N750" s="5">
        <f t="shared" si="899"/>
        <v>7.7290974605223481E-2</v>
      </c>
      <c r="O750" s="5">
        <f t="shared" si="900"/>
        <v>9.3297504035725801E-2</v>
      </c>
      <c r="P750" s="5">
        <f t="shared" si="901"/>
        <v>0.11823697858179361</v>
      </c>
      <c r="Q750" s="5">
        <f t="shared" si="902"/>
        <v>4.8975861698638573E-2</v>
      </c>
      <c r="R750" s="5">
        <f t="shared" si="903"/>
        <v>7.1361598445036326E-2</v>
      </c>
      <c r="S750" s="5">
        <f t="shared" si="904"/>
        <v>5.7306141729097496E-2</v>
      </c>
      <c r="T750" s="5">
        <f t="shared" si="905"/>
        <v>7.4921527904960122E-2</v>
      </c>
      <c r="U750" s="5">
        <f t="shared" si="906"/>
        <v>9.0437358149231623E-2</v>
      </c>
      <c r="V750" s="5">
        <f t="shared" si="907"/>
        <v>1.2344300852465516E-2</v>
      </c>
      <c r="W750" s="5">
        <f t="shared" si="908"/>
        <v>2.0689220540738861E-2</v>
      </c>
      <c r="X750" s="5">
        <f t="shared" si="909"/>
        <v>3.1649632294635653E-2</v>
      </c>
      <c r="Y750" s="5">
        <f t="shared" si="910"/>
        <v>2.4208239803264024E-2</v>
      </c>
      <c r="Z750" s="5">
        <f t="shared" si="911"/>
        <v>3.6388810077781442E-2</v>
      </c>
      <c r="AA750" s="5">
        <f t="shared" si="912"/>
        <v>4.6115949212704239E-2</v>
      </c>
      <c r="AB750" s="5">
        <f t="shared" si="913"/>
        <v>2.9221631144889262E-2</v>
      </c>
      <c r="AC750" s="5">
        <f t="shared" si="914"/>
        <v>1.495733954561097E-3</v>
      </c>
      <c r="AD750" s="5">
        <f t="shared" si="915"/>
        <v>6.5549206038047515E-3</v>
      </c>
      <c r="AE750" s="5">
        <f t="shared" si="916"/>
        <v>1.0027483946166227E-2</v>
      </c>
      <c r="AF750" s="5">
        <f t="shared" si="917"/>
        <v>7.6698437988903896E-3</v>
      </c>
      <c r="AG750" s="5">
        <f t="shared" si="918"/>
        <v>3.9110179060666082E-3</v>
      </c>
      <c r="AH750" s="5">
        <f t="shared" si="919"/>
        <v>1.3916576223030408E-2</v>
      </c>
      <c r="AI750" s="5">
        <f t="shared" si="920"/>
        <v>1.7636633925214782E-2</v>
      </c>
      <c r="AJ750" s="5">
        <f t="shared" si="921"/>
        <v>1.1175552493194478E-2</v>
      </c>
      <c r="AK750" s="5">
        <f t="shared" si="922"/>
        <v>4.7209678845269165E-3</v>
      </c>
      <c r="AL750" s="5">
        <f t="shared" si="923"/>
        <v>1.1599043617956608E-4</v>
      </c>
      <c r="AM750" s="5">
        <f t="shared" si="924"/>
        <v>1.6614249546068049E-3</v>
      </c>
      <c r="AN750" s="5">
        <f t="shared" si="925"/>
        <v>2.5415886884136442E-3</v>
      </c>
      <c r="AO750" s="5">
        <f t="shared" si="926"/>
        <v>1.9440159012782325E-3</v>
      </c>
      <c r="AP750" s="5">
        <f t="shared" si="927"/>
        <v>9.912954160392856E-4</v>
      </c>
      <c r="AQ750" s="5">
        <f t="shared" si="928"/>
        <v>3.791121003232442E-4</v>
      </c>
      <c r="AR750" s="5">
        <f t="shared" si="929"/>
        <v>4.2578164739641936E-3</v>
      </c>
      <c r="AS750" s="5">
        <f t="shared" si="930"/>
        <v>5.3959788146587147E-3</v>
      </c>
      <c r="AT750" s="5">
        <f t="shared" si="931"/>
        <v>3.4191923896072706E-3</v>
      </c>
      <c r="AU750" s="5">
        <f t="shared" si="932"/>
        <v>1.4443936863241993E-3</v>
      </c>
      <c r="AV750" s="5">
        <f t="shared" si="933"/>
        <v>4.5762410023368963E-4</v>
      </c>
      <c r="AW750" s="5">
        <f t="shared" si="934"/>
        <v>6.2463673046507526E-6</v>
      </c>
      <c r="AX750" s="5">
        <f t="shared" si="935"/>
        <v>3.5092376229393447E-4</v>
      </c>
      <c r="AY750" s="5">
        <f t="shared" si="936"/>
        <v>5.3683066591045728E-4</v>
      </c>
      <c r="AZ750" s="5">
        <f t="shared" si="937"/>
        <v>4.1061221100849657E-4</v>
      </c>
      <c r="BA750" s="5">
        <f t="shared" si="938"/>
        <v>2.0937997589157696E-4</v>
      </c>
      <c r="BB750" s="5">
        <f t="shared" si="939"/>
        <v>8.0075506394493566E-5</v>
      </c>
      <c r="BC750" s="5">
        <f t="shared" si="940"/>
        <v>2.4499331216486296E-5</v>
      </c>
      <c r="BD750" s="5">
        <f t="shared" si="941"/>
        <v>1.085575984795706E-3</v>
      </c>
      <c r="BE750" s="5">
        <f t="shared" si="942"/>
        <v>1.3757626829336096E-3</v>
      </c>
      <c r="BF750" s="5">
        <f t="shared" si="943"/>
        <v>8.7175977833964073E-4</v>
      </c>
      <c r="BG750" s="5">
        <f t="shared" si="944"/>
        <v>3.6826366473335199E-4</v>
      </c>
      <c r="BH750" s="5">
        <f t="shared" si="945"/>
        <v>1.1667617341310852E-4</v>
      </c>
      <c r="BI750" s="5">
        <f t="shared" si="946"/>
        <v>2.9573005965022916E-5</v>
      </c>
      <c r="BJ750" s="8">
        <f t="shared" si="947"/>
        <v>0.31502848161576547</v>
      </c>
      <c r="BK750" s="8">
        <f t="shared" si="948"/>
        <v>0.25102412985561146</v>
      </c>
      <c r="BL750" s="8">
        <f t="shared" si="949"/>
        <v>0.39670638826852223</v>
      </c>
      <c r="BM750" s="8">
        <f t="shared" si="950"/>
        <v>0.52846615451705325</v>
      </c>
      <c r="BN750" s="8">
        <f t="shared" si="951"/>
        <v>0.47015107100202147</v>
      </c>
    </row>
    <row r="751" spans="1:66" x14ac:dyDescent="0.25">
      <c r="A751" t="s">
        <v>16</v>
      </c>
      <c r="B751" t="s">
        <v>257</v>
      </c>
      <c r="C751" t="s">
        <v>67</v>
      </c>
      <c r="D751" t="s">
        <v>505</v>
      </c>
      <c r="E751">
        <f>VLOOKUP(A751,home!$A$2:$E$405,3,FALSE)</f>
        <v>1.54909090909091</v>
      </c>
      <c r="F751">
        <f>VLOOKUP(B751,home!$B$2:$E$405,3,FALSE)</f>
        <v>1.0900000000000001</v>
      </c>
      <c r="G751">
        <f>VLOOKUP(C751,away!$B$2:$E$405,4,FALSE)</f>
        <v>1.1599999999999999</v>
      </c>
      <c r="H751">
        <f>VLOOKUP(A751,away!$A$2:$E$405,3,FALSE)</f>
        <v>1.29454545454545</v>
      </c>
      <c r="I751">
        <f>VLOOKUP(C751,away!$B$2:$E$405,3,FALSE)</f>
        <v>0.9</v>
      </c>
      <c r="J751">
        <f>VLOOKUP(B751,home!$B$2:$E$405,4,FALSE)</f>
        <v>1.01</v>
      </c>
      <c r="K751" s="3">
        <f t="shared" si="896"/>
        <v>1.9586705454545468</v>
      </c>
      <c r="L751" s="3">
        <f t="shared" si="897"/>
        <v>1.1767418181818141</v>
      </c>
      <c r="M751" s="5">
        <f t="shared" si="898"/>
        <v>4.3481819810555614E-2</v>
      </c>
      <c r="N751" s="5">
        <f t="shared" si="899"/>
        <v>8.5166559725697269E-2</v>
      </c>
      <c r="O751" s="5">
        <f t="shared" si="900"/>
        <v>5.1166875701727239E-2</v>
      </c>
      <c r="P751" s="5">
        <f t="shared" si="901"/>
        <v>0.10021905233990706</v>
      </c>
      <c r="Q751" s="5">
        <f t="shared" si="902"/>
        <v>8.3406615996209368E-2</v>
      </c>
      <c r="R751" s="5">
        <f t="shared" si="903"/>
        <v>3.0105101171966707E-2</v>
      </c>
      <c r="S751" s="5">
        <f t="shared" si="904"/>
        <v>5.7747459143089958E-2</v>
      </c>
      <c r="T751" s="5">
        <f t="shared" si="905"/>
        <v>9.8148052955771795E-2</v>
      </c>
      <c r="U751" s="5">
        <f t="shared" si="906"/>
        <v>5.8965974933460327E-2</v>
      </c>
      <c r="V751" s="5">
        <f t="shared" si="907"/>
        <v>1.4788800508587713E-2</v>
      </c>
      <c r="W751" s="5">
        <f t="shared" si="908"/>
        <v>5.4455360682604453E-2</v>
      </c>
      <c r="X751" s="5">
        <f t="shared" si="909"/>
        <v>6.4079900139394436E-2</v>
      </c>
      <c r="Y751" s="5">
        <f t="shared" si="910"/>
        <v>3.7702749099470058E-2</v>
      </c>
      <c r="Z751" s="5">
        <f t="shared" si="911"/>
        <v>1.1808643829882519E-2</v>
      </c>
      <c r="AA751" s="5">
        <f t="shared" si="912"/>
        <v>2.3129242851354453E-2</v>
      </c>
      <c r="AB751" s="5">
        <f t="shared" si="913"/>
        <v>2.2651283355806559E-2</v>
      </c>
      <c r="AC751" s="5">
        <f t="shared" si="914"/>
        <v>2.1303725020479676E-3</v>
      </c>
      <c r="AD751" s="5">
        <f t="shared" si="915"/>
        <v>2.6665027752780221E-2</v>
      </c>
      <c r="AE751" s="5">
        <f t="shared" si="916"/>
        <v>3.1377853239675131E-2</v>
      </c>
      <c r="AF751" s="5">
        <f t="shared" si="917"/>
        <v>1.8461816035948726E-2</v>
      </c>
      <c r="AG751" s="5">
        <f t="shared" si="918"/>
        <v>7.2415969896934898E-3</v>
      </c>
      <c r="AH751" s="5">
        <f t="shared" si="919"/>
        <v>3.4739312526593544E-3</v>
      </c>
      <c r="AI751" s="5">
        <f t="shared" si="920"/>
        <v>6.8042868215178924E-3</v>
      </c>
      <c r="AJ751" s="5">
        <f t="shared" si="921"/>
        <v>6.6636780900658195E-3</v>
      </c>
      <c r="AK751" s="5">
        <f t="shared" si="922"/>
        <v>4.3506499998009112E-3</v>
      </c>
      <c r="AL751" s="5">
        <f t="shared" si="923"/>
        <v>1.9640752315928987E-4</v>
      </c>
      <c r="AM751" s="5">
        <f t="shared" si="924"/>
        <v>1.044560089061974E-2</v>
      </c>
      <c r="AN751" s="5">
        <f t="shared" si="925"/>
        <v>1.229177538402945E-2</v>
      </c>
      <c r="AO751" s="5">
        <f t="shared" si="926"/>
        <v>7.2321230570426432E-3</v>
      </c>
      <c r="AP751" s="5">
        <f t="shared" si="927"/>
        <v>2.8367805451529923E-3</v>
      </c>
      <c r="AQ751" s="5">
        <f t="shared" si="928"/>
        <v>8.3453957412153268E-4</v>
      </c>
      <c r="AR751" s="5">
        <f t="shared" si="929"/>
        <v>8.1758403569859935E-4</v>
      </c>
      <c r="AS751" s="5">
        <f t="shared" si="930"/>
        <v>1.6013777691567049E-3</v>
      </c>
      <c r="AT751" s="5">
        <f t="shared" si="931"/>
        <v>1.5682857342964745E-3</v>
      </c>
      <c r="AU751" s="5">
        <f t="shared" si="932"/>
        <v>1.023918358207687E-3</v>
      </c>
      <c r="AV751" s="5">
        <f t="shared" si="933"/>
        <v>5.0137968229289323E-4</v>
      </c>
      <c r="AW751" s="5">
        <f t="shared" si="934"/>
        <v>1.2574716366270296E-5</v>
      </c>
      <c r="AX751" s="5">
        <f t="shared" si="935"/>
        <v>3.4099151323384413E-3</v>
      </c>
      <c r="AY751" s="5">
        <f t="shared" si="936"/>
        <v>4.0125897326736184E-3</v>
      </c>
      <c r="AZ751" s="5">
        <f t="shared" si="937"/>
        <v>2.3608910688220175E-3</v>
      </c>
      <c r="BA751" s="5">
        <f t="shared" si="938"/>
        <v>9.2605308295160883E-4</v>
      </c>
      <c r="BB751" s="5">
        <f t="shared" si="939"/>
        <v>2.7243134714133766E-4</v>
      </c>
      <c r="BC751" s="5">
        <f t="shared" si="940"/>
        <v>6.411627175296374E-5</v>
      </c>
      <c r="BD751" s="5">
        <f t="shared" si="941"/>
        <v>1.603475541140657E-4</v>
      </c>
      <c r="BE751" s="5">
        <f t="shared" si="942"/>
        <v>3.1406803127889942E-4</v>
      </c>
      <c r="BF751" s="5">
        <f t="shared" si="943"/>
        <v>3.0757790106743888E-4</v>
      </c>
      <c r="BG751" s="5">
        <f t="shared" si="944"/>
        <v>2.0081459175117508E-4</v>
      </c>
      <c r="BH751" s="5">
        <f t="shared" si="945"/>
        <v>9.8332406490126505E-5</v>
      </c>
      <c r="BI751" s="5">
        <f t="shared" si="946"/>
        <v>3.8520157651174888E-5</v>
      </c>
      <c r="BJ751" s="8">
        <f t="shared" si="947"/>
        <v>0.55139234870389142</v>
      </c>
      <c r="BK751" s="8">
        <f t="shared" si="948"/>
        <v>0.22257650156002126</v>
      </c>
      <c r="BL751" s="8">
        <f t="shared" si="949"/>
        <v>0.2139432304003645</v>
      </c>
      <c r="BM751" s="8">
        <f t="shared" si="950"/>
        <v>0.60217468473178914</v>
      </c>
      <c r="BN751" s="8">
        <f t="shared" si="951"/>
        <v>0.39354602474606321</v>
      </c>
    </row>
    <row r="752" spans="1:66" x14ac:dyDescent="0.25">
      <c r="A752" t="s">
        <v>16</v>
      </c>
      <c r="B752" t="s">
        <v>68</v>
      </c>
      <c r="C752" t="s">
        <v>17</v>
      </c>
      <c r="D752" t="s">
        <v>505</v>
      </c>
      <c r="E752">
        <f>VLOOKUP(A752,home!$A$2:$E$405,3,FALSE)</f>
        <v>1.54909090909091</v>
      </c>
      <c r="F752">
        <f>VLOOKUP(B752,home!$B$2:$E$405,3,FALSE)</f>
        <v>1.0900000000000001</v>
      </c>
      <c r="G752">
        <f>VLOOKUP(C752,away!$B$2:$E$405,4,FALSE)</f>
        <v>0.77</v>
      </c>
      <c r="H752">
        <f>VLOOKUP(A752,away!$A$2:$E$405,3,FALSE)</f>
        <v>1.29454545454545</v>
      </c>
      <c r="I752">
        <f>VLOOKUP(C752,away!$B$2:$E$405,3,FALSE)</f>
        <v>1.25</v>
      </c>
      <c r="J752">
        <f>VLOOKUP(B752,home!$B$2:$E$405,4,FALSE)</f>
        <v>1.1100000000000001</v>
      </c>
      <c r="K752" s="3">
        <f t="shared" si="896"/>
        <v>1.3001520000000009</v>
      </c>
      <c r="L752" s="3">
        <f t="shared" si="897"/>
        <v>1.7961818181818119</v>
      </c>
      <c r="M752" s="5">
        <f t="shared" si="898"/>
        <v>4.5214664081283169E-2</v>
      </c>
      <c r="N752" s="5">
        <f t="shared" si="899"/>
        <v>5.8785935934608506E-2</v>
      </c>
      <c r="O752" s="5">
        <f t="shared" si="900"/>
        <v>8.1213757537999073E-2</v>
      </c>
      <c r="P752" s="5">
        <f t="shared" si="901"/>
        <v>0.10559022929054462</v>
      </c>
      <c r="Q752" s="5">
        <f t="shared" si="902"/>
        <v>3.8215326088626593E-2</v>
      </c>
      <c r="R752" s="5">
        <f t="shared" si="903"/>
        <v>7.2937337337990016E-2</v>
      </c>
      <c r="S752" s="5">
        <f t="shared" si="904"/>
        <v>6.1646463311031754E-2</v>
      </c>
      <c r="T752" s="5">
        <f t="shared" si="905"/>
        <v>6.8641673896280148E-2</v>
      </c>
      <c r="U752" s="5">
        <f t="shared" si="906"/>
        <v>9.4829625014662453E-2</v>
      </c>
      <c r="V752" s="5">
        <f t="shared" si="907"/>
        <v>1.5995951579536666E-2</v>
      </c>
      <c r="W752" s="5">
        <f t="shared" si="908"/>
        <v>1.656191088159336E-2</v>
      </c>
      <c r="X752" s="5">
        <f t="shared" si="909"/>
        <v>2.9748203199865493E-2</v>
      </c>
      <c r="Y752" s="5">
        <f t="shared" si="910"/>
        <v>2.6716590855588206E-2</v>
      </c>
      <c r="Z752" s="5">
        <f t="shared" si="911"/>
        <v>4.3669573064363691E-2</v>
      </c>
      <c r="AA752" s="5">
        <f t="shared" si="912"/>
        <v>5.6777082758778609E-2</v>
      </c>
      <c r="AB752" s="5">
        <f t="shared" si="913"/>
        <v>3.6909418851495797E-2</v>
      </c>
      <c r="AC752" s="5">
        <f t="shared" si="914"/>
        <v>2.3347184886292529E-3</v>
      </c>
      <c r="AD752" s="5">
        <f t="shared" si="915"/>
        <v>5.3832503891313461E-3</v>
      </c>
      <c r="AE752" s="5">
        <f t="shared" si="916"/>
        <v>9.6692964716778868E-3</v>
      </c>
      <c r="AF752" s="5">
        <f t="shared" si="917"/>
        <v>8.683907258518685E-3</v>
      </c>
      <c r="AG752" s="5">
        <f t="shared" si="918"/>
        <v>5.1992921095094418E-3</v>
      </c>
      <c r="AH752" s="5">
        <f t="shared" si="919"/>
        <v>1.9609623286493051E-2</v>
      </c>
      <c r="AI752" s="5">
        <f t="shared" si="920"/>
        <v>2.5495490935180526E-2</v>
      </c>
      <c r="AJ752" s="5">
        <f t="shared" si="921"/>
        <v>1.657400676517843E-2</v>
      </c>
      <c r="AK752" s="5">
        <f t="shared" si="922"/>
        <v>7.1829093479200941E-3</v>
      </c>
      <c r="AL752" s="5">
        <f t="shared" si="923"/>
        <v>2.1809159975184808E-4</v>
      </c>
      <c r="AM752" s="5">
        <f t="shared" si="924"/>
        <v>1.3998087519859806E-3</v>
      </c>
      <c r="AN752" s="5">
        <f t="shared" si="925"/>
        <v>2.5143110292489917E-3</v>
      </c>
      <c r="AO752" s="5">
        <f t="shared" si="926"/>
        <v>2.2580798779955188E-3</v>
      </c>
      <c r="AP752" s="5">
        <f t="shared" si="927"/>
        <v>1.3519740069525851E-3</v>
      </c>
      <c r="AQ752" s="5">
        <f t="shared" si="928"/>
        <v>6.0709778248566059E-4</v>
      </c>
      <c r="AR752" s="5">
        <f t="shared" si="929"/>
        <v>7.0444897617186987E-3</v>
      </c>
      <c r="AS752" s="5">
        <f t="shared" si="930"/>
        <v>9.1589074526780955E-3</v>
      </c>
      <c r="AT752" s="5">
        <f t="shared" si="931"/>
        <v>5.9539859212071706E-3</v>
      </c>
      <c r="AU752" s="5">
        <f t="shared" si="932"/>
        <v>2.5803622344764501E-3</v>
      </c>
      <c r="AV752" s="5">
        <f t="shared" si="933"/>
        <v>8.3871577996975694E-4</v>
      </c>
      <c r="AW752" s="5">
        <f t="shared" si="934"/>
        <v>1.4147537758706907E-5</v>
      </c>
      <c r="AX752" s="5">
        <f t="shared" si="935"/>
        <v>3.0332735808534609E-4</v>
      </c>
      <c r="AY752" s="5">
        <f t="shared" si="936"/>
        <v>5.4483108555002243E-4</v>
      </c>
      <c r="AZ752" s="5">
        <f t="shared" si="937"/>
        <v>4.8930784492260489E-4</v>
      </c>
      <c r="BA752" s="5">
        <f t="shared" si="938"/>
        <v>2.929619515145695E-4</v>
      </c>
      <c r="BB752" s="5">
        <f t="shared" si="939"/>
        <v>1.3155323268238274E-4</v>
      </c>
      <c r="BC752" s="5">
        <f t="shared" si="940"/>
        <v>4.7258704933427455E-5</v>
      </c>
      <c r="BD752" s="5">
        <f t="shared" si="941"/>
        <v>2.1088640713945077E-3</v>
      </c>
      <c r="BE752" s="5">
        <f t="shared" si="942"/>
        <v>2.7418438401517133E-3</v>
      </c>
      <c r="BF752" s="5">
        <f t="shared" si="943"/>
        <v>1.7824068762304667E-3</v>
      </c>
      <c r="BG752" s="5">
        <f t="shared" si="944"/>
        <v>7.7246662164826517E-4</v>
      </c>
      <c r="BH752" s="5">
        <f t="shared" si="945"/>
        <v>2.5108100576730894E-4</v>
      </c>
      <c r="BI752" s="5">
        <f t="shared" si="946"/>
        <v>6.528869436207572E-5</v>
      </c>
      <c r="BJ752" s="8">
        <f t="shared" si="947"/>
        <v>0.27754589871175683</v>
      </c>
      <c r="BK752" s="8">
        <f t="shared" si="948"/>
        <v>0.23154494943632734</v>
      </c>
      <c r="BL752" s="8">
        <f t="shared" si="949"/>
        <v>0.44482766409530261</v>
      </c>
      <c r="BM752" s="8">
        <f t="shared" si="950"/>
        <v>0.59510015148890738</v>
      </c>
      <c r="BN752" s="8">
        <f t="shared" si="951"/>
        <v>0.401957250271052</v>
      </c>
    </row>
    <row r="753" spans="1:66" x14ac:dyDescent="0.25">
      <c r="A753" t="s">
        <v>69</v>
      </c>
      <c r="B753" t="s">
        <v>70</v>
      </c>
      <c r="C753" t="s">
        <v>75</v>
      </c>
      <c r="D753" t="s">
        <v>505</v>
      </c>
      <c r="E753">
        <f>VLOOKUP(A753,home!$A$2:$E$405,3,FALSE)</f>
        <v>1.3323170731707299</v>
      </c>
      <c r="F753">
        <f>VLOOKUP(B753,home!$B$2:$E$405,3,FALSE)</f>
        <v>0.79</v>
      </c>
      <c r="G753">
        <f>VLOOKUP(C753,away!$B$2:$E$405,4,FALSE)</f>
        <v>1.19</v>
      </c>
      <c r="H753">
        <f>VLOOKUP(A753,away!$A$2:$E$405,3,FALSE)</f>
        <v>1.3201219512195099</v>
      </c>
      <c r="I753">
        <f>VLOOKUP(C753,away!$B$2:$E$405,3,FALSE)</f>
        <v>0.75</v>
      </c>
      <c r="J753">
        <f>VLOOKUP(B753,home!$B$2:$E$405,4,FALSE)</f>
        <v>0.98</v>
      </c>
      <c r="K753" s="3">
        <f t="shared" si="896"/>
        <v>1.2525112804878031</v>
      </c>
      <c r="L753" s="3">
        <f t="shared" si="897"/>
        <v>0.97028963414633984</v>
      </c>
      <c r="M753" s="5">
        <f t="shared" si="898"/>
        <v>0.10830532961107053</v>
      </c>
      <c r="N753" s="5">
        <f t="shared" si="899"/>
        <v>0.13565364707481553</v>
      </c>
      <c r="O753" s="5">
        <f t="shared" si="900"/>
        <v>0.10508753864442437</v>
      </c>
      <c r="P753" s="5">
        <f t="shared" si="901"/>
        <v>0.13162332759083945</v>
      </c>
      <c r="Q753" s="5">
        <f t="shared" si="902"/>
        <v>8.495386160025889E-2</v>
      </c>
      <c r="R753" s="5">
        <f t="shared" si="903"/>
        <v>5.0982674712318925E-2</v>
      </c>
      <c r="S753" s="5">
        <f t="shared" si="904"/>
        <v>3.9990415126151327E-2</v>
      </c>
      <c r="T753" s="5">
        <f t="shared" si="905"/>
        <v>8.2429851291433973E-2</v>
      </c>
      <c r="U753" s="5">
        <f t="shared" si="906"/>
        <v>6.3856375186619713E-2</v>
      </c>
      <c r="V753" s="5">
        <f t="shared" si="907"/>
        <v>5.4000333332781094E-3</v>
      </c>
      <c r="W753" s="5">
        <f t="shared" si="908"/>
        <v>3.5468556658441307E-2</v>
      </c>
      <c r="X753" s="5">
        <f t="shared" si="909"/>
        <v>3.4414772863817736E-2</v>
      </c>
      <c r="Y753" s="5">
        <f t="shared" si="910"/>
        <v>1.6696148685631546E-2</v>
      </c>
      <c r="Z753" s="5">
        <f t="shared" si="911"/>
        <v>1.6489320264805932E-2</v>
      </c>
      <c r="AA753" s="5">
        <f t="shared" si="912"/>
        <v>2.0653059639245557E-2</v>
      </c>
      <c r="AB753" s="5">
        <f t="shared" si="913"/>
        <v>1.2934095087371212E-2</v>
      </c>
      <c r="AC753" s="5">
        <f t="shared" si="914"/>
        <v>4.1016584720479968E-4</v>
      </c>
      <c r="AD753" s="5">
        <f t="shared" si="915"/>
        <v>1.1106191829329625E-2</v>
      </c>
      <c r="AE753" s="5">
        <f t="shared" si="916"/>
        <v>1.0776222806839311E-2</v>
      </c>
      <c r="AF753" s="5">
        <f t="shared" si="917"/>
        <v>5.2280286423637785E-3</v>
      </c>
      <c r="AG753" s="5">
        <f t="shared" si="918"/>
        <v>1.6909006662352457E-3</v>
      </c>
      <c r="AH753" s="5">
        <f t="shared" si="919"/>
        <v>3.9998541317650934E-3</v>
      </c>
      <c r="AI753" s="5">
        <f t="shared" si="920"/>
        <v>5.0098624203415276E-3</v>
      </c>
      <c r="AJ753" s="5">
        <f t="shared" si="921"/>
        <v>3.1374545975848458E-3</v>
      </c>
      <c r="AK753" s="5">
        <f t="shared" si="922"/>
        <v>1.3098990918311141E-3</v>
      </c>
      <c r="AL753" s="5">
        <f t="shared" si="923"/>
        <v>1.9938961034358252E-5</v>
      </c>
      <c r="AM753" s="5">
        <f t="shared" si="924"/>
        <v>2.782126109899365E-3</v>
      </c>
      <c r="AN753" s="5">
        <f t="shared" si="925"/>
        <v>2.699468125323234E-3</v>
      </c>
      <c r="AO753" s="5">
        <f t="shared" si="926"/>
        <v>1.3096329698547931E-3</v>
      </c>
      <c r="AP753" s="5">
        <f t="shared" si="927"/>
        <v>4.2357443172879737E-4</v>
      </c>
      <c r="AQ753" s="5">
        <f t="shared" si="928"/>
        <v>1.0274747009896964E-4</v>
      </c>
      <c r="AR753" s="5">
        <f t="shared" si="929"/>
        <v>7.7620340042981577E-4</v>
      </c>
      <c r="AS753" s="5">
        <f t="shared" si="930"/>
        <v>9.7220351499133553E-4</v>
      </c>
      <c r="AT753" s="5">
        <f t="shared" si="931"/>
        <v>6.0884793472827051E-4</v>
      </c>
      <c r="AU753" s="5">
        <f t="shared" si="932"/>
        <v>2.5419630211628695E-4</v>
      </c>
      <c r="AV753" s="5">
        <f t="shared" si="933"/>
        <v>7.959593396473373E-5</v>
      </c>
      <c r="AW753" s="5">
        <f t="shared" si="934"/>
        <v>6.7310537960668363E-7</v>
      </c>
      <c r="AX753" s="5">
        <f t="shared" si="935"/>
        <v>5.8077405606476735E-4</v>
      </c>
      <c r="AY753" s="5">
        <f t="shared" si="936"/>
        <v>5.6351904638076886E-4</v>
      </c>
      <c r="AZ753" s="5">
        <f t="shared" si="937"/>
        <v>2.7338834467364521E-4</v>
      </c>
      <c r="BA753" s="5">
        <f t="shared" si="938"/>
        <v>8.8421958977754912E-5</v>
      </c>
      <c r="BB753" s="5">
        <f t="shared" si="939"/>
        <v>2.1448727556757122E-5</v>
      </c>
      <c r="BC753" s="5">
        <f t="shared" si="940"/>
        <v>4.1622956027900775E-6</v>
      </c>
      <c r="BD753" s="5">
        <f t="shared" si="941"/>
        <v>1.2552368557103177E-4</v>
      </c>
      <c r="BE753" s="5">
        <f t="shared" si="942"/>
        <v>1.5721983214612138E-4</v>
      </c>
      <c r="BF753" s="5">
        <f t="shared" si="943"/>
        <v>9.8459806639707991E-5</v>
      </c>
      <c r="BG753" s="5">
        <f t="shared" si="944"/>
        <v>4.1107339496960741E-5</v>
      </c>
      <c r="BH753" s="5">
        <f t="shared" si="945"/>
        <v>1.2871851607696284E-5</v>
      </c>
      <c r="BI753" s="5">
        <f t="shared" si="946"/>
        <v>3.2244278678809312E-6</v>
      </c>
      <c r="BJ753" s="8">
        <f t="shared" si="947"/>
        <v>0.42726744565532859</v>
      </c>
      <c r="BK753" s="8">
        <f t="shared" si="948"/>
        <v>0.28631272951595932</v>
      </c>
      <c r="BL753" s="8">
        <f t="shared" si="949"/>
        <v>0.27010026754106209</v>
      </c>
      <c r="BM753" s="8">
        <f t="shared" si="950"/>
        <v>0.3830005378024271</v>
      </c>
      <c r="BN753" s="8">
        <f t="shared" si="951"/>
        <v>0.61660637923372763</v>
      </c>
    </row>
    <row r="754" spans="1:66" x14ac:dyDescent="0.25">
      <c r="A754" t="s">
        <v>69</v>
      </c>
      <c r="B754" t="s">
        <v>72</v>
      </c>
      <c r="C754" t="s">
        <v>261</v>
      </c>
      <c r="D754" t="s">
        <v>505</v>
      </c>
      <c r="E754">
        <f>VLOOKUP(A754,home!$A$2:$E$405,3,FALSE)</f>
        <v>1.3323170731707299</v>
      </c>
      <c r="F754">
        <f>VLOOKUP(B754,home!$B$2:$E$405,3,FALSE)</f>
        <v>0.97</v>
      </c>
      <c r="G754">
        <f>VLOOKUP(C754,away!$B$2:$E$405,4,FALSE)</f>
        <v>0.62</v>
      </c>
      <c r="H754">
        <f>VLOOKUP(A754,away!$A$2:$E$405,3,FALSE)</f>
        <v>1.3201219512195099</v>
      </c>
      <c r="I754">
        <f>VLOOKUP(C754,away!$B$2:$E$405,3,FALSE)</f>
        <v>1.32</v>
      </c>
      <c r="J754">
        <f>VLOOKUP(B754,home!$B$2:$E$405,4,FALSE)</f>
        <v>0.85</v>
      </c>
      <c r="K754" s="3">
        <f t="shared" si="896"/>
        <v>0.80125548780487688</v>
      </c>
      <c r="L754" s="3">
        <f t="shared" si="897"/>
        <v>1.4811768292682901</v>
      </c>
      <c r="M754" s="5">
        <f t="shared" si="898"/>
        <v>0.10203572141325619</v>
      </c>
      <c r="N754" s="5">
        <f t="shared" si="899"/>
        <v>8.175668173450111E-2</v>
      </c>
      <c r="O754" s="5">
        <f t="shared" si="900"/>
        <v>0.15113294631498939</v>
      </c>
      <c r="P754" s="5">
        <f t="shared" si="901"/>
        <v>0.12109610262300509</v>
      </c>
      <c r="Q754" s="5">
        <f t="shared" si="902"/>
        <v>3.2753994952242869E-2</v>
      </c>
      <c r="R754" s="5">
        <f t="shared" si="903"/>
        <v>0.11192730911040537</v>
      </c>
      <c r="S754" s="5">
        <f t="shared" si="904"/>
        <v>3.5929245825316036E-2</v>
      </c>
      <c r="T754" s="5">
        <f t="shared" si="905"/>
        <v>4.8514458389232684E-2</v>
      </c>
      <c r="U754" s="5">
        <f t="shared" si="906"/>
        <v>8.9682370659945082E-2</v>
      </c>
      <c r="V754" s="5">
        <f t="shared" si="907"/>
        <v>4.7378741259184939E-3</v>
      </c>
      <c r="W754" s="5">
        <f t="shared" si="908"/>
        <v>8.7481060676726143E-3</v>
      </c>
      <c r="X754" s="5">
        <f t="shared" si="909"/>
        <v>1.2957492007418013E-2</v>
      </c>
      <c r="Y754" s="5">
        <f t="shared" si="910"/>
        <v>9.5961684634083139E-3</v>
      </c>
      <c r="Z754" s="5">
        <f t="shared" si="911"/>
        <v>5.5261378938893997E-2</v>
      </c>
      <c r="AA754" s="5">
        <f t="shared" si="912"/>
        <v>4.4278483138453652E-2</v>
      </c>
      <c r="AB754" s="5">
        <f t="shared" si="913"/>
        <v>1.7739188803180848E-2</v>
      </c>
      <c r="AC754" s="5">
        <f t="shared" si="914"/>
        <v>3.5143212802125114E-4</v>
      </c>
      <c r="AD754" s="5">
        <f t="shared" si="915"/>
        <v>1.7523669986554556E-3</v>
      </c>
      <c r="AE754" s="5">
        <f t="shared" si="916"/>
        <v>2.595565394782878E-3</v>
      </c>
      <c r="AF754" s="5">
        <f t="shared" si="917"/>
        <v>1.9222456608015007E-3</v>
      </c>
      <c r="AG754" s="5">
        <f t="shared" si="918"/>
        <v>9.4906191098023175E-4</v>
      </c>
      <c r="AH754" s="5">
        <f t="shared" si="919"/>
        <v>2.0462968509426128E-2</v>
      </c>
      <c r="AI754" s="5">
        <f t="shared" si="920"/>
        <v>1.6396065814956066E-2</v>
      </c>
      <c r="AJ754" s="5">
        <f t="shared" si="921"/>
        <v>6.5687188563217438E-3</v>
      </c>
      <c r="AK754" s="5">
        <f t="shared" si="922"/>
        <v>1.7544073438250573E-3</v>
      </c>
      <c r="AL754" s="5">
        <f t="shared" si="923"/>
        <v>1.668320092235995E-5</v>
      </c>
      <c r="AM754" s="5">
        <f t="shared" si="924"/>
        <v>2.8081873486416909E-4</v>
      </c>
      <c r="AN754" s="5">
        <f t="shared" si="925"/>
        <v>4.1594220330524269E-4</v>
      </c>
      <c r="AO754" s="5">
        <f t="shared" si="926"/>
        <v>3.0804197692526296E-4</v>
      </c>
      <c r="AP754" s="5">
        <f t="shared" si="927"/>
        <v>1.5208821288789889E-4</v>
      </c>
      <c r="AQ754" s="5">
        <f t="shared" si="928"/>
        <v>5.6317384233594719E-5</v>
      </c>
      <c r="AR754" s="5">
        <f t="shared" si="929"/>
        <v>6.0618549628417267E-3</v>
      </c>
      <c r="AS754" s="5">
        <f t="shared" si="930"/>
        <v>4.8570945552541614E-3</v>
      </c>
      <c r="AT754" s="5">
        <f t="shared" si="931"/>
        <v>1.9458868335922922E-3</v>
      </c>
      <c r="AU754" s="5">
        <f t="shared" si="932"/>
        <v>5.1971750135435977E-4</v>
      </c>
      <c r="AV754" s="5">
        <f t="shared" si="933"/>
        <v>1.0410662501710481E-4</v>
      </c>
      <c r="AW754" s="5">
        <f t="shared" si="934"/>
        <v>5.4999001629373485E-7</v>
      </c>
      <c r="AX754" s="5">
        <f t="shared" si="935"/>
        <v>3.7501258731389678E-5</v>
      </c>
      <c r="AY754" s="5">
        <f t="shared" si="936"/>
        <v>5.5545995501329555E-5</v>
      </c>
      <c r="AZ754" s="5">
        <f t="shared" si="937"/>
        <v>4.1136720747605011E-5</v>
      </c>
      <c r="BA754" s="5">
        <f t="shared" si="938"/>
        <v>2.0310252534477556E-5</v>
      </c>
      <c r="BB754" s="5">
        <f t="shared" si="939"/>
        <v>7.5207688626639332E-6</v>
      </c>
      <c r="BC754" s="5">
        <f t="shared" si="940"/>
        <v>2.2279177155320475E-6</v>
      </c>
      <c r="BD754" s="5">
        <f t="shared" si="941"/>
        <v>1.4964465188910254E-3</v>
      </c>
      <c r="BE754" s="5">
        <f t="shared" si="942"/>
        <v>1.1990359854679384E-3</v>
      </c>
      <c r="BF754" s="5">
        <f t="shared" si="943"/>
        <v>4.8036708171585711E-4</v>
      </c>
      <c r="BG754" s="5">
        <f t="shared" si="944"/>
        <v>1.2829892012854809E-4</v>
      </c>
      <c r="BH754" s="5">
        <f t="shared" si="945"/>
        <v>2.5700053458109678E-5</v>
      </c>
      <c r="BI754" s="5">
        <f t="shared" si="946"/>
        <v>4.1184617740378184E-6</v>
      </c>
      <c r="BJ754" s="8">
        <f t="shared" si="947"/>
        <v>0.20292359300600488</v>
      </c>
      <c r="BK754" s="8">
        <f t="shared" si="948"/>
        <v>0.26422260531194069</v>
      </c>
      <c r="BL754" s="8">
        <f t="shared" si="949"/>
        <v>0.47676508605099854</v>
      </c>
      <c r="BM754" s="8">
        <f t="shared" si="950"/>
        <v>0.39841491115395322</v>
      </c>
      <c r="BN754" s="8">
        <f t="shared" si="951"/>
        <v>0.60070275614839996</v>
      </c>
    </row>
    <row r="755" spans="1:66" x14ac:dyDescent="0.25">
      <c r="A755" t="s">
        <v>69</v>
      </c>
      <c r="B755" t="s">
        <v>351</v>
      </c>
      <c r="C755" t="s">
        <v>71</v>
      </c>
      <c r="D755" t="s">
        <v>505</v>
      </c>
      <c r="E755">
        <f>VLOOKUP(A755,home!$A$2:$E$405,3,FALSE)</f>
        <v>1.3323170731707299</v>
      </c>
      <c r="F755">
        <f>VLOOKUP(B755,home!$B$2:$E$405,3,FALSE)</f>
        <v>1.22</v>
      </c>
      <c r="G755">
        <f>VLOOKUP(C755,away!$B$2:$E$405,4,FALSE)</f>
        <v>1.37</v>
      </c>
      <c r="H755">
        <f>VLOOKUP(A755,away!$A$2:$E$405,3,FALSE)</f>
        <v>1.3201219512195099</v>
      </c>
      <c r="I755">
        <f>VLOOKUP(C755,away!$B$2:$E$405,3,FALSE)</f>
        <v>0.79</v>
      </c>
      <c r="J755">
        <f>VLOOKUP(B755,home!$B$2:$E$405,4,FALSE)</f>
        <v>1.0900000000000001</v>
      </c>
      <c r="K755" s="3">
        <f t="shared" si="896"/>
        <v>2.2268347560975581</v>
      </c>
      <c r="L755" s="3">
        <f t="shared" si="897"/>
        <v>1.1367570121951203</v>
      </c>
      <c r="M755" s="5">
        <f t="shared" si="898"/>
        <v>3.4610721731315859E-2</v>
      </c>
      <c r="N755" s="5">
        <f t="shared" si="899"/>
        <v>7.7072358084915221E-2</v>
      </c>
      <c r="O755" s="5">
        <f t="shared" si="900"/>
        <v>3.9343980625207338E-2</v>
      </c>
      <c r="P755" s="5">
        <f t="shared" si="901"/>
        <v>8.7612543499440643E-2</v>
      </c>
      <c r="Q755" s="5">
        <f t="shared" si="902"/>
        <v>8.5813702858942922E-2</v>
      </c>
      <c r="R755" s="5">
        <f t="shared" si="903"/>
        <v>2.2362272931686699E-2</v>
      </c>
      <c r="S755" s="5">
        <f t="shared" si="904"/>
        <v>5.5444941585082251E-2</v>
      </c>
      <c r="T755" s="5">
        <f t="shared" si="905"/>
        <v>9.7549328467331803E-2</v>
      </c>
      <c r="U755" s="5">
        <f t="shared" si="906"/>
        <v>4.979708658961958E-2</v>
      </c>
      <c r="V755" s="5">
        <f t="shared" si="907"/>
        <v>1.5594629234506604E-2</v>
      </c>
      <c r="W755" s="5">
        <f t="shared" si="908"/>
        <v>6.3697645358574154E-2</v>
      </c>
      <c r="X755" s="5">
        <f t="shared" si="909"/>
        <v>7.2408745021677129E-2</v>
      </c>
      <c r="Y755" s="5">
        <f t="shared" si="910"/>
        <v>4.1155574323819992E-2</v>
      </c>
      <c r="Z755" s="5">
        <f t="shared" si="911"/>
        <v>8.4734901879053269E-3</v>
      </c>
      <c r="AA755" s="5">
        <f t="shared" si="912"/>
        <v>1.8869062455879212E-2</v>
      </c>
      <c r="AB755" s="5">
        <f t="shared" si="913"/>
        <v>2.1009142045863689E-2</v>
      </c>
      <c r="AC755" s="5">
        <f t="shared" si="914"/>
        <v>2.4672360612203762E-3</v>
      </c>
      <c r="AD755" s="5">
        <f t="shared" si="915"/>
        <v>3.5461032641512312E-2</v>
      </c>
      <c r="AE755" s="5">
        <f t="shared" si="916"/>
        <v>4.031057751491917E-2</v>
      </c>
      <c r="AF755" s="5">
        <f t="shared" si="917"/>
        <v>2.2911665827859657E-2</v>
      </c>
      <c r="AG755" s="5">
        <f t="shared" si="918"/>
        <v>8.681665596963593E-3</v>
      </c>
      <c r="AH755" s="5">
        <f t="shared" si="919"/>
        <v>2.4080748472169833E-3</v>
      </c>
      <c r="AI755" s="5">
        <f t="shared" si="920"/>
        <v>5.362384765067096E-3</v>
      </c>
      <c r="AJ755" s="5">
        <f t="shared" si="921"/>
        <v>5.9705723852097247E-3</v>
      </c>
      <c r="AK755" s="5">
        <f t="shared" si="922"/>
        <v>4.4318260337271034E-3</v>
      </c>
      <c r="AL755" s="5">
        <f t="shared" si="923"/>
        <v>2.4981949629958262E-4</v>
      </c>
      <c r="AM755" s="5">
        <f t="shared" si="924"/>
        <v>1.5793171994645912E-2</v>
      </c>
      <c r="AN755" s="5">
        <f t="shared" si="925"/>
        <v>1.7952999009717335E-2</v>
      </c>
      <c r="AO755" s="5">
        <f t="shared" si="926"/>
        <v>1.0204098757114114E-2</v>
      </c>
      <c r="AP755" s="5">
        <f t="shared" si="927"/>
        <v>3.8665269384269931E-3</v>
      </c>
      <c r="AQ755" s="5">
        <f t="shared" si="928"/>
        <v>1.0988254025245544E-3</v>
      </c>
      <c r="AR755" s="5">
        <f t="shared" si="929"/>
        <v>5.4747919369291991E-4</v>
      </c>
      <c r="AS755" s="5">
        <f t="shared" si="930"/>
        <v>1.2191456967556612E-3</v>
      </c>
      <c r="AT755" s="5">
        <f t="shared" si="931"/>
        <v>1.3574180051411403E-3</v>
      </c>
      <c r="AU755" s="5">
        <f t="shared" si="932"/>
        <v>1.0075818641336349E-3</v>
      </c>
      <c r="AV755" s="5">
        <f t="shared" si="933"/>
        <v>5.6092957866658649E-4</v>
      </c>
      <c r="AW755" s="5">
        <f t="shared" si="934"/>
        <v>1.7566266231721369E-5</v>
      </c>
      <c r="AX755" s="5">
        <f t="shared" si="935"/>
        <v>5.861464051117358E-3</v>
      </c>
      <c r="AY755" s="5">
        <f t="shared" si="936"/>
        <v>6.6630603618372738E-3</v>
      </c>
      <c r="AZ755" s="5">
        <f t="shared" si="937"/>
        <v>3.7871402944989383E-3</v>
      </c>
      <c r="BA755" s="5">
        <f t="shared" si="938"/>
        <v>1.43501942864612E-3</v>
      </c>
      <c r="BB755" s="5">
        <f t="shared" si="939"/>
        <v>4.0781709953742826E-4</v>
      </c>
      <c r="BC755" s="5">
        <f t="shared" si="940"/>
        <v>9.2717789518449411E-5</v>
      </c>
      <c r="BD755" s="5">
        <f t="shared" si="941"/>
        <v>1.0372513541022583E-4</v>
      </c>
      <c r="BE755" s="5">
        <f t="shared" si="942"/>
        <v>2.3097873661241642E-4</v>
      </c>
      <c r="BF755" s="5">
        <f t="shared" si="943"/>
        <v>2.5717573930401623E-4</v>
      </c>
      <c r="BG755" s="5">
        <f t="shared" si="944"/>
        <v>1.9089595823575602E-4</v>
      </c>
      <c r="BH755" s="5">
        <f t="shared" si="945"/>
        <v>1.0627343864948237E-4</v>
      </c>
      <c r="BI755" s="5">
        <f t="shared" si="946"/>
        <v>4.7330677366933739E-5</v>
      </c>
      <c r="BJ755" s="8">
        <f t="shared" si="947"/>
        <v>0.6122251368241004</v>
      </c>
      <c r="BK755" s="8">
        <f t="shared" si="948"/>
        <v>0.20264295196970258</v>
      </c>
      <c r="BL755" s="8">
        <f t="shared" si="949"/>
        <v>0.17518333670344616</v>
      </c>
      <c r="BM755" s="8">
        <f t="shared" si="950"/>
        <v>0.64506384185804011</v>
      </c>
      <c r="BN755" s="8">
        <f t="shared" si="951"/>
        <v>0.34681557973150867</v>
      </c>
    </row>
    <row r="756" spans="1:66" x14ac:dyDescent="0.25">
      <c r="A756" t="s">
        <v>80</v>
      </c>
      <c r="B756" t="s">
        <v>412</v>
      </c>
      <c r="C756" t="s">
        <v>98</v>
      </c>
      <c r="D756" t="s">
        <v>505</v>
      </c>
      <c r="E756">
        <f>VLOOKUP(A756,home!$A$2:$E$405,3,FALSE)</f>
        <v>1.22770398481973</v>
      </c>
      <c r="F756">
        <f>VLOOKUP(B756,home!$B$2:$E$405,3,FALSE)</f>
        <v>1.3</v>
      </c>
      <c r="G756">
        <f>VLOOKUP(C756,away!$B$2:$E$405,4,FALSE)</f>
        <v>0.78</v>
      </c>
      <c r="H756">
        <f>VLOOKUP(A756,away!$A$2:$E$405,3,FALSE)</f>
        <v>1.04174573055028</v>
      </c>
      <c r="I756">
        <f>VLOOKUP(C756,away!$B$2:$E$405,3,FALSE)</f>
        <v>1.07</v>
      </c>
      <c r="J756">
        <f>VLOOKUP(B756,home!$B$2:$E$405,4,FALSE)</f>
        <v>1.0900000000000001</v>
      </c>
      <c r="K756" s="3">
        <f t="shared" si="896"/>
        <v>1.2448918406072063</v>
      </c>
      <c r="L756" s="3">
        <f t="shared" si="897"/>
        <v>1.2149880455407918</v>
      </c>
      <c r="M756" s="5">
        <f t="shared" si="898"/>
        <v>8.544521350470162E-2</v>
      </c>
      <c r="N756" s="5">
        <f t="shared" si="899"/>
        <v>0.10637004911094372</v>
      </c>
      <c r="O756" s="5">
        <f t="shared" si="900"/>
        <v>0.1038149129568931</v>
      </c>
      <c r="P756" s="5">
        <f t="shared" si="901"/>
        <v>0.12923833807338356</v>
      </c>
      <c r="Q756" s="5">
        <f t="shared" si="902"/>
        <v>6.6209603111600832E-2</v>
      </c>
      <c r="R756" s="5">
        <f t="shared" si="903"/>
        <v>6.3066939095741487E-2</v>
      </c>
      <c r="S756" s="5">
        <f t="shared" si="904"/>
        <v>4.8869174008942952E-2</v>
      </c>
      <c r="T756" s="5">
        <f t="shared" si="905"/>
        <v>8.0443876280595433E-2</v>
      </c>
      <c r="U756" s="5">
        <f t="shared" si="906"/>
        <v>7.8511517892360203E-2</v>
      </c>
      <c r="V756" s="5">
        <f t="shared" si="907"/>
        <v>8.2128920494862513E-3</v>
      </c>
      <c r="W756" s="5">
        <f t="shared" si="908"/>
        <v>2.747459822782445E-2</v>
      </c>
      <c r="X756" s="5">
        <f t="shared" si="909"/>
        <v>3.3381308402842931E-2</v>
      </c>
      <c r="Y756" s="5">
        <f t="shared" si="910"/>
        <v>2.0278945326982274E-2</v>
      </c>
      <c r="Z756" s="5">
        <f t="shared" si="911"/>
        <v>2.5541859023391688E-2</v>
      </c>
      <c r="AA756" s="5">
        <f t="shared" si="912"/>
        <v>3.1796851892159861E-2</v>
      </c>
      <c r="AB756" s="5">
        <f t="shared" si="913"/>
        <v>1.9791820738772808E-2</v>
      </c>
      <c r="AC756" s="5">
        <f t="shared" si="914"/>
        <v>7.7638968565022762E-4</v>
      </c>
      <c r="AD756" s="5">
        <f t="shared" si="915"/>
        <v>8.5507257894449733E-3</v>
      </c>
      <c r="AE756" s="5">
        <f t="shared" si="916"/>
        <v>1.0389029614872992E-2</v>
      </c>
      <c r="AF756" s="5">
        <f t="shared" si="917"/>
        <v>6.3112733934199711E-3</v>
      </c>
      <c r="AG756" s="5">
        <f t="shared" si="918"/>
        <v>2.5560405750483092E-3</v>
      </c>
      <c r="AH756" s="5">
        <f t="shared" si="919"/>
        <v>7.7582633435772852E-3</v>
      </c>
      <c r="AI756" s="5">
        <f t="shared" si="920"/>
        <v>9.6581987337013443E-3</v>
      </c>
      <c r="AJ756" s="5">
        <f t="shared" si="921"/>
        <v>6.0117063992738288E-3</v>
      </c>
      <c r="AK756" s="5">
        <f t="shared" si="922"/>
        <v>2.4946414148607054E-3</v>
      </c>
      <c r="AL756" s="5">
        <f t="shared" si="923"/>
        <v>4.6972467411638328E-5</v>
      </c>
      <c r="AM756" s="5">
        <f t="shared" si="924"/>
        <v>2.1289457533099306E-3</v>
      </c>
      <c r="AN756" s="5">
        <f t="shared" si="925"/>
        <v>2.5866436398764014E-3</v>
      </c>
      <c r="AO756" s="5">
        <f t="shared" si="926"/>
        <v>1.5713705502619745E-3</v>
      </c>
      <c r="AP756" s="5">
        <f t="shared" si="927"/>
        <v>6.3639881122771796E-4</v>
      </c>
      <c r="AQ756" s="5">
        <f t="shared" si="928"/>
        <v>1.9330423695951233E-4</v>
      </c>
      <c r="AR756" s="5">
        <f t="shared" si="929"/>
        <v>1.8852394433207442E-3</v>
      </c>
      <c r="AS756" s="5">
        <f t="shared" si="930"/>
        <v>2.346919200580866E-3</v>
      </c>
      <c r="AT756" s="5">
        <f t="shared" si="931"/>
        <v>1.460830281683754E-3</v>
      </c>
      <c r="AU756" s="5">
        <f t="shared" si="932"/>
        <v>6.0619189939334383E-4</v>
      </c>
      <c r="AV756" s="5">
        <f t="shared" si="933"/>
        <v>1.886608373492397E-4</v>
      </c>
      <c r="AW756" s="5">
        <f t="shared" si="934"/>
        <v>1.973533479812852E-6</v>
      </c>
      <c r="AX756" s="5">
        <f t="shared" si="935"/>
        <v>4.4171786623181539E-4</v>
      </c>
      <c r="AY756" s="5">
        <f t="shared" si="936"/>
        <v>5.3668192697344235E-4</v>
      </c>
      <c r="AZ756" s="5">
        <f t="shared" si="937"/>
        <v>3.2603106276526435E-4</v>
      </c>
      <c r="BA756" s="5">
        <f t="shared" si="938"/>
        <v>1.3204128124491853E-4</v>
      </c>
      <c r="BB756" s="5">
        <f t="shared" si="939"/>
        <v>4.0107144557616441E-5</v>
      </c>
      <c r="BC756" s="5">
        <f t="shared" si="940"/>
        <v>9.7459402356560657E-6</v>
      </c>
      <c r="BD756" s="5">
        <f t="shared" si="941"/>
        <v>3.8175723110277975E-4</v>
      </c>
      <c r="BE756" s="5">
        <f t="shared" si="942"/>
        <v>4.7524646209265008E-4</v>
      </c>
      <c r="BF756" s="5">
        <f t="shared" si="943"/>
        <v>2.9581522146829103E-4</v>
      </c>
      <c r="BG756" s="5">
        <f t="shared" si="944"/>
        <v>1.227526518444297E-4</v>
      </c>
      <c r="BH756" s="5">
        <f t="shared" si="945"/>
        <v>3.8203443673506944E-5</v>
      </c>
      <c r="BI756" s="5">
        <f t="shared" si="946"/>
        <v>9.5118310624491531E-6</v>
      </c>
      <c r="BJ756" s="8">
        <f t="shared" si="947"/>
        <v>0.37056843804722012</v>
      </c>
      <c r="BK756" s="8">
        <f t="shared" si="948"/>
        <v>0.27312566171654973</v>
      </c>
      <c r="BL756" s="8">
        <f t="shared" si="949"/>
        <v>0.33071598097091265</v>
      </c>
      <c r="BM756" s="8">
        <f t="shared" si="950"/>
        <v>0.44527217551131631</v>
      </c>
      <c r="BN756" s="8">
        <f t="shared" si="951"/>
        <v>0.55414505585326435</v>
      </c>
    </row>
    <row r="757" spans="1:66" x14ac:dyDescent="0.25">
      <c r="A757" t="s">
        <v>80</v>
      </c>
      <c r="B757" t="s">
        <v>87</v>
      </c>
      <c r="C757" t="s">
        <v>86</v>
      </c>
      <c r="D757" t="s">
        <v>505</v>
      </c>
      <c r="E757">
        <f>VLOOKUP(A757,home!$A$2:$E$405,3,FALSE)</f>
        <v>1.22770398481973</v>
      </c>
      <c r="F757">
        <f>VLOOKUP(B757,home!$B$2:$E$405,3,FALSE)</f>
        <v>0.63</v>
      </c>
      <c r="G757">
        <f>VLOOKUP(C757,away!$B$2:$E$405,4,FALSE)</f>
        <v>0.96</v>
      </c>
      <c r="H757">
        <f>VLOOKUP(A757,away!$A$2:$E$405,3,FALSE)</f>
        <v>1.04174573055028</v>
      </c>
      <c r="I757">
        <f>VLOOKUP(C757,away!$B$2:$E$405,3,FALSE)</f>
        <v>0.56000000000000005</v>
      </c>
      <c r="J757">
        <f>VLOOKUP(B757,home!$B$2:$E$405,4,FALSE)</f>
        <v>1.18</v>
      </c>
      <c r="K757" s="3">
        <f t="shared" si="896"/>
        <v>0.74251537001897261</v>
      </c>
      <c r="L757" s="3">
        <f t="shared" si="897"/>
        <v>0.68838557874762507</v>
      </c>
      <c r="M757" s="5">
        <f t="shared" si="898"/>
        <v>0.23909341426082636</v>
      </c>
      <c r="N757" s="5">
        <f t="shared" si="899"/>
        <v>0.17753053495897697</v>
      </c>
      <c r="O757" s="5">
        <f t="shared" si="900"/>
        <v>0.16458845835068461</v>
      </c>
      <c r="P757" s="5">
        <f t="shared" si="901"/>
        <v>0.12220946005311084</v>
      </c>
      <c r="Q757" s="5">
        <f t="shared" si="902"/>
        <v>6.590957542736546E-2</v>
      </c>
      <c r="R757" s="5">
        <f t="shared" si="903"/>
        <v>5.6650160578457703E-2</v>
      </c>
      <c r="S757" s="5">
        <f t="shared" si="904"/>
        <v>1.5616440307071964E-2</v>
      </c>
      <c r="T757" s="5">
        <f t="shared" si="905"/>
        <v>4.5371201225577217E-2</v>
      </c>
      <c r="U757" s="5">
        <f t="shared" si="906"/>
        <v>4.2063614943547732E-2</v>
      </c>
      <c r="V757" s="5">
        <f t="shared" si="907"/>
        <v>8.8690427350753193E-4</v>
      </c>
      <c r="W757" s="5">
        <f t="shared" si="908"/>
        <v>1.6312957595414557E-2</v>
      </c>
      <c r="X757" s="5">
        <f t="shared" si="909"/>
        <v>1.1229604755404915E-2</v>
      </c>
      <c r="Y757" s="5">
        <f t="shared" si="910"/>
        <v>3.8651489843282471E-3</v>
      </c>
      <c r="Z757" s="5">
        <f t="shared" si="911"/>
        <v>1.29990511919825E-2</v>
      </c>
      <c r="AA757" s="5">
        <f t="shared" si="912"/>
        <v>9.6519953057104535E-3</v>
      </c>
      <c r="AB757" s="5">
        <f t="shared" si="913"/>
        <v>3.5833774329204916E-3</v>
      </c>
      <c r="AC757" s="5">
        <f t="shared" si="914"/>
        <v>2.8333092297638453E-5</v>
      </c>
      <c r="AD757" s="5">
        <f t="shared" si="915"/>
        <v>3.0281554362657612E-3</v>
      </c>
      <c r="AE757" s="5">
        <f t="shared" si="916"/>
        <v>2.084538532531573E-3</v>
      </c>
      <c r="AF757" s="5">
        <f t="shared" si="917"/>
        <v>7.1748313206923596E-4</v>
      </c>
      <c r="AG757" s="5">
        <f t="shared" si="918"/>
        <v>1.6463501370371324E-4</v>
      </c>
      <c r="AH757" s="5">
        <f t="shared" si="919"/>
        <v>2.2370898444907198E-3</v>
      </c>
      <c r="AI757" s="5">
        <f t="shared" si="920"/>
        <v>1.6610735936477123E-3</v>
      </c>
      <c r="AJ757" s="5">
        <f t="shared" si="921"/>
        <v>6.1668633700803777E-4</v>
      </c>
      <c r="AK757" s="5">
        <f t="shared" si="922"/>
        <v>1.5263302790305606E-4</v>
      </c>
      <c r="AL757" s="5">
        <f t="shared" si="923"/>
        <v>5.7928352765953497E-7</v>
      </c>
      <c r="AM757" s="5">
        <f t="shared" si="924"/>
        <v>4.4969039084676715E-4</v>
      </c>
      <c r="AN757" s="5">
        <f t="shared" si="925"/>
        <v>3.095603799602975E-4</v>
      </c>
      <c r="AO757" s="5">
        <f t="shared" si="926"/>
        <v>1.0654845065815204E-4</v>
      </c>
      <c r="AP757" s="5">
        <f t="shared" si="927"/>
        <v>2.4448805623658259E-5</v>
      </c>
      <c r="AQ757" s="5">
        <f t="shared" si="928"/>
        <v>4.2075513022325443E-6</v>
      </c>
      <c r="AR757" s="5">
        <f t="shared" si="929"/>
        <v>3.0799607746203586E-4</v>
      </c>
      <c r="AS757" s="5">
        <f t="shared" si="930"/>
        <v>2.2869182142111567E-4</v>
      </c>
      <c r="AT757" s="5">
        <f t="shared" si="931"/>
        <v>8.4903596201406248E-5</v>
      </c>
      <c r="AU757" s="5">
        <f t="shared" si="932"/>
        <v>2.101407504980954E-5</v>
      </c>
      <c r="AV757" s="5">
        <f t="shared" si="933"/>
        <v>3.9008184278039461E-6</v>
      </c>
      <c r="AW757" s="5">
        <f t="shared" si="934"/>
        <v>8.2248102984951251E-9</v>
      </c>
      <c r="AX757" s="5">
        <f t="shared" si="935"/>
        <v>5.5650337825593933E-5</v>
      </c>
      <c r="AY757" s="5">
        <f t="shared" si="936"/>
        <v>3.8308890011572328E-5</v>
      </c>
      <c r="AZ757" s="5">
        <f t="shared" si="937"/>
        <v>1.3185643710897663E-5</v>
      </c>
      <c r="BA757" s="5">
        <f t="shared" si="938"/>
        <v>3.025602325695424E-6</v>
      </c>
      <c r="BB757" s="5">
        <f t="shared" si="939"/>
        <v>5.2069525200850112E-7</v>
      </c>
      <c r="BC757" s="5">
        <f t="shared" si="940"/>
        <v>7.1687820481002544E-8</v>
      </c>
      <c r="BD757" s="5">
        <f t="shared" si="941"/>
        <v>3.5336676339283632E-5</v>
      </c>
      <c r="BE757" s="5">
        <f t="shared" si="942"/>
        <v>2.6238025307303858E-5</v>
      </c>
      <c r="BF757" s="5">
        <f t="shared" si="943"/>
        <v>9.741068534809945E-6</v>
      </c>
      <c r="BG757" s="5">
        <f t="shared" si="944"/>
        <v>2.4109643691681933E-6</v>
      </c>
      <c r="BH757" s="5">
        <f t="shared" si="945"/>
        <v>4.4754452516886983E-7</v>
      </c>
      <c r="BI757" s="5">
        <f t="shared" si="946"/>
        <v>6.6461737741145771E-8</v>
      </c>
      <c r="BJ757" s="8">
        <f t="shared" si="947"/>
        <v>0.32721905349697505</v>
      </c>
      <c r="BK757" s="8">
        <f t="shared" si="948"/>
        <v>0.37787344016035357</v>
      </c>
      <c r="BL757" s="8">
        <f t="shared" si="949"/>
        <v>0.28192583654374609</v>
      </c>
      <c r="BM757" s="8">
        <f t="shared" si="950"/>
        <v>0.17399747709843402</v>
      </c>
      <c r="BN757" s="8">
        <f t="shared" si="951"/>
        <v>0.82598160362942197</v>
      </c>
    </row>
    <row r="758" spans="1:66" x14ac:dyDescent="0.25">
      <c r="A758" t="s">
        <v>21</v>
      </c>
      <c r="B758" t="s">
        <v>268</v>
      </c>
      <c r="C758" t="s">
        <v>22</v>
      </c>
      <c r="D758" t="s">
        <v>505</v>
      </c>
      <c r="E758">
        <f>VLOOKUP(A758,home!$A$2:$E$405,3,FALSE)</f>
        <v>1.3941176470588199</v>
      </c>
      <c r="F758">
        <f>VLOOKUP(B758,home!$B$2:$E$405,3,FALSE)</f>
        <v>0.93</v>
      </c>
      <c r="G758">
        <f>VLOOKUP(C758,away!$B$2:$E$405,4,FALSE)</f>
        <v>1.01</v>
      </c>
      <c r="H758">
        <f>VLOOKUP(A758,away!$A$2:$E$405,3,FALSE)</f>
        <v>1.3441176470588201</v>
      </c>
      <c r="I758">
        <f>VLOOKUP(C758,away!$B$2:$E$405,3,FALSE)</f>
        <v>0.89</v>
      </c>
      <c r="J758">
        <f>VLOOKUP(B758,home!$B$2:$E$405,4,FALSE)</f>
        <v>1.1399999999999999</v>
      </c>
      <c r="K758" s="3">
        <f t="shared" si="896"/>
        <v>1.3094947058823496</v>
      </c>
      <c r="L758" s="3">
        <f t="shared" si="897"/>
        <v>1.3637417647058787</v>
      </c>
      <c r="M758" s="5">
        <f t="shared" si="898"/>
        <v>6.9028454827582422E-2</v>
      </c>
      <c r="N758" s="5">
        <f t="shared" si="899"/>
        <v>9.0392396151958113E-2</v>
      </c>
      <c r="O758" s="5">
        <f t="shared" si="900"/>
        <v>9.4136986801487285E-2</v>
      </c>
      <c r="P758" s="5">
        <f t="shared" si="901"/>
        <v>0.12327188584426424</v>
      </c>
      <c r="Q758" s="5">
        <f t="shared" si="902"/>
        <v>5.9184182106504626E-2</v>
      </c>
      <c r="R758" s="5">
        <f t="shared" si="903"/>
        <v>6.4189270252377154E-2</v>
      </c>
      <c r="S758" s="5">
        <f t="shared" si="904"/>
        <v>5.5035122391039339E-2</v>
      </c>
      <c r="T758" s="5">
        <f t="shared" si="905"/>
        <v>8.0711940948598709E-2</v>
      </c>
      <c r="U758" s="5">
        <f t="shared" si="906"/>
        <v>8.4055509569939277E-2</v>
      </c>
      <c r="V758" s="5">
        <f t="shared" si="907"/>
        <v>1.0920268463135038E-2</v>
      </c>
      <c r="W758" s="5">
        <f t="shared" si="908"/>
        <v>2.5833791046814887E-2</v>
      </c>
      <c r="X758" s="5">
        <f t="shared" si="909"/>
        <v>3.5230619791226263E-2</v>
      </c>
      <c r="Y758" s="5">
        <f t="shared" si="910"/>
        <v>2.4022733802884381E-2</v>
      </c>
      <c r="Z758" s="5">
        <f t="shared" si="911"/>
        <v>2.9179196229719796E-2</v>
      </c>
      <c r="AA758" s="5">
        <f t="shared" si="912"/>
        <v>3.8210002984720291E-2</v>
      </c>
      <c r="AB758" s="5">
        <f t="shared" si="913"/>
        <v>2.5017898310120006E-2</v>
      </c>
      <c r="AC758" s="5">
        <f t="shared" si="914"/>
        <v>1.2188470779357524E-3</v>
      </c>
      <c r="AD758" s="5">
        <f t="shared" si="915"/>
        <v>8.4573031521687388E-3</v>
      </c>
      <c r="AE758" s="5">
        <f t="shared" si="916"/>
        <v>1.1533577525391187E-2</v>
      </c>
      <c r="AF758" s="5">
        <f t="shared" si="917"/>
        <v>7.8644106839245199E-3</v>
      </c>
      <c r="AG758" s="5">
        <f t="shared" si="918"/>
        <v>3.5750084348223311E-3</v>
      </c>
      <c r="AH758" s="5">
        <f t="shared" si="919"/>
        <v>9.9482221397543032E-3</v>
      </c>
      <c r="AI758" s="5">
        <f t="shared" si="920"/>
        <v>1.3027144224949841E-2</v>
      </c>
      <c r="AJ758" s="5">
        <f t="shared" si="921"/>
        <v>8.5294881976688223E-3</v>
      </c>
      <c r="AK758" s="5">
        <f t="shared" si="922"/>
        <v>3.7231065462444346E-3</v>
      </c>
      <c r="AL758" s="5">
        <f t="shared" si="923"/>
        <v>8.7065299797424388E-5</v>
      </c>
      <c r="AM758" s="5">
        <f t="shared" si="924"/>
        <v>2.2149587407614127E-3</v>
      </c>
      <c r="AN758" s="5">
        <f t="shared" si="925"/>
        <v>3.0206317418766801E-3</v>
      </c>
      <c r="AO758" s="5">
        <f t="shared" si="926"/>
        <v>2.0596808310967478E-3</v>
      </c>
      <c r="AP758" s="5">
        <f t="shared" si="927"/>
        <v>9.3629092377691672E-4</v>
      </c>
      <c r="AQ758" s="5">
        <f t="shared" si="928"/>
        <v>3.192147591674076E-4</v>
      </c>
      <c r="AR758" s="5">
        <f t="shared" si="929"/>
        <v>2.713361203310922E-3</v>
      </c>
      <c r="AS758" s="5">
        <f t="shared" si="930"/>
        <v>3.553132130882214E-3</v>
      </c>
      <c r="AT758" s="5">
        <f t="shared" si="931"/>
        <v>2.326403857345366E-3</v>
      </c>
      <c r="AU758" s="5">
        <f t="shared" si="932"/>
        <v>1.0154711783126776E-3</v>
      </c>
      <c r="AV758" s="5">
        <f t="shared" si="933"/>
        <v>3.3243853299414085E-4</v>
      </c>
      <c r="AW758" s="5">
        <f t="shared" si="934"/>
        <v>4.3189530898818105E-6</v>
      </c>
      <c r="AX758" s="5">
        <f t="shared" si="935"/>
        <v>4.8341279079581681E-4</v>
      </c>
      <c r="AY758" s="5">
        <f t="shared" si="936"/>
        <v>6.5925021240128103E-4</v>
      </c>
      <c r="AZ758" s="5">
        <f t="shared" si="937"/>
        <v>4.4952352402142419E-4</v>
      </c>
      <c r="BA758" s="5">
        <f t="shared" si="938"/>
        <v>2.0434466797526085E-4</v>
      </c>
      <c r="BB758" s="5">
        <f t="shared" si="939"/>
        <v>6.9668339528204798E-5</v>
      </c>
      <c r="BC758" s="5">
        <f t="shared" si="940"/>
        <v>1.9001924858464444E-5</v>
      </c>
      <c r="BD758" s="5">
        <f t="shared" si="941"/>
        <v>6.1672066594795191E-4</v>
      </c>
      <c r="BE758" s="5">
        <f t="shared" si="942"/>
        <v>8.0759244706708007E-4</v>
      </c>
      <c r="BF758" s="5">
        <f t="shared" si="943"/>
        <v>5.2876901697245665E-4</v>
      </c>
      <c r="BG758" s="5">
        <f t="shared" si="944"/>
        <v>2.30806742786682E-4</v>
      </c>
      <c r="BH758" s="5">
        <f t="shared" si="945"/>
        <v>7.5560051940277357E-5</v>
      </c>
      <c r="BI758" s="5">
        <f t="shared" si="946"/>
        <v>1.9789097598397696E-5</v>
      </c>
      <c r="BJ758" s="8">
        <f t="shared" si="947"/>
        <v>0.35724194210055338</v>
      </c>
      <c r="BK758" s="8">
        <f t="shared" si="948"/>
        <v>0.2602208941161554</v>
      </c>
      <c r="BL758" s="8">
        <f t="shared" si="949"/>
        <v>0.3530576739524196</v>
      </c>
      <c r="BM758" s="8">
        <f t="shared" si="950"/>
        <v>0.49884159915536302</v>
      </c>
      <c r="BN758" s="8">
        <f t="shared" si="951"/>
        <v>0.50020317598417385</v>
      </c>
    </row>
    <row r="759" spans="1:66" x14ac:dyDescent="0.25">
      <c r="A759" t="s">
        <v>21</v>
      </c>
      <c r="B759" t="s">
        <v>267</v>
      </c>
      <c r="C759" t="s">
        <v>151</v>
      </c>
      <c r="D759" t="s">
        <v>505</v>
      </c>
      <c r="E759">
        <f>VLOOKUP(A759,home!$A$2:$E$405,3,FALSE)</f>
        <v>1.3941176470588199</v>
      </c>
      <c r="F759">
        <f>VLOOKUP(B759,home!$B$2:$E$405,3,FALSE)</f>
        <v>1.18</v>
      </c>
      <c r="G759">
        <f>VLOOKUP(C759,away!$B$2:$E$405,4,FALSE)</f>
        <v>1.27</v>
      </c>
      <c r="H759">
        <f>VLOOKUP(A759,away!$A$2:$E$405,3,FALSE)</f>
        <v>1.3441176470588201</v>
      </c>
      <c r="I759">
        <f>VLOOKUP(C759,away!$B$2:$E$405,3,FALSE)</f>
        <v>0.63</v>
      </c>
      <c r="J759">
        <f>VLOOKUP(B759,home!$B$2:$E$405,4,FALSE)</f>
        <v>1.01</v>
      </c>
      <c r="K759" s="3">
        <f t="shared" si="896"/>
        <v>2.0892247058823474</v>
      </c>
      <c r="L759" s="3">
        <f t="shared" si="897"/>
        <v>0.85526205882352724</v>
      </c>
      <c r="M759" s="5">
        <f t="shared" si="898"/>
        <v>5.2629063979067185E-2</v>
      </c>
      <c r="N759" s="5">
        <f t="shared" si="899"/>
        <v>0.10995394071252988</v>
      </c>
      <c r="O759" s="5">
        <f t="shared" si="900"/>
        <v>4.5011641612692138E-2</v>
      </c>
      <c r="P759" s="5">
        <f t="shared" si="901"/>
        <v>9.4039433709558362E-2</v>
      </c>
      <c r="Q759" s="5">
        <f t="shared" si="902"/>
        <v>0.11485924472287019</v>
      </c>
      <c r="R759" s="5">
        <f t="shared" si="903"/>
        <v>1.9248374638348914E-2</v>
      </c>
      <c r="S759" s="5">
        <f t="shared" si="904"/>
        <v>4.200822902689199E-2</v>
      </c>
      <c r="T759" s="5">
        <f t="shared" si="905"/>
        <v>9.8234754116597309E-2</v>
      </c>
      <c r="U759" s="5">
        <f t="shared" si="906"/>
        <v>4.0214179842517746E-2</v>
      </c>
      <c r="V759" s="5">
        <f t="shared" si="907"/>
        <v>8.3401953431865624E-3</v>
      </c>
      <c r="W759" s="5">
        <f t="shared" si="908"/>
        <v>7.9988923924669011E-2</v>
      </c>
      <c r="X759" s="5">
        <f t="shared" si="909"/>
        <v>6.8411491758890913E-2</v>
      </c>
      <c r="Y759" s="5">
        <f t="shared" si="910"/>
        <v>2.9254876644448903E-2</v>
      </c>
      <c r="Z759" s="5">
        <f t="shared" si="911"/>
        <v>5.4874681740669524E-3</v>
      </c>
      <c r="AA759" s="5">
        <f t="shared" si="912"/>
        <v>1.146455408200377E-2</v>
      </c>
      <c r="AB759" s="5">
        <f t="shared" si="913"/>
        <v>1.1976014815023301E-2</v>
      </c>
      <c r="AC759" s="5">
        <f t="shared" si="914"/>
        <v>9.3140936276711139E-4</v>
      </c>
      <c r="AD759" s="5">
        <f t="shared" si="915"/>
        <v>4.1778709015090516E-2</v>
      </c>
      <c r="AE759" s="5">
        <f t="shared" si="916"/>
        <v>3.5731744687235376E-2</v>
      </c>
      <c r="AF759" s="5">
        <f t="shared" si="917"/>
        <v>1.5280002763280778E-2</v>
      </c>
      <c r="AG759" s="5">
        <f t="shared" si="918"/>
        <v>4.3561355407175676E-3</v>
      </c>
      <c r="AH759" s="5">
        <f t="shared" si="919"/>
        <v>1.1733058320702709E-3</v>
      </c>
      <c r="AI759" s="5">
        <f t="shared" si="920"/>
        <v>2.4512995319170543E-3</v>
      </c>
      <c r="AJ759" s="5">
        <f t="shared" si="921"/>
        <v>2.5606577717994729E-3</v>
      </c>
      <c r="AK759" s="5">
        <f t="shared" si="922"/>
        <v>1.7832631600510334E-3</v>
      </c>
      <c r="AL759" s="5">
        <f t="shared" si="923"/>
        <v>6.6570979914244889E-5</v>
      </c>
      <c r="AM759" s="5">
        <f t="shared" si="924"/>
        <v>1.7457022210839328E-2</v>
      </c>
      <c r="AN759" s="5">
        <f t="shared" si="925"/>
        <v>1.4930328756970486E-2</v>
      </c>
      <c r="AO759" s="5">
        <f t="shared" si="926"/>
        <v>6.3846718557993461E-3</v>
      </c>
      <c r="AP759" s="5">
        <f t="shared" si="927"/>
        <v>1.8201891987678596E-3</v>
      </c>
      <c r="AQ759" s="5">
        <f t="shared" si="928"/>
        <v>3.891846903966365E-4</v>
      </c>
      <c r="AR759" s="5">
        <f t="shared" si="929"/>
        <v>2.0069679231321438E-4</v>
      </c>
      <c r="AS759" s="5">
        <f t="shared" si="930"/>
        <v>4.1930069689210587E-4</v>
      </c>
      <c r="AT759" s="5">
        <f t="shared" si="931"/>
        <v>4.3800668757033672E-4</v>
      </c>
      <c r="AU759" s="5">
        <f t="shared" si="932"/>
        <v>3.0503146433787928E-4</v>
      </c>
      <c r="AV759" s="5">
        <f t="shared" si="933"/>
        <v>1.5931981784154191E-4</v>
      </c>
      <c r="AW759" s="5">
        <f t="shared" si="934"/>
        <v>3.3042036616011906E-6</v>
      </c>
      <c r="AX759" s="5">
        <f t="shared" si="935"/>
        <v>6.0786070156704066E-3</v>
      </c>
      <c r="AY759" s="5">
        <f t="shared" si="936"/>
        <v>5.1988019510014081E-3</v>
      </c>
      <c r="AZ759" s="5">
        <f t="shared" si="937"/>
        <v>2.2231690300146172E-3</v>
      </c>
      <c r="BA759" s="5">
        <f t="shared" si="938"/>
        <v>6.3379737390766857E-4</v>
      </c>
      <c r="BB759" s="5">
        <f t="shared" si="939"/>
        <v>1.3551571172130438E-4</v>
      </c>
      <c r="BC759" s="5">
        <f t="shared" si="940"/>
        <v>2.3180289321939682E-5</v>
      </c>
      <c r="BD759" s="5">
        <f t="shared" si="941"/>
        <v>2.8608058632179581E-5</v>
      </c>
      <c r="BE759" s="5">
        <f t="shared" si="942"/>
        <v>5.9768662881680334E-5</v>
      </c>
      <c r="BF759" s="5">
        <f t="shared" si="943"/>
        <v>6.2435083564979908E-5</v>
      </c>
      <c r="BG759" s="5">
        <f t="shared" si="944"/>
        <v>4.3480306365928304E-5</v>
      </c>
      <c r="BH759" s="5">
        <f t="shared" si="945"/>
        <v>2.271003256975773E-5</v>
      </c>
      <c r="BI759" s="5">
        <f t="shared" si="946"/>
        <v>9.4892722232261219E-6</v>
      </c>
      <c r="BJ759" s="8">
        <f t="shared" si="947"/>
        <v>0.65312429197074151</v>
      </c>
      <c r="BK759" s="8">
        <f t="shared" si="948"/>
        <v>0.20321370435238689</v>
      </c>
      <c r="BL759" s="8">
        <f t="shared" si="949"/>
        <v>0.13763213816161649</v>
      </c>
      <c r="BM759" s="8">
        <f t="shared" si="950"/>
        <v>0.55852040553640525</v>
      </c>
      <c r="BN759" s="8">
        <f t="shared" si="951"/>
        <v>0.43574169937506668</v>
      </c>
    </row>
    <row r="760" spans="1:66" x14ac:dyDescent="0.25">
      <c r="A760" t="s">
        <v>21</v>
      </c>
      <c r="B760" t="s">
        <v>397</v>
      </c>
      <c r="C760" t="s">
        <v>269</v>
      </c>
      <c r="D760" t="s">
        <v>505</v>
      </c>
      <c r="E760">
        <f>VLOOKUP(A760,home!$A$2:$E$405,3,FALSE)</f>
        <v>1.3941176470588199</v>
      </c>
      <c r="F760">
        <f>VLOOKUP(B760,home!$B$2:$E$405,3,FALSE)</f>
        <v>1.1399999999999999</v>
      </c>
      <c r="G760">
        <f>VLOOKUP(C760,away!$B$2:$E$405,4,FALSE)</f>
        <v>1.31</v>
      </c>
      <c r="H760">
        <f>VLOOKUP(A760,away!$A$2:$E$405,3,FALSE)</f>
        <v>1.3441176470588201</v>
      </c>
      <c r="I760">
        <f>VLOOKUP(C760,away!$B$2:$E$405,3,FALSE)</f>
        <v>0.89</v>
      </c>
      <c r="J760">
        <f>VLOOKUP(B760,home!$B$2:$E$405,4,FALSE)</f>
        <v>1.23</v>
      </c>
      <c r="K760" s="3">
        <f t="shared" si="896"/>
        <v>2.0819752941176417</v>
      </c>
      <c r="L760" s="3">
        <f t="shared" si="897"/>
        <v>1.4714055882352903</v>
      </c>
      <c r="M760" s="5">
        <f t="shared" si="898"/>
        <v>2.8627689008649895E-2</v>
      </c>
      <c r="N760" s="5">
        <f t="shared" si="899"/>
        <v>5.9602141243692237E-2</v>
      </c>
      <c r="O760" s="5">
        <f t="shared" si="900"/>
        <v>4.2122941585589456E-2</v>
      </c>
      <c r="P760" s="5">
        <f t="shared" si="901"/>
        <v>8.769892369675783E-2</v>
      </c>
      <c r="Q760" s="5">
        <f t="shared" si="902"/>
        <v>6.2045092772938695E-2</v>
      </c>
      <c r="R760" s="5">
        <f t="shared" si="903"/>
        <v>3.0989965820972517E-2</v>
      </c>
      <c r="S760" s="5">
        <f t="shared" si="904"/>
        <v>6.7164880260207865E-2</v>
      </c>
      <c r="T760" s="5">
        <f t="shared" si="905"/>
        <v>9.1293496228679022E-2</v>
      </c>
      <c r="U760" s="5">
        <f t="shared" si="906"/>
        <v>6.4520343204814923E-2</v>
      </c>
      <c r="V760" s="5">
        <f t="shared" si="907"/>
        <v>2.2861657185042426E-2</v>
      </c>
      <c r="W760" s="5">
        <f t="shared" si="908"/>
        <v>4.3058783424831812E-2</v>
      </c>
      <c r="X760" s="5">
        <f t="shared" si="909"/>
        <v>6.3356934553910615E-2</v>
      </c>
      <c r="Y760" s="5">
        <f t="shared" si="910"/>
        <v>4.6611873778040831E-2</v>
      </c>
      <c r="Z760" s="5">
        <f t="shared" si="911"/>
        <v>1.5199602962733205E-2</v>
      </c>
      <c r="AA760" s="5">
        <f t="shared" si="912"/>
        <v>3.1645197848807843E-2</v>
      </c>
      <c r="AB760" s="5">
        <f t="shared" si="913"/>
        <v>3.2942260049341338E-2</v>
      </c>
      <c r="AC760" s="5">
        <f t="shared" si="914"/>
        <v>4.3771930220395088E-3</v>
      </c>
      <c r="AD760" s="5">
        <f t="shared" si="915"/>
        <v>2.2411830821315516E-2</v>
      </c>
      <c r="AE760" s="5">
        <f t="shared" si="916"/>
        <v>3.2976893113067562E-2</v>
      </c>
      <c r="AF760" s="5">
        <f t="shared" si="917"/>
        <v>2.4261192404602741E-2</v>
      </c>
      <c r="AG760" s="5">
        <f t="shared" si="918"/>
        <v>1.1899351360461352E-2</v>
      </c>
      <c r="AH760" s="5">
        <f t="shared" si="919"/>
        <v>5.5911951845808274E-3</v>
      </c>
      <c r="AI760" s="5">
        <f t="shared" si="920"/>
        <v>1.1640730238886808E-2</v>
      </c>
      <c r="AJ760" s="5">
        <f t="shared" si="921"/>
        <v>1.2117856381425247E-2</v>
      </c>
      <c r="AK760" s="5">
        <f t="shared" si="922"/>
        <v>8.4096925345977253E-3</v>
      </c>
      <c r="AL760" s="5">
        <f t="shared" si="923"/>
        <v>5.3636899119567107E-4</v>
      </c>
      <c r="AM760" s="5">
        <f t="shared" si="924"/>
        <v>9.3321756131846349E-3</v>
      </c>
      <c r="AN760" s="5">
        <f t="shared" si="925"/>
        <v>1.373141534763297E-2</v>
      </c>
      <c r="AO760" s="5">
        <f t="shared" si="926"/>
        <v>1.0102240638443494E-2</v>
      </c>
      <c r="AP760" s="5">
        <f t="shared" si="927"/>
        <v>4.9548311097011351E-3</v>
      </c>
      <c r="AQ760" s="5">
        <f t="shared" si="928"/>
        <v>1.8226415458940785E-3</v>
      </c>
      <c r="AR760" s="5">
        <f t="shared" si="929"/>
        <v>1.6453831679012947E-3</v>
      </c>
      <c r="AS760" s="5">
        <f t="shared" si="930"/>
        <v>3.425647104927515E-3</v>
      </c>
      <c r="AT760" s="5">
        <f t="shared" si="931"/>
        <v>3.5660563194123561E-3</v>
      </c>
      <c r="AU760" s="5">
        <f t="shared" si="932"/>
        <v>2.4748137181495387E-3</v>
      </c>
      <c r="AV760" s="5">
        <f t="shared" si="933"/>
        <v>1.2881252546826903E-3</v>
      </c>
      <c r="AW760" s="5">
        <f t="shared" si="934"/>
        <v>4.5642469523865562E-5</v>
      </c>
      <c r="AX760" s="5">
        <f t="shared" si="935"/>
        <v>3.2382265111695935E-3</v>
      </c>
      <c r="AY760" s="5">
        <f t="shared" si="936"/>
        <v>4.7647445845066076E-3</v>
      </c>
      <c r="AZ760" s="5">
        <f t="shared" si="937"/>
        <v>3.5054359040784301E-3</v>
      </c>
      <c r="BA760" s="5">
        <f t="shared" si="938"/>
        <v>1.7193059928205432E-3</v>
      </c>
      <c r="BB760" s="5">
        <f t="shared" si="939"/>
        <v>6.324491114306427E-4</v>
      </c>
      <c r="BC760" s="5">
        <f t="shared" si="940"/>
        <v>1.8611783136669827E-4</v>
      </c>
      <c r="BD760" s="5">
        <f t="shared" si="941"/>
        <v>4.035043313397085E-4</v>
      </c>
      <c r="BE760" s="5">
        <f t="shared" si="942"/>
        <v>8.40086048918732E-4</v>
      </c>
      <c r="BF760" s="5">
        <f t="shared" si="943"/>
        <v>8.7451919939085239E-4</v>
      </c>
      <c r="BG760" s="5">
        <f t="shared" si="944"/>
        <v>6.0690912245443156E-4</v>
      </c>
      <c r="BH760" s="5">
        <f t="shared" si="945"/>
        <v>3.1589244968118629E-4</v>
      </c>
      <c r="BI760" s="5">
        <f t="shared" si="946"/>
        <v>1.3153605516690598E-4</v>
      </c>
      <c r="BJ760" s="8">
        <f t="shared" si="947"/>
        <v>0.51150717389176925</v>
      </c>
      <c r="BK760" s="8">
        <f t="shared" si="948"/>
        <v>0.2160314567483998</v>
      </c>
      <c r="BL760" s="8">
        <f t="shared" si="949"/>
        <v>0.2555526556210419</v>
      </c>
      <c r="BM760" s="8">
        <f t="shared" si="950"/>
        <v>0.68248503298036101</v>
      </c>
      <c r="BN760" s="8">
        <f t="shared" si="951"/>
        <v>0.31108675412860065</v>
      </c>
    </row>
    <row r="761" spans="1:66" x14ac:dyDescent="0.25">
      <c r="A761" t="s">
        <v>21</v>
      </c>
      <c r="B761" t="s">
        <v>265</v>
      </c>
      <c r="C761" t="s">
        <v>372</v>
      </c>
      <c r="D761" t="s">
        <v>505</v>
      </c>
      <c r="E761">
        <f>VLOOKUP(A761,home!$A$2:$E$405,3,FALSE)</f>
        <v>1.3941176470588199</v>
      </c>
      <c r="F761">
        <f>VLOOKUP(B761,home!$B$2:$E$405,3,FALSE)</f>
        <v>0.97</v>
      </c>
      <c r="G761">
        <f>VLOOKUP(C761,away!$B$2:$E$405,4,FALSE)</f>
        <v>1.65</v>
      </c>
      <c r="H761">
        <f>VLOOKUP(A761,away!$A$2:$E$405,3,FALSE)</f>
        <v>1.3441176470588201</v>
      </c>
      <c r="I761">
        <f>VLOOKUP(C761,away!$B$2:$E$405,3,FALSE)</f>
        <v>0.68</v>
      </c>
      <c r="J761">
        <f>VLOOKUP(B761,home!$B$2:$E$405,4,FALSE)</f>
        <v>0.88</v>
      </c>
      <c r="K761" s="3">
        <f t="shared" si="896"/>
        <v>2.2312852941176411</v>
      </c>
      <c r="L761" s="3">
        <f t="shared" si="897"/>
        <v>0.80431999999999804</v>
      </c>
      <c r="M761" s="5">
        <f t="shared" si="898"/>
        <v>4.8045572369993246E-2</v>
      </c>
      <c r="N761" s="5">
        <f t="shared" si="899"/>
        <v>0.10720337907663079</v>
      </c>
      <c r="O761" s="5">
        <f t="shared" si="900"/>
        <v>3.864401476863287E-2</v>
      </c>
      <c r="P761" s="5">
        <f t="shared" si="901"/>
        <v>8.6225821858915461E-2</v>
      </c>
      <c r="Q761" s="5">
        <f t="shared" si="902"/>
        <v>0.11960066160670257</v>
      </c>
      <c r="R761" s="5">
        <f t="shared" si="903"/>
        <v>1.5541076979353356E-2</v>
      </c>
      <c r="S761" s="5">
        <f t="shared" si="904"/>
        <v>3.8686667618350976E-2</v>
      </c>
      <c r="T761" s="5">
        <f t="shared" si="905"/>
        <v>9.6197204143502774E-2</v>
      </c>
      <c r="U761" s="5">
        <f t="shared" si="906"/>
        <v>3.4676576518781352E-2</v>
      </c>
      <c r="V761" s="5">
        <f t="shared" si="907"/>
        <v>7.7144111906607823E-3</v>
      </c>
      <c r="W761" s="5">
        <f t="shared" si="908"/>
        <v>8.8954399136591936E-2</v>
      </c>
      <c r="X761" s="5">
        <f t="shared" si="909"/>
        <v>7.1547802313543435E-2</v>
      </c>
      <c r="Y761" s="5">
        <f t="shared" si="910"/>
        <v>2.8773664178414558E-2</v>
      </c>
      <c r="Z761" s="5">
        <f t="shared" si="911"/>
        <v>4.1666663453444877E-3</v>
      </c>
      <c r="AA761" s="5">
        <f t="shared" si="912"/>
        <v>9.2970213418620534E-3</v>
      </c>
      <c r="AB761" s="5">
        <f t="shared" si="913"/>
        <v>1.0372153499597331E-2</v>
      </c>
      <c r="AC761" s="5">
        <f t="shared" si="914"/>
        <v>8.653001362303709E-4</v>
      </c>
      <c r="AD761" s="5">
        <f t="shared" si="915"/>
        <v>4.9620660660137171E-2</v>
      </c>
      <c r="AE761" s="5">
        <f t="shared" si="916"/>
        <v>3.9910889782161431E-2</v>
      </c>
      <c r="AF761" s="5">
        <f t="shared" si="917"/>
        <v>1.6050563434794E-2</v>
      </c>
      <c r="AG761" s="5">
        <f t="shared" si="918"/>
        <v>4.303263060624494E-3</v>
      </c>
      <c r="AH761" s="5">
        <f t="shared" si="919"/>
        <v>8.3783326872186742E-4</v>
      </c>
      <c r="AI761" s="5">
        <f t="shared" si="920"/>
        <v>1.8694450514216165E-3</v>
      </c>
      <c r="AJ761" s="5">
        <f t="shared" si="921"/>
        <v>2.0856326256990256E-3</v>
      </c>
      <c r="AK761" s="5">
        <f t="shared" si="922"/>
        <v>1.5512138022180659E-3</v>
      </c>
      <c r="AL761" s="5">
        <f t="shared" si="923"/>
        <v>6.211703740483978E-5</v>
      </c>
      <c r="AM761" s="5">
        <f t="shared" si="924"/>
        <v>2.2143570083073147E-2</v>
      </c>
      <c r="AN761" s="5">
        <f t="shared" si="925"/>
        <v>1.7810516289217346E-2</v>
      </c>
      <c r="AO761" s="5">
        <f t="shared" si="926"/>
        <v>7.1626772308716309E-3</v>
      </c>
      <c r="AP761" s="5">
        <f t="shared" si="927"/>
        <v>1.9203615167782192E-3</v>
      </c>
      <c r="AQ761" s="5">
        <f t="shared" si="928"/>
        <v>3.8614629379376327E-4</v>
      </c>
      <c r="AR761" s="5">
        <f t="shared" si="929"/>
        <v>1.3477721093967416E-4</v>
      </c>
      <c r="AS761" s="5">
        <f t="shared" si="930"/>
        <v>3.007264087518862E-4</v>
      </c>
      <c r="AT761" s="5">
        <f t="shared" si="931"/>
        <v>3.3550320670044725E-4</v>
      </c>
      <c r="AU761" s="5">
        <f t="shared" si="932"/>
        <v>2.4953445708000637E-4</v>
      </c>
      <c r="AV761" s="5">
        <f t="shared" si="933"/>
        <v>1.3919564111456207E-4</v>
      </c>
      <c r="AW761" s="5">
        <f t="shared" si="934"/>
        <v>3.096650590417381E-6</v>
      </c>
      <c r="AX761" s="5">
        <f t="shared" si="935"/>
        <v>8.234770380937409E-3</v>
      </c>
      <c r="AY761" s="5">
        <f t="shared" si="936"/>
        <v>6.6233905127955602E-3</v>
      </c>
      <c r="AZ761" s="5">
        <f t="shared" si="937"/>
        <v>2.6636627286258561E-3</v>
      </c>
      <c r="BA761" s="5">
        <f t="shared" si="938"/>
        <v>7.1414573529611459E-4</v>
      </c>
      <c r="BB761" s="5">
        <f t="shared" si="939"/>
        <v>1.4360042445334234E-4</v>
      </c>
      <c r="BC761" s="5">
        <f t="shared" si="940"/>
        <v>2.3100138679262405E-5</v>
      </c>
      <c r="BD761" s="5">
        <f t="shared" si="941"/>
        <v>1.8067334383833067E-5</v>
      </c>
      <c r="BE761" s="5">
        <f t="shared" si="942"/>
        <v>4.0313377514552739E-5</v>
      </c>
      <c r="BF761" s="5">
        <f t="shared" si="943"/>
        <v>4.4975323202217162E-5</v>
      </c>
      <c r="BG761" s="5">
        <f t="shared" si="944"/>
        <v>3.3450925753098359E-5</v>
      </c>
      <c r="BH761" s="5">
        <f t="shared" si="945"/>
        <v>1.8659639676877374E-5</v>
      </c>
      <c r="BI761" s="5">
        <f t="shared" si="946"/>
        <v>8.3269959209100984E-6</v>
      </c>
      <c r="BJ761" s="8">
        <f t="shared" si="947"/>
        <v>0.68998842872762478</v>
      </c>
      <c r="BK761" s="8">
        <f t="shared" si="948"/>
        <v>0.18822328072435124</v>
      </c>
      <c r="BL761" s="8">
        <f t="shared" si="949"/>
        <v>0.1161984983773256</v>
      </c>
      <c r="BM761" s="8">
        <f t="shared" si="950"/>
        <v>0.57669605365221266</v>
      </c>
      <c r="BN761" s="8">
        <f t="shared" si="951"/>
        <v>0.41526052666022834</v>
      </c>
    </row>
    <row r="762" spans="1:66" x14ac:dyDescent="0.25">
      <c r="A762" t="s">
        <v>21</v>
      </c>
      <c r="B762" t="s">
        <v>270</v>
      </c>
      <c r="C762" t="s">
        <v>266</v>
      </c>
      <c r="D762" t="s">
        <v>505</v>
      </c>
      <c r="E762">
        <f>VLOOKUP(A762,home!$A$2:$E$405,3,FALSE)</f>
        <v>1.3941176470588199</v>
      </c>
      <c r="F762">
        <f>VLOOKUP(B762,home!$B$2:$E$405,3,FALSE)</f>
        <v>0.76</v>
      </c>
      <c r="G762">
        <f>VLOOKUP(C762,away!$B$2:$E$405,4,FALSE)</f>
        <v>1.05</v>
      </c>
      <c r="H762">
        <f>VLOOKUP(A762,away!$A$2:$E$405,3,FALSE)</f>
        <v>1.3441176470588201</v>
      </c>
      <c r="I762">
        <f>VLOOKUP(C762,away!$B$2:$E$405,3,FALSE)</f>
        <v>0.76</v>
      </c>
      <c r="J762">
        <f>VLOOKUP(B762,home!$B$2:$E$405,4,FALSE)</f>
        <v>1.0900000000000001</v>
      </c>
      <c r="K762" s="3">
        <f t="shared" si="896"/>
        <v>1.1125058823529383</v>
      </c>
      <c r="L762" s="3">
        <f t="shared" si="897"/>
        <v>1.1134670588235267</v>
      </c>
      <c r="M762" s="5">
        <f t="shared" si="898"/>
        <v>0.10796232652591534</v>
      </c>
      <c r="N762" s="5">
        <f t="shared" si="899"/>
        <v>0.1201087233325895</v>
      </c>
      <c r="O762" s="5">
        <f t="shared" si="900"/>
        <v>0.12021249418055618</v>
      </c>
      <c r="P762" s="5">
        <f t="shared" si="901"/>
        <v>0.13373710690818713</v>
      </c>
      <c r="Q762" s="5">
        <f t="shared" si="902"/>
        <v>6.6810830614703734E-2</v>
      </c>
      <c r="R762" s="5">
        <f t="shared" si="903"/>
        <v>6.6926326164532118E-2</v>
      </c>
      <c r="S762" s="5">
        <f t="shared" si="904"/>
        <v>4.1416330908445653E-2</v>
      </c>
      <c r="T762" s="5">
        <f t="shared" si="905"/>
        <v>7.439165906211101E-2</v>
      </c>
      <c r="U762" s="5">
        <f t="shared" si="906"/>
        <v>7.445593154231335E-2</v>
      </c>
      <c r="V762" s="5">
        <f t="shared" si="907"/>
        <v>5.7004455501409347E-3</v>
      </c>
      <c r="W762" s="5">
        <f t="shared" si="908"/>
        <v>2.4775814021247886E-2</v>
      </c>
      <c r="X762" s="5">
        <f t="shared" si="909"/>
        <v>2.7587052768197579E-2</v>
      </c>
      <c r="Y762" s="5">
        <f t="shared" si="910"/>
        <v>1.5358637253707197E-2</v>
      </c>
      <c r="Z762" s="5">
        <f t="shared" si="911"/>
        <v>2.4840086517428545E-2</v>
      </c>
      <c r="AA762" s="5">
        <f t="shared" si="912"/>
        <v>2.7634742368795172E-2</v>
      </c>
      <c r="AB762" s="5">
        <f t="shared" si="913"/>
        <v>1.5371906721296307E-2</v>
      </c>
      <c r="AC762" s="5">
        <f t="shared" si="914"/>
        <v>4.4133514005259322E-4</v>
      </c>
      <c r="AD762" s="5">
        <f t="shared" si="915"/>
        <v>6.8908097096801752E-3</v>
      </c>
      <c r="AE762" s="5">
        <f t="shared" si="916"/>
        <v>7.6726896203501843E-3</v>
      </c>
      <c r="AF762" s="5">
        <f t="shared" si="917"/>
        <v>4.2716435724185617E-3</v>
      </c>
      <c r="AG762" s="5">
        <f t="shared" si="918"/>
        <v>1.5854448016411067E-3</v>
      </c>
      <c r="AH762" s="5">
        <f t="shared" si="919"/>
        <v>6.9146545188707763E-3</v>
      </c>
      <c r="AI762" s="5">
        <f t="shared" si="920"/>
        <v>7.6925938266820659E-3</v>
      </c>
      <c r="AJ762" s="5">
        <f t="shared" si="921"/>
        <v>4.2790279413678503E-3</v>
      </c>
      <c r="AK762" s="5">
        <f t="shared" si="922"/>
        <v>1.5868145851747721E-3</v>
      </c>
      <c r="AL762" s="5">
        <f t="shared" si="923"/>
        <v>2.1867955871953319E-5</v>
      </c>
      <c r="AM762" s="5">
        <f t="shared" si="924"/>
        <v>1.533213267238785E-3</v>
      </c>
      <c r="AN762" s="5">
        <f t="shared" si="925"/>
        <v>1.7071824672215798E-3</v>
      </c>
      <c r="AO762" s="5">
        <f t="shared" si="926"/>
        <v>9.5044572032615231E-4</v>
      </c>
      <c r="AP762" s="5">
        <f t="shared" si="927"/>
        <v>3.5276333359432309E-4</v>
      </c>
      <c r="AQ762" s="5">
        <f t="shared" si="928"/>
        <v>9.8197587879513402E-5</v>
      </c>
      <c r="AR762" s="5">
        <f t="shared" si="929"/>
        <v>1.5398480059815706E-3</v>
      </c>
      <c r="AS762" s="5">
        <f t="shared" si="930"/>
        <v>1.71308996458394E-3</v>
      </c>
      <c r="AT762" s="5">
        <f t="shared" si="931"/>
        <v>9.5291133129971029E-4</v>
      </c>
      <c r="AU762" s="5">
        <f t="shared" si="932"/>
        <v>3.5337315381056566E-4</v>
      </c>
      <c r="AV762" s="5">
        <f t="shared" si="933"/>
        <v>9.8282428069966049E-5</v>
      </c>
      <c r="AW762" s="5">
        <f t="shared" si="934"/>
        <v>7.5246339431008455E-7</v>
      </c>
      <c r="AX762" s="5">
        <f t="shared" si="935"/>
        <v>2.8428479645078644E-4</v>
      </c>
      <c r="AY762" s="5">
        <f t="shared" si="936"/>
        <v>3.1654175617230217E-4</v>
      </c>
      <c r="AZ762" s="5">
        <f t="shared" si="937"/>
        <v>1.7622940912000366E-4</v>
      </c>
      <c r="BA762" s="5">
        <f t="shared" si="938"/>
        <v>6.5408547283686165E-5</v>
      </c>
      <c r="BB762" s="5">
        <f t="shared" si="939"/>
        <v>1.8207565691471405E-5</v>
      </c>
      <c r="BC762" s="5">
        <f t="shared" si="940"/>
        <v>4.0547049237637642E-6</v>
      </c>
      <c r="BD762" s="5">
        <f t="shared" si="941"/>
        <v>2.8576167170926177E-4</v>
      </c>
      <c r="BE762" s="5">
        <f t="shared" si="942"/>
        <v>3.1791154072756297E-4</v>
      </c>
      <c r="BF762" s="5">
        <f t="shared" si="943"/>
        <v>1.7683922956364981E-4</v>
      </c>
      <c r="BG762" s="5">
        <f t="shared" si="944"/>
        <v>6.5578227706773997E-5</v>
      </c>
      <c r="BH762" s="5">
        <f t="shared" si="945"/>
        <v>1.823904101951664E-5</v>
      </c>
      <c r="BI762" s="5">
        <f t="shared" si="946"/>
        <v>4.0582080845377521E-6</v>
      </c>
      <c r="BJ762" s="8">
        <f t="shared" si="947"/>
        <v>0.35495983391254921</v>
      </c>
      <c r="BK762" s="8">
        <f t="shared" si="948"/>
        <v>0.28959595474478589</v>
      </c>
      <c r="BL762" s="8">
        <f t="shared" si="949"/>
        <v>0.33060038465214558</v>
      </c>
      <c r="BM762" s="8">
        <f t="shared" si="950"/>
        <v>0.38392266280764725</v>
      </c>
      <c r="BN762" s="8">
        <f t="shared" si="951"/>
        <v>0.61575780772648403</v>
      </c>
    </row>
    <row r="763" spans="1:66" x14ac:dyDescent="0.25">
      <c r="A763" t="s">
        <v>21</v>
      </c>
      <c r="B763" t="s">
        <v>152</v>
      </c>
      <c r="C763" t="s">
        <v>23</v>
      </c>
      <c r="D763" t="s">
        <v>505</v>
      </c>
      <c r="E763">
        <f>VLOOKUP(A763,home!$A$2:$E$405,3,FALSE)</f>
        <v>1.3941176470588199</v>
      </c>
      <c r="F763">
        <f>VLOOKUP(B763,home!$B$2:$E$405,3,FALSE)</f>
        <v>0.68</v>
      </c>
      <c r="G763">
        <f>VLOOKUP(C763,away!$B$2:$E$405,4,FALSE)</f>
        <v>0.89</v>
      </c>
      <c r="H763">
        <f>VLOOKUP(A763,away!$A$2:$E$405,3,FALSE)</f>
        <v>1.3441176470588201</v>
      </c>
      <c r="I763">
        <f>VLOOKUP(C763,away!$B$2:$E$405,3,FALSE)</f>
        <v>1.35</v>
      </c>
      <c r="J763">
        <f>VLOOKUP(B763,home!$B$2:$E$405,4,FALSE)</f>
        <v>1.0900000000000001</v>
      </c>
      <c r="K763" s="3">
        <f t="shared" si="896"/>
        <v>0.84371999999999792</v>
      </c>
      <c r="L763" s="3">
        <f t="shared" si="897"/>
        <v>1.977869117647054</v>
      </c>
      <c r="M763" s="5">
        <f t="shared" si="898"/>
        <v>5.9511297074952348E-2</v>
      </c>
      <c r="N763" s="5">
        <f t="shared" si="899"/>
        <v>5.0210871568078672E-2</v>
      </c>
      <c r="O763" s="5">
        <f t="shared" si="900"/>
        <v>0.1177055566356677</v>
      </c>
      <c r="P763" s="5">
        <f t="shared" si="901"/>
        <v>9.9310532244645311E-2</v>
      </c>
      <c r="Q763" s="5">
        <f t="shared" si="902"/>
        <v>2.1181958279709614E-2</v>
      </c>
      <c r="R763" s="5">
        <f t="shared" si="903"/>
        <v>0.11640309272257175</v>
      </c>
      <c r="S763" s="5">
        <f t="shared" si="904"/>
        <v>4.143155291294176E-2</v>
      </c>
      <c r="T763" s="5">
        <f t="shared" si="905"/>
        <v>4.1895141132725959E-2</v>
      </c>
      <c r="U763" s="5">
        <f t="shared" si="906"/>
        <v>9.8211617391887995E-2</v>
      </c>
      <c r="V763" s="5">
        <f t="shared" si="907"/>
        <v>7.6821820650367035E-3</v>
      </c>
      <c r="W763" s="5">
        <f t="shared" si="908"/>
        <v>5.9572139465855177E-3</v>
      </c>
      <c r="X763" s="5">
        <f t="shared" si="909"/>
        <v>1.1782589492167822E-2</v>
      </c>
      <c r="Y763" s="5">
        <f t="shared" si="910"/>
        <v>1.1652209941235713E-2</v>
      </c>
      <c r="Z763" s="5">
        <f t="shared" si="911"/>
        <v>7.6743360764860394E-2</v>
      </c>
      <c r="AA763" s="5">
        <f t="shared" si="912"/>
        <v>6.4749908344527859E-2</v>
      </c>
      <c r="AB763" s="5">
        <f t="shared" si="913"/>
        <v>2.7315396334222447E-2</v>
      </c>
      <c r="AC763" s="5">
        <f t="shared" si="914"/>
        <v>8.0123609631440132E-4</v>
      </c>
      <c r="AD763" s="5">
        <f t="shared" si="915"/>
        <v>1.25655513775328E-3</v>
      </c>
      <c r="AE763" s="5">
        <f t="shared" si="916"/>
        <v>2.4853016015829524E-3</v>
      </c>
      <c r="AF763" s="5">
        <f t="shared" si="917"/>
        <v>2.4578006429048426E-3</v>
      </c>
      <c r="AG763" s="5">
        <f t="shared" si="918"/>
        <v>1.6204026629781877E-3</v>
      </c>
      <c r="AH763" s="5">
        <f t="shared" si="919"/>
        <v>3.7947080810316003E-2</v>
      </c>
      <c r="AI763" s="5">
        <f t="shared" si="920"/>
        <v>3.2016711021279738E-2</v>
      </c>
      <c r="AJ763" s="5">
        <f t="shared" si="921"/>
        <v>1.3506569711437036E-2</v>
      </c>
      <c r="AK763" s="5">
        <f t="shared" si="922"/>
        <v>3.7985876656445425E-3</v>
      </c>
      <c r="AL763" s="5">
        <f t="shared" si="923"/>
        <v>5.3483077727839142E-5</v>
      </c>
      <c r="AM763" s="5">
        <f t="shared" si="924"/>
        <v>2.1203614016503897E-4</v>
      </c>
      <c r="AN763" s="5">
        <f t="shared" si="925"/>
        <v>4.1937973345751271E-4</v>
      </c>
      <c r="AO763" s="5">
        <f t="shared" si="926"/>
        <v>4.1473911168633381E-4</v>
      </c>
      <c r="AP763" s="5">
        <f t="shared" si="927"/>
        <v>2.7343322696159064E-4</v>
      </c>
      <c r="AQ763" s="5">
        <f t="shared" si="928"/>
        <v>1.3520378383647701E-4</v>
      </c>
      <c r="AR763" s="5">
        <f t="shared" si="929"/>
        <v>1.5010871847916227E-2</v>
      </c>
      <c r="AS763" s="5">
        <f t="shared" si="930"/>
        <v>1.2664972795523846E-2</v>
      </c>
      <c r="AT763" s="5">
        <f t="shared" si="931"/>
        <v>5.3428454235196765E-3</v>
      </c>
      <c r="AU763" s="5">
        <f t="shared" si="932"/>
        <v>1.5026218469106701E-3</v>
      </c>
      <c r="AV763" s="5">
        <f t="shared" si="933"/>
        <v>3.1694802616886683E-4</v>
      </c>
      <c r="AW763" s="5">
        <f t="shared" si="934"/>
        <v>2.4791898421422021E-6</v>
      </c>
      <c r="AX763" s="5">
        <f t="shared" si="935"/>
        <v>2.9816522030007696E-5</v>
      </c>
      <c r="AY763" s="5">
        <f t="shared" si="936"/>
        <v>5.8973178118795266E-5</v>
      </c>
      <c r="AZ763" s="5">
        <f t="shared" si="937"/>
        <v>5.8320613885332092E-5</v>
      </c>
      <c r="BA763" s="5">
        <f t="shared" si="938"/>
        <v>3.845018037533877E-5</v>
      </c>
      <c r="BB763" s="5">
        <f t="shared" si="939"/>
        <v>1.9012356083085344E-5</v>
      </c>
      <c r="BC763" s="5">
        <f t="shared" si="940"/>
        <v>7.5207903900887184E-6</v>
      </c>
      <c r="BD763" s="5">
        <f t="shared" si="941"/>
        <v>4.9482566428251775E-3</v>
      </c>
      <c r="BE763" s="5">
        <f t="shared" si="942"/>
        <v>4.1749430946844482E-3</v>
      </c>
      <c r="BF763" s="5">
        <f t="shared" si="943"/>
        <v>1.7612414939235767E-3</v>
      </c>
      <c r="BG763" s="5">
        <f t="shared" si="944"/>
        <v>4.953315577510655E-4</v>
      </c>
      <c r="BH763" s="5">
        <f t="shared" si="945"/>
        <v>1.0448028547643199E-4</v>
      </c>
      <c r="BI763" s="5">
        <f t="shared" si="946"/>
        <v>1.7630421292434998E-5</v>
      </c>
      <c r="BJ763" s="8">
        <f t="shared" si="947"/>
        <v>0.15216693004271217</v>
      </c>
      <c r="BK763" s="8">
        <f t="shared" si="948"/>
        <v>0.20884925664973716</v>
      </c>
      <c r="BL763" s="8">
        <f t="shared" si="949"/>
        <v>0.55799466407354747</v>
      </c>
      <c r="BM763" s="8">
        <f t="shared" si="950"/>
        <v>0.5313744090169551</v>
      </c>
      <c r="BN763" s="8">
        <f t="shared" si="951"/>
        <v>0.46432330852562542</v>
      </c>
    </row>
    <row r="764" spans="1:66" x14ac:dyDescent="0.25">
      <c r="A764" t="s">
        <v>21</v>
      </c>
      <c r="B764" t="s">
        <v>274</v>
      </c>
      <c r="C764" t="s">
        <v>272</v>
      </c>
      <c r="D764" t="s">
        <v>505</v>
      </c>
      <c r="E764">
        <f>VLOOKUP(A764,home!$A$2:$E$405,3,FALSE)</f>
        <v>1.3941176470588199</v>
      </c>
      <c r="F764">
        <f>VLOOKUP(B764,home!$B$2:$E$405,3,FALSE)</f>
        <v>1.52</v>
      </c>
      <c r="G764">
        <f>VLOOKUP(C764,away!$B$2:$E$405,4,FALSE)</f>
        <v>0.46</v>
      </c>
      <c r="H764">
        <f>VLOOKUP(A764,away!$A$2:$E$405,3,FALSE)</f>
        <v>1.3441176470588201</v>
      </c>
      <c r="I764">
        <f>VLOOKUP(C764,away!$B$2:$E$405,3,FALSE)</f>
        <v>1.31</v>
      </c>
      <c r="J764">
        <f>VLOOKUP(B764,home!$B$2:$E$405,4,FALSE)</f>
        <v>0.83</v>
      </c>
      <c r="K764" s="3">
        <f t="shared" si="896"/>
        <v>0.97476705882352699</v>
      </c>
      <c r="L764" s="3">
        <f t="shared" si="897"/>
        <v>1.4614591176470551</v>
      </c>
      <c r="M764" s="5">
        <f t="shared" si="898"/>
        <v>8.7490402576833187E-2</v>
      </c>
      <c r="N764" s="5">
        <f t="shared" si="899"/>
        <v>8.5282762395106002E-2</v>
      </c>
      <c r="O764" s="5">
        <f t="shared" si="900"/>
        <v>0.12786364655252425</v>
      </c>
      <c r="P764" s="5">
        <f t="shared" si="901"/>
        <v>0.12463727068045506</v>
      </c>
      <c r="Q764" s="5">
        <f t="shared" si="902"/>
        <v>4.156541373411158E-2</v>
      </c>
      <c r="R764" s="5">
        <f t="shared" si="903"/>
        <v>9.3433746034893517E-2</v>
      </c>
      <c r="S764" s="5">
        <f t="shared" si="904"/>
        <v>4.438900949458665E-2</v>
      </c>
      <c r="T764" s="5">
        <f t="shared" si="905"/>
        <v>6.0746152880489492E-2</v>
      </c>
      <c r="U764" s="5">
        <f t="shared" si="906"/>
        <v>9.1076137817297523E-2</v>
      </c>
      <c r="V764" s="5">
        <f t="shared" si="907"/>
        <v>7.026199228291204E-3</v>
      </c>
      <c r="W764" s="5">
        <f t="shared" si="908"/>
        <v>1.3505532031460994E-2</v>
      </c>
      <c r="X764" s="5">
        <f t="shared" si="909"/>
        <v>1.9737782926053025E-2</v>
      </c>
      <c r="Y764" s="5">
        <f t="shared" si="910"/>
        <v>1.4422981409709282E-2</v>
      </c>
      <c r="Z764" s="5">
        <f t="shared" si="911"/>
        <v>4.5516533346204847E-2</v>
      </c>
      <c r="AA764" s="5">
        <f t="shared" si="912"/>
        <v>4.4368017337723088E-2</v>
      </c>
      <c r="AB764" s="5">
        <f t="shared" si="913"/>
        <v>2.162424088306179E-2</v>
      </c>
      <c r="AC764" s="5">
        <f t="shared" si="914"/>
        <v>6.2558739964526462E-4</v>
      </c>
      <c r="AD764" s="5">
        <f t="shared" si="915"/>
        <v>3.2911869340385412E-3</v>
      </c>
      <c r="AE764" s="5">
        <f t="shared" si="916"/>
        <v>4.8099351526314825E-3</v>
      </c>
      <c r="AF764" s="5">
        <f t="shared" si="917"/>
        <v>3.5147617920521803E-3</v>
      </c>
      <c r="AG764" s="5">
        <f t="shared" si="918"/>
        <v>1.7122268891173876E-3</v>
      </c>
      <c r="AH764" s="5">
        <f t="shared" si="919"/>
        <v>1.6630138165624319E-2</v>
      </c>
      <c r="AI764" s="5">
        <f t="shared" si="920"/>
        <v>1.62105108675345E-2</v>
      </c>
      <c r="AJ764" s="5">
        <f t="shared" si="921"/>
        <v>7.900736000186712E-3</v>
      </c>
      <c r="AK764" s="5">
        <f t="shared" si="922"/>
        <v>2.5671257311477196E-3</v>
      </c>
      <c r="AL764" s="5">
        <f t="shared" si="923"/>
        <v>3.5648027105782288E-5</v>
      </c>
      <c r="AM764" s="5">
        <f t="shared" si="924"/>
        <v>6.4162812154623422E-4</v>
      </c>
      <c r="AN764" s="5">
        <f t="shared" si="925"/>
        <v>9.3771326837249693E-4</v>
      </c>
      <c r="AO764" s="5">
        <f t="shared" si="926"/>
        <v>6.8521480290080277E-4</v>
      </c>
      <c r="AP764" s="5">
        <f t="shared" si="927"/>
        <v>3.3380447374870275E-4</v>
      </c>
      <c r="AQ764" s="5">
        <f t="shared" si="928"/>
        <v>1.2196039791785462E-4</v>
      </c>
      <c r="AR764" s="5">
        <f t="shared" si="929"/>
        <v>4.8608534099763828E-3</v>
      </c>
      <c r="AS764" s="5">
        <f t="shared" si="930"/>
        <v>4.7381997818149906E-3</v>
      </c>
      <c r="AT764" s="5">
        <f t="shared" si="931"/>
        <v>2.3093205327190378E-3</v>
      </c>
      <c r="AU764" s="5">
        <f t="shared" si="932"/>
        <v>7.5034986118643898E-4</v>
      </c>
      <c r="AV764" s="5">
        <f t="shared" si="933"/>
        <v>1.8285408181933671E-4</v>
      </c>
      <c r="AW764" s="5">
        <f t="shared" si="934"/>
        <v>1.4106540300887826E-6</v>
      </c>
      <c r="AX764" s="5">
        <f t="shared" si="935"/>
        <v>1.0423965948301451E-4</v>
      </c>
      <c r="AY764" s="5">
        <f t="shared" si="936"/>
        <v>1.5234200077187586E-4</v>
      </c>
      <c r="AZ764" s="5">
        <f t="shared" si="937"/>
        <v>1.1132080301432635E-4</v>
      </c>
      <c r="BA764" s="5">
        <f t="shared" si="938"/>
        <v>5.4230267516359685E-5</v>
      </c>
      <c r="BB764" s="5">
        <f t="shared" si="939"/>
        <v>1.9813829728555687E-5</v>
      </c>
      <c r="BC764" s="5">
        <f t="shared" si="940"/>
        <v>5.7914204224607935E-6</v>
      </c>
      <c r="BD764" s="5">
        <f t="shared" si="941"/>
        <v>1.1839897559259619E-3</v>
      </c>
      <c r="BE764" s="5">
        <f t="shared" si="942"/>
        <v>1.1541142120611353E-3</v>
      </c>
      <c r="BF764" s="5">
        <f t="shared" si="943"/>
        <v>5.6249625801863261E-4</v>
      </c>
      <c r="BG764" s="5">
        <f t="shared" si="944"/>
        <v>1.8276760767602077E-4</v>
      </c>
      <c r="BH764" s="5">
        <f t="shared" si="945"/>
        <v>4.4538960845641752E-5</v>
      </c>
      <c r="BI764" s="5">
        <f t="shared" si="946"/>
        <v>8.6830223733124902E-6</v>
      </c>
      <c r="BJ764" s="8">
        <f t="shared" si="947"/>
        <v>0.25175679519019262</v>
      </c>
      <c r="BK764" s="8">
        <f t="shared" si="948"/>
        <v>0.26435645940768898</v>
      </c>
      <c r="BL764" s="8">
        <f t="shared" si="949"/>
        <v>0.43765246687441034</v>
      </c>
      <c r="BM764" s="8">
        <f t="shared" si="950"/>
        <v>0.4388580814978314</v>
      </c>
      <c r="BN764" s="8">
        <f t="shared" si="951"/>
        <v>0.56027324197392359</v>
      </c>
    </row>
    <row r="765" spans="1:66" x14ac:dyDescent="0.25">
      <c r="A765" t="s">
        <v>175</v>
      </c>
      <c r="B765" t="s">
        <v>279</v>
      </c>
      <c r="C765" t="s">
        <v>283</v>
      </c>
      <c r="D765" t="s">
        <v>505</v>
      </c>
      <c r="E765">
        <f>VLOOKUP(A765,home!$A$2:$E$405,3,FALSE)</f>
        <v>1.1818181818181801</v>
      </c>
      <c r="F765">
        <f>VLOOKUP(B765,home!$B$2:$E$405,3,FALSE)</f>
        <v>1.85</v>
      </c>
      <c r="G765">
        <f>VLOOKUP(C765,away!$B$2:$E$405,4,FALSE)</f>
        <v>0.9</v>
      </c>
      <c r="H765">
        <f>VLOOKUP(A765,away!$A$2:$E$405,3,FALSE)</f>
        <v>1.0363636363636399</v>
      </c>
      <c r="I765">
        <f>VLOOKUP(C765,away!$B$2:$E$405,3,FALSE)</f>
        <v>0.95</v>
      </c>
      <c r="J765">
        <f>VLOOKUP(B765,home!$B$2:$E$405,4,FALSE)</f>
        <v>0.72</v>
      </c>
      <c r="K765" s="3">
        <f t="shared" si="896"/>
        <v>1.9677272727272701</v>
      </c>
      <c r="L765" s="3">
        <f t="shared" si="897"/>
        <v>0.70887272727272965</v>
      </c>
      <c r="M765" s="5">
        <f t="shared" si="898"/>
        <v>6.8796665622949879E-2</v>
      </c>
      <c r="N765" s="5">
        <f t="shared" si="899"/>
        <v>0.13537307521897712</v>
      </c>
      <c r="O765" s="5">
        <f t="shared" si="900"/>
        <v>4.8768079987410527E-2</v>
      </c>
      <c r="P765" s="5">
        <f t="shared" si="901"/>
        <v>9.5962281029772681E-2</v>
      </c>
      <c r="Q765" s="5">
        <f t="shared" si="902"/>
        <v>0.13318864605067074</v>
      </c>
      <c r="R765" s="5">
        <f t="shared" si="903"/>
        <v>1.7285180932265162E-2</v>
      </c>
      <c r="S765" s="5">
        <f t="shared" si="904"/>
        <v>3.3463683512319528E-2</v>
      </c>
      <c r="T765" s="5">
        <f t="shared" si="905"/>
        <v>9.4413798767701243E-2</v>
      </c>
      <c r="U765" s="5">
        <f t="shared" si="906"/>
        <v>3.401252193444354E-2</v>
      </c>
      <c r="V765" s="5">
        <f t="shared" si="907"/>
        <v>5.1863808812096729E-3</v>
      </c>
      <c r="W765" s="5">
        <f t="shared" si="908"/>
        <v>8.7359643750508031E-2</v>
      </c>
      <c r="X765" s="5">
        <f t="shared" si="909"/>
        <v>6.1926868918996701E-2</v>
      </c>
      <c r="Y765" s="5">
        <f t="shared" si="910"/>
        <v>2.1949134231035013E-2</v>
      </c>
      <c r="Z765" s="5">
        <f t="shared" si="911"/>
        <v>4.084331116285797E-3</v>
      </c>
      <c r="AA765" s="5">
        <f t="shared" si="912"/>
        <v>8.0368497283641784E-3</v>
      </c>
      <c r="AB765" s="5">
        <f t="shared" si="913"/>
        <v>7.9071641986564745E-3</v>
      </c>
      <c r="AC765" s="5">
        <f t="shared" si="914"/>
        <v>4.5214485973217708E-4</v>
      </c>
      <c r="AD765" s="5">
        <f t="shared" si="915"/>
        <v>4.2974988385903266E-2</v>
      </c>
      <c r="AE765" s="5">
        <f t="shared" si="916"/>
        <v>3.0463797221629133E-2</v>
      </c>
      <c r="AF765" s="5">
        <f t="shared" si="917"/>
        <v>1.0797477509789821E-2</v>
      </c>
      <c r="AG765" s="5">
        <f t="shared" si="918"/>
        <v>2.5513457766768912E-3</v>
      </c>
      <c r="AH765" s="5">
        <f t="shared" si="919"/>
        <v>7.2381773437159617E-4</v>
      </c>
      <c r="AI765" s="5">
        <f t="shared" si="920"/>
        <v>1.4242758964066527E-3</v>
      </c>
      <c r="AJ765" s="5">
        <f t="shared" si="921"/>
        <v>1.4012932626237256E-3</v>
      </c>
      <c r="AK765" s="5">
        <f t="shared" si="922"/>
        <v>9.1912098998456085E-4</v>
      </c>
      <c r="AL765" s="5">
        <f t="shared" si="923"/>
        <v>2.5227299435461155E-5</v>
      </c>
      <c r="AM765" s="5">
        <f t="shared" si="924"/>
        <v>1.6912611338415907E-2</v>
      </c>
      <c r="AN765" s="5">
        <f t="shared" si="925"/>
        <v>1.1988888924766575E-2</v>
      </c>
      <c r="AO765" s="5">
        <f t="shared" si="926"/>
        <v>4.249298194534552E-3</v>
      </c>
      <c r="AP765" s="5">
        <f t="shared" si="927"/>
        <v>1.0040705333849316E-3</v>
      </c>
      <c r="AQ765" s="5">
        <f t="shared" si="928"/>
        <v>1.7793955434369015E-4</v>
      </c>
      <c r="AR765" s="5">
        <f t="shared" si="929"/>
        <v>1.0261893028247235E-4</v>
      </c>
      <c r="AS765" s="5">
        <f t="shared" si="930"/>
        <v>2.0192606781491918E-4</v>
      </c>
      <c r="AT765" s="5">
        <f t="shared" si="931"/>
        <v>1.986677153569964E-4</v>
      </c>
      <c r="AU765" s="5">
        <f t="shared" si="932"/>
        <v>1.3030796057279342E-4</v>
      </c>
      <c r="AV765" s="5">
        <f t="shared" si="933"/>
        <v>6.4102631968138862E-5</v>
      </c>
      <c r="AW765" s="5">
        <f t="shared" si="934"/>
        <v>9.7746549201957783E-7</v>
      </c>
      <c r="AX765" s="5">
        <f t="shared" si="935"/>
        <v>5.5465677639395796E-3</v>
      </c>
      <c r="AY765" s="5">
        <f t="shared" si="936"/>
        <v>3.9318106178268556E-3</v>
      </c>
      <c r="AZ765" s="5">
        <f t="shared" si="937"/>
        <v>1.3935766578893995E-3</v>
      </c>
      <c r="BA765" s="5">
        <f t="shared" si="938"/>
        <v>3.2928949538055816E-4</v>
      </c>
      <c r="BB765" s="5">
        <f t="shared" si="939"/>
        <v>5.8356085663169288E-5</v>
      </c>
      <c r="BC765" s="5">
        <f t="shared" si="940"/>
        <v>8.2734075194023738E-6</v>
      </c>
      <c r="BD765" s="5">
        <f t="shared" si="941"/>
        <v>1.2123960163191041E-5</v>
      </c>
      <c r="BE765" s="5">
        <f t="shared" si="942"/>
        <v>2.3856647066569976E-5</v>
      </c>
      <c r="BF765" s="5">
        <f t="shared" si="943"/>
        <v>2.347168753435939E-5</v>
      </c>
      <c r="BG765" s="5">
        <f t="shared" si="944"/>
        <v>1.5395293232763891E-5</v>
      </c>
      <c r="BH765" s="5">
        <f t="shared" si="945"/>
        <v>7.573434591435773E-6</v>
      </c>
      <c r="BI765" s="5">
        <f t="shared" si="946"/>
        <v>2.9804907587568555E-6</v>
      </c>
      <c r="BJ765" s="8">
        <f t="shared" si="947"/>
        <v>0.66659945840555279</v>
      </c>
      <c r="BK765" s="8">
        <f t="shared" si="948"/>
        <v>0.20781819382324629</v>
      </c>
      <c r="BL765" s="8">
        <f t="shared" si="949"/>
        <v>0.12126132948386879</v>
      </c>
      <c r="BM765" s="8">
        <f t="shared" si="950"/>
        <v>0.49645855083457247</v>
      </c>
      <c r="BN765" s="8">
        <f t="shared" si="951"/>
        <v>0.49937392884204612</v>
      </c>
    </row>
    <row r="766" spans="1:66" x14ac:dyDescent="0.25">
      <c r="A766" t="s">
        <v>175</v>
      </c>
      <c r="B766" t="s">
        <v>176</v>
      </c>
      <c r="C766" t="s">
        <v>282</v>
      </c>
      <c r="D766" t="s">
        <v>505</v>
      </c>
      <c r="E766">
        <f>VLOOKUP(A766,home!$A$2:$E$405,3,FALSE)</f>
        <v>1.1818181818181801</v>
      </c>
      <c r="F766">
        <f>VLOOKUP(B766,home!$B$2:$E$405,3,FALSE)</f>
        <v>0.9</v>
      </c>
      <c r="G766">
        <f>VLOOKUP(C766,away!$B$2:$E$405,4,FALSE)</f>
        <v>0.63</v>
      </c>
      <c r="H766">
        <f>VLOOKUP(A766,away!$A$2:$E$405,3,FALSE)</f>
        <v>1.0363636363636399</v>
      </c>
      <c r="I766">
        <f>VLOOKUP(C766,away!$B$2:$E$405,3,FALSE)</f>
        <v>1.1100000000000001</v>
      </c>
      <c r="J766">
        <f>VLOOKUP(B766,home!$B$2:$E$405,4,FALSE)</f>
        <v>0.84</v>
      </c>
      <c r="K766" s="3">
        <f t="shared" si="896"/>
        <v>0.67009090909090818</v>
      </c>
      <c r="L766" s="3">
        <f t="shared" si="897"/>
        <v>0.96630545454545791</v>
      </c>
      <c r="M766" s="5">
        <f t="shared" si="898"/>
        <v>0.1946803368707706</v>
      </c>
      <c r="N766" s="5">
        <f t="shared" si="899"/>
        <v>0.1304535239158589</v>
      </c>
      <c r="O766" s="5">
        <f t="shared" si="900"/>
        <v>0.18812067141097283</v>
      </c>
      <c r="P766" s="5">
        <f t="shared" si="901"/>
        <v>0.12605795172457079</v>
      </c>
      <c r="Q766" s="5">
        <f t="shared" si="902"/>
        <v>4.3707860217445209E-2</v>
      </c>
      <c r="R766" s="5">
        <f t="shared" si="903"/>
        <v>9.0891015448588408E-2</v>
      </c>
      <c r="S766" s="5">
        <f t="shared" si="904"/>
        <v>2.0406024882141098E-2</v>
      </c>
      <c r="T766" s="5">
        <f t="shared" si="905"/>
        <v>4.2235143734627723E-2</v>
      </c>
      <c r="U766" s="5">
        <f t="shared" si="906"/>
        <v>6.0905243170140386E-2</v>
      </c>
      <c r="V766" s="5">
        <f t="shared" si="907"/>
        <v>1.4681284662906786E-3</v>
      </c>
      <c r="W766" s="5">
        <f t="shared" si="908"/>
        <v>9.7627465958420676E-3</v>
      </c>
      <c r="X766" s="5">
        <f t="shared" si="909"/>
        <v>9.4337952869072896E-3</v>
      </c>
      <c r="Y766" s="5">
        <f t="shared" si="910"/>
        <v>4.557963921401874E-3</v>
      </c>
      <c r="Z766" s="5">
        <f t="shared" si="911"/>
        <v>2.9276161332382155E-2</v>
      </c>
      <c r="AA766" s="5">
        <f t="shared" si="912"/>
        <v>1.9617689561908052E-2</v>
      </c>
      <c r="AB766" s="5">
        <f t="shared" si="913"/>
        <v>6.5728177164010929E-3</v>
      </c>
      <c r="AC766" s="5">
        <f t="shared" si="914"/>
        <v>5.9414470891065145E-5</v>
      </c>
      <c r="AD766" s="5">
        <f t="shared" si="915"/>
        <v>1.6354819354079948E-3</v>
      </c>
      <c r="AE766" s="5">
        <f t="shared" si="916"/>
        <v>1.5803751149953075E-3</v>
      </c>
      <c r="AF766" s="5">
        <f t="shared" si="917"/>
        <v>7.6356254692393547E-4</v>
      </c>
      <c r="AG766" s="5">
        <f t="shared" si="918"/>
        <v>2.4594488465974038E-4</v>
      </c>
      <c r="AH766" s="5">
        <f t="shared" si="919"/>
        <v>7.0724285959084228E-3</v>
      </c>
      <c r="AI766" s="5">
        <f t="shared" si="920"/>
        <v>4.7391701073128106E-3</v>
      </c>
      <c r="AJ766" s="5">
        <f t="shared" si="921"/>
        <v>1.5878374027728489E-3</v>
      </c>
      <c r="AK766" s="5">
        <f t="shared" si="922"/>
        <v>3.5466513623753497E-4</v>
      </c>
      <c r="AL766" s="5">
        <f t="shared" si="923"/>
        <v>1.5388645044925056E-6</v>
      </c>
      <c r="AM766" s="5">
        <f t="shared" si="924"/>
        <v>2.1918431537986028E-4</v>
      </c>
      <c r="AN766" s="5">
        <f t="shared" si="925"/>
        <v>2.1179899950237086E-4</v>
      </c>
      <c r="AO766" s="5">
        <f t="shared" si="926"/>
        <v>1.0233126424320584E-4</v>
      </c>
      <c r="AP766" s="5">
        <f t="shared" si="927"/>
        <v>3.2961086269580799E-5</v>
      </c>
      <c r="AQ766" s="5">
        <f t="shared" si="928"/>
        <v>7.9626193625098295E-6</v>
      </c>
      <c r="AR766" s="5">
        <f t="shared" si="929"/>
        <v>1.3668252658219173E-3</v>
      </c>
      <c r="AS766" s="5">
        <f t="shared" si="930"/>
        <v>9.1589718494303066E-4</v>
      </c>
      <c r="AT766" s="5">
        <f t="shared" si="931"/>
        <v>3.0686718864613951E-4</v>
      </c>
      <c r="AU766" s="5">
        <f t="shared" si="932"/>
        <v>6.8542971136687623E-5</v>
      </c>
      <c r="AV766" s="5">
        <f t="shared" si="933"/>
        <v>1.1482505460193721E-5</v>
      </c>
      <c r="AW766" s="5">
        <f t="shared" si="934"/>
        <v>2.7678722311896619E-8</v>
      </c>
      <c r="AX766" s="5">
        <f t="shared" si="935"/>
        <v>2.4478902858559811E-5</v>
      </c>
      <c r="AY766" s="5">
        <f t="shared" si="936"/>
        <v>2.3654097353514743E-5</v>
      </c>
      <c r="AZ766" s="5">
        <f t="shared" si="937"/>
        <v>1.1428541647525288E-5</v>
      </c>
      <c r="BA766" s="5">
        <f t="shared" si="938"/>
        <v>3.6811540438345403E-6</v>
      </c>
      <c r="BB766" s="5">
        <f t="shared" si="939"/>
        <v>8.8927980789484628E-7</v>
      </c>
      <c r="BC766" s="5">
        <f t="shared" si="940"/>
        <v>1.7186318579718547E-7</v>
      </c>
      <c r="BD766" s="5">
        <f t="shared" si="941"/>
        <v>2.2012845162904391E-4</v>
      </c>
      <c r="BE766" s="5">
        <f t="shared" si="942"/>
        <v>1.4750607426888005E-4</v>
      </c>
      <c r="BF766" s="5">
        <f t="shared" si="943"/>
        <v>4.9421239701632417E-5</v>
      </c>
      <c r="BG766" s="5">
        <f t="shared" si="944"/>
        <v>1.1038907813355518E-5</v>
      </c>
      <c r="BH766" s="5">
        <f t="shared" si="945"/>
        <v>1.8492679430055319E-6</v>
      </c>
      <c r="BI766" s="5">
        <f t="shared" si="946"/>
        <v>2.4783552741625015E-7</v>
      </c>
      <c r="BJ766" s="8">
        <f t="shared" si="947"/>
        <v>0.24501494027772472</v>
      </c>
      <c r="BK766" s="8">
        <f t="shared" si="948"/>
        <v>0.34269704937652223</v>
      </c>
      <c r="BL766" s="8">
        <f t="shared" si="949"/>
        <v>0.3829613454431337</v>
      </c>
      <c r="BM766" s="8">
        <f t="shared" si="950"/>
        <v>0.22601451042292478</v>
      </c>
      <c r="BN766" s="8">
        <f t="shared" si="951"/>
        <v>0.77391135958820678</v>
      </c>
    </row>
    <row r="767" spans="1:66" x14ac:dyDescent="0.25">
      <c r="A767" t="s">
        <v>175</v>
      </c>
      <c r="B767" t="s">
        <v>276</v>
      </c>
      <c r="C767" t="s">
        <v>284</v>
      </c>
      <c r="D767" t="s">
        <v>505</v>
      </c>
      <c r="E767">
        <f>VLOOKUP(A767,home!$A$2:$E$405,3,FALSE)</f>
        <v>1.1818181818181801</v>
      </c>
      <c r="F767">
        <f>VLOOKUP(B767,home!$B$2:$E$405,3,FALSE)</f>
        <v>2.09</v>
      </c>
      <c r="G767">
        <f>VLOOKUP(C767,away!$B$2:$E$405,4,FALSE)</f>
        <v>1.06</v>
      </c>
      <c r="H767">
        <f>VLOOKUP(A767,away!$A$2:$E$405,3,FALSE)</f>
        <v>1.0363636363636399</v>
      </c>
      <c r="I767">
        <f>VLOOKUP(C767,away!$B$2:$E$405,3,FALSE)</f>
        <v>1.27</v>
      </c>
      <c r="J767">
        <f>VLOOKUP(B767,home!$B$2:$E$405,4,FALSE)</f>
        <v>0.23</v>
      </c>
      <c r="K767" s="3">
        <f t="shared" ref="K767:K808" si="952">E767*F767*G767</f>
        <v>2.6181999999999963</v>
      </c>
      <c r="L767" s="3">
        <f t="shared" ref="L767:L808" si="953">H767*I767*J767</f>
        <v>0.30272181818181926</v>
      </c>
      <c r="M767" s="5">
        <f t="shared" ref="M767:M808" si="954">_xlfn.POISSON.DIST(0,K767,FALSE) * _xlfn.POISSON.DIST(0,L767,FALSE)</f>
        <v>5.3883993154792607E-2</v>
      </c>
      <c r="N767" s="5">
        <f t="shared" ref="N767:N808" si="955">_xlfn.POISSON.DIST(1,K767,FALSE) * _xlfn.POISSON.DIST(0,L767,FALSE)</f>
        <v>0.1410790708778778</v>
      </c>
      <c r="O767" s="5">
        <f t="shared" ref="O767:O808" si="956">_xlfn.POISSON.DIST(0,K767,FALSE) * _xlfn.POISSON.DIST(1,L767,FALSE)</f>
        <v>1.6311860378715522E-2</v>
      </c>
      <c r="P767" s="5">
        <f t="shared" ref="P767:P808" si="957">_xlfn.POISSON.DIST(1,K767,FALSE) * _xlfn.POISSON.DIST(1,L767,FALSE)</f>
        <v>4.2707712843552917E-2</v>
      </c>
      <c r="Q767" s="5">
        <f t="shared" ref="Q767:Q808" si="958">_xlfn.POISSON.DIST(2,K767,FALSE) * _xlfn.POISSON.DIST(0,L767,FALSE)</f>
        <v>0.1846866116862296</v>
      </c>
      <c r="R767" s="5">
        <f t="shared" ref="R767:R808" si="959">_xlfn.POISSON.DIST(0,K767,FALSE) * _xlfn.POISSON.DIST(2,L767,FALSE)</f>
        <v>2.4689780158863709E-3</v>
      </c>
      <c r="S767" s="5">
        <f t="shared" ref="S767:S808" si="960">_xlfn.POISSON.DIST(2,K767,FALSE) * _xlfn.POISSON.DIST(2,L767,FALSE)</f>
        <v>8.4623866455466445E-3</v>
      </c>
      <c r="T767" s="5">
        <f t="shared" ref="T767:T808" si="961">_xlfn.POISSON.DIST(2,K767,FALSE) * _xlfn.POISSON.DIST(1,L767,FALSE)</f>
        <v>5.5908666883495058E-2</v>
      </c>
      <c r="U767" s="5">
        <f t="shared" ref="U767:U808" si="962">_xlfn.POISSON.DIST(1,K767,FALSE) * _xlfn.POISSON.DIST(2,L767,FALSE)</f>
        <v>6.4642782411936861E-3</v>
      </c>
      <c r="V767" s="5">
        <f t="shared" ref="V767:V808" si="963">_xlfn.POISSON.DIST(3,K767,FALSE) * _xlfn.POISSON.DIST(3,L767,FALSE)</f>
        <v>7.4524126877717294E-4</v>
      </c>
      <c r="W767" s="5">
        <f t="shared" ref="W767:W808" si="964">_xlfn.POISSON.DIST(3,K767,FALSE) * _xlfn.POISSON.DIST(0,L767,FALSE)</f>
        <v>0.1611821622389619</v>
      </c>
      <c r="X767" s="5">
        <f t="shared" ref="X767:X808" si="965">_xlfn.POISSON.DIST(3,K767,FALSE) * _xlfn.POISSON.DIST(1,L767,FALSE)</f>
        <v>4.8793357211455522E-2</v>
      </c>
      <c r="Y767" s="5">
        <f t="shared" ref="Y767:Y808" si="966">_xlfn.POISSON.DIST(3,K767,FALSE) * _xlfn.POISSON.DIST(2,L767,FALSE)</f>
        <v>7.3854069051233978E-3</v>
      </c>
      <c r="Z767" s="5">
        <f t="shared" ref="Z767:Z808" si="967">_xlfn.POISSON.DIST(0,K767,FALSE) * _xlfn.POISSON.DIST(3,L767,FALSE)</f>
        <v>2.4913783800668772E-4</v>
      </c>
      <c r="AA767" s="5">
        <f t="shared" ref="AA767:AA808" si="968">_xlfn.POISSON.DIST(1,K767,FALSE) * _xlfn.POISSON.DIST(3,L767,FALSE)</f>
        <v>6.5229268746910883E-4</v>
      </c>
      <c r="AB767" s="5">
        <f t="shared" ref="AB767:AB808" si="969">_xlfn.POISSON.DIST(2,K767,FALSE) * _xlfn.POISSON.DIST(3,L767,FALSE)</f>
        <v>8.5391635716580922E-4</v>
      </c>
      <c r="AC767" s="5">
        <f t="shared" ref="AC767:AC808" si="970">_xlfn.POISSON.DIST(4,K767,FALSE) * _xlfn.POISSON.DIST(4,L767,FALSE)</f>
        <v>3.6916749579357328E-5</v>
      </c>
      <c r="AD767" s="5">
        <f t="shared" ref="AD767:AD808" si="971">_xlfn.POISSON.DIST(4,K767,FALSE) * _xlfn.POISSON.DIST(0,L767,FALSE)</f>
        <v>0.10550178429351238</v>
      </c>
      <c r="AE767" s="5">
        <f t="shared" ref="AE767:AE808" si="972">_xlfn.POISSON.DIST(4,K767,FALSE) * _xlfn.POISSON.DIST(1,L767,FALSE)</f>
        <v>3.1937691962758176E-2</v>
      </c>
      <c r="AF767" s="5">
        <f t="shared" ref="AF767:AF808" si="973">_xlfn.POISSON.DIST(4,K767,FALSE) * _xlfn.POISSON.DIST(2,L767,FALSE)</f>
        <v>4.8341180897485143E-3</v>
      </c>
      <c r="AG767" s="5">
        <f t="shared" ref="AG767:AG808" si="974">_xlfn.POISSON.DIST(4,K767,FALSE) * _xlfn.POISSON.DIST(3,L767,FALSE)</f>
        <v>4.8779767247809794E-4</v>
      </c>
      <c r="AH767" s="5">
        <f t="shared" ref="AH767:AH808" si="975">_xlfn.POISSON.DIST(0,K767,FALSE) * _xlfn.POISSON.DIST(4,L767,FALSE)</f>
        <v>1.8854864824818003E-5</v>
      </c>
      <c r="AI767" s="5">
        <f t="shared" ref="AI767:AI808" si="976">_xlfn.POISSON.DIST(1,K767,FALSE) * _xlfn.POISSON.DIST(4,L767,FALSE)</f>
        <v>4.936580708433842E-5</v>
      </c>
      <c r="AJ767" s="5">
        <f t="shared" ref="AJ767:AJ808" si="977">_xlfn.POISSON.DIST(2,K767,FALSE) * _xlfn.POISSON.DIST(4,L767,FALSE)</f>
        <v>6.4624778054107345E-5</v>
      </c>
      <c r="AK767" s="5">
        <f t="shared" ref="AK767:AK808" si="978">_xlfn.POISSON.DIST(3,K767,FALSE) * _xlfn.POISSON.DIST(4,L767,FALSE)</f>
        <v>5.6400197967087875E-5</v>
      </c>
      <c r="AL767" s="5">
        <f t="shared" ref="AL767:AL808" si="979">_xlfn.POISSON.DIST(5,K767,FALSE) * _xlfn.POISSON.DIST(5,L767,FALSE)</f>
        <v>1.1703883456620291E-6</v>
      </c>
      <c r="AM767" s="5">
        <f t="shared" ref="AM767:AM808" si="980">_xlfn.POISSON.DIST(5,K767,FALSE) * _xlfn.POISSON.DIST(0,L767,FALSE)</f>
        <v>5.5244954327454715E-2</v>
      </c>
      <c r="AN767" s="5">
        <f t="shared" ref="AN767:AN808" si="981">_xlfn.POISSON.DIST(5,K767,FALSE) * _xlfn.POISSON.DIST(1,L767,FALSE)</f>
        <v>1.6723853019378659E-2</v>
      </c>
      <c r="AO767" s="5">
        <f t="shared" ref="AO767:AO808" si="982">_xlfn.POISSON.DIST(5,K767,FALSE) * _xlfn.POISSON.DIST(2,L767,FALSE)</f>
        <v>2.5313375965159077E-3</v>
      </c>
      <c r="AP767" s="5">
        <f t="shared" ref="AP767:AP808" si="983">_xlfn.POISSON.DIST(5,K767,FALSE) * _xlfn.POISSON.DIST(3,L767,FALSE)</f>
        <v>2.5543037321643075E-4</v>
      </c>
      <c r="AQ767" s="5">
        <f t="shared" ref="AQ767:AQ808" si="984">_xlfn.POISSON.DIST(5,K767,FALSE) * _xlfn.POISSON.DIST(4,L767,FALSE)</f>
        <v>1.9331086749734635E-5</v>
      </c>
      <c r="AR767" s="5">
        <f t="shared" ref="AR767:AR808" si="985">_xlfn.POISSON.DIST(0,K767,FALSE) * _xlfn.POISSON.DIST(5,L767,FALSE)</f>
        <v>1.1415557922682673E-6</v>
      </c>
      <c r="AS767" s="5">
        <f t="shared" ref="AS767:AS808" si="986">_xlfn.POISSON.DIST(1,K767,FALSE) * _xlfn.POISSON.DIST(5,L767,FALSE)</f>
        <v>2.9888213753167732E-6</v>
      </c>
      <c r="AT767" s="5">
        <f t="shared" ref="AT767:AT808" si="987">_xlfn.POISSON.DIST(2,K767,FALSE) * _xlfn.POISSON.DIST(5,L767,FALSE)</f>
        <v>3.912666062427183E-6</v>
      </c>
      <c r="AU767" s="5">
        <f t="shared" ref="AU767:AU808" si="988">_xlfn.POISSON.DIST(3,K767,FALSE) * _xlfn.POISSON.DIST(5,L767,FALSE)</f>
        <v>3.4147140948822786E-6</v>
      </c>
      <c r="AV767" s="5">
        <f t="shared" ref="AV767:AV808" si="989">_xlfn.POISSON.DIST(4,K767,FALSE) * _xlfn.POISSON.DIST(5,L767,FALSE)</f>
        <v>2.2351011108051929E-6</v>
      </c>
      <c r="AW767" s="5">
        <f t="shared" ref="AW767:AW808" si="990">_xlfn.POISSON.DIST(6,K767,FALSE) * _xlfn.POISSON.DIST(6,L767,FALSE)</f>
        <v>2.576760352063904E-8</v>
      </c>
      <c r="AX767" s="5">
        <f t="shared" ref="AX767:AX808" si="991">_xlfn.POISSON.DIST(6,K767,FALSE) * _xlfn.POISSON.DIST(0,L767,FALSE)</f>
        <v>2.4107056570023606E-2</v>
      </c>
      <c r="AY767" s="5">
        <f t="shared" ref="AY767:AY808" si="992">_xlfn.POISSON.DIST(6,K767,FALSE) * _xlfn.POISSON.DIST(1,L767,FALSE)</f>
        <v>7.2977319958895184E-3</v>
      </c>
      <c r="AZ767" s="5">
        <f t="shared" ref="AZ767:AZ808" si="993">_xlfn.POISSON.DIST(6,K767,FALSE) * _xlfn.POISSON.DIST(2,L767,FALSE)</f>
        <v>1.1045913491996558E-3</v>
      </c>
      <c r="BA767" s="5">
        <f t="shared" ref="BA767:BA808" si="994">_xlfn.POISSON.DIST(6,K767,FALSE) * _xlfn.POISSON.DIST(3,L767,FALSE)</f>
        <v>1.1146130052587626E-4</v>
      </c>
      <c r="BB767" s="5">
        <f t="shared" ref="BB767:BB808" si="995">_xlfn.POISSON.DIST(6,K767,FALSE) * _xlfn.POISSON.DIST(4,L767,FALSE)</f>
        <v>8.4354418880258515E-6</v>
      </c>
      <c r="BC767" s="5">
        <f t="shared" ref="BC767:BC808" si="996">_xlfn.POISSON.DIST(6,K767,FALSE) * _xlfn.POISSON.DIST(5,L767,FALSE)</f>
        <v>5.1071846110205295E-7</v>
      </c>
      <c r="BD767" s="5">
        <f t="shared" ref="BD767:BD808" si="997">_xlfn.POISSON.DIST(0,K767,FALSE) * _xlfn.POISSON.DIST(6,L767,FALSE)</f>
        <v>5.7595640831906189E-8</v>
      </c>
      <c r="BE767" s="5">
        <f t="shared" ref="BE767:BE808" si="998">_xlfn.POISSON.DIST(1,K767,FALSE) * _xlfn.POISSON.DIST(6,L767,FALSE)</f>
        <v>1.5079690682609654E-7</v>
      </c>
      <c r="BF767" s="5">
        <f t="shared" ref="BF767:BF808" si="999">_xlfn.POISSON.DIST(2,K767,FALSE) * _xlfn.POISSON.DIST(6,L767,FALSE)</f>
        <v>1.9740823072604276E-7</v>
      </c>
      <c r="BG767" s="5">
        <f t="shared" ref="BG767:BG808" si="1000">_xlfn.POISSON.DIST(3,K767,FALSE) * _xlfn.POISSON.DIST(6,L767,FALSE)</f>
        <v>1.7228474322897482E-7</v>
      </c>
      <c r="BH767" s="5">
        <f t="shared" ref="BH767:BH808" si="1001">_xlfn.POISSON.DIST(4,K767,FALSE) * _xlfn.POISSON.DIST(6,L767,FALSE)</f>
        <v>1.1276897868052534E-7</v>
      </c>
      <c r="BI767" s="5">
        <f t="shared" ref="BI767:BI808" si="1002">_xlfn.POISSON.DIST(5,K767,FALSE) * _xlfn.POISSON.DIST(6,L767,FALSE)</f>
        <v>5.9050347996270178E-8</v>
      </c>
      <c r="BJ767" s="8">
        <f t="shared" ref="BJ767:BJ808" si="1003">SUM(N767,Q767,T767,W767,X767,Y767,AD767,AE767,AF767,AG767,AM767,AN767,AO767,AP767,AQ767,AX767,AY767,AZ767,BA767,BB767,BC767)</f>
        <v>0.84920136160094362</v>
      </c>
      <c r="BK767" s="8">
        <f t="shared" ref="BK767:BK808" si="1004">SUM(M767,P767,S767,V767,AC767,AL767,AY767)</f>
        <v>0.11313515304648386</v>
      </c>
      <c r="BL767" s="8">
        <f t="shared" ref="BL767:BL808" si="1005">SUM(O767,R767,U767,AA767,AB767,AH767,AI767,AJ767,AK767,AR767,AS767,AT767,AU767,AV767,BD767,BE767,BF767,BG767,BH767,BI767)</f>
        <v>2.695501409164484E-2</v>
      </c>
      <c r="BM767" s="8">
        <f t="shared" ref="BM767:BM808" si="1006">SUM(S767:BI767)</f>
        <v>0.54110473339173837</v>
      </c>
      <c r="BN767" s="8">
        <f t="shared" ref="BN767:BN808" si="1007">SUM(M767:R767)</f>
        <v>0.44113822695705479</v>
      </c>
    </row>
    <row r="768" spans="1:66" x14ac:dyDescent="0.25">
      <c r="A768" t="s">
        <v>24</v>
      </c>
      <c r="B768" t="s">
        <v>289</v>
      </c>
      <c r="C768" t="s">
        <v>185</v>
      </c>
      <c r="D768" t="s">
        <v>505</v>
      </c>
      <c r="E768">
        <f>VLOOKUP(A768,home!$A$2:$E$405,3,FALSE)</f>
        <v>1.62917933130699</v>
      </c>
      <c r="F768">
        <f>VLOOKUP(B768,home!$B$2:$E$405,3,FALSE)</f>
        <v>0.61</v>
      </c>
      <c r="G768">
        <f>VLOOKUP(C768,away!$B$2:$E$405,4,FALSE)</f>
        <v>1.05</v>
      </c>
      <c r="H768">
        <f>VLOOKUP(A768,away!$A$2:$E$405,3,FALSE)</f>
        <v>1.4103343465045599</v>
      </c>
      <c r="I768">
        <f>VLOOKUP(C768,away!$B$2:$E$405,3,FALSE)</f>
        <v>0.94</v>
      </c>
      <c r="J768">
        <f>VLOOKUP(B768,home!$B$2:$E$405,4,FALSE)</f>
        <v>1.46</v>
      </c>
      <c r="K768" s="3">
        <f t="shared" si="952"/>
        <v>1.043489361702127</v>
      </c>
      <c r="L768" s="3">
        <f t="shared" si="953"/>
        <v>1.9355428571428579</v>
      </c>
      <c r="M768" s="5">
        <f t="shared" si="954"/>
        <v>5.0842014006291271E-2</v>
      </c>
      <c r="N768" s="5">
        <f t="shared" si="955"/>
        <v>5.3053100743075475E-2</v>
      </c>
      <c r="O768" s="5">
        <f t="shared" si="956"/>
        <v>9.8406897052634196E-2</v>
      </c>
      <c r="P768" s="5">
        <f t="shared" si="957"/>
        <v>0.10268655019254017</v>
      </c>
      <c r="Q768" s="5">
        <f t="shared" si="958"/>
        <v>2.7680173115355231E-2</v>
      </c>
      <c r="R768" s="5">
        <f t="shared" si="959"/>
        <v>9.5235383341909355E-2</v>
      </c>
      <c r="S768" s="5">
        <f t="shared" si="960"/>
        <v>5.1849478214711746E-2</v>
      </c>
      <c r="T768" s="5">
        <f t="shared" si="961"/>
        <v>5.3576161357903579E-2</v>
      </c>
      <c r="U768" s="5">
        <f t="shared" si="962"/>
        <v>9.9377109374906361E-2</v>
      </c>
      <c r="V768" s="5">
        <f t="shared" si="963"/>
        <v>1.1635704908003378E-2</v>
      </c>
      <c r="W768" s="5">
        <f t="shared" si="964"/>
        <v>9.6279887253154714E-3</v>
      </c>
      <c r="X768" s="5">
        <f t="shared" si="965"/>
        <v>1.8635384805936326E-2</v>
      </c>
      <c r="Y768" s="5">
        <f t="shared" si="966"/>
        <v>1.8034792975619305E-2</v>
      </c>
      <c r="Z768" s="5">
        <f t="shared" si="967"/>
        <v>6.1444055324898196E-2</v>
      </c>
      <c r="AA768" s="5">
        <f t="shared" si="968"/>
        <v>6.4116218071368192E-2</v>
      </c>
      <c r="AB768" s="5">
        <f t="shared" si="969"/>
        <v>3.3452295735023181E-2</v>
      </c>
      <c r="AC768" s="5">
        <f t="shared" si="970"/>
        <v>1.4688029420822919E-3</v>
      </c>
      <c r="AD768" s="5">
        <f t="shared" si="971"/>
        <v>2.5116759523636785E-3</v>
      </c>
      <c r="AE768" s="5">
        <f t="shared" si="972"/>
        <v>4.8614564490550025E-3</v>
      </c>
      <c r="AF768" s="5">
        <f t="shared" si="973"/>
        <v>4.7047786526397467E-3</v>
      </c>
      <c r="AG768" s="5">
        <f t="shared" si="974"/>
        <v>3.0354335718516872E-3</v>
      </c>
      <c r="AH768" s="5">
        <f t="shared" si="975"/>
        <v>2.9731900599499338E-2</v>
      </c>
      <c r="AI768" s="5">
        <f t="shared" si="976"/>
        <v>3.1024921978762644E-2</v>
      </c>
      <c r="AJ768" s="5">
        <f t="shared" si="977"/>
        <v>1.6187088016238662E-2</v>
      </c>
      <c r="AK768" s="5">
        <f t="shared" si="978"/>
        <v>5.6303513806270113E-3</v>
      </c>
      <c r="AL768" s="5">
        <f t="shared" si="979"/>
        <v>1.1866273198101115E-4</v>
      </c>
      <c r="AM768" s="5">
        <f t="shared" si="980"/>
        <v>5.2418142726691171E-4</v>
      </c>
      <c r="AN768" s="5">
        <f t="shared" si="981"/>
        <v>1.0145756173934191E-3</v>
      </c>
      <c r="AO768" s="5">
        <f t="shared" si="982"/>
        <v>9.8187729463856911E-4</v>
      </c>
      <c r="AP768" s="5">
        <f t="shared" si="983"/>
        <v>6.3348852807614529E-4</v>
      </c>
      <c r="AQ768" s="5">
        <f t="shared" si="984"/>
        <v>3.0653604889993157E-4</v>
      </c>
      <c r="AR768" s="5">
        <f t="shared" si="985"/>
        <v>1.1509473566928467E-2</v>
      </c>
      <c r="AS768" s="5">
        <f t="shared" si="986"/>
        <v>1.2010013225881687E-2</v>
      </c>
      <c r="AT768" s="5">
        <f t="shared" si="987"/>
        <v>6.2661605175546916E-3</v>
      </c>
      <c r="AU768" s="5">
        <f t="shared" si="988"/>
        <v>2.1795572795954054E-3</v>
      </c>
      <c r="AV768" s="5">
        <f t="shared" si="989"/>
        <v>5.6858620861955842E-4</v>
      </c>
      <c r="AW768" s="5">
        <f t="shared" si="990"/>
        <v>6.6573694685551062E-6</v>
      </c>
      <c r="AX768" s="5">
        <f t="shared" si="991"/>
        <v>9.116295715914321E-5</v>
      </c>
      <c r="AY768" s="5">
        <f t="shared" si="992"/>
        <v>1.7644981056539997E-4</v>
      </c>
      <c r="AZ768" s="5">
        <f t="shared" si="993"/>
        <v>1.7076308524203521E-4</v>
      </c>
      <c r="BA768" s="5">
        <f t="shared" si="994"/>
        <v>1.1017308996796608E-4</v>
      </c>
      <c r="BB768" s="5">
        <f t="shared" si="995"/>
        <v>5.3311184334213575E-5</v>
      </c>
      <c r="BC768" s="5">
        <f t="shared" si="996"/>
        <v>2.063721640878264E-5</v>
      </c>
      <c r="BD768" s="5">
        <f t="shared" si="997"/>
        <v>3.7128465586571558E-3</v>
      </c>
      <c r="BE768" s="5">
        <f t="shared" si="998"/>
        <v>3.8743158855910937E-3</v>
      </c>
      <c r="BF768" s="5">
        <f t="shared" si="999"/>
        <v>2.0214037052439307E-3</v>
      </c>
      <c r="BG768" s="5">
        <f t="shared" si="1000"/>
        <v>7.0310442070910131E-4</v>
      </c>
      <c r="BH768" s="5">
        <f t="shared" si="1001"/>
        <v>1.8342049579392095E-4</v>
      </c>
      <c r="BI768" s="5">
        <f t="shared" si="1002"/>
        <v>3.8279467215817268E-5</v>
      </c>
      <c r="BJ768" s="8">
        <f t="shared" si="1003"/>
        <v>0.19980410260906797</v>
      </c>
      <c r="BK768" s="8">
        <f t="shared" si="1004"/>
        <v>0.21877766280617525</v>
      </c>
      <c r="BL768" s="8">
        <f t="shared" si="1005"/>
        <v>0.51622932688275958</v>
      </c>
      <c r="BM768" s="8">
        <f t="shared" si="1006"/>
        <v>0.56818123672999865</v>
      </c>
      <c r="BN768" s="8">
        <f t="shared" si="1007"/>
        <v>0.4279041184518057</v>
      </c>
    </row>
    <row r="769" spans="1:66" x14ac:dyDescent="0.25">
      <c r="A769" t="s">
        <v>24</v>
      </c>
      <c r="B769" t="s">
        <v>287</v>
      </c>
      <c r="C769" t="s">
        <v>295</v>
      </c>
      <c r="D769" t="s">
        <v>505</v>
      </c>
      <c r="E769">
        <f>VLOOKUP(A769,home!$A$2:$E$405,3,FALSE)</f>
        <v>1.62917933130699</v>
      </c>
      <c r="F769">
        <f>VLOOKUP(B769,home!$B$2:$E$405,3,FALSE)</f>
        <v>0.83</v>
      </c>
      <c r="G769">
        <f>VLOOKUP(C769,away!$B$2:$E$405,4,FALSE)</f>
        <v>0.65</v>
      </c>
      <c r="H769">
        <f>VLOOKUP(A769,away!$A$2:$E$405,3,FALSE)</f>
        <v>1.4103343465045599</v>
      </c>
      <c r="I769">
        <f>VLOOKUP(C769,away!$B$2:$E$405,3,FALSE)</f>
        <v>1.07</v>
      </c>
      <c r="J769">
        <f>VLOOKUP(B769,home!$B$2:$E$405,4,FALSE)</f>
        <v>0.96</v>
      </c>
      <c r="K769" s="3">
        <f t="shared" si="952"/>
        <v>0.8789422492401211</v>
      </c>
      <c r="L769" s="3">
        <f t="shared" si="953"/>
        <v>1.4486954407294841</v>
      </c>
      <c r="M769" s="5">
        <f t="shared" si="954"/>
        <v>9.7525861502577221E-2</v>
      </c>
      <c r="N769" s="5">
        <f t="shared" si="955"/>
        <v>8.5719600068155752E-2</v>
      </c>
      <c r="O769" s="5">
        <f t="shared" si="956"/>
        <v>0.14128527091199874</v>
      </c>
      <c r="P769" s="5">
        <f t="shared" si="957"/>
        <v>0.12418159379989203</v>
      </c>
      <c r="Q769" s="5">
        <f t="shared" si="958"/>
        <v>3.7671289043934221E-2</v>
      </c>
      <c r="R769" s="5">
        <f t="shared" si="959"/>
        <v>0.1023396639062213</v>
      </c>
      <c r="S769" s="5">
        <f t="shared" si="960"/>
        <v>3.9530715240782215E-2</v>
      </c>
      <c r="T769" s="5">
        <f t="shared" si="961"/>
        <v>5.4574224684350081E-2</v>
      </c>
      <c r="U769" s="5">
        <f t="shared" si="962"/>
        <v>8.9950654380212172E-2</v>
      </c>
      <c r="V769" s="5">
        <f t="shared" si="963"/>
        <v>5.5928039633310741E-3</v>
      </c>
      <c r="W769" s="5">
        <f t="shared" si="964"/>
        <v>1.1036962508016761E-2</v>
      </c>
      <c r="X769" s="5">
        <f t="shared" si="965"/>
        <v>1.5989197264866136E-2</v>
      </c>
      <c r="Y769" s="5">
        <f t="shared" si="966"/>
        <v>1.1581738589267955E-2</v>
      </c>
      <c r="Z769" s="5">
        <f t="shared" si="967"/>
        <v>4.9419668168910205E-2</v>
      </c>
      <c r="AA769" s="5">
        <f t="shared" si="968"/>
        <v>4.3437034297082351E-2</v>
      </c>
      <c r="AB769" s="5">
        <f t="shared" si="969"/>
        <v>1.9089322312698918E-2</v>
      </c>
      <c r="AC769" s="5">
        <f t="shared" si="970"/>
        <v>4.4508919177712946E-4</v>
      </c>
      <c r="AD769" s="5">
        <f t="shared" si="971"/>
        <v>2.4252131628937847E-3</v>
      </c>
      <c r="AE769" s="5">
        <f t="shared" si="972"/>
        <v>3.5133952518813577E-3</v>
      </c>
      <c r="AF769" s="5">
        <f t="shared" si="973"/>
        <v>2.5449198414405701E-3</v>
      </c>
      <c r="AG769" s="5">
        <f t="shared" si="974"/>
        <v>1.2289379237723191E-3</v>
      </c>
      <c r="AH769" s="5">
        <f t="shared" si="975"/>
        <v>1.7898511989666063E-2</v>
      </c>
      <c r="AI769" s="5">
        <f t="shared" si="976"/>
        <v>1.5731758386248365E-2</v>
      </c>
      <c r="AJ769" s="5">
        <f t="shared" si="977"/>
        <v>6.9136535502556367E-3</v>
      </c>
      <c r="AK769" s="5">
        <f t="shared" si="978"/>
        <v>2.0255674006428798E-3</v>
      </c>
      <c r="AL769" s="5">
        <f t="shared" si="979"/>
        <v>2.2669632184291569E-5</v>
      </c>
      <c r="AM769" s="5">
        <f t="shared" si="980"/>
        <v>4.2632446245612239E-4</v>
      </c>
      <c r="AN769" s="5">
        <f t="shared" si="981"/>
        <v>6.1761430503163271E-4</v>
      </c>
      <c r="AO769" s="5">
        <f t="shared" si="982"/>
        <v>4.4736751391431757E-4</v>
      </c>
      <c r="AP769" s="5">
        <f t="shared" si="983"/>
        <v>2.1603309257938542E-4</v>
      </c>
      <c r="AQ769" s="5">
        <f t="shared" si="984"/>
        <v>7.8241539066611579E-5</v>
      </c>
      <c r="AR769" s="5">
        <f t="shared" si="985"/>
        <v>5.1858985430542391E-3</v>
      </c>
      <c r="AS769" s="5">
        <f t="shared" si="986"/>
        <v>4.5581053297631593E-3</v>
      </c>
      <c r="AT769" s="5">
        <f t="shared" si="987"/>
        <v>2.0031556754077076E-3</v>
      </c>
      <c r="AU769" s="5">
        <f t="shared" si="988"/>
        <v>5.8688605164032158E-4</v>
      </c>
      <c r="AV769" s="5">
        <f t="shared" si="989"/>
        <v>1.2895973656909949E-4</v>
      </c>
      <c r="AW769" s="5">
        <f t="shared" si="990"/>
        <v>8.0182465682256869E-7</v>
      </c>
      <c r="AX769" s="5">
        <f t="shared" si="991"/>
        <v>6.2452430322878274E-5</v>
      </c>
      <c r="AY769" s="5">
        <f t="shared" si="992"/>
        <v>9.0474551071229557E-5</v>
      </c>
      <c r="AZ769" s="5">
        <f t="shared" si="993"/>
        <v>6.5535034819468559E-5</v>
      </c>
      <c r="BA769" s="5">
        <f t="shared" si="994"/>
        <v>3.1646768717004048E-5</v>
      </c>
      <c r="BB769" s="5">
        <f t="shared" si="995"/>
        <v>1.1461632388536062E-5</v>
      </c>
      <c r="BC769" s="5">
        <f t="shared" si="996"/>
        <v>3.3208829169179111E-6</v>
      </c>
      <c r="BD769" s="5">
        <f t="shared" si="997"/>
        <v>1.2521312625680594E-3</v>
      </c>
      <c r="BE769" s="5">
        <f t="shared" si="998"/>
        <v>1.1005510682654427E-3</v>
      </c>
      <c r="BF769" s="5">
        <f t="shared" si="999"/>
        <v>4.8366041567242309E-4</v>
      </c>
      <c r="BG769" s="5">
        <f t="shared" si="1000"/>
        <v>1.4170319120651053E-4</v>
      </c>
      <c r="BH769" s="5">
        <f t="shared" si="1001"/>
        <v>3.113723040088832E-5</v>
      </c>
      <c r="BI769" s="5">
        <f t="shared" si="1002"/>
        <v>5.4735654647329339E-6</v>
      </c>
      <c r="BJ769" s="8">
        <f t="shared" si="1003"/>
        <v>0.22833595055186301</v>
      </c>
      <c r="BK769" s="8">
        <f t="shared" si="1004"/>
        <v>0.26738920788161519</v>
      </c>
      <c r="BL769" s="8">
        <f t="shared" si="1005"/>
        <v>0.45414909920503899</v>
      </c>
      <c r="BM769" s="8">
        <f t="shared" si="1006"/>
        <v>0.41048097384823379</v>
      </c>
      <c r="BN769" s="8">
        <f t="shared" si="1007"/>
        <v>0.58872327923277923</v>
      </c>
    </row>
    <row r="770" spans="1:66" x14ac:dyDescent="0.25">
      <c r="A770" t="s">
        <v>24</v>
      </c>
      <c r="B770" t="s">
        <v>294</v>
      </c>
      <c r="C770" t="s">
        <v>181</v>
      </c>
      <c r="D770" t="s">
        <v>505</v>
      </c>
      <c r="E770">
        <f>VLOOKUP(A770,home!$A$2:$E$405,3,FALSE)</f>
        <v>1.62917933130699</v>
      </c>
      <c r="F770">
        <f>VLOOKUP(B770,home!$B$2:$E$405,3,FALSE)</f>
        <v>1.53</v>
      </c>
      <c r="G770">
        <f>VLOOKUP(C770,away!$B$2:$E$405,4,FALSE)</f>
        <v>0.79</v>
      </c>
      <c r="H770">
        <f>VLOOKUP(A770,away!$A$2:$E$405,3,FALSE)</f>
        <v>1.4103343465045599</v>
      </c>
      <c r="I770">
        <f>VLOOKUP(C770,away!$B$2:$E$405,3,FALSE)</f>
        <v>0.76</v>
      </c>
      <c r="J770">
        <f>VLOOKUP(B770,home!$B$2:$E$405,4,FALSE)</f>
        <v>0.66</v>
      </c>
      <c r="K770" s="3">
        <f t="shared" si="952"/>
        <v>1.9691890577507591</v>
      </c>
      <c r="L770" s="3">
        <f t="shared" si="953"/>
        <v>0.70742370820668732</v>
      </c>
      <c r="M770" s="5">
        <f t="shared" si="954"/>
        <v>6.8795787373249928E-2</v>
      </c>
      <c r="N770" s="5">
        <f t="shared" si="955"/>
        <v>0.13547191171475159</v>
      </c>
      <c r="O770" s="5">
        <f t="shared" si="956"/>
        <v>4.8667771012583252E-2</v>
      </c>
      <c r="P770" s="5">
        <f t="shared" si="957"/>
        <v>9.5836042143098529E-2</v>
      </c>
      <c r="Q770" s="5">
        <f t="shared" si="958"/>
        <v>0.13338490309063292</v>
      </c>
      <c r="R770" s="5">
        <f t="shared" si="959"/>
        <v>1.7214367519937785E-2</v>
      </c>
      <c r="S770" s="5">
        <f t="shared" si="960"/>
        <v>3.3376124194288294E-2</v>
      </c>
      <c r="T770" s="5">
        <f t="shared" si="961"/>
        <v>9.435964276316515E-2</v>
      </c>
      <c r="U770" s="5">
        <f t="shared" si="962"/>
        <v>3.389834415636156E-2</v>
      </c>
      <c r="V770" s="5">
        <f t="shared" si="963"/>
        <v>5.1660715591703658E-3</v>
      </c>
      <c r="W770" s="5">
        <f t="shared" si="964"/>
        <v>8.7553363878406565E-2</v>
      </c>
      <c r="X770" s="5">
        <f t="shared" si="965"/>
        <v>6.1937325340831795E-2</v>
      </c>
      <c r="Y770" s="5">
        <f t="shared" si="966"/>
        <v>2.1907966184507625E-2</v>
      </c>
      <c r="Z770" s="5">
        <f t="shared" si="967"/>
        <v>4.0592839017957148E-3</v>
      </c>
      <c r="AA770" s="5">
        <f t="shared" si="968"/>
        <v>7.9934974417199284E-3</v>
      </c>
      <c r="AB770" s="5">
        <f t="shared" si="969"/>
        <v>7.8703538476967878E-3</v>
      </c>
      <c r="AC770" s="5">
        <f t="shared" si="970"/>
        <v>4.497875801725903E-4</v>
      </c>
      <c r="AD770" s="5">
        <f t="shared" si="971"/>
        <v>4.3102281529657199E-2</v>
      </c>
      <c r="AE770" s="5">
        <f t="shared" si="972"/>
        <v>3.0491575831878701E-2</v>
      </c>
      <c r="AF770" s="5">
        <f t="shared" si="973"/>
        <v>1.0785231822026517E-2</v>
      </c>
      <c r="AG770" s="5">
        <f t="shared" si="974"/>
        <v>2.5432428964689223E-3</v>
      </c>
      <c r="AH770" s="5">
        <f t="shared" si="975"/>
        <v>7.1790841761800871E-4</v>
      </c>
      <c r="AI770" s="5">
        <f t="shared" si="976"/>
        <v>1.4136974004405451E-3</v>
      </c>
      <c r="AJ770" s="5">
        <f t="shared" si="977"/>
        <v>1.3919187259591077E-3</v>
      </c>
      <c r="AK770" s="5">
        <f t="shared" si="978"/>
        <v>9.1365037481235065E-4</v>
      </c>
      <c r="AL770" s="5">
        <f t="shared" si="979"/>
        <v>2.5063081990757859E-5</v>
      </c>
      <c r="AM770" s="5">
        <f t="shared" si="980"/>
        <v>1.6975308230458723E-2</v>
      </c>
      <c r="AN770" s="5">
        <f t="shared" si="981"/>
        <v>1.2008735496342609E-2</v>
      </c>
      <c r="AO770" s="5">
        <f t="shared" si="982"/>
        <v>4.24763209784798E-3</v>
      </c>
      <c r="AP770" s="5">
        <f t="shared" si="983"/>
        <v>1.0016252165857898E-3</v>
      </c>
      <c r="AQ770" s="5">
        <f t="shared" si="984"/>
        <v>1.7714335623761143E-4</v>
      </c>
      <c r="AR770" s="5">
        <f t="shared" si="985"/>
        <v>1.0157308698882537E-4</v>
      </c>
      <c r="AS770" s="5">
        <f t="shared" si="986"/>
        <v>2.0001661146036093E-4</v>
      </c>
      <c r="AT770" s="5">
        <f t="shared" si="987"/>
        <v>1.96935261328064E-4</v>
      </c>
      <c r="AU770" s="5">
        <f t="shared" si="988"/>
        <v>1.292675872308366E-4</v>
      </c>
      <c r="AV770" s="5">
        <f t="shared" si="989"/>
        <v>6.3638079574201303E-5</v>
      </c>
      <c r="AW770" s="5">
        <f t="shared" si="990"/>
        <v>9.6983755741002767E-7</v>
      </c>
      <c r="AX770" s="5">
        <f t="shared" si="991"/>
        <v>5.5712652032276211E-3</v>
      </c>
      <c r="AY770" s="5">
        <f t="shared" si="992"/>
        <v>3.9412450894701669E-3</v>
      </c>
      <c r="AZ770" s="5">
        <f t="shared" si="993"/>
        <v>1.3940651080721911E-3</v>
      </c>
      <c r="BA770" s="5">
        <f t="shared" si="994"/>
        <v>3.2873156941132866E-4</v>
      </c>
      <c r="BB770" s="5">
        <f t="shared" si="995"/>
        <v>5.8138126459391534E-5</v>
      </c>
      <c r="BC770" s="5">
        <f t="shared" si="996"/>
        <v>8.2256578016184175E-6</v>
      </c>
      <c r="BD770" s="5">
        <f t="shared" si="997"/>
        <v>1.1975868308605874E-5</v>
      </c>
      <c r="BE770" s="5">
        <f t="shared" si="998"/>
        <v>2.3582748830370781E-5</v>
      </c>
      <c r="BF770" s="5">
        <f t="shared" si="999"/>
        <v>2.3219445474225334E-5</v>
      </c>
      <c r="BG770" s="5">
        <f t="shared" si="1000"/>
        <v>1.5241159318294968E-5</v>
      </c>
      <c r="BH770" s="5">
        <f t="shared" si="1001"/>
        <v>7.5031810392556192E-6</v>
      </c>
      <c r="BI770" s="5">
        <f t="shared" si="1002"/>
        <v>2.955036400165027E-6</v>
      </c>
      <c r="BJ770" s="8">
        <f t="shared" si="1003"/>
        <v>0.66724956020424175</v>
      </c>
      <c r="BK770" s="8">
        <f t="shared" si="1004"/>
        <v>0.20759012102144064</v>
      </c>
      <c r="BL770" s="8">
        <f t="shared" si="1005"/>
        <v>0.12085741696308253</v>
      </c>
      <c r="BM770" s="8">
        <f t="shared" si="1006"/>
        <v>0.49644532398439434</v>
      </c>
      <c r="BN770" s="8">
        <f t="shared" si="1007"/>
        <v>0.49937078285425396</v>
      </c>
    </row>
    <row r="771" spans="1:66" x14ac:dyDescent="0.25">
      <c r="A771" t="s">
        <v>24</v>
      </c>
      <c r="B771" t="s">
        <v>326</v>
      </c>
      <c r="C771" t="s">
        <v>26</v>
      </c>
      <c r="D771" t="s">
        <v>505</v>
      </c>
      <c r="E771">
        <f>VLOOKUP(A771,home!$A$2:$E$405,3,FALSE)</f>
        <v>1.62917933130699</v>
      </c>
      <c r="F771">
        <f>VLOOKUP(B771,home!$B$2:$E$405,3,FALSE)</f>
        <v>0.79</v>
      </c>
      <c r="G771">
        <f>VLOOKUP(C771,away!$B$2:$E$405,4,FALSE)</f>
        <v>1.1499999999999999</v>
      </c>
      <c r="H771">
        <f>VLOOKUP(A771,away!$A$2:$E$405,3,FALSE)</f>
        <v>1.4103343465045599</v>
      </c>
      <c r="I771">
        <f>VLOOKUP(C771,away!$B$2:$E$405,3,FALSE)</f>
        <v>0.88</v>
      </c>
      <c r="J771">
        <f>VLOOKUP(B771,home!$B$2:$E$405,4,FALSE)</f>
        <v>1.29</v>
      </c>
      <c r="K771" s="3">
        <f t="shared" si="952"/>
        <v>1.4801094224924005</v>
      </c>
      <c r="L771" s="3">
        <f t="shared" si="953"/>
        <v>1.6010115501519764</v>
      </c>
      <c r="M771" s="5">
        <f t="shared" si="954"/>
        <v>4.5907766444531886E-2</v>
      </c>
      <c r="N771" s="5">
        <f t="shared" si="955"/>
        <v>6.7948517680132076E-2</v>
      </c>
      <c r="O771" s="5">
        <f t="shared" si="956"/>
        <v>7.3498864319374885E-2</v>
      </c>
      <c r="P771" s="5">
        <f t="shared" si="957"/>
        <v>0.10878636162159724</v>
      </c>
      <c r="Q771" s="5">
        <f t="shared" si="958"/>
        <v>5.0285620631377495E-2</v>
      </c>
      <c r="R771" s="5">
        <f t="shared" si="959"/>
        <v>5.8836265349186095E-2</v>
      </c>
      <c r="S771" s="5">
        <f t="shared" si="960"/>
        <v>6.4447006418641331E-2</v>
      </c>
      <c r="T771" s="5">
        <f t="shared" si="961"/>
        <v>8.0507859437395898E-2</v>
      </c>
      <c r="U771" s="5">
        <f t="shared" si="962"/>
        <v>8.708411072759345E-2</v>
      </c>
      <c r="V771" s="5">
        <f t="shared" si="963"/>
        <v>1.6968698299686783E-2</v>
      </c>
      <c r="W771" s="5">
        <f t="shared" si="964"/>
        <v>2.4809406970793358E-2</v>
      </c>
      <c r="X771" s="5">
        <f t="shared" si="965"/>
        <v>3.9720147112661128E-2</v>
      </c>
      <c r="Y771" s="5">
        <f t="shared" si="966"/>
        <v>3.1796207150553077E-2</v>
      </c>
      <c r="Z771" s="5">
        <f t="shared" si="967"/>
        <v>3.1399180130617821E-2</v>
      </c>
      <c r="AA771" s="5">
        <f t="shared" si="968"/>
        <v>4.6474222369863587E-2</v>
      </c>
      <c r="AB771" s="5">
        <f t="shared" si="969"/>
        <v>3.4393467216321111E-2</v>
      </c>
      <c r="AC771" s="5">
        <f t="shared" si="970"/>
        <v>2.5131408752317214E-3</v>
      </c>
      <c r="AD771" s="5">
        <f t="shared" si="971"/>
        <v>9.1801592559799736E-3</v>
      </c>
      <c r="AE771" s="5">
        <f t="shared" si="972"/>
        <v>1.4697541001058516E-2</v>
      </c>
      <c r="AF771" s="5">
        <f t="shared" si="973"/>
        <v>1.1765466450763463E-2</v>
      </c>
      <c r="AG771" s="5">
        <f t="shared" si="974"/>
        <v>6.2788825601992962E-3</v>
      </c>
      <c r="AH771" s="5">
        <f t="shared" si="975"/>
        <v>1.2567612513605393E-2</v>
      </c>
      <c r="AI771" s="5">
        <f t="shared" si="976"/>
        <v>1.8601441699620743E-2</v>
      </c>
      <c r="AJ771" s="5">
        <f t="shared" si="977"/>
        <v>1.3766084565775862E-2</v>
      </c>
      <c r="AK771" s="5">
        <f t="shared" si="978"/>
        <v>6.7917704922106853E-3</v>
      </c>
      <c r="AL771" s="5">
        <f t="shared" si="979"/>
        <v>2.3821281080124474E-4</v>
      </c>
      <c r="AM771" s="5">
        <f t="shared" si="980"/>
        <v>2.7175280429513568E-3</v>
      </c>
      <c r="AN771" s="5">
        <f t="shared" si="981"/>
        <v>4.3507937846270191E-3</v>
      </c>
      <c r="AO771" s="5">
        <f t="shared" si="982"/>
        <v>3.4828355507586441E-3</v>
      </c>
      <c r="AP771" s="5">
        <f t="shared" si="983"/>
        <v>1.8586866480148369E-3</v>
      </c>
      <c r="AQ771" s="5">
        <f t="shared" si="984"/>
        <v>7.4394469789625377E-4</v>
      </c>
      <c r="AR771" s="5">
        <f t="shared" si="985"/>
        <v>4.0241785584233455E-3</v>
      </c>
      <c r="AS771" s="5">
        <f t="shared" si="986"/>
        <v>5.9562246021142773E-3</v>
      </c>
      <c r="AT771" s="5">
        <f t="shared" si="987"/>
        <v>4.4079320780351971E-3</v>
      </c>
      <c r="AU771" s="5">
        <f t="shared" si="988"/>
        <v>2.1747406008021343E-3</v>
      </c>
      <c r="AV771" s="5">
        <f t="shared" si="989"/>
        <v>8.047135136810058E-4</v>
      </c>
      <c r="AW771" s="5">
        <f t="shared" si="990"/>
        <v>1.5680174853077013E-5</v>
      </c>
      <c r="AX771" s="5">
        <f t="shared" si="991"/>
        <v>6.7037314370993852E-4</v>
      </c>
      <c r="AY771" s="5">
        <f t="shared" si="992"/>
        <v>1.0732751459913024E-3</v>
      </c>
      <c r="AZ771" s="5">
        <f t="shared" si="993"/>
        <v>8.5916295261156202E-4</v>
      </c>
      <c r="BA771" s="5">
        <f t="shared" si="994"/>
        <v>4.5850993686459541E-4</v>
      </c>
      <c r="BB771" s="5">
        <f t="shared" si="995"/>
        <v>1.8351992619491768E-4</v>
      </c>
      <c r="BC771" s="5">
        <f t="shared" si="996"/>
        <v>5.876350430422023E-5</v>
      </c>
      <c r="BD771" s="5">
        <f t="shared" si="997"/>
        <v>1.0737927253182855E-3</v>
      </c>
      <c r="BE771" s="5">
        <f t="shared" si="998"/>
        <v>1.5893307305473881E-3</v>
      </c>
      <c r="BF771" s="5">
        <f t="shared" si="999"/>
        <v>1.1761916948699602E-3</v>
      </c>
      <c r="BG771" s="5">
        <f t="shared" si="1000"/>
        <v>5.8029747007811144E-4</v>
      </c>
      <c r="BH771" s="5">
        <f t="shared" si="1001"/>
        <v>2.1472593832777868E-4</v>
      </c>
      <c r="BI771" s="5">
        <f t="shared" si="1002"/>
        <v>6.356357691449346E-5</v>
      </c>
      <c r="BJ771" s="8">
        <f t="shared" si="1003"/>
        <v>0.35344720158483894</v>
      </c>
      <c r="BK771" s="8">
        <f t="shared" si="1004"/>
        <v>0.23993446161648152</v>
      </c>
      <c r="BL771" s="8">
        <f t="shared" si="1005"/>
        <v>0.37407953074266376</v>
      </c>
      <c r="BM771" s="8">
        <f t="shared" si="1006"/>
        <v>0.5925393830572645</v>
      </c>
      <c r="BN771" s="8">
        <f t="shared" si="1007"/>
        <v>0.40526339604619965</v>
      </c>
    </row>
    <row r="772" spans="1:66" x14ac:dyDescent="0.25">
      <c r="A772" t="s">
        <v>24</v>
      </c>
      <c r="B772" t="s">
        <v>292</v>
      </c>
      <c r="C772" t="s">
        <v>180</v>
      </c>
      <c r="D772" t="s">
        <v>505</v>
      </c>
      <c r="E772">
        <f>VLOOKUP(A772,home!$A$2:$E$405,3,FALSE)</f>
        <v>1.62917933130699</v>
      </c>
      <c r="F772">
        <f>VLOOKUP(B772,home!$B$2:$E$405,3,FALSE)</f>
        <v>1.7</v>
      </c>
      <c r="G772">
        <f>VLOOKUP(C772,away!$B$2:$E$405,4,FALSE)</f>
        <v>1.05</v>
      </c>
      <c r="H772">
        <f>VLOOKUP(A772,away!$A$2:$E$405,3,FALSE)</f>
        <v>1.4103343465045599</v>
      </c>
      <c r="I772">
        <f>VLOOKUP(C772,away!$B$2:$E$405,3,FALSE)</f>
        <v>0.54</v>
      </c>
      <c r="J772">
        <f>VLOOKUP(B772,home!$B$2:$E$405,4,FALSE)</f>
        <v>0.92</v>
      </c>
      <c r="K772" s="3">
        <f t="shared" si="952"/>
        <v>2.9080851063829773</v>
      </c>
      <c r="L772" s="3">
        <f t="shared" si="953"/>
        <v>0.70065410334346545</v>
      </c>
      <c r="M772" s="5">
        <f t="shared" si="954"/>
        <v>2.7085975081501294E-2</v>
      </c>
      <c r="N772" s="5">
        <f t="shared" si="955"/>
        <v>7.8768320726374366E-2</v>
      </c>
      <c r="O772" s="5">
        <f t="shared" si="956"/>
        <v>1.8977899583912737E-2</v>
      </c>
      <c r="P772" s="5">
        <f t="shared" si="957"/>
        <v>5.5189347130408337E-2</v>
      </c>
      <c r="Q772" s="5">
        <f t="shared" si="958"/>
        <v>0.11453249017958345</v>
      </c>
      <c r="R772" s="5">
        <f t="shared" si="959"/>
        <v>6.6484716081543519E-3</v>
      </c>
      <c r="S772" s="5">
        <f t="shared" si="960"/>
        <v>2.8112925854762025E-2</v>
      </c>
      <c r="T772" s="5">
        <f t="shared" si="961"/>
        <v>8.0247659210470307E-2</v>
      </c>
      <c r="U772" s="5">
        <f t="shared" si="962"/>
        <v>1.9334321263883753E-2</v>
      </c>
      <c r="V772" s="5">
        <f t="shared" si="963"/>
        <v>6.3646469731264178E-3</v>
      </c>
      <c r="W772" s="5">
        <f t="shared" si="964"/>
        <v>0.11102340962940041</v>
      </c>
      <c r="X772" s="5">
        <f t="shared" si="965"/>
        <v>7.7789007524021819E-2</v>
      </c>
      <c r="Y772" s="5">
        <f t="shared" si="966"/>
        <v>2.7251593658360794E-2</v>
      </c>
      <c r="Z772" s="5">
        <f t="shared" si="967"/>
        <v>1.5527596377386253E-3</v>
      </c>
      <c r="AA772" s="5">
        <f t="shared" si="968"/>
        <v>4.5155571763003241E-3</v>
      </c>
      <c r="AB772" s="5">
        <f t="shared" si="969"/>
        <v>6.5658122857098723E-3</v>
      </c>
      <c r="AC772" s="5">
        <f t="shared" si="970"/>
        <v>8.1052258157920823E-4</v>
      </c>
      <c r="AD772" s="5">
        <f t="shared" si="971"/>
        <v>8.071638100077895E-2</v>
      </c>
      <c r="AE772" s="5">
        <f t="shared" si="972"/>
        <v>5.6554263555230307E-2</v>
      </c>
      <c r="AF772" s="5">
        <f t="shared" si="973"/>
        <v>1.9812488410769956E-2</v>
      </c>
      <c r="AG772" s="5">
        <f t="shared" si="974"/>
        <v>4.6272337674836085E-3</v>
      </c>
      <c r="AH772" s="5">
        <f t="shared" si="975"/>
        <v>2.7198685292192015E-4</v>
      </c>
      <c r="AI772" s="5">
        <f t="shared" si="976"/>
        <v>7.9096091611421352E-4</v>
      </c>
      <c r="AJ772" s="5">
        <f t="shared" si="977"/>
        <v>1.15009082994139E-3</v>
      </c>
      <c r="AK772" s="5">
        <f t="shared" si="978"/>
        <v>1.1148540045133979E-3</v>
      </c>
      <c r="AL772" s="5">
        <f t="shared" si="979"/>
        <v>6.605959279990637E-5</v>
      </c>
      <c r="AM772" s="5">
        <f t="shared" si="980"/>
        <v>4.6946021085899854E-2</v>
      </c>
      <c r="AN772" s="5">
        <f t="shared" si="981"/>
        <v>3.2892922309484582E-2</v>
      </c>
      <c r="AO772" s="5">
        <f t="shared" si="982"/>
        <v>1.1523280493549094E-2</v>
      </c>
      <c r="AP772" s="5">
        <f t="shared" si="983"/>
        <v>2.6912779205942958E-3</v>
      </c>
      <c r="AQ772" s="5">
        <f t="shared" si="984"/>
        <v>4.7141372957551568E-4</v>
      </c>
      <c r="AR772" s="5">
        <f t="shared" si="985"/>
        <v>3.81137409110438E-5</v>
      </c>
      <c r="AS772" s="5">
        <f t="shared" si="986"/>
        <v>1.1083800229194605E-4</v>
      </c>
      <c r="AT772" s="5">
        <f t="shared" si="987"/>
        <v>1.6116317184322533E-4</v>
      </c>
      <c r="AU772" s="5">
        <f t="shared" si="988"/>
        <v>1.5622540657824133E-4</v>
      </c>
      <c r="AV772" s="5">
        <f t="shared" si="989"/>
        <v>1.135791945272022E-4</v>
      </c>
      <c r="AW772" s="5">
        <f t="shared" si="990"/>
        <v>3.738902787386931E-6</v>
      </c>
      <c r="AX772" s="5">
        <f t="shared" si="991"/>
        <v>2.275383745397442E-2</v>
      </c>
      <c r="AY772" s="5">
        <f t="shared" si="992"/>
        <v>1.5942569578937409E-2</v>
      </c>
      <c r="AZ772" s="5">
        <f t="shared" si="993"/>
        <v>5.5851133966605985E-3</v>
      </c>
      <c r="BA772" s="5">
        <f t="shared" si="994"/>
        <v>1.3044108730029364E-3</v>
      </c>
      <c r="BB772" s="5">
        <f t="shared" si="995"/>
        <v>2.2848520765383483E-4</v>
      </c>
      <c r="BC772" s="5">
        <f t="shared" si="996"/>
        <v>3.2017819659188635E-5</v>
      </c>
      <c r="BD772" s="5">
        <f t="shared" si="997"/>
        <v>4.4507581605154234E-6</v>
      </c>
      <c r="BE772" s="5">
        <f t="shared" si="998"/>
        <v>1.2943183518707402E-5</v>
      </c>
      <c r="BF772" s="5">
        <f t="shared" si="999"/>
        <v>1.8819939609967307E-5</v>
      </c>
      <c r="BG772" s="5">
        <f t="shared" si="1000"/>
        <v>1.8243328694257662E-5</v>
      </c>
      <c r="BH772" s="5">
        <f t="shared" si="1001"/>
        <v>1.3263288116654979E-5</v>
      </c>
      <c r="BI772" s="5">
        <f t="shared" si="1002"/>
        <v>7.7141541267421385E-6</v>
      </c>
      <c r="BJ772" s="8">
        <f t="shared" si="1003"/>
        <v>0.79169419753146575</v>
      </c>
      <c r="BK772" s="8">
        <f t="shared" si="1004"/>
        <v>0.13357204679311457</v>
      </c>
      <c r="BL772" s="8">
        <f t="shared" si="1005"/>
        <v>6.0025308689830477E-2</v>
      </c>
      <c r="BM772" s="8">
        <f t="shared" si="1006"/>
        <v>0.66970297766606468</v>
      </c>
      <c r="BN772" s="8">
        <f t="shared" si="1007"/>
        <v>0.3012025043099345</v>
      </c>
    </row>
    <row r="773" spans="1:66" x14ac:dyDescent="0.25">
      <c r="A773" t="s">
        <v>196</v>
      </c>
      <c r="B773" t="s">
        <v>197</v>
      </c>
      <c r="C773" t="s">
        <v>202</v>
      </c>
      <c r="D773" t="s">
        <v>505</v>
      </c>
      <c r="E773">
        <f>VLOOKUP(A773,home!$A$2:$E$405,3,FALSE)</f>
        <v>1.5814814814814799</v>
      </c>
      <c r="F773">
        <f>VLOOKUP(B773,home!$B$2:$E$405,3,FALSE)</f>
        <v>0.97</v>
      </c>
      <c r="G773">
        <f>VLOOKUP(C773,away!$B$2:$E$405,4,FALSE)</f>
        <v>1.31</v>
      </c>
      <c r="H773">
        <f>VLOOKUP(A773,away!$A$2:$E$405,3,FALSE)</f>
        <v>1.3925925925925899</v>
      </c>
      <c r="I773">
        <f>VLOOKUP(C773,away!$B$2:$E$405,3,FALSE)</f>
        <v>0.51</v>
      </c>
      <c r="J773">
        <f>VLOOKUP(B773,home!$B$2:$E$405,4,FALSE)</f>
        <v>1.72</v>
      </c>
      <c r="K773" s="3">
        <f t="shared" si="952"/>
        <v>2.0095885185185165</v>
      </c>
      <c r="L773" s="3">
        <f t="shared" si="953"/>
        <v>1.2215822222222199</v>
      </c>
      <c r="M773" s="5">
        <f t="shared" si="954"/>
        <v>3.95112143118133E-2</v>
      </c>
      <c r="N773" s="5">
        <f t="shared" si="955"/>
        <v>7.9401282633744505E-2</v>
      </c>
      <c r="O773" s="5">
        <f t="shared" si="956"/>
        <v>4.8266196981723276E-2</v>
      </c>
      <c r="P773" s="5">
        <f t="shared" si="957"/>
        <v>9.6995195287024175E-2</v>
      </c>
      <c r="Q773" s="5">
        <f t="shared" si="958"/>
        <v>7.9781952968208322E-2</v>
      </c>
      <c r="R773" s="5">
        <f t="shared" si="959"/>
        <v>2.9480564083574468E-2</v>
      </c>
      <c r="S773" s="5">
        <f t="shared" si="960"/>
        <v>5.9527833253375087E-2</v>
      </c>
      <c r="T773" s="5">
        <f t="shared" si="961"/>
        <v>9.7460215400132569E-2</v>
      </c>
      <c r="U773" s="5">
        <f t="shared" si="962"/>
        <v>5.92438031018006E-2</v>
      </c>
      <c r="V773" s="5">
        <f t="shared" si="963"/>
        <v>1.6237060546513159E-2</v>
      </c>
      <c r="W773" s="5">
        <f t="shared" si="964"/>
        <v>5.3442965556631909E-2</v>
      </c>
      <c r="X773" s="5">
        <f t="shared" si="965"/>
        <v>6.5284976626815969E-2</v>
      </c>
      <c r="Y773" s="5">
        <f t="shared" si="966"/>
        <v>3.9875483412755777E-2</v>
      </c>
      <c r="Z773" s="5">
        <f t="shared" si="967"/>
        <v>1.2004310995192488E-2</v>
      </c>
      <c r="AA773" s="5">
        <f t="shared" si="968"/>
        <v>2.4123725548664408E-2</v>
      </c>
      <c r="AB773" s="5">
        <f t="shared" si="969"/>
        <v>2.4239380943243901E-2</v>
      </c>
      <c r="AC773" s="5">
        <f t="shared" si="970"/>
        <v>2.4912497724180961E-3</v>
      </c>
      <c r="AD773" s="5">
        <f t="shared" si="971"/>
        <v>2.6849592494547009E-2</v>
      </c>
      <c r="AE773" s="5">
        <f t="shared" si="972"/>
        <v>3.2798984865249771E-2</v>
      </c>
      <c r="AF773" s="5">
        <f t="shared" si="973"/>
        <v>2.0033328409162391E-2</v>
      </c>
      <c r="AG773" s="5">
        <f t="shared" si="974"/>
        <v>8.1574526121907086E-3</v>
      </c>
      <c r="AH773" s="5">
        <f t="shared" si="975"/>
        <v>3.6660632254384689E-3</v>
      </c>
      <c r="AI773" s="5">
        <f t="shared" si="976"/>
        <v>7.367278566004107E-3</v>
      </c>
      <c r="AJ773" s="5">
        <f t="shared" si="977"/>
        <v>7.4025992094847075E-3</v>
      </c>
      <c r="AK773" s="5">
        <f t="shared" si="978"/>
        <v>4.9587261261915721E-3</v>
      </c>
      <c r="AL773" s="5">
        <f t="shared" si="979"/>
        <v>2.4462853131011021E-4</v>
      </c>
      <c r="AM773" s="5">
        <f t="shared" si="980"/>
        <v>1.0791326560788518E-2</v>
      </c>
      <c r="AN773" s="5">
        <f t="shared" si="981"/>
        <v>1.3182492680853704E-2</v>
      </c>
      <c r="AO773" s="5">
        <f t="shared" si="982"/>
        <v>8.0517493517527107E-3</v>
      </c>
      <c r="AP773" s="5">
        <f t="shared" si="983"/>
        <v>3.2786246219634651E-3</v>
      </c>
      <c r="AQ773" s="5">
        <f t="shared" si="984"/>
        <v>1.0012773878826545E-3</v>
      </c>
      <c r="AR773" s="5">
        <f t="shared" si="985"/>
        <v>8.9567953234765579E-4</v>
      </c>
      <c r="AS773" s="5">
        <f t="shared" si="986"/>
        <v>1.7999473044778831E-3</v>
      </c>
      <c r="AT773" s="5">
        <f t="shared" si="987"/>
        <v>1.8085767185085535E-3</v>
      </c>
      <c r="AU773" s="5">
        <f t="shared" si="988"/>
        <v>1.2114983361248947E-3</v>
      </c>
      <c r="AV773" s="5">
        <f t="shared" si="989"/>
        <v>6.0865328662021879E-4</v>
      </c>
      <c r="AW773" s="5">
        <f t="shared" si="990"/>
        <v>1.6681475106695778E-5</v>
      </c>
      <c r="AX773" s="5">
        <f t="shared" si="991"/>
        <v>3.6143543260240851E-3</v>
      </c>
      <c r="AY773" s="5">
        <f t="shared" si="992"/>
        <v>4.4152309894829964E-3</v>
      </c>
      <c r="AZ773" s="5">
        <f t="shared" si="993"/>
        <v>2.6967838418785251E-3</v>
      </c>
      <c r="BA773" s="5">
        <f t="shared" si="994"/>
        <v>1.0981143994716483E-3</v>
      </c>
      <c r="BB773" s="5">
        <f t="shared" si="995"/>
        <v>3.3535925709019882E-4</v>
      </c>
      <c r="BC773" s="5">
        <f t="shared" si="996"/>
        <v>8.1933781303807475E-5</v>
      </c>
      <c r="BD773" s="5">
        <f t="shared" si="997"/>
        <v>1.8235769892070163E-4</v>
      </c>
      <c r="BE773" s="5">
        <f t="shared" si="998"/>
        <v>3.6646393801449846E-4</v>
      </c>
      <c r="BF773" s="5">
        <f t="shared" si="999"/>
        <v>3.6822086114250875E-4</v>
      </c>
      <c r="BG773" s="5">
        <f t="shared" si="1000"/>
        <v>2.4665747161032881E-4</v>
      </c>
      <c r="BH773" s="5">
        <f t="shared" si="1001"/>
        <v>1.2392000573873096E-4</v>
      </c>
      <c r="BI773" s="5">
        <f t="shared" si="1002"/>
        <v>4.9805644149460471E-5</v>
      </c>
      <c r="BJ773" s="8">
        <f t="shared" si="1003"/>
        <v>0.55163348217793129</v>
      </c>
      <c r="BK773" s="8">
        <f t="shared" si="1004"/>
        <v>0.21942241269193691</v>
      </c>
      <c r="BL773" s="8">
        <f t="shared" si="1005"/>
        <v>0.21641011858378098</v>
      </c>
      <c r="BM773" s="8">
        <f t="shared" si="1006"/>
        <v>0.62163536866837732</v>
      </c>
      <c r="BN773" s="8">
        <f t="shared" si="1007"/>
        <v>0.37343640626608804</v>
      </c>
    </row>
    <row r="774" spans="1:66" x14ac:dyDescent="0.25">
      <c r="A774" t="s">
        <v>196</v>
      </c>
      <c r="B774" t="s">
        <v>306</v>
      </c>
      <c r="C774" t="s">
        <v>205</v>
      </c>
      <c r="D774" t="s">
        <v>505</v>
      </c>
      <c r="E774">
        <f>VLOOKUP(A774,home!$A$2:$E$405,3,FALSE)</f>
        <v>1.5814814814814799</v>
      </c>
      <c r="F774">
        <f>VLOOKUP(B774,home!$B$2:$E$405,3,FALSE)</f>
        <v>1.94</v>
      </c>
      <c r="G774">
        <f>VLOOKUP(C774,away!$B$2:$E$405,4,FALSE)</f>
        <v>0.93</v>
      </c>
      <c r="H774">
        <f>VLOOKUP(A774,away!$A$2:$E$405,3,FALSE)</f>
        <v>1.3925925925925899</v>
      </c>
      <c r="I774">
        <f>VLOOKUP(C774,away!$B$2:$E$405,3,FALSE)</f>
        <v>1.39</v>
      </c>
      <c r="J774">
        <f>VLOOKUP(B774,home!$B$2:$E$405,4,FALSE)</f>
        <v>0.62</v>
      </c>
      <c r="K774" s="3">
        <f t="shared" si="952"/>
        <v>2.8533088888888862</v>
      </c>
      <c r="L774" s="3">
        <f t="shared" si="953"/>
        <v>1.200136296296294</v>
      </c>
      <c r="M774" s="5">
        <f t="shared" si="954"/>
        <v>1.736245460956197E-2</v>
      </c>
      <c r="N774" s="5">
        <f t="shared" si="955"/>
        <v>4.9540446070392985E-2</v>
      </c>
      <c r="O774" s="5">
        <f t="shared" si="956"/>
        <v>2.0837311969732219E-2</v>
      </c>
      <c r="P774" s="5">
        <f t="shared" si="957"/>
        <v>5.9455287463787726E-2</v>
      </c>
      <c r="Q774" s="5">
        <f t="shared" si="958"/>
        <v>7.0677097566086408E-2</v>
      </c>
      <c r="R774" s="5">
        <f t="shared" si="959"/>
        <v>1.2503807206062431E-2</v>
      </c>
      <c r="S774" s="5">
        <f t="shared" si="960"/>
        <v>5.0899070536012433E-2</v>
      </c>
      <c r="T774" s="5">
        <f t="shared" si="961"/>
        <v>8.482215010593476E-2</v>
      </c>
      <c r="U774" s="5">
        <f t="shared" si="962"/>
        <v>3.5677224246010844E-2</v>
      </c>
      <c r="V774" s="5">
        <f t="shared" si="963"/>
        <v>1.9366302099113008E-2</v>
      </c>
      <c r="W774" s="5">
        <f t="shared" si="964"/>
        <v>6.7221196908727146E-2</v>
      </c>
      <c r="X774" s="5">
        <f t="shared" si="965"/>
        <v>8.0674598290643676E-2</v>
      </c>
      <c r="Y774" s="5">
        <f t="shared" si="966"/>
        <v>4.8410256798862225E-2</v>
      </c>
      <c r="Z774" s="5">
        <f t="shared" si="967"/>
        <v>5.0020909566288949E-3</v>
      </c>
      <c r="AA774" s="5">
        <f t="shared" si="968"/>
        <v>1.4272510589579939E-2</v>
      </c>
      <c r="AB774" s="5">
        <f t="shared" si="969"/>
        <v>2.0361940666004604E-2</v>
      </c>
      <c r="AC774" s="5">
        <f t="shared" si="970"/>
        <v>4.144823860976421E-3</v>
      </c>
      <c r="AD774" s="5">
        <f t="shared" si="971"/>
        <v>4.7950709665355321E-2</v>
      </c>
      <c r="AE774" s="5">
        <f t="shared" si="972"/>
        <v>5.7547387102558439E-2</v>
      </c>
      <c r="AF774" s="5">
        <f t="shared" si="973"/>
        <v>3.4532354009396811E-2</v>
      </c>
      <c r="AG774" s="5">
        <f t="shared" si="974"/>
        <v>1.3814510481076661E-2</v>
      </c>
      <c r="AH774" s="5">
        <f t="shared" si="975"/>
        <v>1.5007977286064476E-3</v>
      </c>
      <c r="AI774" s="5">
        <f t="shared" si="976"/>
        <v>4.2822394994570271E-3</v>
      </c>
      <c r="AJ774" s="5">
        <f t="shared" si="977"/>
        <v>6.1092760140759169E-3</v>
      </c>
      <c r="AK774" s="5">
        <f t="shared" si="978"/>
        <v>5.8105505185461594E-3</v>
      </c>
      <c r="AL774" s="5">
        <f t="shared" si="979"/>
        <v>5.6773468886225963E-4</v>
      </c>
      <c r="AM774" s="5">
        <f t="shared" si="980"/>
        <v>2.7363637223337713E-2</v>
      </c>
      <c r="AN774" s="5">
        <f t="shared" si="981"/>
        <v>3.2840094230411926E-2</v>
      </c>
      <c r="AO774" s="5">
        <f t="shared" si="982"/>
        <v>1.9706294529853934E-2</v>
      </c>
      <c r="AP774" s="5">
        <f t="shared" si="983"/>
        <v>7.8834131102609433E-3</v>
      </c>
      <c r="AQ774" s="5">
        <f t="shared" si="984"/>
        <v>2.3652925530805546E-3</v>
      </c>
      <c r="AR774" s="5">
        <f t="shared" si="985"/>
        <v>3.60232365499926E-4</v>
      </c>
      <c r="AS774" s="5">
        <f t="shared" si="986"/>
        <v>1.027854210546409E-3</v>
      </c>
      <c r="AT774" s="5">
        <f t="shared" si="987"/>
        <v>1.4663927777169691E-3</v>
      </c>
      <c r="AU774" s="5">
        <f t="shared" si="988"/>
        <v>1.3946905157540977E-3</v>
      </c>
      <c r="AV774" s="5">
        <f t="shared" si="989"/>
        <v>9.9487071146254808E-4</v>
      </c>
      <c r="AW774" s="5">
        <f t="shared" si="990"/>
        <v>5.4003547515043812E-5</v>
      </c>
      <c r="AX774" s="5">
        <f t="shared" si="991"/>
        <v>1.3012818220280055E-2</v>
      </c>
      <c r="AY774" s="5">
        <f t="shared" si="992"/>
        <v>1.5617155463263836E-2</v>
      </c>
      <c r="AZ774" s="5">
        <f t="shared" si="993"/>
        <v>9.3713575581824485E-3</v>
      </c>
      <c r="BA774" s="5">
        <f t="shared" si="994"/>
        <v>3.7489687837151233E-3</v>
      </c>
      <c r="BB774" s="5">
        <f t="shared" si="995"/>
        <v>1.1248183777545729E-3</v>
      </c>
      <c r="BC774" s="5">
        <f t="shared" si="996"/>
        <v>2.699870723768754E-4</v>
      </c>
      <c r="BD774" s="5">
        <f t="shared" si="997"/>
        <v>7.2054656156189046E-5</v>
      </c>
      <c r="BE774" s="5">
        <f t="shared" si="998"/>
        <v>2.0559419089628654E-4</v>
      </c>
      <c r="BF774" s="5">
        <f t="shared" si="999"/>
        <v>2.933118661941465E-4</v>
      </c>
      <c r="BG774" s="5">
        <f t="shared" si="1000"/>
        <v>2.7896978500944862E-4</v>
      </c>
      <c r="BH774" s="5">
        <f t="shared" si="1001"/>
        <v>1.9899674182472033E-4</v>
      </c>
      <c r="BI774" s="5">
        <f t="shared" si="1002"/>
        <v>1.1355983446168026E-4</v>
      </c>
      <c r="BJ774" s="8">
        <f t="shared" si="1003"/>
        <v>0.68849454412155242</v>
      </c>
      <c r="BK774" s="8">
        <f t="shared" si="1004"/>
        <v>0.16741282872157764</v>
      </c>
      <c r="BL774" s="8">
        <f t="shared" si="1005"/>
        <v>0.12776218609359799</v>
      </c>
      <c r="BM774" s="8">
        <f t="shared" si="1006"/>
        <v>0.74273209309198474</v>
      </c>
      <c r="BN774" s="8">
        <f t="shared" si="1007"/>
        <v>0.23037640488562372</v>
      </c>
    </row>
    <row r="775" spans="1:66" x14ac:dyDescent="0.25">
      <c r="A775" t="s">
        <v>196</v>
      </c>
      <c r="B775" t="s">
        <v>206</v>
      </c>
      <c r="C775" t="s">
        <v>204</v>
      </c>
      <c r="D775" t="s">
        <v>505</v>
      </c>
      <c r="E775">
        <f>VLOOKUP(A775,home!$A$2:$E$405,3,FALSE)</f>
        <v>1.5814814814814799</v>
      </c>
      <c r="F775">
        <f>VLOOKUP(B775,home!$B$2:$E$405,3,FALSE)</f>
        <v>0.55000000000000004</v>
      </c>
      <c r="G775">
        <f>VLOOKUP(C775,away!$B$2:$E$405,4,FALSE)</f>
        <v>0.93</v>
      </c>
      <c r="H775">
        <f>VLOOKUP(A775,away!$A$2:$E$405,3,FALSE)</f>
        <v>1.3925925925925899</v>
      </c>
      <c r="I775">
        <f>VLOOKUP(C775,away!$B$2:$E$405,3,FALSE)</f>
        <v>0.93</v>
      </c>
      <c r="J775">
        <f>VLOOKUP(B775,home!$B$2:$E$405,4,FALSE)</f>
        <v>1.53</v>
      </c>
      <c r="K775" s="3">
        <f t="shared" si="952"/>
        <v>0.80892777777777713</v>
      </c>
      <c r="L775" s="3">
        <f t="shared" si="953"/>
        <v>1.9815199999999962</v>
      </c>
      <c r="M775" s="5">
        <f t="shared" si="954"/>
        <v>6.1393717017034506E-2</v>
      </c>
      <c r="N775" s="5">
        <f t="shared" si="955"/>
        <v>4.9663083076107423E-2</v>
      </c>
      <c r="O775" s="5">
        <f t="shared" si="956"/>
        <v>0.12165287814359398</v>
      </c>
      <c r="P775" s="5">
        <f t="shared" si="957"/>
        <v>9.840839237696819E-2</v>
      </c>
      <c r="Q775" s="5">
        <f t="shared" si="958"/>
        <v>2.0086923715174353E-2</v>
      </c>
      <c r="R775" s="5">
        <f t="shared" si="959"/>
        <v>0.12052880554954694</v>
      </c>
      <c r="S775" s="5">
        <f t="shared" si="960"/>
        <v>3.9434864676512082E-2</v>
      </c>
      <c r="T775" s="5">
        <f t="shared" si="961"/>
        <v>3.9802641080092203E-2</v>
      </c>
      <c r="U775" s="5">
        <f t="shared" si="962"/>
        <v>9.7499098831404826E-2</v>
      </c>
      <c r="V775" s="5">
        <f t="shared" si="963"/>
        <v>7.0233781873116985E-3</v>
      </c>
      <c r="W775" s="5">
        <f t="shared" si="964"/>
        <v>5.4162901877692409E-3</v>
      </c>
      <c r="X775" s="5">
        <f t="shared" si="965"/>
        <v>1.0732487332868485E-2</v>
      </c>
      <c r="Y775" s="5">
        <f t="shared" si="966"/>
        <v>1.0633319149912761E-2</v>
      </c>
      <c r="Z775" s="5">
        <f t="shared" si="967"/>
        <v>7.9610079590845942E-2</v>
      </c>
      <c r="AA775" s="5">
        <f t="shared" si="968"/>
        <v>6.4398804772134971E-2</v>
      </c>
      <c r="AB775" s="5">
        <f t="shared" si="969"/>
        <v>2.6046991017934024E-2</v>
      </c>
      <c r="AC775" s="5">
        <f t="shared" si="970"/>
        <v>7.0361369009983314E-4</v>
      </c>
      <c r="AD775" s="5">
        <f t="shared" si="971"/>
        <v>1.0953468963479376E-3</v>
      </c>
      <c r="AE775" s="5">
        <f t="shared" si="972"/>
        <v>2.1704517820513611E-3</v>
      </c>
      <c r="AF775" s="5">
        <f t="shared" si="973"/>
        <v>2.1503968075852024E-3</v>
      </c>
      <c r="AG775" s="5">
        <f t="shared" si="974"/>
        <v>1.4203514273887408E-3</v>
      </c>
      <c r="AH775" s="5">
        <f t="shared" si="975"/>
        <v>3.9437241227713186E-2</v>
      </c>
      <c r="AI775" s="5">
        <f t="shared" si="976"/>
        <v>3.1901879908020167E-2</v>
      </c>
      <c r="AJ775" s="5">
        <f t="shared" si="977"/>
        <v>1.2903158410464135E-2</v>
      </c>
      <c r="AK775" s="5">
        <f t="shared" si="978"/>
        <v>3.4792410864304627E-3</v>
      </c>
      <c r="AL775" s="5">
        <f t="shared" si="979"/>
        <v>4.5113080270372861E-5</v>
      </c>
      <c r="AM775" s="5">
        <f t="shared" si="980"/>
        <v>1.7721130615170453E-4</v>
      </c>
      <c r="AN775" s="5">
        <f t="shared" si="981"/>
        <v>3.5114774736572487E-4</v>
      </c>
      <c r="AO775" s="5">
        <f t="shared" si="982"/>
        <v>3.4790314218006491E-4</v>
      </c>
      <c r="AP775" s="5">
        <f t="shared" si="983"/>
        <v>2.2979234476421366E-4</v>
      </c>
      <c r="AQ775" s="5">
        <f t="shared" si="984"/>
        <v>1.1383453174929596E-4</v>
      </c>
      <c r="AR775" s="5">
        <f t="shared" si="985"/>
        <v>1.5629136447507606E-2</v>
      </c>
      <c r="AS775" s="5">
        <f t="shared" si="986"/>
        <v>1.2642842615067989E-2</v>
      </c>
      <c r="AT775" s="5">
        <f t="shared" si="987"/>
        <v>5.113573290700564E-3</v>
      </c>
      <c r="AU775" s="5">
        <f t="shared" si="988"/>
        <v>1.3788371595167344E-3</v>
      </c>
      <c r="AV775" s="5">
        <f t="shared" si="989"/>
        <v>2.7884491984132349E-4</v>
      </c>
      <c r="AW775" s="5">
        <f t="shared" si="990"/>
        <v>2.0086681324539728E-6</v>
      </c>
      <c r="AX775" s="5">
        <f t="shared" si="991"/>
        <v>2.3891858013732602E-5</v>
      </c>
      <c r="AY775" s="5">
        <f t="shared" si="992"/>
        <v>4.7342194491371333E-5</v>
      </c>
      <c r="AZ775" s="5">
        <f t="shared" si="993"/>
        <v>4.6904752614270977E-5</v>
      </c>
      <c r="BA775" s="5">
        <f t="shared" si="994"/>
        <v>3.0980901800076683E-5</v>
      </c>
      <c r="BB775" s="5">
        <f t="shared" si="995"/>
        <v>1.5347319133721959E-5</v>
      </c>
      <c r="BC775" s="5">
        <f t="shared" si="996"/>
        <v>6.0822039619705315E-6</v>
      </c>
      <c r="BD775" s="5">
        <f t="shared" si="997"/>
        <v>5.1615744089108734E-3</v>
      </c>
      <c r="BE775" s="5">
        <f t="shared" si="998"/>
        <v>4.1753409164349163E-3</v>
      </c>
      <c r="BF775" s="5">
        <f t="shared" si="999"/>
        <v>1.688774624498162E-3</v>
      </c>
      <c r="BG775" s="5">
        <f t="shared" si="1000"/>
        <v>4.5536556805426612E-4</v>
      </c>
      <c r="BH775" s="5">
        <f t="shared" si="1001"/>
        <v>9.2089464260663135E-5</v>
      </c>
      <c r="BI775" s="5">
        <f t="shared" si="1002"/>
        <v>1.4898745136224858E-5</v>
      </c>
      <c r="BJ775" s="8">
        <f t="shared" si="1003"/>
        <v>0.14456172975752382</v>
      </c>
      <c r="BK775" s="8">
        <f t="shared" si="1004"/>
        <v>0.20705642122268803</v>
      </c>
      <c r="BL775" s="8">
        <f t="shared" si="1005"/>
        <v>0.564479377107172</v>
      </c>
      <c r="BM775" s="8">
        <f t="shared" si="1006"/>
        <v>0.52392847427344569</v>
      </c>
      <c r="BN775" s="8">
        <f t="shared" si="1007"/>
        <v>0.47173379987842534</v>
      </c>
    </row>
    <row r="776" spans="1:66" x14ac:dyDescent="0.25">
      <c r="A776" t="s">
        <v>196</v>
      </c>
      <c r="B776" t="s">
        <v>307</v>
      </c>
      <c r="C776" t="s">
        <v>198</v>
      </c>
      <c r="D776" t="s">
        <v>505</v>
      </c>
      <c r="E776">
        <f>VLOOKUP(A776,home!$A$2:$E$405,3,FALSE)</f>
        <v>1.5814814814814799</v>
      </c>
      <c r="F776">
        <f>VLOOKUP(B776,home!$B$2:$E$405,3,FALSE)</f>
        <v>1.35</v>
      </c>
      <c r="G776">
        <f>VLOOKUP(C776,away!$B$2:$E$405,4,FALSE)</f>
        <v>0.84</v>
      </c>
      <c r="H776">
        <f>VLOOKUP(A776,away!$A$2:$E$405,3,FALSE)</f>
        <v>1.3925925925925899</v>
      </c>
      <c r="I776">
        <f>VLOOKUP(C776,away!$B$2:$E$405,3,FALSE)</f>
        <v>0.97</v>
      </c>
      <c r="J776">
        <f>VLOOKUP(B776,home!$B$2:$E$405,4,FALSE)</f>
        <v>0.48</v>
      </c>
      <c r="K776" s="3">
        <f t="shared" si="952"/>
        <v>1.7933999999999983</v>
      </c>
      <c r="L776" s="3">
        <f t="shared" si="953"/>
        <v>0.64839111111110981</v>
      </c>
      <c r="M776" s="5">
        <f t="shared" si="954"/>
        <v>8.7004876418489169E-2</v>
      </c>
      <c r="N776" s="5">
        <f t="shared" si="955"/>
        <v>0.15603454536891834</v>
      </c>
      <c r="O776" s="5">
        <f t="shared" si="956"/>
        <v>5.6413188493068984E-2</v>
      </c>
      <c r="P776" s="5">
        <f t="shared" si="957"/>
        <v>0.10117141224346983</v>
      </c>
      <c r="Q776" s="5">
        <f t="shared" si="958"/>
        <v>0.13991617683230897</v>
      </c>
      <c r="R776" s="5">
        <f t="shared" si="959"/>
        <v>1.8288904984170736E-2</v>
      </c>
      <c r="S776" s="5">
        <f t="shared" si="960"/>
        <v>2.9411152215495152E-2</v>
      </c>
      <c r="T776" s="5">
        <f t="shared" si="961"/>
        <v>9.0720405358719336E-2</v>
      </c>
      <c r="U776" s="5">
        <f t="shared" si="962"/>
        <v>3.2799322198611772E-2</v>
      </c>
      <c r="V776" s="5">
        <f t="shared" si="963"/>
        <v>3.8000013177255936E-3</v>
      </c>
      <c r="W776" s="5">
        <f t="shared" si="964"/>
        <v>8.3641890510354214E-2</v>
      </c>
      <c r="X776" s="5">
        <f t="shared" si="965"/>
        <v>5.4232658323442352E-2</v>
      </c>
      <c r="Y776" s="5">
        <f t="shared" si="966"/>
        <v>1.7581986794422983E-2</v>
      </c>
      <c r="Z776" s="5">
        <f t="shared" si="967"/>
        <v>3.9527878078973264E-3</v>
      </c>
      <c r="AA776" s="5">
        <f t="shared" si="968"/>
        <v>7.0889296546830594E-3</v>
      </c>
      <c r="AB776" s="5">
        <f t="shared" si="969"/>
        <v>6.3566432213542955E-3</v>
      </c>
      <c r="AC776" s="5">
        <f t="shared" si="970"/>
        <v>2.7617094270106755E-4</v>
      </c>
      <c r="AD776" s="5">
        <f t="shared" si="971"/>
        <v>3.750084161031729E-2</v>
      </c>
      <c r="AE776" s="5">
        <f t="shared" si="972"/>
        <v>2.4315212359315365E-2</v>
      </c>
      <c r="AF776" s="5">
        <f t="shared" si="973"/>
        <v>7.8828837792795405E-3</v>
      </c>
      <c r="AG776" s="5">
        <f t="shared" si="974"/>
        <v>1.703730590802269E-3</v>
      </c>
      <c r="AH776" s="5">
        <f t="shared" si="975"/>
        <v>6.4073811968724868E-4</v>
      </c>
      <c r="AI776" s="5">
        <f t="shared" si="976"/>
        <v>1.1490997438471109E-3</v>
      </c>
      <c r="AJ776" s="5">
        <f t="shared" si="977"/>
        <v>1.0303977403077035E-3</v>
      </c>
      <c r="AK776" s="5">
        <f t="shared" si="978"/>
        <v>6.1597176915594444E-4</v>
      </c>
      <c r="AL776" s="5">
        <f t="shared" si="979"/>
        <v>1.2845534845327271E-5</v>
      </c>
      <c r="AM776" s="5">
        <f t="shared" si="980"/>
        <v>1.345080186878859E-2</v>
      </c>
      <c r="AN776" s="5">
        <f t="shared" si="981"/>
        <v>8.7213803690392253E-3</v>
      </c>
      <c r="AO776" s="5">
        <f t="shared" si="982"/>
        <v>2.827432753951982E-3</v>
      </c>
      <c r="AP776" s="5">
        <f t="shared" si="983"/>
        <v>6.1109408830895711E-4</v>
      </c>
      <c r="AQ776" s="5">
        <f t="shared" si="984"/>
        <v>9.9056993728018799E-5</v>
      </c>
      <c r="AR776" s="5">
        <f t="shared" si="985"/>
        <v>8.3089780271051713E-5</v>
      </c>
      <c r="AS776" s="5">
        <f t="shared" si="986"/>
        <v>1.4901321193810401E-4</v>
      </c>
      <c r="AT776" s="5">
        <f t="shared" si="987"/>
        <v>1.3362014714489776E-4</v>
      </c>
      <c r="AU776" s="5">
        <f t="shared" si="988"/>
        <v>7.9878123963219799E-5</v>
      </c>
      <c r="AV776" s="5">
        <f t="shared" si="989"/>
        <v>3.5813356878909573E-5</v>
      </c>
      <c r="AW776" s="5">
        <f t="shared" si="990"/>
        <v>4.149195599468616E-7</v>
      </c>
      <c r="AX776" s="5">
        <f t="shared" si="991"/>
        <v>4.0204446785809056E-3</v>
      </c>
      <c r="AY776" s="5">
        <f t="shared" si="992"/>
        <v>2.6068205923058222E-3</v>
      </c>
      <c r="AZ776" s="5">
        <f t="shared" si="993"/>
        <v>8.4511965015624674E-4</v>
      </c>
      <c r="BA776" s="5">
        <f t="shared" si="994"/>
        <v>1.826560229955471E-4</v>
      </c>
      <c r="BB776" s="5">
        <f t="shared" si="995"/>
        <v>2.9608135425304792E-5</v>
      </c>
      <c r="BC776" s="5">
        <f t="shared" si="996"/>
        <v>3.8395303652683182E-6</v>
      </c>
      <c r="BD776" s="5">
        <f t="shared" si="997"/>
        <v>8.9791124919875301E-6</v>
      </c>
      <c r="BE776" s="5">
        <f t="shared" si="998"/>
        <v>1.6103140343130422E-5</v>
      </c>
      <c r="BF776" s="5">
        <f t="shared" si="999"/>
        <v>1.4439685945685041E-5</v>
      </c>
      <c r="BG776" s="5">
        <f t="shared" si="1000"/>
        <v>8.6320442583305071E-6</v>
      </c>
      <c r="BH776" s="5">
        <f t="shared" si="1001"/>
        <v>3.8701770432224805E-6</v>
      </c>
      <c r="BI776" s="5">
        <f t="shared" si="1002"/>
        <v>1.3881551018630378E-6</v>
      </c>
      <c r="BJ776" s="8">
        <f t="shared" si="1003"/>
        <v>0.64692858621152649</v>
      </c>
      <c r="BK776" s="8">
        <f t="shared" si="1004"/>
        <v>0.22428327926503197</v>
      </c>
      <c r="BL776" s="8">
        <f t="shared" si="1005"/>
        <v>0.12491802286026725</v>
      </c>
      <c r="BM776" s="8">
        <f t="shared" si="1006"/>
        <v>0.43864716613155125</v>
      </c>
      <c r="BN776" s="8">
        <f t="shared" si="1007"/>
        <v>0.55882910434042599</v>
      </c>
    </row>
    <row r="777" spans="1:66" x14ac:dyDescent="0.25">
      <c r="A777" t="s">
        <v>196</v>
      </c>
      <c r="B777" t="s">
        <v>303</v>
      </c>
      <c r="C777" t="s">
        <v>201</v>
      </c>
      <c r="D777" t="s">
        <v>505</v>
      </c>
      <c r="E777">
        <f>VLOOKUP(A777,home!$A$2:$E$405,3,FALSE)</f>
        <v>1.5814814814814799</v>
      </c>
      <c r="F777">
        <f>VLOOKUP(B777,home!$B$2:$E$405,3,FALSE)</f>
        <v>0.8</v>
      </c>
      <c r="G777">
        <f>VLOOKUP(C777,away!$B$2:$E$405,4,FALSE)</f>
        <v>0.67</v>
      </c>
      <c r="H777">
        <f>VLOOKUP(A777,away!$A$2:$E$405,3,FALSE)</f>
        <v>1.3925925925925899</v>
      </c>
      <c r="I777">
        <f>VLOOKUP(C777,away!$B$2:$E$405,3,FALSE)</f>
        <v>1.05</v>
      </c>
      <c r="J777">
        <f>VLOOKUP(B777,home!$B$2:$E$405,4,FALSE)</f>
        <v>1.05</v>
      </c>
      <c r="K777" s="3">
        <f t="shared" si="952"/>
        <v>0.84767407407407336</v>
      </c>
      <c r="L777" s="3">
        <f t="shared" si="953"/>
        <v>1.5353333333333306</v>
      </c>
      <c r="M777" s="5">
        <f t="shared" si="954"/>
        <v>9.2272658335541588E-2</v>
      </c>
      <c r="N777" s="5">
        <f t="shared" si="955"/>
        <v>7.8217140216933545E-2</v>
      </c>
      <c r="O777" s="5">
        <f t="shared" si="956"/>
        <v>0.14166928809783458</v>
      </c>
      <c r="P777" s="5">
        <f t="shared" si="957"/>
        <v>0.12008938261306507</v>
      </c>
      <c r="Q777" s="5">
        <f t="shared" si="958"/>
        <v>3.3151320955055553E-2</v>
      </c>
      <c r="R777" s="5">
        <f t="shared" si="959"/>
        <v>0.10875479016310419</v>
      </c>
      <c r="S777" s="5">
        <f t="shared" si="960"/>
        <v>3.9072949876291473E-2</v>
      </c>
      <c r="T777" s="5">
        <f t="shared" si="961"/>
        <v>5.0898328106328522E-2</v>
      </c>
      <c r="U777" s="5">
        <f t="shared" si="962"/>
        <v>9.2188616052629471E-2</v>
      </c>
      <c r="V777" s="5">
        <f t="shared" si="963"/>
        <v>5.6502188575998195E-3</v>
      </c>
      <c r="W777" s="5">
        <f t="shared" si="964"/>
        <v>9.3671717649697131E-3</v>
      </c>
      <c r="X777" s="5">
        <f t="shared" si="965"/>
        <v>1.4381731049816807E-2</v>
      </c>
      <c r="Y777" s="5">
        <f t="shared" si="966"/>
        <v>1.1040375535909351E-2</v>
      </c>
      <c r="Z777" s="5">
        <f t="shared" si="967"/>
        <v>5.5658284832361876E-2</v>
      </c>
      <c r="AA777" s="5">
        <f t="shared" si="968"/>
        <v>4.7180085059823393E-2</v>
      </c>
      <c r="AB777" s="5">
        <f t="shared" si="969"/>
        <v>1.9996667458910908E-2</v>
      </c>
      <c r="AC777" s="5">
        <f t="shared" si="970"/>
        <v>4.5959666335451704E-4</v>
      </c>
      <c r="AD777" s="5">
        <f t="shared" si="971"/>
        <v>1.9850771631408763E-3</v>
      </c>
      <c r="AE777" s="5">
        <f t="shared" si="972"/>
        <v>3.0477551378089531E-3</v>
      </c>
      <c r="AF777" s="5">
        <f t="shared" si="973"/>
        <v>2.3396600274580028E-3</v>
      </c>
      <c r="AG777" s="5">
        <f t="shared" si="974"/>
        <v>1.1973860096079489E-3</v>
      </c>
      <c r="AH777" s="5">
        <f t="shared" si="975"/>
        <v>2.1363504994821536E-2</v>
      </c>
      <c r="AI777" s="5">
        <f t="shared" si="976"/>
        <v>1.8109289315462185E-2</v>
      </c>
      <c r="AJ777" s="5">
        <f t="shared" si="977"/>
        <v>7.675387526311959E-3</v>
      </c>
      <c r="AK777" s="5">
        <f t="shared" si="978"/>
        <v>2.1687423381753939E-3</v>
      </c>
      <c r="AL777" s="5">
        <f t="shared" si="979"/>
        <v>2.392590851888768E-5</v>
      </c>
      <c r="AM777" s="5">
        <f t="shared" si="980"/>
        <v>3.3653968924620618E-4</v>
      </c>
      <c r="AN777" s="5">
        <f t="shared" si="981"/>
        <v>5.1670060288934092E-4</v>
      </c>
      <c r="AO777" s="5">
        <f t="shared" si="982"/>
        <v>3.9665382948471677E-4</v>
      </c>
      <c r="AP777" s="5">
        <f t="shared" si="983"/>
        <v>2.0299861540073354E-4</v>
      </c>
      <c r="AQ777" s="5">
        <f t="shared" si="984"/>
        <v>7.7917635211314774E-5</v>
      </c>
      <c r="AR777" s="5">
        <f t="shared" si="985"/>
        <v>6.5600202670765212E-3</v>
      </c>
      <c r="AS777" s="5">
        <f t="shared" si="986"/>
        <v>5.5607591058012447E-3</v>
      </c>
      <c r="AT777" s="5">
        <f t="shared" si="987"/>
        <v>2.3568556630795211E-3</v>
      </c>
      <c r="AU777" s="5">
        <f t="shared" si="988"/>
        <v>6.6594848064238979E-4</v>
      </c>
      <c r="AV777" s="5">
        <f t="shared" si="989"/>
        <v>1.4112681542739343E-4</v>
      </c>
      <c r="AW777" s="5">
        <f t="shared" si="990"/>
        <v>8.6496297263605993E-7</v>
      </c>
      <c r="AX777" s="5">
        <f t="shared" si="991"/>
        <v>4.7545994911825688E-5</v>
      </c>
      <c r="AY777" s="5">
        <f t="shared" si="992"/>
        <v>7.2998950854622898E-5</v>
      </c>
      <c r="AZ777" s="5">
        <f t="shared" si="993"/>
        <v>5.6038861272732096E-5</v>
      </c>
      <c r="BA777" s="5">
        <f t="shared" si="994"/>
        <v>2.8679443891355948E-5</v>
      </c>
      <c r="BB777" s="5">
        <f t="shared" si="995"/>
        <v>1.1008126546965442E-5</v>
      </c>
      <c r="BC777" s="5">
        <f t="shared" si="996"/>
        <v>3.3802287250215157E-6</v>
      </c>
      <c r="BD777" s="5">
        <f t="shared" si="997"/>
        <v>1.6786362972308008E-3</v>
      </c>
      <c r="BE777" s="5">
        <f t="shared" si="998"/>
        <v>1.42293646896225E-3</v>
      </c>
      <c r="BF777" s="5">
        <f t="shared" si="999"/>
        <v>6.0309317689690334E-4</v>
      </c>
      <c r="BG777" s="5">
        <f t="shared" si="1000"/>
        <v>1.7040881676882462E-4</v>
      </c>
      <c r="BH777" s="5">
        <f t="shared" si="1001"/>
        <v>3.6112783992142957E-5</v>
      </c>
      <c r="BI777" s="5">
        <f t="shared" si="1002"/>
        <v>6.1223741465553614E-6</v>
      </c>
      <c r="BJ777" s="8">
        <f t="shared" si="1003"/>
        <v>0.20737640794546408</v>
      </c>
      <c r="BK777" s="8">
        <f t="shared" si="1004"/>
        <v>0.25764173120522599</v>
      </c>
      <c r="BL777" s="8">
        <f t="shared" si="1005"/>
        <v>0.47830839125709812</v>
      </c>
      <c r="BM777" s="8">
        <f t="shared" si="1006"/>
        <v>0.42475810087073362</v>
      </c>
      <c r="BN777" s="8">
        <f t="shared" si="1007"/>
        <v>0.57415458038153455</v>
      </c>
    </row>
    <row r="778" spans="1:66" x14ac:dyDescent="0.25">
      <c r="A778" t="s">
        <v>32</v>
      </c>
      <c r="B778" t="s">
        <v>212</v>
      </c>
      <c r="C778" t="s">
        <v>313</v>
      </c>
      <c r="D778" t="s">
        <v>505</v>
      </c>
      <c r="E778">
        <f>VLOOKUP(A778,home!$A$2:$E$405,3,FALSE)</f>
        <v>1.2328244274809199</v>
      </c>
      <c r="F778">
        <f>VLOOKUP(B778,home!$B$2:$E$405,3,FALSE)</f>
        <v>0.81</v>
      </c>
      <c r="G778">
        <f>VLOOKUP(C778,away!$B$2:$E$405,4,FALSE)</f>
        <v>1.08</v>
      </c>
      <c r="H778">
        <f>VLOOKUP(A778,away!$A$2:$E$405,3,FALSE)</f>
        <v>1.1412213740457999</v>
      </c>
      <c r="I778">
        <f>VLOOKUP(C778,away!$B$2:$E$405,3,FALSE)</f>
        <v>0.81</v>
      </c>
      <c r="J778">
        <f>VLOOKUP(B778,home!$B$2:$E$405,4,FALSE)</f>
        <v>1.23</v>
      </c>
      <c r="K778" s="3">
        <f t="shared" si="952"/>
        <v>1.0784748091603089</v>
      </c>
      <c r="L778" s="3">
        <f t="shared" si="953"/>
        <v>1.1369988549618306</v>
      </c>
      <c r="M778" s="5">
        <f t="shared" si="954"/>
        <v>0.10910182438774176</v>
      </c>
      <c r="N778" s="5">
        <f t="shared" si="955"/>
        <v>0.11766356923561133</v>
      </c>
      <c r="O778" s="5">
        <f t="shared" si="956"/>
        <v>0.12404864940310911</v>
      </c>
      <c r="P778" s="5">
        <f t="shared" si="957"/>
        <v>0.13378334349161217</v>
      </c>
      <c r="Q778" s="5">
        <f t="shared" si="958"/>
        <v>6.3448597688248357E-2</v>
      </c>
      <c r="R778" s="5">
        <f t="shared" si="959"/>
        <v>7.0521586165448347E-2</v>
      </c>
      <c r="S778" s="5">
        <f t="shared" si="960"/>
        <v>4.1012107488198973E-2</v>
      </c>
      <c r="T778" s="5">
        <f t="shared" si="961"/>
        <v>7.2140982920472246E-2</v>
      </c>
      <c r="U778" s="5">
        <f t="shared" si="962"/>
        <v>7.605575418146418E-2</v>
      </c>
      <c r="V778" s="5">
        <f t="shared" si="963"/>
        <v>5.5877840053435756E-3</v>
      </c>
      <c r="W778" s="5">
        <f t="shared" si="964"/>
        <v>2.2809238094440958E-2</v>
      </c>
      <c r="X778" s="5">
        <f t="shared" si="965"/>
        <v>2.5934077595931138E-2</v>
      </c>
      <c r="Y778" s="5">
        <f t="shared" si="966"/>
        <v>1.4743508265532489E-2</v>
      </c>
      <c r="Z778" s="5">
        <f t="shared" si="967"/>
        <v>2.6727654240068951E-2</v>
      </c>
      <c r="AA778" s="5">
        <f t="shared" si="968"/>
        <v>2.8825101805861082E-2</v>
      </c>
      <c r="AB778" s="5">
        <f t="shared" si="969"/>
        <v>1.5543573084551253E-2</v>
      </c>
      <c r="AC778" s="5">
        <f t="shared" si="970"/>
        <v>4.2824239600193151E-4</v>
      </c>
      <c r="AD778" s="5">
        <f t="shared" si="971"/>
        <v>6.1497971752485642E-3</v>
      </c>
      <c r="AE778" s="5">
        <f t="shared" si="972"/>
        <v>6.9923123465051185E-3</v>
      </c>
      <c r="AF778" s="5">
        <f t="shared" si="973"/>
        <v>3.9751255657558965E-3</v>
      </c>
      <c r="AG778" s="5">
        <f t="shared" si="974"/>
        <v>1.5065710721979847E-3</v>
      </c>
      <c r="AH778" s="5">
        <f t="shared" si="975"/>
        <v>7.5973280666935279E-3</v>
      </c>
      <c r="AI778" s="5">
        <f t="shared" si="976"/>
        <v>8.1935269368555615E-3</v>
      </c>
      <c r="AJ778" s="5">
        <f t="shared" si="977"/>
        <v>4.4182561997875751E-3</v>
      </c>
      <c r="AK778" s="5">
        <f t="shared" si="978"/>
        <v>1.5883260039624191E-3</v>
      </c>
      <c r="AL778" s="5">
        <f t="shared" si="979"/>
        <v>2.100485482566668E-5</v>
      </c>
      <c r="AM778" s="5">
        <f t="shared" si="980"/>
        <v>1.3264802669901608E-3</v>
      </c>
      <c r="AN778" s="5">
        <f t="shared" si="981"/>
        <v>1.5082065446972762E-3</v>
      </c>
      <c r="AO778" s="5">
        <f t="shared" si="982"/>
        <v>8.574145571833713E-4</v>
      </c>
      <c r="AP778" s="5">
        <f t="shared" si="983"/>
        <v>3.2495978991503279E-4</v>
      </c>
      <c r="AQ778" s="5">
        <f t="shared" si="984"/>
        <v>9.2369727260507319E-5</v>
      </c>
      <c r="AR778" s="5">
        <f t="shared" si="985"/>
        <v>1.7276306625199837E-3</v>
      </c>
      <c r="AS778" s="5">
        <f t="shared" si="986"/>
        <v>1.8632061490607373E-3</v>
      </c>
      <c r="AT778" s="5">
        <f t="shared" si="987"/>
        <v>1.0047104480172965E-3</v>
      </c>
      <c r="AU778" s="5">
        <f t="shared" si="988"/>
        <v>3.6118496956227407E-4</v>
      </c>
      <c r="AV778" s="5">
        <f t="shared" si="989"/>
        <v>9.7382222780061377E-5</v>
      </c>
      <c r="AW778" s="5">
        <f t="shared" si="990"/>
        <v>7.1546306089730214E-7</v>
      </c>
      <c r="AX778" s="5">
        <f t="shared" si="991"/>
        <v>2.3842925879952144E-4</v>
      </c>
      <c r="AY778" s="5">
        <f t="shared" si="992"/>
        <v>2.7109379424445387E-4</v>
      </c>
      <c r="AZ778" s="5">
        <f t="shared" si="993"/>
        <v>1.5411666682160112E-4</v>
      </c>
      <c r="BA778" s="5">
        <f t="shared" si="994"/>
        <v>5.841015790223149E-5</v>
      </c>
      <c r="BB778" s="5">
        <f t="shared" si="995"/>
        <v>1.6603070663244231E-5</v>
      </c>
      <c r="BC778" s="5">
        <f t="shared" si="996"/>
        <v>3.7755344665918096E-6</v>
      </c>
      <c r="BD778" s="5">
        <f t="shared" si="997"/>
        <v>3.2738568084702836E-4</v>
      </c>
      <c r="BE778" s="5">
        <f t="shared" si="998"/>
        <v>3.5307720967331667E-4</v>
      </c>
      <c r="BF778" s="5">
        <f t="shared" si="999"/>
        <v>1.9039243816064229E-4</v>
      </c>
      <c r="BG778" s="5">
        <f t="shared" si="1000"/>
        <v>6.8444482803621542E-5</v>
      </c>
      <c r="BH778" s="5">
        <f t="shared" si="1001"/>
        <v>1.8453912632427944E-5</v>
      </c>
      <c r="BI778" s="5">
        <f t="shared" si="1002"/>
        <v>3.9804159809037494E-6</v>
      </c>
      <c r="BJ778" s="8">
        <f t="shared" si="1003"/>
        <v>0.34021563932888804</v>
      </c>
      <c r="BK778" s="8">
        <f t="shared" si="1004"/>
        <v>0.29020540041796855</v>
      </c>
      <c r="BL778" s="8">
        <f t="shared" si="1005"/>
        <v>0.3428079504397713</v>
      </c>
      <c r="BM778" s="8">
        <f t="shared" si="1006"/>
        <v>0.38111869572374224</v>
      </c>
      <c r="BN778" s="8">
        <f t="shared" si="1007"/>
        <v>0.61856757037177112</v>
      </c>
    </row>
    <row r="779" spans="1:66" x14ac:dyDescent="0.25">
      <c r="A779" t="s">
        <v>32</v>
      </c>
      <c r="B779" t="s">
        <v>34</v>
      </c>
      <c r="C779" t="s">
        <v>207</v>
      </c>
      <c r="D779" t="s">
        <v>505</v>
      </c>
      <c r="E779">
        <f>VLOOKUP(A779,home!$A$2:$E$405,3,FALSE)</f>
        <v>1.2328244274809199</v>
      </c>
      <c r="F779">
        <f>VLOOKUP(B779,home!$B$2:$E$405,3,FALSE)</f>
        <v>0.65</v>
      </c>
      <c r="G779">
        <f>VLOOKUP(C779,away!$B$2:$E$405,4,FALSE)</f>
        <v>1.03</v>
      </c>
      <c r="H779">
        <f>VLOOKUP(A779,away!$A$2:$E$405,3,FALSE)</f>
        <v>1.1412213740457999</v>
      </c>
      <c r="I779">
        <f>VLOOKUP(C779,away!$B$2:$E$405,3,FALSE)</f>
        <v>0.7</v>
      </c>
      <c r="J779">
        <f>VLOOKUP(B779,home!$B$2:$E$405,4,FALSE)</f>
        <v>0.76</v>
      </c>
      <c r="K779" s="3">
        <f t="shared" si="952"/>
        <v>0.82537595419847598</v>
      </c>
      <c r="L779" s="3">
        <f t="shared" si="953"/>
        <v>0.60712977099236554</v>
      </c>
      <c r="M779" s="5">
        <f t="shared" si="954"/>
        <v>0.23871003049132361</v>
      </c>
      <c r="N779" s="5">
        <f t="shared" si="955"/>
        <v>0.19702551919352351</v>
      </c>
      <c r="O779" s="5">
        <f t="shared" si="956"/>
        <v>0.14492796614577791</v>
      </c>
      <c r="P779" s="5">
        <f t="shared" si="957"/>
        <v>0.11962005834761585</v>
      </c>
      <c r="Q779" s="5">
        <f t="shared" si="958"/>
        <v>8.1310062952902301E-2</v>
      </c>
      <c r="R779" s="5">
        <f t="shared" si="959"/>
        <v>4.3995041448237709E-2</v>
      </c>
      <c r="S779" s="5">
        <f t="shared" si="960"/>
        <v>1.4985711251466563E-2</v>
      </c>
      <c r="T779" s="5">
        <f t="shared" si="961"/>
        <v>4.9365759899970399E-2</v>
      </c>
      <c r="U779" s="5">
        <f t="shared" si="962"/>
        <v>3.6312449315340702E-2</v>
      </c>
      <c r="V779" s="5">
        <f t="shared" si="963"/>
        <v>8.3438827461798279E-4</v>
      </c>
      <c r="W779" s="5">
        <f t="shared" si="964"/>
        <v>2.237045693189663E-2</v>
      </c>
      <c r="X779" s="5">
        <f t="shared" si="965"/>
        <v>1.3581770394056978E-2</v>
      </c>
      <c r="Y779" s="5">
        <f t="shared" si="966"/>
        <v>4.122948574507351E-3</v>
      </c>
      <c r="Z779" s="5">
        <f t="shared" si="967"/>
        <v>8.9035664797560664E-3</v>
      </c>
      <c r="AA779" s="5">
        <f t="shared" si="968"/>
        <v>7.3487896789982288E-3</v>
      </c>
      <c r="AB779" s="5">
        <f t="shared" si="969"/>
        <v>3.0327571467535373E-3</v>
      </c>
      <c r="AC779" s="5">
        <f t="shared" si="970"/>
        <v>2.6132535646108235E-5</v>
      </c>
      <c r="AD779" s="5">
        <f t="shared" si="971"/>
        <v>4.616009309005022E-3</v>
      </c>
      <c r="AE779" s="5">
        <f t="shared" si="972"/>
        <v>2.8025166746748465E-3</v>
      </c>
      <c r="AF779" s="5">
        <f t="shared" si="973"/>
        <v>8.507456534488125E-4</v>
      </c>
      <c r="AG779" s="5">
        <f t="shared" si="974"/>
        <v>1.7217100458370935E-4</v>
      </c>
      <c r="AH779" s="5">
        <f t="shared" si="975"/>
        <v>1.3514050694674003E-3</v>
      </c>
      <c r="AI779" s="5">
        <f t="shared" si="976"/>
        <v>1.1154172487203133E-3</v>
      </c>
      <c r="AJ779" s="5">
        <f t="shared" si="977"/>
        <v>4.6031928799598361E-4</v>
      </c>
      <c r="AK779" s="5">
        <f t="shared" si="978"/>
        <v>1.2664549052188268E-4</v>
      </c>
      <c r="AL779" s="5">
        <f t="shared" si="979"/>
        <v>5.2381132578712333E-7</v>
      </c>
      <c r="AM779" s="5">
        <f t="shared" si="980"/>
        <v>7.6198861760181388E-4</v>
      </c>
      <c r="AN779" s="5">
        <f t="shared" si="981"/>
        <v>4.6262597490337849E-4</v>
      </c>
      <c r="AO779" s="5">
        <f t="shared" si="982"/>
        <v>1.4043700109910397E-4</v>
      </c>
      <c r="AP779" s="5">
        <f t="shared" si="983"/>
        <v>2.8421161438717867E-5</v>
      </c>
      <c r="AQ779" s="5">
        <f t="shared" si="984"/>
        <v>4.3138333089064559E-6</v>
      </c>
      <c r="AR779" s="5">
        <f t="shared" si="985"/>
        <v>1.6409565006873298E-4</v>
      </c>
      <c r="AS779" s="5">
        <f t="shared" si="986"/>
        <v>1.3544060375529971E-4</v>
      </c>
      <c r="AT779" s="5">
        <f t="shared" si="987"/>
        <v>5.5894708780874084E-5</v>
      </c>
      <c r="AU779" s="5">
        <f t="shared" si="988"/>
        <v>1.5378049531553295E-5</v>
      </c>
      <c r="AV779" s="5">
        <f t="shared" si="989"/>
        <v>3.1731680764543059E-6</v>
      </c>
      <c r="AW779" s="5">
        <f t="shared" si="990"/>
        <v>7.2913127214115827E-9</v>
      </c>
      <c r="AX779" s="5">
        <f t="shared" si="991"/>
        <v>1.0482118039024574E-4</v>
      </c>
      <c r="AY779" s="5">
        <f t="shared" si="992"/>
        <v>6.3640059245479339E-5</v>
      </c>
      <c r="AZ779" s="5">
        <f t="shared" si="993"/>
        <v>1.9318887297824218E-5</v>
      </c>
      <c r="BA779" s="5">
        <f t="shared" si="994"/>
        <v>3.9096905403184471E-6</v>
      </c>
      <c r="BB779" s="5">
        <f t="shared" si="995"/>
        <v>5.9342238059863893E-7</v>
      </c>
      <c r="BC779" s="5">
        <f t="shared" si="996"/>
        <v>7.2056878806919242E-8</v>
      </c>
      <c r="BD779" s="5">
        <f t="shared" si="997"/>
        <v>1.6604559074512196E-5</v>
      </c>
      <c r="BE779" s="5">
        <f t="shared" si="998"/>
        <v>1.3705003790170465E-5</v>
      </c>
      <c r="BF779" s="5">
        <f t="shared" si="999"/>
        <v>5.6558902903028385E-6</v>
      </c>
      <c r="BG779" s="5">
        <f t="shared" si="1000"/>
        <v>1.556078615066867E-6</v>
      </c>
      <c r="BH779" s="5">
        <f t="shared" si="1001"/>
        <v>3.210874679296645E-7</v>
      </c>
      <c r="BI779" s="5">
        <f t="shared" si="1002"/>
        <v>5.3003575044723898E-8</v>
      </c>
      <c r="BJ779" s="8">
        <f t="shared" si="1003"/>
        <v>0.37780810247365482</v>
      </c>
      <c r="BK779" s="8">
        <f t="shared" si="1004"/>
        <v>0.37424048477124139</v>
      </c>
      <c r="BL779" s="8">
        <f t="shared" si="1005"/>
        <v>0.23908266863483962</v>
      </c>
      <c r="BM779" s="8">
        <f t="shared" si="1006"/>
        <v>0.17438251101217817</v>
      </c>
      <c r="BN779" s="8">
        <f t="shared" si="1007"/>
        <v>0.82558867857938101</v>
      </c>
    </row>
    <row r="780" spans="1:66" x14ac:dyDescent="0.25">
      <c r="A780" t="s">
        <v>32</v>
      </c>
      <c r="B780" t="s">
        <v>208</v>
      </c>
      <c r="C780" t="s">
        <v>33</v>
      </c>
      <c r="D780" t="s">
        <v>505</v>
      </c>
      <c r="E780">
        <f>VLOOKUP(A780,home!$A$2:$E$405,3,FALSE)</f>
        <v>1.2328244274809199</v>
      </c>
      <c r="F780">
        <f>VLOOKUP(B780,home!$B$2:$E$405,3,FALSE)</f>
        <v>1.3</v>
      </c>
      <c r="G780">
        <f>VLOOKUP(C780,away!$B$2:$E$405,4,FALSE)</f>
        <v>0.32</v>
      </c>
      <c r="H780">
        <f>VLOOKUP(A780,away!$A$2:$E$405,3,FALSE)</f>
        <v>1.1412213740457999</v>
      </c>
      <c r="I780">
        <f>VLOOKUP(C780,away!$B$2:$E$405,3,FALSE)</f>
        <v>1.41</v>
      </c>
      <c r="J780">
        <f>VLOOKUP(B780,home!$B$2:$E$405,4,FALSE)</f>
        <v>0.76</v>
      </c>
      <c r="K780" s="3">
        <f t="shared" si="952"/>
        <v>0.51285496183206269</v>
      </c>
      <c r="L780" s="3">
        <f t="shared" si="953"/>
        <v>1.2229328244274793</v>
      </c>
      <c r="M780" s="5">
        <f t="shared" si="954"/>
        <v>0.17626128935561933</v>
      </c>
      <c r="N780" s="5">
        <f t="shared" si="955"/>
        <v>9.0396476824946309E-2</v>
      </c>
      <c r="O780" s="5">
        <f t="shared" si="956"/>
        <v>0.2155557164288967</v>
      </c>
      <c r="P780" s="5">
        <f t="shared" si="957"/>
        <v>0.11054881872182476</v>
      </c>
      <c r="Q780" s="5">
        <f t="shared" si="958"/>
        <v>2.3180140835905385E-2</v>
      </c>
      <c r="R780" s="5">
        <f t="shared" si="959"/>
        <v>0.13180508055693974</v>
      </c>
      <c r="S780" s="5">
        <f t="shared" si="960"/>
        <v>1.7333700107194379E-2</v>
      </c>
      <c r="T780" s="5">
        <f t="shared" si="961"/>
        <v>2.8347755103080522E-2</v>
      </c>
      <c r="U780" s="5">
        <f t="shared" si="962"/>
        <v>6.7596889558301287E-2</v>
      </c>
      <c r="V780" s="5">
        <f t="shared" si="963"/>
        <v>1.2079415848634428E-3</v>
      </c>
      <c r="W780" s="5">
        <f t="shared" si="964"/>
        <v>3.9626834145533654E-3</v>
      </c>
      <c r="X780" s="5">
        <f t="shared" si="965"/>
        <v>4.8460956204716748E-3</v>
      </c>
      <c r="Y780" s="5">
        <f t="shared" si="966"/>
        <v>2.963224702294532E-3</v>
      </c>
      <c r="Z780" s="5">
        <f t="shared" si="967"/>
        <v>5.372958647979658E-2</v>
      </c>
      <c r="AA780" s="5">
        <f t="shared" si="968"/>
        <v>2.7555485023348588E-2</v>
      </c>
      <c r="AB780" s="5">
        <f t="shared" si="969"/>
        <v>7.0659836099567072E-3</v>
      </c>
      <c r="AC780" s="5">
        <f t="shared" si="970"/>
        <v>4.7350341281616891E-5</v>
      </c>
      <c r="AD780" s="5">
        <f t="shared" si="971"/>
        <v>5.0807046283082836E-4</v>
      </c>
      <c r="AE780" s="5">
        <f t="shared" si="972"/>
        <v>6.2133604611788154E-4</v>
      </c>
      <c r="AF780" s="5">
        <f t="shared" si="973"/>
        <v>3.7992612289877177E-4</v>
      </c>
      <c r="AG780" s="5">
        <f t="shared" si="974"/>
        <v>1.5487470885012551E-4</v>
      </c>
      <c r="AH780" s="5">
        <f t="shared" si="975"/>
        <v>1.642691873726454E-2</v>
      </c>
      <c r="AI780" s="5">
        <f t="shared" si="976"/>
        <v>8.4246267820182012E-3</v>
      </c>
      <c r="AJ780" s="5">
        <f t="shared" si="977"/>
        <v>2.1603058233706585E-3</v>
      </c>
      <c r="AK780" s="5">
        <f t="shared" si="978"/>
        <v>3.6930785353011402E-4</v>
      </c>
      <c r="AL780" s="5">
        <f t="shared" si="979"/>
        <v>1.1879010561864185E-6</v>
      </c>
      <c r="AM780" s="5">
        <f t="shared" si="980"/>
        <v>5.2113291564620599E-5</v>
      </c>
      <c r="AN780" s="5">
        <f t="shared" si="981"/>
        <v>6.3731054843334196E-5</v>
      </c>
      <c r="AO780" s="5">
        <f t="shared" si="982"/>
        <v>3.8969399451650643E-5</v>
      </c>
      <c r="AP780" s="5">
        <f t="shared" si="983"/>
        <v>1.5885652579216594E-5</v>
      </c>
      <c r="AQ780" s="5">
        <f t="shared" si="984"/>
        <v>4.8567714941437559E-6</v>
      </c>
      <c r="AR780" s="5">
        <f t="shared" si="985"/>
        <v>4.0178036256007209E-3</v>
      </c>
      <c r="AS780" s="5">
        <f t="shared" si="986"/>
        <v>2.0605505250561812E-3</v>
      </c>
      <c r="AT780" s="5">
        <f t="shared" si="987"/>
        <v>5.2838178044036215E-4</v>
      </c>
      <c r="AU780" s="5">
        <f t="shared" si="988"/>
        <v>9.032773928016644E-5</v>
      </c>
      <c r="AV780" s="5">
        <f t="shared" si="989"/>
        <v>1.1581257320226563E-5</v>
      </c>
      <c r="AW780" s="5">
        <f t="shared" si="990"/>
        <v>2.0695452724995732E-8</v>
      </c>
      <c r="AX780" s="5">
        <f t="shared" si="991"/>
        <v>4.4544266927194417E-6</v>
      </c>
      <c r="AY780" s="5">
        <f t="shared" si="992"/>
        <v>5.447464616532541E-6</v>
      </c>
      <c r="AZ780" s="5">
        <f t="shared" si="993"/>
        <v>3.3309416447324485E-6</v>
      </c>
      <c r="BA780" s="5">
        <f t="shared" si="994"/>
        <v>1.3578392911985888E-6</v>
      </c>
      <c r="BB780" s="5">
        <f t="shared" si="995"/>
        <v>4.151365598760243E-7</v>
      </c>
      <c r="BC780" s="5">
        <f t="shared" si="996"/>
        <v>1.0153682513845876E-7</v>
      </c>
      <c r="BD780" s="5">
        <f t="shared" si="997"/>
        <v>8.1891732264180895E-4</v>
      </c>
      <c r="BE780" s="5">
        <f t="shared" si="998"/>
        <v>4.1998581224707992E-4</v>
      </c>
      <c r="BF780" s="5">
        <f t="shared" si="999"/>
        <v>1.0769590385499201E-4</v>
      </c>
      <c r="BG780" s="5">
        <f t="shared" si="1000"/>
        <v>1.8410792887007141E-5</v>
      </c>
      <c r="BH780" s="5">
        <f t="shared" si="1001"/>
        <v>2.3605166208410142E-6</v>
      </c>
      <c r="BI780" s="5">
        <f t="shared" si="1002"/>
        <v>2.4212053229707364E-7</v>
      </c>
      <c r="BJ780" s="8">
        <f t="shared" si="1003"/>
        <v>0.15555124735751255</v>
      </c>
      <c r="BK780" s="8">
        <f t="shared" si="1004"/>
        <v>0.30540573547645627</v>
      </c>
      <c r="BL780" s="8">
        <f t="shared" si="1005"/>
        <v>0.48503657177010823</v>
      </c>
      <c r="BM780" s="8">
        <f t="shared" si="1006"/>
        <v>0.25197019159057754</v>
      </c>
      <c r="BN780" s="8">
        <f t="shared" si="1007"/>
        <v>0.74774752272413214</v>
      </c>
    </row>
    <row r="781" spans="1:66" x14ac:dyDescent="0.25">
      <c r="A781" t="s">
        <v>340</v>
      </c>
      <c r="B781" t="s">
        <v>390</v>
      </c>
      <c r="C781" t="s">
        <v>385</v>
      </c>
      <c r="D781" t="s">
        <v>505</v>
      </c>
      <c r="E781">
        <f>VLOOKUP(A781,home!$A$2:$E$405,3,FALSE)</f>
        <v>1.34848484848485</v>
      </c>
      <c r="F781">
        <f>VLOOKUP(B781,home!$B$2:$E$405,3,FALSE)</f>
        <v>0.7</v>
      </c>
      <c r="G781">
        <f>VLOOKUP(C781,away!$B$2:$E$405,4,FALSE)</f>
        <v>1.3</v>
      </c>
      <c r="H781">
        <f>VLOOKUP(A781,away!$A$2:$E$405,3,FALSE)</f>
        <v>1.1393939393939401</v>
      </c>
      <c r="I781">
        <f>VLOOKUP(C781,away!$B$2:$E$405,3,FALSE)</f>
        <v>0.6</v>
      </c>
      <c r="J781">
        <f>VLOOKUP(B781,home!$B$2:$E$405,4,FALSE)</f>
        <v>1.1499999999999999</v>
      </c>
      <c r="K781" s="3">
        <f t="shared" si="952"/>
        <v>1.2271212121212134</v>
      </c>
      <c r="L781" s="3">
        <f t="shared" si="953"/>
        <v>0.78618181818181854</v>
      </c>
      <c r="M781" s="5">
        <f t="shared" si="954"/>
        <v>0.1335468361208724</v>
      </c>
      <c r="N781" s="5">
        <f t="shared" si="955"/>
        <v>0.163878155415598</v>
      </c>
      <c r="O781" s="5">
        <f t="shared" si="956"/>
        <v>0.10499209443393681</v>
      </c>
      <c r="P781" s="5">
        <f t="shared" si="957"/>
        <v>0.12883802618491744</v>
      </c>
      <c r="Q781" s="5">
        <f t="shared" si="958"/>
        <v>0.10054918035688862</v>
      </c>
      <c r="R781" s="5">
        <f t="shared" si="959"/>
        <v>4.1271437848394814E-2</v>
      </c>
      <c r="S781" s="5">
        <f t="shared" si="960"/>
        <v>3.1073811767808587E-2</v>
      </c>
      <c r="T781" s="5">
        <f t="shared" si="961"/>
        <v>7.9049937429670286E-2</v>
      </c>
      <c r="U781" s="5">
        <f t="shared" si="962"/>
        <v>5.064505683850757E-2</v>
      </c>
      <c r="V781" s="5">
        <f t="shared" si="963"/>
        <v>3.3309067943628791E-3</v>
      </c>
      <c r="W781" s="5">
        <f t="shared" si="964"/>
        <v>4.1128677359113214E-2</v>
      </c>
      <c r="X781" s="5">
        <f t="shared" si="965"/>
        <v>3.2334618345601022E-2</v>
      </c>
      <c r="Y781" s="5">
        <f t="shared" si="966"/>
        <v>1.2710444520579898E-2</v>
      </c>
      <c r="Z781" s="5">
        <f t="shared" si="967"/>
        <v>1.0815618015542986E-2</v>
      </c>
      <c r="AA781" s="5">
        <f t="shared" si="968"/>
        <v>1.3272074289073142E-2</v>
      </c>
      <c r="AB781" s="5">
        <f t="shared" si="969"/>
        <v>8.1432219444851142E-3</v>
      </c>
      <c r="AC781" s="5">
        <f t="shared" si="970"/>
        <v>2.0084126909005606E-4</v>
      </c>
      <c r="AD781" s="5">
        <f t="shared" si="971"/>
        <v>1.2617468103464329E-2</v>
      </c>
      <c r="AE781" s="5">
        <f t="shared" si="972"/>
        <v>9.9196240144326878E-3</v>
      </c>
      <c r="AF781" s="5">
        <f t="shared" si="973"/>
        <v>3.8993140216733598E-3</v>
      </c>
      <c r="AG781" s="5">
        <f t="shared" si="974"/>
        <v>1.0218565957403403E-3</v>
      </c>
      <c r="AH781" s="5">
        <f t="shared" si="975"/>
        <v>2.1257605590549043E-3</v>
      </c>
      <c r="AI781" s="5">
        <f t="shared" si="976"/>
        <v>2.6085658739069223E-3</v>
      </c>
      <c r="AJ781" s="5">
        <f t="shared" si="977"/>
        <v>1.6005132585433478E-3</v>
      </c>
      <c r="AK781" s="5">
        <f t="shared" si="978"/>
        <v>6.5467458994659521E-4</v>
      </c>
      <c r="AL781" s="5">
        <f t="shared" si="979"/>
        <v>7.750387336055347E-6</v>
      </c>
      <c r="AM781" s="5">
        <f t="shared" si="980"/>
        <v>3.0966325506047794E-3</v>
      </c>
      <c r="AN781" s="5">
        <f t="shared" si="981"/>
        <v>2.4345162088754676E-3</v>
      </c>
      <c r="AO781" s="5">
        <f t="shared" si="982"/>
        <v>9.5698618974341147E-4</v>
      </c>
      <c r="AP781" s="5">
        <f t="shared" si="983"/>
        <v>2.5078838087578864E-4</v>
      </c>
      <c r="AQ781" s="5">
        <f t="shared" si="984"/>
        <v>4.9291316313950482E-5</v>
      </c>
      <c r="AR781" s="5">
        <f t="shared" si="985"/>
        <v>3.3424686026739677E-4</v>
      </c>
      <c r="AS781" s="5">
        <f t="shared" si="986"/>
        <v>4.1016141231903778E-4</v>
      </c>
      <c r="AT781" s="5">
        <f t="shared" si="987"/>
        <v>2.5165888472514328E-4</v>
      </c>
      <c r="AU781" s="5">
        <f t="shared" si="988"/>
        <v>1.0293865188833016E-4</v>
      </c>
      <c r="AV781" s="5">
        <f t="shared" si="989"/>
        <v>3.1579550819832837E-5</v>
      </c>
      <c r="AW781" s="5">
        <f t="shared" si="990"/>
        <v>2.0769754632544846E-7</v>
      </c>
      <c r="AX781" s="5">
        <f t="shared" si="991"/>
        <v>6.3332391483202338E-4</v>
      </c>
      <c r="AY781" s="5">
        <f t="shared" si="992"/>
        <v>4.9790774686066729E-4</v>
      </c>
      <c r="AZ781" s="5">
        <f t="shared" si="993"/>
        <v>1.9572300885686603E-4</v>
      </c>
      <c r="BA781" s="5">
        <f t="shared" si="994"/>
        <v>5.1291290321035706E-5</v>
      </c>
      <c r="BB781" s="5">
        <f t="shared" si="995"/>
        <v>1.008106997037084E-5</v>
      </c>
      <c r="BC781" s="5">
        <f t="shared" si="996"/>
        <v>1.5851107837048561E-6</v>
      </c>
      <c r="BD781" s="5">
        <f t="shared" si="997"/>
        <v>4.3796467387764368E-5</v>
      </c>
      <c r="BE781" s="5">
        <f t="shared" si="998"/>
        <v>5.3743574147500603E-5</v>
      </c>
      <c r="BF781" s="5">
        <f t="shared" si="999"/>
        <v>3.2974939925803632E-5</v>
      </c>
      <c r="BG781" s="5">
        <f t="shared" si="1000"/>
        <v>1.348808275045878E-5</v>
      </c>
      <c r="BH781" s="5">
        <f t="shared" si="1001"/>
        <v>4.137878113483552E-6</v>
      </c>
      <c r="BI781" s="5">
        <f t="shared" si="1002"/>
        <v>1.0155356012455554E-6</v>
      </c>
      <c r="BJ781" s="8">
        <f t="shared" si="1003"/>
        <v>0.46528740295079973</v>
      </c>
      <c r="BK781" s="8">
        <f t="shared" si="1004"/>
        <v>0.29749608027124808</v>
      </c>
      <c r="BL781" s="8">
        <f t="shared" si="1005"/>
        <v>0.2265931414737952</v>
      </c>
      <c r="BM781" s="8">
        <f t="shared" si="1006"/>
        <v>0.32661881230146361</v>
      </c>
      <c r="BN781" s="8">
        <f t="shared" si="1007"/>
        <v>0.67307573036060808</v>
      </c>
    </row>
    <row r="782" spans="1:66" x14ac:dyDescent="0.25">
      <c r="A782" t="s">
        <v>340</v>
      </c>
      <c r="B782" t="s">
        <v>431</v>
      </c>
      <c r="C782" t="s">
        <v>354</v>
      </c>
      <c r="D782" t="s">
        <v>505</v>
      </c>
      <c r="E782">
        <f>VLOOKUP(A782,home!$A$2:$E$405,3,FALSE)</f>
        <v>1.34848484848485</v>
      </c>
      <c r="F782">
        <f>VLOOKUP(B782,home!$B$2:$E$405,3,FALSE)</f>
        <v>1.02</v>
      </c>
      <c r="G782">
        <f>VLOOKUP(C782,away!$B$2:$E$405,4,FALSE)</f>
        <v>0.6</v>
      </c>
      <c r="H782">
        <f>VLOOKUP(A782,away!$A$2:$E$405,3,FALSE)</f>
        <v>1.1393939393939401</v>
      </c>
      <c r="I782">
        <f>VLOOKUP(C782,away!$B$2:$E$405,3,FALSE)</f>
        <v>1.58</v>
      </c>
      <c r="J782">
        <f>VLOOKUP(B782,home!$B$2:$E$405,4,FALSE)</f>
        <v>1.04</v>
      </c>
      <c r="K782" s="3">
        <f t="shared" si="952"/>
        <v>0.82527272727272816</v>
      </c>
      <c r="L782" s="3">
        <f t="shared" si="953"/>
        <v>1.8722521212121224</v>
      </c>
      <c r="M782" s="5">
        <f t="shared" si="954"/>
        <v>6.7372062599473884E-2</v>
      </c>
      <c r="N782" s="5">
        <f t="shared" si="955"/>
        <v>5.5600325843456769E-2</v>
      </c>
      <c r="O782" s="5">
        <f t="shared" si="956"/>
        <v>0.12613748711230086</v>
      </c>
      <c r="P782" s="5">
        <f t="shared" si="957"/>
        <v>0.10409782800049711</v>
      </c>
      <c r="Q782" s="5">
        <f t="shared" si="958"/>
        <v>2.2942716273040956E-2</v>
      </c>
      <c r="R782" s="5">
        <f t="shared" si="959"/>
        <v>0.11808058890518604</v>
      </c>
      <c r="S782" s="5">
        <f t="shared" si="960"/>
        <v>4.0210872935726727E-2</v>
      </c>
      <c r="T782" s="5">
        <f t="shared" si="961"/>
        <v>4.2954549208568803E-2</v>
      </c>
      <c r="U782" s="5">
        <f t="shared" si="962"/>
        <v>9.7448689643752709E-2</v>
      </c>
      <c r="V782" s="5">
        <f t="shared" si="963"/>
        <v>6.903396474091183E-3</v>
      </c>
      <c r="W782" s="5">
        <f t="shared" si="964"/>
        <v>6.3113326765656379E-3</v>
      </c>
      <c r="X782" s="5">
        <f t="shared" si="965"/>
        <v>1.1816405991375395E-2</v>
      </c>
      <c r="Y782" s="5">
        <f t="shared" si="966"/>
        <v>1.1061645591228112E-2</v>
      </c>
      <c r="Z782" s="5">
        <f t="shared" si="967"/>
        <v>7.3692211017237039E-2</v>
      </c>
      <c r="AA782" s="5">
        <f t="shared" si="968"/>
        <v>6.0816171964952592E-2</v>
      </c>
      <c r="AB782" s="5">
        <f t="shared" si="969"/>
        <v>2.5094964049901827E-2</v>
      </c>
      <c r="AC782" s="5">
        <f t="shared" si="970"/>
        <v>6.666603995889777E-4</v>
      </c>
      <c r="AD782" s="5">
        <f t="shared" si="971"/>
        <v>1.3021426826787025E-3</v>
      </c>
      <c r="AE782" s="5">
        <f t="shared" si="972"/>
        <v>2.4379393997660441E-3</v>
      </c>
      <c r="AF782" s="5">
        <f t="shared" si="973"/>
        <v>2.2822186062992928E-3</v>
      </c>
      <c r="AG782" s="5">
        <f t="shared" si="974"/>
        <v>1.4242962089045413E-3</v>
      </c>
      <c r="AH782" s="5">
        <f t="shared" si="975"/>
        <v>3.4492599598458337E-2</v>
      </c>
      <c r="AI782" s="5">
        <f t="shared" si="976"/>
        <v>2.8465801741345914E-2</v>
      </c>
      <c r="AJ782" s="5">
        <f t="shared" si="977"/>
        <v>1.1746024918542658E-2</v>
      </c>
      <c r="AK782" s="5">
        <f t="shared" si="978"/>
        <v>3.2312246730463751E-3</v>
      </c>
      <c r="AL782" s="5">
        <f t="shared" si="979"/>
        <v>4.1202775710594374E-5</v>
      </c>
      <c r="AM782" s="5">
        <f t="shared" si="980"/>
        <v>2.1492456860649597E-4</v>
      </c>
      <c r="AN782" s="5">
        <f t="shared" si="981"/>
        <v>4.0239297947411234E-4</v>
      </c>
      <c r="AO782" s="5">
        <f t="shared" si="982"/>
        <v>3.7669055469063652E-4</v>
      </c>
      <c r="AP782" s="5">
        <f t="shared" si="983"/>
        <v>2.350865633533717E-4</v>
      </c>
      <c r="AQ782" s="5">
        <f t="shared" si="984"/>
        <v>1.1003532922670451E-4</v>
      </c>
      <c r="AR782" s="5">
        <f t="shared" si="985"/>
        <v>1.2915768552866811E-2</v>
      </c>
      <c r="AS782" s="5">
        <f t="shared" si="986"/>
        <v>1.0659031538447728E-2</v>
      </c>
      <c r="AT782" s="5">
        <f t="shared" si="987"/>
        <v>4.3983040139103898E-3</v>
      </c>
      <c r="AU782" s="5">
        <f t="shared" si="988"/>
        <v>1.2099334496448052E-3</v>
      </c>
      <c r="AV782" s="5">
        <f t="shared" si="989"/>
        <v>2.4963126945171707E-4</v>
      </c>
      <c r="AW782" s="5">
        <f t="shared" si="990"/>
        <v>1.7684215474377756E-6</v>
      </c>
      <c r="AX782" s="5">
        <f t="shared" si="991"/>
        <v>2.9561897481966237E-5</v>
      </c>
      <c r="AY782" s="5">
        <f t="shared" si="992"/>
        <v>5.5347325267666578E-5</v>
      </c>
      <c r="AZ782" s="5">
        <f t="shared" si="993"/>
        <v>5.1812073567903036E-5</v>
      </c>
      <c r="BA782" s="5">
        <f t="shared" si="994"/>
        <v>3.2335088213968331E-5</v>
      </c>
      <c r="BB782" s="5">
        <f t="shared" si="995"/>
        <v>1.513485937454582E-5</v>
      </c>
      <c r="BC782" s="5">
        <f t="shared" si="996"/>
        <v>5.6672545136481204E-6</v>
      </c>
      <c r="BD782" s="5">
        <f t="shared" si="997"/>
        <v>4.0302625116982798E-3</v>
      </c>
      <c r="BE782" s="5">
        <f t="shared" si="998"/>
        <v>3.3260657346542745E-3</v>
      </c>
      <c r="BF782" s="5">
        <f t="shared" si="999"/>
        <v>1.3724556699632514E-3</v>
      </c>
      <c r="BG782" s="5">
        <f t="shared" si="1000"/>
        <v>3.7755007793716398E-4</v>
      </c>
      <c r="BH782" s="5">
        <f t="shared" si="1001"/>
        <v>7.7895445625308585E-5</v>
      </c>
      <c r="BI782" s="5">
        <f t="shared" si="1002"/>
        <v>1.2856997370664588E-5</v>
      </c>
      <c r="BJ782" s="8">
        <f t="shared" si="1003"/>
        <v>0.15966256097565526</v>
      </c>
      <c r="BK782" s="8">
        <f t="shared" si="1004"/>
        <v>0.21934737051035613</v>
      </c>
      <c r="BL782" s="8">
        <f t="shared" si="1005"/>
        <v>0.54414330786905774</v>
      </c>
      <c r="BM782" s="8">
        <f t="shared" si="1006"/>
        <v>0.5025608627346303</v>
      </c>
      <c r="BN782" s="8">
        <f t="shared" si="1007"/>
        <v>0.49423100873395559</v>
      </c>
    </row>
    <row r="783" spans="1:66" x14ac:dyDescent="0.25">
      <c r="A783" t="s">
        <v>340</v>
      </c>
      <c r="B783" t="s">
        <v>365</v>
      </c>
      <c r="C783" t="s">
        <v>405</v>
      </c>
      <c r="D783" t="s">
        <v>505</v>
      </c>
      <c r="E783">
        <f>VLOOKUP(A783,home!$A$2:$E$405,3,FALSE)</f>
        <v>1.34848484848485</v>
      </c>
      <c r="F783">
        <f>VLOOKUP(B783,home!$B$2:$E$405,3,FALSE)</f>
        <v>1.1599999999999999</v>
      </c>
      <c r="G783">
        <f>VLOOKUP(C783,away!$B$2:$E$405,4,FALSE)</f>
        <v>0.88</v>
      </c>
      <c r="H783">
        <f>VLOOKUP(A783,away!$A$2:$E$405,3,FALSE)</f>
        <v>1.1393939393939401</v>
      </c>
      <c r="I783">
        <f>VLOOKUP(C783,away!$B$2:$E$405,3,FALSE)</f>
        <v>0.6</v>
      </c>
      <c r="J783">
        <f>VLOOKUP(B783,home!$B$2:$E$405,4,FALSE)</f>
        <v>1.48</v>
      </c>
      <c r="K783" s="3">
        <f t="shared" si="952"/>
        <v>1.3765333333333347</v>
      </c>
      <c r="L783" s="3">
        <f t="shared" si="953"/>
        <v>1.0117818181818188</v>
      </c>
      <c r="M783" s="5">
        <f t="shared" si="954"/>
        <v>9.1784196139877067E-2</v>
      </c>
      <c r="N783" s="5">
        <f t="shared" si="955"/>
        <v>0.12634400545974556</v>
      </c>
      <c r="O783" s="5">
        <f t="shared" si="956"/>
        <v>9.2865580850761492E-2</v>
      </c>
      <c r="P783" s="5">
        <f t="shared" si="957"/>
        <v>0.12783256756043501</v>
      </c>
      <c r="Q783" s="5">
        <f t="shared" si="958"/>
        <v>8.6958367491094313E-2</v>
      </c>
      <c r="R783" s="5">
        <f t="shared" si="959"/>
        <v>4.6979853119847072E-2</v>
      </c>
      <c r="S783" s="5">
        <f t="shared" si="960"/>
        <v>4.4509746820110538E-2</v>
      </c>
      <c r="T783" s="5">
        <f t="shared" si="961"/>
        <v>8.7982895166262162E-2</v>
      </c>
      <c r="U783" s="5">
        <f t="shared" si="962"/>
        <v>6.4669333814573557E-2</v>
      </c>
      <c r="V783" s="5">
        <f t="shared" si="963"/>
        <v>6.8878902381559314E-3</v>
      </c>
      <c r="W783" s="5">
        <f t="shared" si="964"/>
        <v>3.9900363821247044E-2</v>
      </c>
      <c r="X783" s="5">
        <f t="shared" si="965"/>
        <v>4.0370462653177397E-2</v>
      </c>
      <c r="Y783" s="5">
        <f t="shared" si="966"/>
        <v>2.0423050052036516E-2</v>
      </c>
      <c r="Z783" s="5">
        <f t="shared" si="967"/>
        <v>1.5844453735837885E-2</v>
      </c>
      <c r="AA783" s="5">
        <f t="shared" si="968"/>
        <v>2.1810418715838734E-2</v>
      </c>
      <c r="AB783" s="5">
        <f t="shared" si="969"/>
        <v>1.5011384188154621E-2</v>
      </c>
      <c r="AC783" s="5">
        <f t="shared" si="970"/>
        <v>5.9956992274306663E-4</v>
      </c>
      <c r="AD783" s="5">
        <f t="shared" si="971"/>
        <v>1.3731045203018499E-2</v>
      </c>
      <c r="AE783" s="5">
        <f t="shared" si="972"/>
        <v>1.3892821881046796E-2</v>
      </c>
      <c r="AF783" s="5">
        <f t="shared" si="973"/>
        <v>7.0282522912408409E-3</v>
      </c>
      <c r="AG783" s="5">
        <f t="shared" si="974"/>
        <v>2.3703526272907303E-3</v>
      </c>
      <c r="AH783" s="5">
        <f t="shared" si="975"/>
        <v>4.0077825522359424E-3</v>
      </c>
      <c r="AI783" s="5">
        <f t="shared" si="976"/>
        <v>5.5168462759045203E-3</v>
      </c>
      <c r="AJ783" s="5">
        <f t="shared" si="977"/>
        <v>3.7970613968292223E-3</v>
      </c>
      <c r="AK783" s="5">
        <f t="shared" si="978"/>
        <v>1.7422605271495523E-3</v>
      </c>
      <c r="AL783" s="5">
        <f t="shared" si="979"/>
        <v>3.3402073942861921E-5</v>
      </c>
      <c r="AM783" s="5">
        <f t="shared" si="980"/>
        <v>3.7802482846923495E-3</v>
      </c>
      <c r="AN783" s="5">
        <f t="shared" si="981"/>
        <v>3.8247864826647269E-3</v>
      </c>
      <c r="AO783" s="5">
        <f t="shared" si="982"/>
        <v>1.9349247107938803E-3</v>
      </c>
      <c r="AP783" s="5">
        <f t="shared" si="983"/>
        <v>6.5257388064398725E-4</v>
      </c>
      <c r="AQ783" s="5">
        <f t="shared" si="984"/>
        <v>1.6506559686398466E-4</v>
      </c>
      <c r="AR783" s="5">
        <f t="shared" si="985"/>
        <v>8.1100030351573065E-4</v>
      </c>
      <c r="AS783" s="5">
        <f t="shared" si="986"/>
        <v>1.1163689511328549E-3</v>
      </c>
      <c r="AT783" s="5">
        <f t="shared" si="987"/>
        <v>7.6835953676637368E-4</v>
      </c>
      <c r="AU783" s="5">
        <f t="shared" si="988"/>
        <v>3.5255750478115777E-4</v>
      </c>
      <c r="AV783" s="5">
        <f t="shared" si="989"/>
        <v>1.2132678931202256E-4</v>
      </c>
      <c r="AW783" s="5">
        <f t="shared" si="990"/>
        <v>1.2922440335093644E-6</v>
      </c>
      <c r="AX783" s="5">
        <f t="shared" si="991"/>
        <v>8.6727296202586271E-4</v>
      </c>
      <c r="AY783" s="5">
        <f t="shared" si="992"/>
        <v>8.7749101437845881E-4</v>
      </c>
      <c r="AZ783" s="5">
        <f t="shared" si="993"/>
        <v>4.4391472698302278E-4</v>
      </c>
      <c r="BA783" s="5">
        <f t="shared" si="994"/>
        <v>1.4971494986152281E-4</v>
      </c>
      <c r="BB783" s="5">
        <f t="shared" si="995"/>
        <v>3.7869716044972846E-5</v>
      </c>
      <c r="BC783" s="5">
        <f t="shared" si="996"/>
        <v>7.6631780308023679E-6</v>
      </c>
      <c r="BD783" s="5">
        <f t="shared" si="997"/>
        <v>1.3675922693952541E-4</v>
      </c>
      <c r="BE783" s="5">
        <f t="shared" si="998"/>
        <v>1.882536345231549E-4</v>
      </c>
      <c r="BF783" s="5">
        <f t="shared" si="999"/>
        <v>1.2956870152113688E-4</v>
      </c>
      <c r="BG783" s="5">
        <f t="shared" si="1000"/>
        <v>5.9451878866854154E-5</v>
      </c>
      <c r="BH783" s="5">
        <f t="shared" si="1001"/>
        <v>2.0459373247380098E-5</v>
      </c>
      <c r="BI783" s="5">
        <f t="shared" si="1002"/>
        <v>5.6326018508253953E-6</v>
      </c>
      <c r="BJ783" s="8">
        <f t="shared" si="1003"/>
        <v>0.45174314214914346</v>
      </c>
      <c r="BK783" s="8">
        <f t="shared" si="1004"/>
        <v>0.27252486376964297</v>
      </c>
      <c r="BL783" s="8">
        <f t="shared" si="1005"/>
        <v>0.2601102599437517</v>
      </c>
      <c r="BM783" s="8">
        <f t="shared" si="1006"/>
        <v>0.42658195020627043</v>
      </c>
      <c r="BN783" s="8">
        <f t="shared" si="1007"/>
        <v>0.57276457062176056</v>
      </c>
    </row>
    <row r="784" spans="1:66" x14ac:dyDescent="0.25">
      <c r="A784" t="s">
        <v>340</v>
      </c>
      <c r="B784" t="s">
        <v>415</v>
      </c>
      <c r="C784" t="s">
        <v>387</v>
      </c>
      <c r="D784" t="s">
        <v>505</v>
      </c>
      <c r="E784">
        <f>VLOOKUP(A784,home!$A$2:$E$405,3,FALSE)</f>
        <v>1.34848484848485</v>
      </c>
      <c r="F784">
        <f>VLOOKUP(B784,home!$B$2:$E$405,3,FALSE)</f>
        <v>1.1599999999999999</v>
      </c>
      <c r="G784">
        <f>VLOOKUP(C784,away!$B$2:$E$405,4,FALSE)</f>
        <v>1.48</v>
      </c>
      <c r="H784">
        <f>VLOOKUP(A784,away!$A$2:$E$405,3,FALSE)</f>
        <v>1.1393939393939401</v>
      </c>
      <c r="I784">
        <f>VLOOKUP(C784,away!$B$2:$E$405,3,FALSE)</f>
        <v>0.83</v>
      </c>
      <c r="J784">
        <f>VLOOKUP(B784,home!$B$2:$E$405,4,FALSE)</f>
        <v>0.55000000000000004</v>
      </c>
      <c r="K784" s="3">
        <f t="shared" si="952"/>
        <v>2.31507878787879</v>
      </c>
      <c r="L784" s="3">
        <f t="shared" si="953"/>
        <v>0.52013333333333367</v>
      </c>
      <c r="M784" s="5">
        <f t="shared" si="954"/>
        <v>5.870607170993692E-2</v>
      </c>
      <c r="N784" s="5">
        <f t="shared" si="955"/>
        <v>0.13590918133536609</v>
      </c>
      <c r="O784" s="5">
        <f t="shared" si="956"/>
        <v>3.053498476539521E-2</v>
      </c>
      <c r="P784" s="5">
        <f t="shared" si="957"/>
        <v>7.0690895518568456E-2</v>
      </c>
      <c r="Q784" s="5">
        <f t="shared" si="958"/>
        <v>0.15732023139373902</v>
      </c>
      <c r="R784" s="5">
        <f t="shared" si="959"/>
        <v>7.9411317046537838E-3</v>
      </c>
      <c r="S784" s="5">
        <f t="shared" si="960"/>
        <v>2.1280604218878892E-2</v>
      </c>
      <c r="T784" s="5">
        <f t="shared" si="961"/>
        <v>8.1827496355596829E-2</v>
      </c>
      <c r="U784" s="5">
        <f t="shared" si="962"/>
        <v>1.8384345561195711E-2</v>
      </c>
      <c r="V784" s="5">
        <f t="shared" si="963"/>
        <v>2.847225783923928E-3</v>
      </c>
      <c r="W784" s="5">
        <f t="shared" si="964"/>
        <v>0.12140291020127601</v>
      </c>
      <c r="X784" s="5">
        <f t="shared" si="965"/>
        <v>6.3145700359357071E-2</v>
      </c>
      <c r="Y784" s="5">
        <f t="shared" si="966"/>
        <v>1.6422091806790134E-2</v>
      </c>
      <c r="Z784" s="5">
        <f t="shared" si="967"/>
        <v>1.3768157679935307E-3</v>
      </c>
      <c r="AA784" s="5">
        <f t="shared" si="968"/>
        <v>3.1874369792988682E-3</v>
      </c>
      <c r="AB784" s="5">
        <f t="shared" si="969"/>
        <v>3.6895838692376282E-3</v>
      </c>
      <c r="AC784" s="5">
        <f t="shared" si="970"/>
        <v>2.1428037014171395E-4</v>
      </c>
      <c r="AD784" s="5">
        <f t="shared" si="971"/>
        <v>7.0264325548431941E-2</v>
      </c>
      <c r="AE784" s="5">
        <f t="shared" si="972"/>
        <v>3.6546817861924423E-2</v>
      </c>
      <c r="AF784" s="5">
        <f t="shared" si="973"/>
        <v>9.5046090986244825E-3</v>
      </c>
      <c r="AG784" s="5">
        <f t="shared" si="974"/>
        <v>1.6478880041659618E-3</v>
      </c>
      <c r="AH784" s="5">
        <f t="shared" si="975"/>
        <v>1.7903194369809215E-4</v>
      </c>
      <c r="AI784" s="5">
        <f t="shared" si="976"/>
        <v>4.1447305520816291E-4</v>
      </c>
      <c r="AJ784" s="5">
        <f t="shared" si="977"/>
        <v>4.797688891298664E-4</v>
      </c>
      <c r="AK784" s="5">
        <f t="shared" si="978"/>
        <v>3.7023425943624153E-4</v>
      </c>
      <c r="AL784" s="5">
        <f t="shared" si="979"/>
        <v>1.0321025281481468E-5</v>
      </c>
      <c r="AM784" s="5">
        <f t="shared" si="980"/>
        <v>3.2533489924356888E-2</v>
      </c>
      <c r="AN784" s="5">
        <f t="shared" si="981"/>
        <v>1.6921752559322174E-2</v>
      </c>
      <c r="AO784" s="5">
        <f t="shared" si="982"/>
        <v>4.4007837822610547E-3</v>
      </c>
      <c r="AP784" s="5">
        <f t="shared" si="983"/>
        <v>7.6299811264890635E-4</v>
      </c>
      <c r="AQ784" s="5">
        <f t="shared" si="984"/>
        <v>9.9215187914779472E-5</v>
      </c>
      <c r="AR784" s="5">
        <f t="shared" si="985"/>
        <v>1.862409632976688E-5</v>
      </c>
      <c r="AS784" s="5">
        <f t="shared" si="986"/>
        <v>4.3116250356454526E-5</v>
      </c>
      <c r="AT784" s="5">
        <f t="shared" si="987"/>
        <v>4.9908758306549603E-5</v>
      </c>
      <c r="AU784" s="5">
        <f t="shared" si="988"/>
        <v>3.8514235894954114E-5</v>
      </c>
      <c r="AV784" s="5">
        <f t="shared" si="989"/>
        <v>2.2290872637942048E-5</v>
      </c>
      <c r="AW784" s="5">
        <f t="shared" si="990"/>
        <v>3.4522385966718629E-7</v>
      </c>
      <c r="AX784" s="5">
        <f t="shared" si="991"/>
        <v>1.2552932069924484E-2</v>
      </c>
      <c r="AY784" s="5">
        <f t="shared" si="992"/>
        <v>6.529198400636726E-3</v>
      </c>
      <c r="AZ784" s="5">
        <f t="shared" si="993"/>
        <v>1.6980268640589252E-3</v>
      </c>
      <c r="BA784" s="5">
        <f t="shared" si="994"/>
        <v>2.944001242975055E-4</v>
      </c>
      <c r="BB784" s="5">
        <f t="shared" si="995"/>
        <v>3.8281829496152303E-5</v>
      </c>
      <c r="BC784" s="5">
        <f t="shared" si="996"/>
        <v>3.9823311163864069E-6</v>
      </c>
      <c r="BD784" s="5">
        <f t="shared" si="997"/>
        <v>1.6145022173871255E-6</v>
      </c>
      <c r="BE784" s="5">
        <f t="shared" si="998"/>
        <v>3.7376998364562048E-6</v>
      </c>
      <c r="BF784" s="5">
        <f t="shared" si="999"/>
        <v>4.3265348034188918E-6</v>
      </c>
      <c r="BG784" s="5">
        <f t="shared" si="1000"/>
        <v>3.3387563161381355E-6</v>
      </c>
      <c r="BH784" s="5">
        <f t="shared" si="1001"/>
        <v>1.9323709813469328E-6</v>
      </c>
      <c r="BI784" s="5">
        <f t="shared" si="1002"/>
        <v>8.9471821384576069E-7</v>
      </c>
      <c r="BJ784" s="8">
        <f t="shared" si="1003"/>
        <v>0.7698263131513059</v>
      </c>
      <c r="BK784" s="8">
        <f t="shared" si="1004"/>
        <v>0.16027859702736813</v>
      </c>
      <c r="BL784" s="8">
        <f t="shared" si="1005"/>
        <v>6.5369289823147839E-2</v>
      </c>
      <c r="BM784" s="8">
        <f t="shared" si="1006"/>
        <v>0.52921966616537897</v>
      </c>
      <c r="BN784" s="8">
        <f t="shared" si="1007"/>
        <v>0.46110249642765944</v>
      </c>
    </row>
    <row r="785" spans="1:66" x14ac:dyDescent="0.25">
      <c r="A785" t="s">
        <v>340</v>
      </c>
      <c r="B785" t="s">
        <v>352</v>
      </c>
      <c r="C785" t="s">
        <v>353</v>
      </c>
      <c r="D785" t="s">
        <v>505</v>
      </c>
      <c r="E785">
        <f>VLOOKUP(A785,home!$A$2:$E$405,3,FALSE)</f>
        <v>1.34848484848485</v>
      </c>
      <c r="F785">
        <f>VLOOKUP(B785,home!$B$2:$E$405,3,FALSE)</f>
        <v>1.18</v>
      </c>
      <c r="G785">
        <f>VLOOKUP(C785,away!$B$2:$E$405,4,FALSE)</f>
        <v>0.6</v>
      </c>
      <c r="H785">
        <f>VLOOKUP(A785,away!$A$2:$E$405,3,FALSE)</f>
        <v>1.1393939393939401</v>
      </c>
      <c r="I785">
        <f>VLOOKUP(C785,away!$B$2:$E$405,3,FALSE)</f>
        <v>1.07</v>
      </c>
      <c r="J785">
        <f>VLOOKUP(B785,home!$B$2:$E$405,4,FALSE)</f>
        <v>0.83</v>
      </c>
      <c r="K785" s="3">
        <f t="shared" si="952"/>
        <v>0.95472727272727365</v>
      </c>
      <c r="L785" s="3">
        <f t="shared" si="953"/>
        <v>1.0118957575757581</v>
      </c>
      <c r="M785" s="5">
        <f t="shared" si="954"/>
        <v>0.13992859386609491</v>
      </c>
      <c r="N785" s="5">
        <f t="shared" si="955"/>
        <v>0.1335936447983391</v>
      </c>
      <c r="O785" s="5">
        <f t="shared" si="956"/>
        <v>0.14159315049664267</v>
      </c>
      <c r="P785" s="5">
        <f t="shared" si="957"/>
        <v>0.13518284241052206</v>
      </c>
      <c r="Q785" s="5">
        <f t="shared" si="958"/>
        <v>6.3772748076007219E-2</v>
      </c>
      <c r="R785" s="5">
        <f t="shared" si="959"/>
        <v>7.1638754144669289E-2</v>
      </c>
      <c r="S785" s="5">
        <f t="shared" si="960"/>
        <v>3.2649511399499571E-2</v>
      </c>
      <c r="T785" s="5">
        <f t="shared" si="961"/>
        <v>6.4531373227059277E-2</v>
      </c>
      <c r="U785" s="5">
        <f t="shared" si="962"/>
        <v>6.8395472366119772E-2</v>
      </c>
      <c r="V785" s="5">
        <f t="shared" si="963"/>
        <v>3.504687349100321E-3</v>
      </c>
      <c r="W785" s="5">
        <f t="shared" si="964"/>
        <v>2.0295193948309954E-2</v>
      </c>
      <c r="X785" s="5">
        <f t="shared" si="965"/>
        <v>2.053662065547204E-2</v>
      </c>
      <c r="Y785" s="5">
        <f t="shared" si="966"/>
        <v>1.039045965810742E-2</v>
      </c>
      <c r="Z785" s="5">
        <f t="shared" si="967"/>
        <v>2.4163650465667874E-2</v>
      </c>
      <c r="AA785" s="5">
        <f t="shared" si="968"/>
        <v>2.3069696108222203E-2</v>
      </c>
      <c r="AB785" s="5">
        <f t="shared" si="969"/>
        <v>1.1012634024024992E-2</v>
      </c>
      <c r="AC785" s="5">
        <f t="shared" si="970"/>
        <v>2.116140027753003E-4</v>
      </c>
      <c r="AD785" s="5">
        <f t="shared" si="971"/>
        <v>4.8440937919352559E-3</v>
      </c>
      <c r="AE785" s="5">
        <f t="shared" si="972"/>
        <v>4.9017179573583522E-3</v>
      </c>
      <c r="AF785" s="5">
        <f t="shared" si="973"/>
        <v>2.4800138029419136E-3</v>
      </c>
      <c r="AG785" s="5">
        <f t="shared" si="974"/>
        <v>8.3650514864208169E-4</v>
      </c>
      <c r="AH785" s="5">
        <f t="shared" si="975"/>
        <v>6.1127738484382018E-3</v>
      </c>
      <c r="AI785" s="5">
        <f t="shared" si="976"/>
        <v>5.8360319051180051E-3</v>
      </c>
      <c r="AJ785" s="5">
        <f t="shared" si="977"/>
        <v>2.7859094121613342E-3</v>
      </c>
      <c r="AK785" s="5">
        <f t="shared" si="978"/>
        <v>8.8659456504601095E-4</v>
      </c>
      <c r="AL785" s="5">
        <f t="shared" si="979"/>
        <v>8.1774801271592503E-6</v>
      </c>
      <c r="AM785" s="5">
        <f t="shared" si="980"/>
        <v>9.2495769096189318E-4</v>
      </c>
      <c r="AN785" s="5">
        <f t="shared" si="981"/>
        <v>9.3596076342140878E-4</v>
      </c>
      <c r="AO785" s="5">
        <f t="shared" si="982"/>
        <v>4.735473628817457E-4</v>
      </c>
      <c r="AP785" s="5">
        <f t="shared" si="983"/>
        <v>1.5972685583707553E-4</v>
      </c>
      <c r="AQ785" s="5">
        <f t="shared" si="984"/>
        <v>4.040673194811285E-5</v>
      </c>
      <c r="AR785" s="5">
        <f t="shared" si="985"/>
        <v>1.2370979848509316E-3</v>
      </c>
      <c r="AS785" s="5">
        <f t="shared" si="986"/>
        <v>1.1810911851731359E-3</v>
      </c>
      <c r="AT785" s="5">
        <f t="shared" si="987"/>
        <v>5.6380998303128579E-4</v>
      </c>
      <c r="AU785" s="5">
        <f t="shared" si="988"/>
        <v>1.7942825581195664E-4</v>
      </c>
      <c r="AV785" s="5">
        <f t="shared" si="989"/>
        <v>4.2826262330390225E-5</v>
      </c>
      <c r="AW785" s="5">
        <f t="shared" si="990"/>
        <v>2.1944823919794973E-7</v>
      </c>
      <c r="AX785" s="5">
        <f t="shared" si="991"/>
        <v>1.4718038894669406E-4</v>
      </c>
      <c r="AY785" s="5">
        <f t="shared" si="992"/>
        <v>1.4893121117350971E-4</v>
      </c>
      <c r="AZ785" s="5">
        <f t="shared" si="993"/>
        <v>7.5351430378546905E-5</v>
      </c>
      <c r="BA785" s="5">
        <f t="shared" si="994"/>
        <v>2.5415930909105579E-5</v>
      </c>
      <c r="BB785" s="5">
        <f t="shared" si="995"/>
        <v>6.4295681654406272E-6</v>
      </c>
      <c r="BC785" s="5">
        <f t="shared" si="996"/>
        <v>1.3012105499307043E-6</v>
      </c>
      <c r="BD785" s="5">
        <f t="shared" si="997"/>
        <v>2.0863570042936277E-4</v>
      </c>
      <c r="BE785" s="5">
        <f t="shared" si="998"/>
        <v>1.9919019326446996E-4</v>
      </c>
      <c r="BF785" s="5">
        <f t="shared" si="999"/>
        <v>9.5086154984703E-5</v>
      </c>
      <c r="BG785" s="5">
        <f t="shared" si="1000"/>
        <v>3.0260448474222784E-5</v>
      </c>
      <c r="BH785" s="5">
        <f t="shared" si="1001"/>
        <v>7.222618860824725E-6</v>
      </c>
      <c r="BI785" s="5">
        <f t="shared" si="1002"/>
        <v>1.379126241388752E-6</v>
      </c>
      <c r="BJ785" s="8">
        <f t="shared" si="1003"/>
        <v>0.32912158020934601</v>
      </c>
      <c r="BK785" s="8">
        <f t="shared" si="1004"/>
        <v>0.31163435771929276</v>
      </c>
      <c r="BL785" s="8">
        <f t="shared" si="1005"/>
        <v>0.33507704478389511</v>
      </c>
      <c r="BM785" s="8">
        <f t="shared" si="1006"/>
        <v>0.31413818762299228</v>
      </c>
      <c r="BN785" s="8">
        <f t="shared" si="1007"/>
        <v>0.68570973379227518</v>
      </c>
    </row>
    <row r="786" spans="1:66" x14ac:dyDescent="0.25">
      <c r="A786" t="s">
        <v>342</v>
      </c>
      <c r="B786" t="s">
        <v>406</v>
      </c>
      <c r="C786" t="s">
        <v>386</v>
      </c>
      <c r="D786" t="s">
        <v>505</v>
      </c>
      <c r="E786">
        <f>VLOOKUP(A786,home!$A$2:$E$405,3,FALSE)</f>
        <v>1.1717171717171699</v>
      </c>
      <c r="F786">
        <f>VLOOKUP(B786,home!$B$2:$E$405,3,FALSE)</f>
        <v>1.04</v>
      </c>
      <c r="G786">
        <f>VLOOKUP(C786,away!$B$2:$E$405,4,FALSE)</f>
        <v>1.04</v>
      </c>
      <c r="H786">
        <f>VLOOKUP(A786,away!$A$2:$E$405,3,FALSE)</f>
        <v>0.85606060606060597</v>
      </c>
      <c r="I786">
        <f>VLOOKUP(C786,away!$B$2:$E$405,3,FALSE)</f>
        <v>0.9</v>
      </c>
      <c r="J786">
        <f>VLOOKUP(B786,home!$B$2:$E$405,4,FALSE)</f>
        <v>1.3</v>
      </c>
      <c r="K786" s="3">
        <f t="shared" si="952"/>
        <v>1.2673292929292912</v>
      </c>
      <c r="L786" s="3">
        <f t="shared" si="953"/>
        <v>1.001590909090909</v>
      </c>
      <c r="M786" s="5">
        <f t="shared" si="954"/>
        <v>0.10342379661725164</v>
      </c>
      <c r="N786" s="5">
        <f t="shared" si="955"/>
        <v>0.13107200703900432</v>
      </c>
      <c r="O786" s="5">
        <f t="shared" si="956"/>
        <v>0.10358833447550633</v>
      </c>
      <c r="P786" s="5">
        <f t="shared" si="957"/>
        <v>0.13128053068656634</v>
      </c>
      <c r="Q786" s="5">
        <f t="shared" si="958"/>
        <v>8.3055697001782225E-2</v>
      </c>
      <c r="R786" s="5">
        <f t="shared" si="959"/>
        <v>5.1876567049267762E-2</v>
      </c>
      <c r="S786" s="5">
        <f t="shared" si="960"/>
        <v>4.1660087670944368E-2</v>
      </c>
      <c r="T786" s="5">
        <f t="shared" si="961"/>
        <v>8.3187831065194132E-2</v>
      </c>
      <c r="U786" s="5">
        <f t="shared" si="962"/>
        <v>6.5744693038147464E-2</v>
      </c>
      <c r="V786" s="5">
        <f t="shared" si="963"/>
        <v>5.8756716397039563E-3</v>
      </c>
      <c r="W786" s="5">
        <f t="shared" si="964"/>
        <v>3.5086305918339375E-2</v>
      </c>
      <c r="X786" s="5">
        <f t="shared" si="965"/>
        <v>3.5142125041391269E-2</v>
      </c>
      <c r="Y786" s="5">
        <f t="shared" si="966"/>
        <v>1.7599016483796737E-2</v>
      </c>
      <c r="Z786" s="5">
        <f t="shared" si="967"/>
        <v>1.7319699317130535E-2</v>
      </c>
      <c r="AA786" s="5">
        <f t="shared" si="968"/>
        <v>2.1949762289326963E-2</v>
      </c>
      <c r="AB786" s="5">
        <f t="shared" si="969"/>
        <v>1.3908788361049383E-2</v>
      </c>
      <c r="AC786" s="5">
        <f t="shared" si="970"/>
        <v>4.6614108420266339E-4</v>
      </c>
      <c r="AD786" s="5">
        <f t="shared" si="971"/>
        <v>1.1116475817747461E-2</v>
      </c>
      <c r="AE786" s="5">
        <f t="shared" si="972"/>
        <v>1.1134161120184782E-2</v>
      </c>
      <c r="AF786" s="5">
        <f t="shared" si="973"/>
        <v>5.5759372791652643E-3</v>
      </c>
      <c r="AG786" s="5">
        <f t="shared" si="974"/>
        <v>1.861602696157676E-3</v>
      </c>
      <c r="AH786" s="5">
        <f t="shared" si="975"/>
        <v>4.3368133460564909E-3</v>
      </c>
      <c r="AI786" s="5">
        <f t="shared" si="976"/>
        <v>5.4961705914240849E-3</v>
      </c>
      <c r="AJ786" s="5">
        <f t="shared" si="977"/>
        <v>3.4827289947241256E-3</v>
      </c>
      <c r="AK786" s="5">
        <f t="shared" si="978"/>
        <v>1.4712548247826889E-3</v>
      </c>
      <c r="AL786" s="5">
        <f t="shared" si="979"/>
        <v>2.366776347822814E-5</v>
      </c>
      <c r="AM786" s="5">
        <f t="shared" si="980"/>
        <v>2.8176470875942898E-3</v>
      </c>
      <c r="AN786" s="5">
        <f t="shared" si="981"/>
        <v>2.8221297079609165E-3</v>
      </c>
      <c r="AO786" s="5">
        <f t="shared" si="982"/>
        <v>1.4133097298845178E-3</v>
      </c>
      <c r="AP786" s="5">
        <f t="shared" si="983"/>
        <v>4.7185272572735384E-4</v>
      </c>
      <c r="AQ786" s="5">
        <f t="shared" si="984"/>
        <v>1.1815085012957089E-4</v>
      </c>
      <c r="AR786" s="5">
        <f t="shared" si="985"/>
        <v>8.6874256436686188E-4</v>
      </c>
      <c r="AS786" s="5">
        <f t="shared" si="986"/>
        <v>1.1009828998366342E-3</v>
      </c>
      <c r="AT786" s="5">
        <f t="shared" si="987"/>
        <v>6.9765393998860129E-4</v>
      </c>
      <c r="AU786" s="5">
        <f t="shared" si="988"/>
        <v>2.9471909149169604E-4</v>
      </c>
      <c r="AV786" s="5">
        <f t="shared" si="989"/>
        <v>9.3376534458233551E-5</v>
      </c>
      <c r="AW786" s="5">
        <f t="shared" si="990"/>
        <v>8.3451580648758146E-7</v>
      </c>
      <c r="AX786" s="5">
        <f t="shared" si="991"/>
        <v>5.9514778187419101E-4</v>
      </c>
      <c r="AY786" s="5">
        <f t="shared" si="992"/>
        <v>5.960946078908089E-4</v>
      </c>
      <c r="AZ786" s="5">
        <f t="shared" si="993"/>
        <v>2.9852147011077208E-4</v>
      </c>
      <c r="BA786" s="5">
        <f t="shared" si="994"/>
        <v>9.9665463543800961E-5</v>
      </c>
      <c r="BB786" s="5">
        <f t="shared" si="995"/>
        <v>2.4956005558950608E-5</v>
      </c>
      <c r="BC786" s="5">
        <f t="shared" si="996"/>
        <v>4.9991416590134261E-6</v>
      </c>
      <c r="BD786" s="5">
        <f t="shared" si="997"/>
        <v>1.4502077580169534E-4</v>
      </c>
      <c r="BE786" s="5">
        <f t="shared" si="998"/>
        <v>1.837890772568198E-4</v>
      </c>
      <c r="BF786" s="5">
        <f t="shared" si="999"/>
        <v>1.1646064066400617E-4</v>
      </c>
      <c r="BG786" s="5">
        <f t="shared" si="1000"/>
        <v>4.9197993795602401E-5</v>
      </c>
      <c r="BH786" s="5">
        <f t="shared" si="1001"/>
        <v>1.5587514672630111E-5</v>
      </c>
      <c r="BI786" s="5">
        <f t="shared" si="1002"/>
        <v>3.9509027897178532E-6</v>
      </c>
      <c r="BJ786" s="8">
        <f t="shared" si="1003"/>
        <v>0.42409363403469741</v>
      </c>
      <c r="BK786" s="8">
        <f t="shared" si="1004"/>
        <v>0.283325990070038</v>
      </c>
      <c r="BL786" s="8">
        <f t="shared" si="1005"/>
        <v>0.27542459490540777</v>
      </c>
      <c r="BM786" s="8">
        <f t="shared" si="1006"/>
        <v>0.39527172536581073</v>
      </c>
      <c r="BN786" s="8">
        <f t="shared" si="1007"/>
        <v>0.60429693286937858</v>
      </c>
    </row>
    <row r="787" spans="1:66" x14ac:dyDescent="0.25">
      <c r="A787" t="s">
        <v>342</v>
      </c>
      <c r="B787" t="s">
        <v>402</v>
      </c>
      <c r="C787" t="s">
        <v>348</v>
      </c>
      <c r="D787" t="s">
        <v>505</v>
      </c>
      <c r="E787">
        <f>VLOOKUP(A787,home!$A$2:$E$405,3,FALSE)</f>
        <v>1.1717171717171699</v>
      </c>
      <c r="F787">
        <f>VLOOKUP(B787,home!$B$2:$E$405,3,FALSE)</f>
        <v>0.81</v>
      </c>
      <c r="G787">
        <f>VLOOKUP(C787,away!$B$2:$E$405,4,FALSE)</f>
        <v>0.9</v>
      </c>
      <c r="H787">
        <f>VLOOKUP(A787,away!$A$2:$E$405,3,FALSE)</f>
        <v>0.85606060606060597</v>
      </c>
      <c r="I787">
        <f>VLOOKUP(C787,away!$B$2:$E$405,3,FALSE)</f>
        <v>1.04</v>
      </c>
      <c r="J787">
        <f>VLOOKUP(B787,home!$B$2:$E$405,4,FALSE)</f>
        <v>0.97</v>
      </c>
      <c r="K787" s="3">
        <f t="shared" si="952"/>
        <v>0.85418181818181704</v>
      </c>
      <c r="L787" s="3">
        <f t="shared" si="953"/>
        <v>0.86359393939393936</v>
      </c>
      <c r="M787" s="5">
        <f t="shared" si="954"/>
        <v>0.1794648777059013</v>
      </c>
      <c r="N787" s="5">
        <f t="shared" si="955"/>
        <v>0.15329563553860423</v>
      </c>
      <c r="O787" s="5">
        <f t="shared" si="956"/>
        <v>0.15498478072089086</v>
      </c>
      <c r="P787" s="5">
        <f t="shared" si="957"/>
        <v>0.13238518178668079</v>
      </c>
      <c r="Q787" s="5">
        <f t="shared" si="958"/>
        <v>6.5471172341851055E-2</v>
      </c>
      <c r="R787" s="5">
        <f t="shared" si="959"/>
        <v>6.6921958664430001E-2</v>
      </c>
      <c r="S787" s="5">
        <f t="shared" si="960"/>
        <v>2.4414019863837982E-2</v>
      </c>
      <c r="T787" s="5">
        <f t="shared" si="961"/>
        <v>5.6540507639438672E-2</v>
      </c>
      <c r="U787" s="5">
        <f t="shared" si="962"/>
        <v>5.7163520328271225E-2</v>
      </c>
      <c r="V787" s="5">
        <f t="shared" si="963"/>
        <v>2.0010442520584063E-3</v>
      </c>
      <c r="W787" s="5">
        <f t="shared" si="964"/>
        <v>1.8641428343152477E-2</v>
      </c>
      <c r="X787" s="5">
        <f t="shared" si="965"/>
        <v>1.6098624538792884E-2</v>
      </c>
      <c r="Y787" s="5">
        <f t="shared" si="966"/>
        <v>6.9513372921400423E-3</v>
      </c>
      <c r="Z787" s="5">
        <f t="shared" si="967"/>
        <v>1.9264465971657825E-2</v>
      </c>
      <c r="AA787" s="5">
        <f t="shared" si="968"/>
        <v>1.6455356569972428E-2</v>
      </c>
      <c r="AB787" s="5">
        <f t="shared" si="969"/>
        <v>7.0279331968845764E-3</v>
      </c>
      <c r="AC787" s="5">
        <f t="shared" si="970"/>
        <v>9.2256424508471471E-5</v>
      </c>
      <c r="AD787" s="5">
        <f t="shared" si="971"/>
        <v>3.9807922889150095E-3</v>
      </c>
      <c r="AE787" s="5">
        <f t="shared" si="972"/>
        <v>3.4377880946931299E-3</v>
      </c>
      <c r="AF787" s="5">
        <f t="shared" si="973"/>
        <v>1.4844264817488123E-3</v>
      </c>
      <c r="AG787" s="5">
        <f t="shared" si="974"/>
        <v>4.2731390437138086E-4</v>
      </c>
      <c r="AH787" s="5">
        <f t="shared" si="975"/>
        <v>4.1591690146961192E-3</v>
      </c>
      <c r="AI787" s="5">
        <f t="shared" si="976"/>
        <v>3.5526865510986071E-3</v>
      </c>
      <c r="AJ787" s="5">
        <f t="shared" si="977"/>
        <v>1.5173201288237483E-3</v>
      </c>
      <c r="AK787" s="5">
        <f t="shared" si="978"/>
        <v>4.3202242213417945E-4</v>
      </c>
      <c r="AL787" s="5">
        <f t="shared" si="979"/>
        <v>2.7221779961999952E-6</v>
      </c>
      <c r="AM787" s="5">
        <f t="shared" si="980"/>
        <v>6.8006407902991605E-4</v>
      </c>
      <c r="AN787" s="5">
        <f t="shared" si="981"/>
        <v>5.8729921704975653E-4</v>
      </c>
      <c r="AO787" s="5">
        <f t="shared" si="982"/>
        <v>2.535940222274877E-4</v>
      </c>
      <c r="AP787" s="5">
        <f t="shared" si="983"/>
        <v>7.3000753554063454E-5</v>
      </c>
      <c r="AQ787" s="5">
        <f t="shared" si="984"/>
        <v>1.5760752085119942E-5</v>
      </c>
      <c r="AR787" s="5">
        <f t="shared" si="985"/>
        <v>7.1836663080132612E-4</v>
      </c>
      <c r="AS787" s="5">
        <f t="shared" si="986"/>
        <v>6.1361571481902285E-4</v>
      </c>
      <c r="AT787" s="5">
        <f t="shared" si="987"/>
        <v>2.6206969347452409E-4</v>
      </c>
      <c r="AU787" s="5">
        <f t="shared" si="988"/>
        <v>7.4618389087473499E-5</v>
      </c>
      <c r="AV787" s="5">
        <f t="shared" si="989"/>
        <v>1.5934417815134091E-5</v>
      </c>
      <c r="AW787" s="5">
        <f t="shared" si="990"/>
        <v>5.5779411407420983E-8</v>
      </c>
      <c r="AX787" s="5">
        <f t="shared" si="991"/>
        <v>9.6816395250986077E-5</v>
      </c>
      <c r="AY787" s="5">
        <f t="shared" si="992"/>
        <v>8.3610052172719752E-5</v>
      </c>
      <c r="AZ787" s="5">
        <f t="shared" si="993"/>
        <v>3.6102567164385919E-5</v>
      </c>
      <c r="BA787" s="5">
        <f t="shared" si="994"/>
        <v>1.0392652733242107E-5</v>
      </c>
      <c r="BB787" s="5">
        <f t="shared" si="995"/>
        <v>2.2437579786634354E-6</v>
      </c>
      <c r="BC787" s="5">
        <f t="shared" si="996"/>
        <v>3.8753915836810776E-7</v>
      </c>
      <c r="BD787" s="5">
        <f t="shared" si="997"/>
        <v>1.0339617810381147E-4</v>
      </c>
      <c r="BE787" s="5">
        <f t="shared" si="998"/>
        <v>8.831913540576465E-5</v>
      </c>
      <c r="BF787" s="5">
        <f t="shared" si="999"/>
        <v>3.7720299830571068E-5</v>
      </c>
      <c r="BG787" s="5">
        <f t="shared" si="1000"/>
        <v>1.0739998097213494E-5</v>
      </c>
      <c r="BH787" s="5">
        <f t="shared" si="1001"/>
        <v>2.2934777754867692E-6</v>
      </c>
      <c r="BI787" s="5">
        <f t="shared" si="1002"/>
        <v>3.918094032449756E-7</v>
      </c>
      <c r="BJ787" s="8">
        <f t="shared" si="1003"/>
        <v>0.32816829825211236</v>
      </c>
      <c r="BK787" s="8">
        <f t="shared" si="1004"/>
        <v>0.33844371226315589</v>
      </c>
      <c r="BL787" s="8">
        <f t="shared" si="1005"/>
        <v>0.31414221334181519</v>
      </c>
      <c r="BM787" s="8">
        <f t="shared" si="1006"/>
        <v>0.24741152879762199</v>
      </c>
      <c r="BN787" s="8">
        <f t="shared" si="1007"/>
        <v>0.75252360675835817</v>
      </c>
    </row>
    <row r="788" spans="1:66" x14ac:dyDescent="0.25">
      <c r="A788" t="s">
        <v>342</v>
      </c>
      <c r="B788" t="s">
        <v>346</v>
      </c>
      <c r="C788" t="s">
        <v>393</v>
      </c>
      <c r="D788" t="s">
        <v>505</v>
      </c>
      <c r="E788">
        <f>VLOOKUP(A788,home!$A$2:$E$405,3,FALSE)</f>
        <v>1.1717171717171699</v>
      </c>
      <c r="F788">
        <f>VLOOKUP(B788,home!$B$2:$E$405,3,FALSE)</f>
        <v>0.81</v>
      </c>
      <c r="G788">
        <f>VLOOKUP(C788,away!$B$2:$E$405,4,FALSE)</f>
        <v>0.9</v>
      </c>
      <c r="H788">
        <f>VLOOKUP(A788,away!$A$2:$E$405,3,FALSE)</f>
        <v>0.85606060606060597</v>
      </c>
      <c r="I788">
        <f>VLOOKUP(C788,away!$B$2:$E$405,3,FALSE)</f>
        <v>0.81</v>
      </c>
      <c r="J788">
        <f>VLOOKUP(B788,home!$B$2:$E$405,4,FALSE)</f>
        <v>1.3</v>
      </c>
      <c r="K788" s="3">
        <f t="shared" si="952"/>
        <v>0.85418181818181704</v>
      </c>
      <c r="L788" s="3">
        <f t="shared" si="953"/>
        <v>0.90143181818181817</v>
      </c>
      <c r="M788" s="5">
        <f t="shared" si="954"/>
        <v>0.17280117266772785</v>
      </c>
      <c r="N788" s="5">
        <f t="shared" si="955"/>
        <v>0.14760361985326986</v>
      </c>
      <c r="O788" s="5">
        <f t="shared" si="956"/>
        <v>0.15576847526182022</v>
      </c>
      <c r="P788" s="5">
        <f t="shared" si="957"/>
        <v>0.13305459941455097</v>
      </c>
      <c r="Q788" s="5">
        <f t="shared" si="958"/>
        <v>6.304016418824189E-2</v>
      </c>
      <c r="R788" s="5">
        <f t="shared" si="959"/>
        <v>7.0207329935336085E-2</v>
      </c>
      <c r="S788" s="5">
        <f t="shared" si="960"/>
        <v>2.5612566963605039E-2</v>
      </c>
      <c r="T788" s="5">
        <f t="shared" si="961"/>
        <v>5.6826409822687232E-2</v>
      </c>
      <c r="U788" s="5">
        <f t="shared" si="962"/>
        <v>5.9969824733856078E-2</v>
      </c>
      <c r="V788" s="5">
        <f t="shared" si="963"/>
        <v>2.1912594590712273E-3</v>
      </c>
      <c r="W788" s="5">
        <f t="shared" si="964"/>
        <v>1.7949254021597579E-2</v>
      </c>
      <c r="X788" s="5">
        <f t="shared" si="965"/>
        <v>1.6180028687696017E-2</v>
      </c>
      <c r="Y788" s="5">
        <f t="shared" si="966"/>
        <v>7.2925963390918997E-3</v>
      </c>
      <c r="Z788" s="5">
        <f t="shared" si="967"/>
        <v>2.1095707024433599E-2</v>
      </c>
      <c r="AA788" s="5">
        <f t="shared" si="968"/>
        <v>1.8019569381961618E-2</v>
      </c>
      <c r="AB788" s="5">
        <f t="shared" si="969"/>
        <v>7.6959942687686873E-3</v>
      </c>
      <c r="AC788" s="5">
        <f t="shared" si="970"/>
        <v>1.0545253579553638E-4</v>
      </c>
      <c r="AD788" s="5">
        <f t="shared" si="971"/>
        <v>3.8329816087938778E-3</v>
      </c>
      <c r="AE788" s="5">
        <f t="shared" si="972"/>
        <v>3.4551715806725356E-3</v>
      </c>
      <c r="AF788" s="5">
        <f t="shared" si="973"/>
        <v>1.5573008000478951E-3</v>
      </c>
      <c r="AG788" s="5">
        <f t="shared" si="974"/>
        <v>4.6793349721439143E-4</v>
      </c>
      <c r="AH788" s="5">
        <f t="shared" si="975"/>
        <v>4.754085384716532E-3</v>
      </c>
      <c r="AI788" s="5">
        <f t="shared" si="976"/>
        <v>4.0608532977087705E-3</v>
      </c>
      <c r="AJ788" s="5">
        <f t="shared" si="977"/>
        <v>1.7343535266032522E-3</v>
      </c>
      <c r="AK788" s="5">
        <f t="shared" si="978"/>
        <v>4.9381774957467091E-4</v>
      </c>
      <c r="AL788" s="5">
        <f t="shared" si="979"/>
        <v>3.2478818727702076E-6</v>
      </c>
      <c r="AM788" s="5">
        <f t="shared" si="980"/>
        <v>6.5481263993140426E-4</v>
      </c>
      <c r="AN788" s="5">
        <f t="shared" si="981"/>
        <v>5.9026894858180189E-4</v>
      </c>
      <c r="AO788" s="5">
        <f t="shared" si="982"/>
        <v>2.6604360576818191E-4</v>
      </c>
      <c r="AP788" s="5">
        <f t="shared" si="983"/>
        <v>7.9940057087753019E-5</v>
      </c>
      <c r="AQ788" s="5">
        <f t="shared" si="984"/>
        <v>1.8015127751542885E-5</v>
      </c>
      <c r="AR788" s="5">
        <f t="shared" si="985"/>
        <v>8.5709676642732678E-4</v>
      </c>
      <c r="AS788" s="5">
        <f t="shared" si="986"/>
        <v>7.3211647430465013E-4</v>
      </c>
      <c r="AT788" s="5">
        <f t="shared" si="987"/>
        <v>3.1268029057120373E-4</v>
      </c>
      <c r="AU788" s="5">
        <f t="shared" si="988"/>
        <v>8.9028606369909906E-5</v>
      </c>
      <c r="AV788" s="5">
        <f t="shared" si="989"/>
        <v>1.9011654214810734E-5</v>
      </c>
      <c r="AW788" s="5">
        <f t="shared" si="990"/>
        <v>6.9467381830243075E-8</v>
      </c>
      <c r="AX788" s="5">
        <f t="shared" si="991"/>
        <v>9.3221508557507027E-5</v>
      </c>
      <c r="AY788" s="5">
        <f t="shared" si="992"/>
        <v>8.4032833952645477E-5</v>
      </c>
      <c r="AZ788" s="5">
        <f t="shared" si="993"/>
        <v>3.7874935148452019E-5</v>
      </c>
      <c r="BA788" s="5">
        <f t="shared" si="994"/>
        <v>1.1380557218129185E-5</v>
      </c>
      <c r="BB788" s="5">
        <f t="shared" si="995"/>
        <v>2.5646990962651009E-6</v>
      </c>
      <c r="BC788" s="5">
        <f t="shared" si="996"/>
        <v>4.6238027388710335E-7</v>
      </c>
      <c r="BD788" s="5">
        <f t="shared" si="997"/>
        <v>1.2876904941972364E-4</v>
      </c>
      <c r="BE788" s="5">
        <f t="shared" si="998"/>
        <v>1.099921807588838E-4</v>
      </c>
      <c r="BF788" s="5">
        <f t="shared" si="999"/>
        <v>4.6976660473203207E-5</v>
      </c>
      <c r="BG788" s="5">
        <f t="shared" si="1000"/>
        <v>1.3375536418370207E-5</v>
      </c>
      <c r="BH788" s="5">
        <f t="shared" si="1001"/>
        <v>2.8562850042501427E-6</v>
      </c>
      <c r="BI788" s="5">
        <f t="shared" si="1002"/>
        <v>4.8795734363516923E-7</v>
      </c>
      <c r="BJ788" s="8">
        <f t="shared" si="1003"/>
        <v>0.32004407769268084</v>
      </c>
      <c r="BK788" s="8">
        <f t="shared" si="1004"/>
        <v>0.33385233175657603</v>
      </c>
      <c r="BL788" s="8">
        <f t="shared" si="1005"/>
        <v>0.32501669500165198</v>
      </c>
      <c r="BM788" s="8">
        <f t="shared" si="1006"/>
        <v>0.25744948678782464</v>
      </c>
      <c r="BN788" s="8">
        <f t="shared" si="1007"/>
        <v>0.74247536132094694</v>
      </c>
    </row>
    <row r="789" spans="1:66" x14ac:dyDescent="0.25">
      <c r="A789" t="s">
        <v>342</v>
      </c>
      <c r="B789" t="s">
        <v>426</v>
      </c>
      <c r="C789" t="s">
        <v>364</v>
      </c>
      <c r="D789" t="s">
        <v>505</v>
      </c>
      <c r="E789">
        <f>VLOOKUP(A789,home!$A$2:$E$405,3,FALSE)</f>
        <v>1.1717171717171699</v>
      </c>
      <c r="F789">
        <f>VLOOKUP(B789,home!$B$2:$E$405,3,FALSE)</f>
        <v>1.04</v>
      </c>
      <c r="G789">
        <f>VLOOKUP(C789,away!$B$2:$E$405,4,FALSE)</f>
        <v>1.28</v>
      </c>
      <c r="H789">
        <f>VLOOKUP(A789,away!$A$2:$E$405,3,FALSE)</f>
        <v>0.85606060606060597</v>
      </c>
      <c r="I789">
        <f>VLOOKUP(C789,away!$B$2:$E$405,3,FALSE)</f>
        <v>0.66</v>
      </c>
      <c r="J789">
        <f>VLOOKUP(B789,home!$B$2:$E$405,4,FALSE)</f>
        <v>0.65</v>
      </c>
      <c r="K789" s="3">
        <f t="shared" si="952"/>
        <v>1.5597898989898968</v>
      </c>
      <c r="L789" s="3">
        <f t="shared" si="953"/>
        <v>0.36724999999999997</v>
      </c>
      <c r="M789" s="5">
        <f t="shared" si="954"/>
        <v>0.14557848834911213</v>
      </c>
      <c r="N789" s="5">
        <f t="shared" si="955"/>
        <v>0.22707185563716348</v>
      </c>
      <c r="O789" s="5">
        <f t="shared" si="956"/>
        <v>5.3463699846211417E-2</v>
      </c>
      <c r="P789" s="5">
        <f t="shared" si="957"/>
        <v>8.3392138982748276E-2</v>
      </c>
      <c r="Q789" s="5">
        <f t="shared" si="958"/>
        <v>0.17709219338386983</v>
      </c>
      <c r="R789" s="5">
        <f t="shared" si="959"/>
        <v>9.81727188426057E-3</v>
      </c>
      <c r="S789" s="5">
        <f t="shared" si="960"/>
        <v>1.1942438960214033E-2</v>
      </c>
      <c r="T789" s="5">
        <f t="shared" si="961"/>
        <v>6.5037108020226192E-2</v>
      </c>
      <c r="U789" s="5">
        <f t="shared" si="962"/>
        <v>1.531288152070715E-2</v>
      </c>
      <c r="V789" s="5">
        <f t="shared" si="963"/>
        <v>7.6011347010347457E-4</v>
      </c>
      <c r="W789" s="5">
        <f t="shared" si="964"/>
        <v>9.2075538143375227E-2</v>
      </c>
      <c r="X789" s="5">
        <f t="shared" si="965"/>
        <v>3.3814741383154552E-2</v>
      </c>
      <c r="Y789" s="5">
        <f t="shared" si="966"/>
        <v>6.2092318864817525E-3</v>
      </c>
      <c r="Z789" s="5">
        <f t="shared" si="967"/>
        <v>1.2017976998315648E-3</v>
      </c>
      <c r="AA789" s="5">
        <f t="shared" si="968"/>
        <v>1.8745519128265668E-3</v>
      </c>
      <c r="AB789" s="5">
        <f t="shared" si="969"/>
        <v>1.4619535693795344E-3</v>
      </c>
      <c r="AC789" s="5">
        <f t="shared" si="970"/>
        <v>2.721362238179651E-5</v>
      </c>
      <c r="AD789" s="5">
        <f t="shared" si="971"/>
        <v>3.5904623585023901E-2</v>
      </c>
      <c r="AE789" s="5">
        <f t="shared" si="972"/>
        <v>1.3185973011600025E-2</v>
      </c>
      <c r="AF789" s="5">
        <f t="shared" si="973"/>
        <v>2.4212742942550541E-3</v>
      </c>
      <c r="AG789" s="5">
        <f t="shared" si="974"/>
        <v>2.9640432818838955E-4</v>
      </c>
      <c r="AH789" s="5">
        <f t="shared" si="975"/>
        <v>1.1034005131578551E-4</v>
      </c>
      <c r="AI789" s="5">
        <f t="shared" si="976"/>
        <v>1.7210729749638913E-4</v>
      </c>
      <c r="AJ789" s="5">
        <f t="shared" si="977"/>
        <v>1.3422561208865848E-4</v>
      </c>
      <c r="AK789" s="5">
        <f t="shared" si="978"/>
        <v>6.9787917973875246E-5</v>
      </c>
      <c r="AL789" s="5">
        <f t="shared" si="979"/>
        <v>6.2355426426589725E-7</v>
      </c>
      <c r="AM789" s="5">
        <f t="shared" si="980"/>
        <v>1.1200733838990931E-2</v>
      </c>
      <c r="AN789" s="5">
        <f t="shared" si="981"/>
        <v>4.1134695023694193E-3</v>
      </c>
      <c r="AO789" s="5">
        <f t="shared" si="982"/>
        <v>7.5533583737258446E-4</v>
      </c>
      <c r="AP789" s="5">
        <f t="shared" si="983"/>
        <v>9.2465695425027205E-5</v>
      </c>
      <c r="AQ789" s="5">
        <f t="shared" si="984"/>
        <v>8.4895066612103091E-6</v>
      </c>
      <c r="AR789" s="5">
        <f t="shared" si="985"/>
        <v>8.1044767691444471E-6</v>
      </c>
      <c r="AS789" s="5">
        <f t="shared" si="986"/>
        <v>1.2641281001109784E-5</v>
      </c>
      <c r="AT789" s="5">
        <f t="shared" si="987"/>
        <v>9.8588712079119674E-6</v>
      </c>
      <c r="AU789" s="5">
        <f t="shared" si="988"/>
        <v>5.1259225751811377E-6</v>
      </c>
      <c r="AV789" s="5">
        <f t="shared" si="989"/>
        <v>1.998840563942954E-6</v>
      </c>
      <c r="AW789" s="5">
        <f t="shared" si="990"/>
        <v>9.9220100095968198E-9</v>
      </c>
      <c r="AX789" s="5">
        <f t="shared" si="991"/>
        <v>2.9117985838887361E-3</v>
      </c>
      <c r="AY789" s="5">
        <f t="shared" si="992"/>
        <v>1.0693580299331381E-3</v>
      </c>
      <c r="AZ789" s="5">
        <f t="shared" si="993"/>
        <v>1.9636086824647246E-4</v>
      </c>
      <c r="BA789" s="5">
        <f t="shared" si="994"/>
        <v>2.403784295450567E-5</v>
      </c>
      <c r="BB789" s="5">
        <f t="shared" si="995"/>
        <v>2.2069744562605515E-6</v>
      </c>
      <c r="BC789" s="5">
        <f t="shared" si="996"/>
        <v>1.6210227381233751E-7</v>
      </c>
      <c r="BD789" s="5">
        <f t="shared" si="997"/>
        <v>4.9606151557804943E-7</v>
      </c>
      <c r="BE789" s="5">
        <f t="shared" si="998"/>
        <v>7.7375174127626093E-7</v>
      </c>
      <c r="BF789" s="5">
        <f t="shared" si="999"/>
        <v>6.0344507518427789E-7</v>
      </c>
      <c r="BG789" s="5">
        <f t="shared" si="1000"/>
        <v>3.1374917762254523E-7</v>
      </c>
      <c r="BH789" s="5">
        <f t="shared" si="1001"/>
        <v>1.2234569951800821E-7</v>
      </c>
      <c r="BI789" s="5">
        <f t="shared" si="1002"/>
        <v>3.8166717258608436E-8</v>
      </c>
      <c r="BJ789" s="8">
        <f t="shared" si="1003"/>
        <v>0.67348336245591045</v>
      </c>
      <c r="BK789" s="8">
        <f t="shared" si="1004"/>
        <v>0.24277037496875709</v>
      </c>
      <c r="BL789" s="8">
        <f t="shared" si="1005"/>
        <v>8.2456896524303658E-2</v>
      </c>
      <c r="BM789" s="8">
        <f t="shared" si="1006"/>
        <v>0.30242743545751394</v>
      </c>
      <c r="BN789" s="8">
        <f t="shared" si="1007"/>
        <v>0.69641564808336565</v>
      </c>
    </row>
    <row r="790" spans="1:66" x14ac:dyDescent="0.25">
      <c r="A790" t="s">
        <v>40</v>
      </c>
      <c r="B790" t="s">
        <v>318</v>
      </c>
      <c r="C790" t="s">
        <v>333</v>
      </c>
      <c r="D790" t="s">
        <v>505</v>
      </c>
      <c r="E790">
        <f>VLOOKUP(A790,home!$A$2:$E$405,3,FALSE)</f>
        <v>1.4842105263157901</v>
      </c>
      <c r="F790">
        <f>VLOOKUP(B790,home!$B$2:$E$405,3,FALSE)</f>
        <v>0.9</v>
      </c>
      <c r="G790">
        <f>VLOOKUP(C790,away!$B$2:$E$405,4,FALSE)</f>
        <v>1.31</v>
      </c>
      <c r="H790">
        <f>VLOOKUP(A790,away!$A$2:$E$405,3,FALSE)</f>
        <v>1.1789473684210501</v>
      </c>
      <c r="I790">
        <f>VLOOKUP(C790,away!$B$2:$E$405,3,FALSE)</f>
        <v>0.67</v>
      </c>
      <c r="J790">
        <f>VLOOKUP(B790,home!$B$2:$E$405,4,FALSE)</f>
        <v>0.94</v>
      </c>
      <c r="K790" s="3">
        <f t="shared" si="952"/>
        <v>1.7498842105263166</v>
      </c>
      <c r="L790" s="3">
        <f t="shared" si="953"/>
        <v>0.7425010526315774</v>
      </c>
      <c r="M790" s="5">
        <f t="shared" si="954"/>
        <v>8.2712440156375314E-2</v>
      </c>
      <c r="N790" s="5">
        <f t="shared" si="955"/>
        <v>0.14473719304374405</v>
      </c>
      <c r="O790" s="5">
        <f t="shared" si="956"/>
        <v>6.1414073881835035E-2</v>
      </c>
      <c r="P790" s="5">
        <f t="shared" si="957"/>
        <v>0.10746751818991979</v>
      </c>
      <c r="Q790" s="5">
        <f t="shared" si="958"/>
        <v>0.12663666439157359</v>
      </c>
      <c r="R790" s="5">
        <f t="shared" si="959"/>
        <v>2.2800007251827979E-2</v>
      </c>
      <c r="S790" s="5">
        <f t="shared" si="960"/>
        <v>3.490789125573434E-2</v>
      </c>
      <c r="T790" s="5">
        <f t="shared" si="961"/>
        <v>9.4027856612495186E-2</v>
      </c>
      <c r="U790" s="5">
        <f t="shared" si="962"/>
        <v>3.9897372689859302E-2</v>
      </c>
      <c r="V790" s="5">
        <f t="shared" si="963"/>
        <v>5.0395004822395536E-3</v>
      </c>
      <c r="W790" s="5">
        <f t="shared" si="964"/>
        <v>7.3866499830844951E-2</v>
      </c>
      <c r="X790" s="5">
        <f t="shared" si="965"/>
        <v>5.4845953878612616E-2</v>
      </c>
      <c r="Y790" s="5">
        <f t="shared" si="966"/>
        <v>2.03615892437264E-2</v>
      </c>
      <c r="Z790" s="5">
        <f t="shared" si="967"/>
        <v>5.6430097948299597E-3</v>
      </c>
      <c r="AA790" s="5">
        <f t="shared" si="968"/>
        <v>9.874613739818296E-3</v>
      </c>
      <c r="AB790" s="5">
        <f t="shared" si="969"/>
        <v>8.6397153341771313E-3</v>
      </c>
      <c r="AC790" s="5">
        <f t="shared" si="970"/>
        <v>4.0923605983519376E-4</v>
      </c>
      <c r="AD790" s="5">
        <f t="shared" si="971"/>
        <v>3.2314455435210117E-2</v>
      </c>
      <c r="AE790" s="5">
        <f t="shared" si="972"/>
        <v>2.3993517175859711E-2</v>
      </c>
      <c r="AF790" s="5">
        <f t="shared" si="973"/>
        <v>8.9076058797048305E-3</v>
      </c>
      <c r="AG790" s="5">
        <f t="shared" si="974"/>
        <v>2.204635580702689E-3</v>
      </c>
      <c r="AH790" s="5">
        <f t="shared" si="975"/>
        <v>1.0474851781678864E-3</v>
      </c>
      <c r="AI790" s="5">
        <f t="shared" si="976"/>
        <v>1.8329777740363302E-3</v>
      </c>
      <c r="AJ790" s="5">
        <f t="shared" si="977"/>
        <v>1.6037494325159248E-3</v>
      </c>
      <c r="AK790" s="5">
        <f t="shared" si="978"/>
        <v>9.3545860320005242E-4</v>
      </c>
      <c r="AL790" s="5">
        <f t="shared" si="979"/>
        <v>2.1268667020903955E-5</v>
      </c>
      <c r="AM790" s="5">
        <f t="shared" si="980"/>
        <v>1.1309311067566098E-2</v>
      </c>
      <c r="AN790" s="5">
        <f t="shared" si="981"/>
        <v>8.3971753722057764E-3</v>
      </c>
      <c r="AO790" s="5">
        <f t="shared" si="982"/>
        <v>3.1174557764973724E-3</v>
      </c>
      <c r="AP790" s="5">
        <f t="shared" si="983"/>
        <v>7.7157139852723029E-4</v>
      </c>
      <c r="AQ790" s="5">
        <f t="shared" si="984"/>
        <v>1.4322314389672168E-4</v>
      </c>
      <c r="AR790" s="5">
        <f t="shared" si="985"/>
        <v>1.5555176948112628E-4</v>
      </c>
      <c r="AS790" s="5">
        <f t="shared" si="986"/>
        <v>2.7219758533445225E-4</v>
      </c>
      <c r="AT790" s="5">
        <f t="shared" si="987"/>
        <v>2.3815712836007389E-4</v>
      </c>
      <c r="AU790" s="5">
        <f t="shared" si="988"/>
        <v>1.3891579951386086E-4</v>
      </c>
      <c r="AV790" s="5">
        <f t="shared" si="989"/>
        <v>6.0771641040486133E-5</v>
      </c>
      <c r="AW790" s="5">
        <f t="shared" si="990"/>
        <v>7.6761624558767117E-7</v>
      </c>
      <c r="AX790" s="5">
        <f t="shared" si="991"/>
        <v>3.2983308115107422E-3</v>
      </c>
      <c r="AY790" s="5">
        <f t="shared" si="992"/>
        <v>2.4490140994738912E-3</v>
      </c>
      <c r="AZ790" s="5">
        <f t="shared" si="993"/>
        <v>9.0919777338446914E-4</v>
      </c>
      <c r="BA790" s="5">
        <f t="shared" si="994"/>
        <v>2.2502676792941829E-4</v>
      </c>
      <c r="BB790" s="5">
        <f t="shared" si="995"/>
        <v>4.1770653014468686E-5</v>
      </c>
      <c r="BC790" s="5">
        <f t="shared" si="996"/>
        <v>6.2029507664702762E-6</v>
      </c>
      <c r="BD790" s="5">
        <f t="shared" si="997"/>
        <v>1.9249558763073444E-5</v>
      </c>
      <c r="BE790" s="5">
        <f t="shared" si="998"/>
        <v>3.3684498939100719E-5</v>
      </c>
      <c r="BF790" s="5">
        <f t="shared" si="999"/>
        <v>2.947198641651141E-5</v>
      </c>
      <c r="BG790" s="5">
        <f t="shared" si="1000"/>
        <v>1.7190854561033132E-5</v>
      </c>
      <c r="BH790" s="5">
        <f t="shared" si="1001"/>
        <v>7.5205012404515495E-6</v>
      </c>
      <c r="BI790" s="5">
        <f t="shared" si="1002"/>
        <v>2.6320012751819486E-6</v>
      </c>
      <c r="BJ790" s="8">
        <f t="shared" si="1003"/>
        <v>0.61256425088724686</v>
      </c>
      <c r="BK790" s="8">
        <f t="shared" si="1004"/>
        <v>0.23300686891059899</v>
      </c>
      <c r="BL790" s="8">
        <f t="shared" si="1005"/>
        <v>0.14902079721036321</v>
      </c>
      <c r="BM790" s="8">
        <f t="shared" si="1006"/>
        <v>0.45201878340453505</v>
      </c>
      <c r="BN790" s="8">
        <f t="shared" si="1007"/>
        <v>0.54576789691527572</v>
      </c>
    </row>
    <row r="791" spans="1:66" x14ac:dyDescent="0.25">
      <c r="A791" t="s">
        <v>40</v>
      </c>
      <c r="B791" t="s">
        <v>234</v>
      </c>
      <c r="C791" t="s">
        <v>339</v>
      </c>
      <c r="D791" t="s">
        <v>505</v>
      </c>
      <c r="E791">
        <f>VLOOKUP(A791,home!$A$2:$E$405,3,FALSE)</f>
        <v>1.4842105263157901</v>
      </c>
      <c r="F791">
        <f>VLOOKUP(B791,home!$B$2:$E$405,3,FALSE)</f>
        <v>0.9</v>
      </c>
      <c r="G791">
        <f>VLOOKUP(C791,away!$B$2:$E$405,4,FALSE)</f>
        <v>0.79</v>
      </c>
      <c r="H791">
        <f>VLOOKUP(A791,away!$A$2:$E$405,3,FALSE)</f>
        <v>1.1789473684210501</v>
      </c>
      <c r="I791">
        <f>VLOOKUP(C791,away!$B$2:$E$405,3,FALSE)</f>
        <v>0.56000000000000005</v>
      </c>
      <c r="J791">
        <f>VLOOKUP(B791,home!$B$2:$E$405,4,FALSE)</f>
        <v>1.27</v>
      </c>
      <c r="K791" s="3">
        <f t="shared" si="952"/>
        <v>1.0552736842105268</v>
      </c>
      <c r="L791" s="3">
        <f t="shared" si="953"/>
        <v>0.83846736842105096</v>
      </c>
      <c r="M791" s="5">
        <f t="shared" si="954"/>
        <v>0.15050769709214643</v>
      </c>
      <c r="N791" s="5">
        <f t="shared" si="955"/>
        <v>0.15882681201247134</v>
      </c>
      <c r="O791" s="5">
        <f t="shared" si="956"/>
        <v>0.12619579270796466</v>
      </c>
      <c r="P791" s="5">
        <f t="shared" si="957"/>
        <v>0.13317109910280181</v>
      </c>
      <c r="Q791" s="5">
        <f t="shared" si="958"/>
        <v>8.3802877531906697E-2</v>
      </c>
      <c r="R791" s="5">
        <f t="shared" si="959"/>
        <v>5.2905527108827795E-2</v>
      </c>
      <c r="S791" s="5">
        <f t="shared" si="960"/>
        <v>2.9457864911371468E-2</v>
      </c>
      <c r="T791" s="5">
        <f t="shared" si="961"/>
        <v>7.0265978190289416E-2</v>
      </c>
      <c r="U791" s="5">
        <f t="shared" si="962"/>
        <v>5.5829810507232604E-2</v>
      </c>
      <c r="V791" s="5">
        <f t="shared" si="963"/>
        <v>2.8960765043630444E-3</v>
      </c>
      <c r="W791" s="5">
        <f t="shared" si="964"/>
        <v>2.9478323773512925E-2</v>
      </c>
      <c r="X791" s="5">
        <f t="shared" si="965"/>
        <v>2.4716612559841082E-2</v>
      </c>
      <c r="Y791" s="5">
        <f t="shared" si="966"/>
        <v>1.0362036544666324E-2</v>
      </c>
      <c r="Z791" s="5">
        <f t="shared" si="967"/>
        <v>1.4786519363289136E-2</v>
      </c>
      <c r="AA791" s="5">
        <f t="shared" si="968"/>
        <v>1.5603824765148419E-2</v>
      </c>
      <c r="AB791" s="5">
        <f t="shared" si="969"/>
        <v>8.2331528238468159E-3</v>
      </c>
      <c r="AC791" s="5">
        <f t="shared" si="970"/>
        <v>1.6015530211376124E-4</v>
      </c>
      <c r="AD791" s="5">
        <f t="shared" si="971"/>
        <v>7.7769248332064346E-3</v>
      </c>
      <c r="AE791" s="5">
        <f t="shared" si="972"/>
        <v>6.5206976993069194E-3</v>
      </c>
      <c r="AF791" s="5">
        <f t="shared" si="973"/>
        <v>2.7336961201035372E-3</v>
      </c>
      <c r="AG791" s="5">
        <f t="shared" si="974"/>
        <v>7.6403833062868337E-4</v>
      </c>
      <c r="AH791" s="5">
        <f t="shared" si="975"/>
        <v>3.0995034946609892E-3</v>
      </c>
      <c r="AI791" s="5">
        <f t="shared" si="976"/>
        <v>3.2708244720343047E-3</v>
      </c>
      <c r="AJ791" s="5">
        <f t="shared" si="977"/>
        <v>1.7258074955047963E-3</v>
      </c>
      <c r="AK791" s="5">
        <f t="shared" si="978"/>
        <v>6.0706641133982957E-4</v>
      </c>
      <c r="AL791" s="5">
        <f t="shared" si="979"/>
        <v>5.6682968437349867E-6</v>
      </c>
      <c r="AM791" s="5">
        <f t="shared" si="980"/>
        <v>1.6413568241132185E-3</v>
      </c>
      <c r="AN791" s="5">
        <f t="shared" si="981"/>
        <v>1.3762241369541441E-3</v>
      </c>
      <c r="AO791" s="5">
        <f t="shared" si="982"/>
        <v>5.7695951523473665E-4</v>
      </c>
      <c r="AP791" s="5">
        <f t="shared" si="983"/>
        <v>1.6125390880811829E-4</v>
      </c>
      <c r="AQ791" s="5">
        <f t="shared" si="984"/>
        <v>3.3801535141487767E-5</v>
      </c>
      <c r="AR791" s="5">
        <f t="shared" si="985"/>
        <v>5.1976650771605026E-4</v>
      </c>
      <c r="AS791" s="5">
        <f t="shared" si="986"/>
        <v>5.4849591752675561E-4</v>
      </c>
      <c r="AT791" s="5">
        <f t="shared" si="987"/>
        <v>2.8940665383144631E-4</v>
      </c>
      <c r="AU791" s="5">
        <f t="shared" si="988"/>
        <v>1.0180107527458365E-4</v>
      </c>
      <c r="AV791" s="5">
        <f t="shared" si="989"/>
        <v>2.6856998940400764E-5</v>
      </c>
      <c r="AW791" s="5">
        <f t="shared" si="990"/>
        <v>1.3931611607193538E-7</v>
      </c>
      <c r="AX791" s="5">
        <f t="shared" si="991"/>
        <v>2.8868011048100752E-4</v>
      </c>
      <c r="AY791" s="5">
        <f t="shared" si="992"/>
        <v>2.4204885255050859E-4</v>
      </c>
      <c r="AZ791" s="5">
        <f t="shared" si="993"/>
        <v>1.0147503221367997E-4</v>
      </c>
      <c r="BA791" s="5">
        <f t="shared" si="994"/>
        <v>2.8361167740215203E-5</v>
      </c>
      <c r="BB791" s="5">
        <f t="shared" si="995"/>
        <v>5.9449784201215618E-6</v>
      </c>
      <c r="BC791" s="5">
        <f t="shared" si="996"/>
        <v>9.9693408224785296E-7</v>
      </c>
      <c r="BD791" s="5">
        <f t="shared" si="997"/>
        <v>7.2634542653012718E-5</v>
      </c>
      <c r="BE791" s="5">
        <f t="shared" si="998"/>
        <v>7.664932142639138E-5</v>
      </c>
      <c r="BF791" s="5">
        <f t="shared" si="999"/>
        <v>4.0443005906932453E-5</v>
      </c>
      <c r="BG791" s="5">
        <f t="shared" si="1000"/>
        <v>1.4226146614652238E-5</v>
      </c>
      <c r="BH791" s="5">
        <f t="shared" si="1001"/>
        <v>3.7531195375407951E-6</v>
      </c>
      <c r="BI791" s="5">
        <f t="shared" si="1002"/>
        <v>7.9211365633263682E-7</v>
      </c>
      <c r="BJ791" s="8">
        <f t="shared" si="1003"/>
        <v>0.3997051005916728</v>
      </c>
      <c r="BK791" s="8">
        <f t="shared" si="1004"/>
        <v>0.31644061006219076</v>
      </c>
      <c r="BL791" s="8">
        <f t="shared" si="1005"/>
        <v>0.26916613518964422</v>
      </c>
      <c r="BM791" s="8">
        <f t="shared" si="1006"/>
        <v>0.29444665011424381</v>
      </c>
      <c r="BN791" s="8">
        <f t="shared" si="1007"/>
        <v>0.70540980555611876</v>
      </c>
    </row>
    <row r="792" spans="1:66" x14ac:dyDescent="0.25">
      <c r="A792" t="s">
        <v>40</v>
      </c>
      <c r="B792" t="s">
        <v>236</v>
      </c>
      <c r="C792" t="s">
        <v>335</v>
      </c>
      <c r="D792" t="s">
        <v>505</v>
      </c>
      <c r="E792">
        <f>VLOOKUP(A792,home!$A$2:$E$405,3,FALSE)</f>
        <v>1.4842105263157901</v>
      </c>
      <c r="F792">
        <f>VLOOKUP(B792,home!$B$2:$E$405,3,FALSE)</f>
        <v>1.24</v>
      </c>
      <c r="G792">
        <f>VLOOKUP(C792,away!$B$2:$E$405,4,FALSE)</f>
        <v>1.24</v>
      </c>
      <c r="H792">
        <f>VLOOKUP(A792,away!$A$2:$E$405,3,FALSE)</f>
        <v>1.1789473684210501</v>
      </c>
      <c r="I792">
        <f>VLOOKUP(C792,away!$B$2:$E$405,3,FALSE)</f>
        <v>0.82</v>
      </c>
      <c r="J792">
        <f>VLOOKUP(B792,home!$B$2:$E$405,4,FALSE)</f>
        <v>0.85</v>
      </c>
      <c r="K792" s="3">
        <f t="shared" si="952"/>
        <v>2.2821221052631588</v>
      </c>
      <c r="L792" s="3">
        <f t="shared" si="953"/>
        <v>0.82172631578947186</v>
      </c>
      <c r="M792" s="5">
        <f t="shared" si="954"/>
        <v>4.4876167264238577E-2</v>
      </c>
      <c r="N792" s="5">
        <f t="shared" si="955"/>
        <v>0.1024128933132058</v>
      </c>
      <c r="O792" s="5">
        <f t="shared" si="956"/>
        <v>3.6875927592794865E-2</v>
      </c>
      <c r="P792" s="5">
        <f t="shared" si="957"/>
        <v>8.4155369511600839E-2</v>
      </c>
      <c r="Q792" s="5">
        <f t="shared" si="958"/>
        <v>0.11685936384701227</v>
      </c>
      <c r="R792" s="5">
        <f t="shared" si="959"/>
        <v>1.5150960061073327E-2</v>
      </c>
      <c r="S792" s="5">
        <f t="shared" si="960"/>
        <v>3.9453715910793483E-2</v>
      </c>
      <c r="T792" s="5">
        <f t="shared" si="961"/>
        <v>9.6026414519506803E-2</v>
      </c>
      <c r="U792" s="5">
        <f t="shared" si="962"/>
        <v>3.4576340871334703E-2</v>
      </c>
      <c r="V792" s="5">
        <f t="shared" si="963"/>
        <v>8.2207506752932299E-3</v>
      </c>
      <c r="W792" s="5">
        <f t="shared" si="964"/>
        <v>8.889577914741903E-2</v>
      </c>
      <c r="X792" s="5">
        <f t="shared" si="965"/>
        <v>7.3048001088043199E-2</v>
      </c>
      <c r="Y792" s="5">
        <f t="shared" si="966"/>
        <v>3.0012732404931537E-2</v>
      </c>
      <c r="Z792" s="5">
        <f t="shared" si="967"/>
        <v>4.1499808638864061E-3</v>
      </c>
      <c r="AA792" s="5">
        <f t="shared" si="968"/>
        <v>9.4707630658942676E-3</v>
      </c>
      <c r="AB792" s="5">
        <f t="shared" si="969"/>
        <v>1.0806718873193601E-2</v>
      </c>
      <c r="AC792" s="5">
        <f t="shared" si="970"/>
        <v>9.6351297486660186E-4</v>
      </c>
      <c r="AD792" s="5">
        <f t="shared" si="971"/>
        <v>5.0717755664229182E-2</v>
      </c>
      <c r="AE792" s="5">
        <f t="shared" si="972"/>
        <v>4.1676114507077658E-2</v>
      </c>
      <c r="AF792" s="5">
        <f t="shared" si="973"/>
        <v>1.7123180015160545E-2</v>
      </c>
      <c r="AG792" s="5">
        <f t="shared" si="974"/>
        <v>4.6901892094859295E-3</v>
      </c>
      <c r="AH792" s="5">
        <f t="shared" si="975"/>
        <v>8.5253712146954634E-4</v>
      </c>
      <c r="AI792" s="5">
        <f t="shared" si="976"/>
        <v>1.9455938104630747E-3</v>
      </c>
      <c r="AJ792" s="5">
        <f t="shared" si="977"/>
        <v>2.2200413213604824E-3</v>
      </c>
      <c r="AK792" s="5">
        <f t="shared" si="978"/>
        <v>1.6888017913581294E-3</v>
      </c>
      <c r="AL792" s="5">
        <f t="shared" si="979"/>
        <v>7.2274256356769085E-5</v>
      </c>
      <c r="AM792" s="5">
        <f t="shared" si="980"/>
        <v>2.3148822266134642E-2</v>
      </c>
      <c r="AN792" s="5">
        <f t="shared" si="981"/>
        <v>1.9021996435616112E-2</v>
      </c>
      <c r="AO792" s="5">
        <f t="shared" si="982"/>
        <v>7.8154375249996459E-3</v>
      </c>
      <c r="AP792" s="5">
        <f t="shared" si="983"/>
        <v>2.1407168945669162E-3</v>
      </c>
      <c r="AQ792" s="5">
        <f t="shared" si="984"/>
        <v>4.3977085173018776E-4</v>
      </c>
      <c r="AR792" s="5">
        <f t="shared" si="985"/>
        <v>1.4011043757978641E-4</v>
      </c>
      <c r="AS792" s="5">
        <f t="shared" si="986"/>
        <v>3.1974912677892458E-4</v>
      </c>
      <c r="AT792" s="5">
        <f t="shared" si="987"/>
        <v>3.6485327518038813E-4</v>
      </c>
      <c r="AU792" s="5">
        <f t="shared" si="988"/>
        <v>2.7754657482227527E-4</v>
      </c>
      <c r="AV792" s="5">
        <f t="shared" si="989"/>
        <v>1.583487934104974E-4</v>
      </c>
      <c r="AW792" s="5">
        <f t="shared" si="990"/>
        <v>3.7648458962307927E-6</v>
      </c>
      <c r="AX792" s="5">
        <f t="shared" si="991"/>
        <v>8.8047398340589857E-3</v>
      </c>
      <c r="AY792" s="5">
        <f t="shared" si="992"/>
        <v>7.2350864253260955E-3</v>
      </c>
      <c r="AZ792" s="5">
        <f t="shared" si="993"/>
        <v>2.9726304563508161E-3</v>
      </c>
      <c r="BA792" s="5">
        <f t="shared" si="994"/>
        <v>8.1422955770024436E-4</v>
      </c>
      <c r="BB792" s="5">
        <f t="shared" si="995"/>
        <v>1.6726846366397821E-4</v>
      </c>
      <c r="BC792" s="5">
        <f t="shared" si="996"/>
        <v>2.7489779678873202E-5</v>
      </c>
      <c r="BD792" s="5">
        <f t="shared" si="997"/>
        <v>1.9188738946014767E-5</v>
      </c>
      <c r="BE792" s="5">
        <f t="shared" si="998"/>
        <v>4.3791045320824392E-5</v>
      </c>
      <c r="BF792" s="5">
        <f t="shared" si="999"/>
        <v>4.9968256269617093E-5</v>
      </c>
      <c r="BG792" s="5">
        <f t="shared" si="1000"/>
        <v>3.8011220731449197E-5</v>
      </c>
      <c r="BH792" s="5">
        <f t="shared" si="1001"/>
        <v>2.1686561769819362E-5</v>
      </c>
      <c r="BI792" s="5">
        <f t="shared" si="1002"/>
        <v>9.8982764004119415E-6</v>
      </c>
      <c r="BJ792" s="8">
        <f t="shared" si="1003"/>
        <v>0.6940506122058987</v>
      </c>
      <c r="BK792" s="8">
        <f t="shared" si="1004"/>
        <v>0.18497687701847559</v>
      </c>
      <c r="BL792" s="8">
        <f t="shared" si="1005"/>
        <v>0.11503083681615202</v>
      </c>
      <c r="BM792" s="8">
        <f t="shared" si="1006"/>
        <v>0.59064630373505711</v>
      </c>
      <c r="BN792" s="8">
        <f t="shared" si="1007"/>
        <v>0.40033068158992569</v>
      </c>
    </row>
    <row r="793" spans="1:66" x14ac:dyDescent="0.25">
      <c r="A793" t="s">
        <v>40</v>
      </c>
      <c r="B793" t="s">
        <v>332</v>
      </c>
      <c r="C793" t="s">
        <v>334</v>
      </c>
      <c r="D793" t="s">
        <v>505</v>
      </c>
      <c r="E793">
        <f>VLOOKUP(A793,home!$A$2:$E$405,3,FALSE)</f>
        <v>1.4842105263157901</v>
      </c>
      <c r="F793">
        <f>VLOOKUP(B793,home!$B$2:$E$405,3,FALSE)</f>
        <v>1.1200000000000001</v>
      </c>
      <c r="G793">
        <f>VLOOKUP(C793,away!$B$2:$E$405,4,FALSE)</f>
        <v>1.1200000000000001</v>
      </c>
      <c r="H793">
        <f>VLOOKUP(A793,away!$A$2:$E$405,3,FALSE)</f>
        <v>1.1789473684210501</v>
      </c>
      <c r="I793">
        <f>VLOOKUP(C793,away!$B$2:$E$405,3,FALSE)</f>
        <v>0.71</v>
      </c>
      <c r="J793">
        <f>VLOOKUP(B793,home!$B$2:$E$405,4,FALSE)</f>
        <v>1.04</v>
      </c>
      <c r="K793" s="3">
        <f t="shared" si="952"/>
        <v>1.8617936842105274</v>
      </c>
      <c r="L793" s="3">
        <f t="shared" si="953"/>
        <v>0.87053473684210336</v>
      </c>
      <c r="M793" s="5">
        <f t="shared" si="954"/>
        <v>6.5067608358532827E-2</v>
      </c>
      <c r="N793" s="5">
        <f t="shared" si="955"/>
        <v>0.12114246228860051</v>
      </c>
      <c r="O793" s="5">
        <f t="shared" si="956"/>
        <v>5.6643613319340418E-2</v>
      </c>
      <c r="P793" s="5">
        <f t="shared" si="957"/>
        <v>0.10545872152881128</v>
      </c>
      <c r="Q793" s="5">
        <f t="shared" si="958"/>
        <v>0.11277113558931424</v>
      </c>
      <c r="R793" s="5">
        <f t="shared" si="959"/>
        <v>2.4655116507368933E-2</v>
      </c>
      <c r="S793" s="5">
        <f t="shared" si="960"/>
        <v>4.2730715893267164E-2</v>
      </c>
      <c r="T793" s="5">
        <f t="shared" si="961"/>
        <v>9.8171190843628839E-2</v>
      </c>
      <c r="U793" s="5">
        <f t="shared" si="962"/>
        <v>4.5902740196894193E-2</v>
      </c>
      <c r="V793" s="5">
        <f t="shared" si="963"/>
        <v>7.6951185967204377E-3</v>
      </c>
      <c r="W793" s="5">
        <f t="shared" si="964"/>
        <v>6.9985529333811428E-2</v>
      </c>
      <c r="X793" s="5">
        <f t="shared" si="965"/>
        <v>6.0924834361364838E-2</v>
      </c>
      <c r="Y793" s="5">
        <f t="shared" si="966"/>
        <v>2.6518592323959735E-2</v>
      </c>
      <c r="Z793" s="5">
        <f t="shared" si="967"/>
        <v>7.1543784535179379E-3</v>
      </c>
      <c r="AA793" s="5">
        <f t="shared" si="968"/>
        <v>1.3319976619211577E-2</v>
      </c>
      <c r="AB793" s="5">
        <f t="shared" si="969"/>
        <v>1.2399524171740006E-2</v>
      </c>
      <c r="AC793" s="5">
        <f t="shared" si="970"/>
        <v>7.7949438831293046E-4</v>
      </c>
      <c r="AD793" s="5">
        <f t="shared" si="971"/>
        <v>3.2574654124955187E-2</v>
      </c>
      <c r="AE793" s="5">
        <f t="shared" si="972"/>
        <v>2.8357367956390402E-2</v>
      </c>
      <c r="AF793" s="5">
        <f t="shared" si="973"/>
        <v>1.2343036925725505E-2</v>
      </c>
      <c r="AG793" s="5">
        <f t="shared" si="974"/>
        <v>3.5816808006562729E-3</v>
      </c>
      <c r="AH793" s="5">
        <f t="shared" si="975"/>
        <v>1.557033741075513E-3</v>
      </c>
      <c r="AI793" s="5">
        <f t="shared" si="976"/>
        <v>2.8988755852370793E-3</v>
      </c>
      <c r="AJ793" s="5">
        <f t="shared" si="977"/>
        <v>2.6985541279532458E-3</v>
      </c>
      <c r="AK793" s="5">
        <f t="shared" si="978"/>
        <v>1.6747170106412002E-3</v>
      </c>
      <c r="AL793" s="5">
        <f t="shared" si="979"/>
        <v>5.0534810609546136E-5</v>
      </c>
      <c r="AM793" s="5">
        <f t="shared" si="980"/>
        <v>1.2129457063036791E-2</v>
      </c>
      <c r="AN793" s="5">
        <f t="shared" si="981"/>
        <v>1.0559113712408325E-2</v>
      </c>
      <c r="AO793" s="5">
        <f t="shared" si="982"/>
        <v>4.5960376384586131E-3</v>
      </c>
      <c r="AP793" s="5">
        <f t="shared" si="983"/>
        <v>1.3336701387039905E-3</v>
      </c>
      <c r="AQ793" s="5">
        <f t="shared" si="984"/>
        <v>2.9025154580771239E-4</v>
      </c>
      <c r="AR793" s="5">
        <f t="shared" si="985"/>
        <v>2.7109039160828951E-4</v>
      </c>
      <c r="AS793" s="5">
        <f t="shared" si="986"/>
        <v>5.0471437894647193E-4</v>
      </c>
      <c r="AT793" s="5">
        <f t="shared" si="987"/>
        <v>4.6983702152639023E-4</v>
      </c>
      <c r="AU793" s="5">
        <f t="shared" si="988"/>
        <v>2.9157986642870632E-4</v>
      </c>
      <c r="AV793" s="5">
        <f t="shared" si="989"/>
        <v>1.3571538843997868E-4</v>
      </c>
      <c r="AW793" s="5">
        <f t="shared" si="990"/>
        <v>2.2751278136469032E-6</v>
      </c>
      <c r="AX793" s="5">
        <f t="shared" si="991"/>
        <v>3.7637577588107789E-3</v>
      </c>
      <c r="AY793" s="5">
        <f t="shared" si="992"/>
        <v>3.2764818701037663E-3</v>
      </c>
      <c r="AZ793" s="5">
        <f t="shared" si="993"/>
        <v>1.4261456412793523E-3</v>
      </c>
      <c r="BA793" s="5">
        <f t="shared" si="994"/>
        <v>4.1383644017654463E-4</v>
      </c>
      <c r="BB793" s="5">
        <f t="shared" si="995"/>
        <v>9.0064749136190266E-5</v>
      </c>
      <c r="BC793" s="5">
        <f t="shared" si="996"/>
        <v>1.5680898537604692E-5</v>
      </c>
      <c r="BD793" s="5">
        <f t="shared" si="997"/>
        <v>3.9332267119857499E-5</v>
      </c>
      <c r="BE793" s="5">
        <f t="shared" si="998"/>
        <v>7.3228566509432068E-5</v>
      </c>
      <c r="BF793" s="5">
        <f t="shared" si="999"/>
        <v>6.8168241315525602E-5</v>
      </c>
      <c r="BG793" s="5">
        <f t="shared" si="1000"/>
        <v>4.2305067048328236E-5</v>
      </c>
      <c r="BH793" s="5">
        <f t="shared" si="1001"/>
        <v>1.9690826660170106E-5</v>
      </c>
      <c r="BI793" s="5">
        <f t="shared" si="1002"/>
        <v>7.3320513425577936E-6</v>
      </c>
      <c r="BJ793" s="8">
        <f t="shared" si="1003"/>
        <v>0.60426498200486667</v>
      </c>
      <c r="BK793" s="8">
        <f t="shared" si="1004"/>
        <v>0.22505867544635796</v>
      </c>
      <c r="BL793" s="8">
        <f t="shared" si="1005"/>
        <v>0.16367314534640792</v>
      </c>
      <c r="BM793" s="8">
        <f t="shared" si="1006"/>
        <v>0.51113831691689215</v>
      </c>
      <c r="BN793" s="8">
        <f t="shared" si="1007"/>
        <v>0.48573865759196827</v>
      </c>
    </row>
    <row r="794" spans="1:66" x14ac:dyDescent="0.25">
      <c r="A794" t="s">
        <v>16</v>
      </c>
      <c r="B794" t="s">
        <v>255</v>
      </c>
      <c r="C794" t="s">
        <v>65</v>
      </c>
      <c r="D794" t="s">
        <v>506</v>
      </c>
      <c r="E794">
        <f>VLOOKUP(A794,home!$A$2:$E$405,3,FALSE)</f>
        <v>1.54909090909091</v>
      </c>
      <c r="F794">
        <f>VLOOKUP(B794,home!$B$2:$E$405,3,FALSE)</f>
        <v>0.65</v>
      </c>
      <c r="G794">
        <f>VLOOKUP(C794,away!$B$2:$E$405,4,FALSE)</f>
        <v>0.89</v>
      </c>
      <c r="H794">
        <f>VLOOKUP(A794,away!$A$2:$E$405,3,FALSE)</f>
        <v>1.29454545454545</v>
      </c>
      <c r="I794">
        <f>VLOOKUP(C794,away!$B$2:$E$405,3,FALSE)</f>
        <v>0.61</v>
      </c>
      <c r="J794">
        <f>VLOOKUP(B794,home!$B$2:$E$405,4,FALSE)</f>
        <v>0.77</v>
      </c>
      <c r="K794" s="3">
        <f t="shared" si="952"/>
        <v>0.89614909090909134</v>
      </c>
      <c r="L794" s="3">
        <f t="shared" si="953"/>
        <v>0.60804799999999792</v>
      </c>
      <c r="M794" s="5">
        <f t="shared" si="954"/>
        <v>0.2221956251178315</v>
      </c>
      <c r="N794" s="5">
        <f t="shared" si="955"/>
        <v>0.19912040745332196</v>
      </c>
      <c r="O794" s="5">
        <f t="shared" si="956"/>
        <v>0.13510560546164674</v>
      </c>
      <c r="P794" s="5">
        <f t="shared" si="957"/>
        <v>0.1210747655111771</v>
      </c>
      <c r="Q794" s="5">
        <f t="shared" si="958"/>
        <v>8.9220786060371163E-2</v>
      </c>
      <c r="R794" s="5">
        <f t="shared" si="959"/>
        <v>4.1075346594871547E-2</v>
      </c>
      <c r="S794" s="5">
        <f t="shared" si="960"/>
        <v>1.6493460251313138E-2</v>
      </c>
      <c r="T794" s="5">
        <f t="shared" si="961"/>
        <v>5.4250520522436382E-2</v>
      </c>
      <c r="U794" s="5">
        <f t="shared" si="962"/>
        <v>3.6809634509769977E-2</v>
      </c>
      <c r="V794" s="5">
        <f t="shared" si="963"/>
        <v>9.9859043446095977E-4</v>
      </c>
      <c r="W794" s="5">
        <f t="shared" si="964"/>
        <v>2.6651708772732055E-2</v>
      </c>
      <c r="X794" s="5">
        <f t="shared" si="965"/>
        <v>1.6205518215842124E-2</v>
      </c>
      <c r="Y794" s="5">
        <f t="shared" si="966"/>
        <v>4.9268664700531685E-3</v>
      </c>
      <c r="Z794" s="5">
        <f t="shared" si="967"/>
        <v>8.3252607821061239E-3</v>
      </c>
      <c r="AA794" s="5">
        <f t="shared" si="968"/>
        <v>7.4606748814655139E-3</v>
      </c>
      <c r="AB794" s="5">
        <f t="shared" si="969"/>
        <v>3.3429385062968067E-3</v>
      </c>
      <c r="AC794" s="5">
        <f t="shared" si="970"/>
        <v>3.4008349238972713E-5</v>
      </c>
      <c r="AD794" s="5">
        <f t="shared" si="971"/>
        <v>5.97097614696442E-3</v>
      </c>
      <c r="AE794" s="5">
        <f t="shared" si="972"/>
        <v>3.630640104209409E-3</v>
      </c>
      <c r="AF794" s="5">
        <f t="shared" si="973"/>
        <v>1.1038017270421576E-3</v>
      </c>
      <c r="AG794" s="5">
        <f t="shared" si="974"/>
        <v>2.2372147750817587E-4</v>
      </c>
      <c r="AH794" s="5">
        <f t="shared" si="975"/>
        <v>1.2655395420095117E-3</v>
      </c>
      <c r="AI794" s="5">
        <f t="shared" si="976"/>
        <v>1.1341121100813317E-3</v>
      </c>
      <c r="AJ794" s="5">
        <f t="shared" si="977"/>
        <v>5.0816676821918835E-4</v>
      </c>
      <c r="AK794" s="5">
        <f t="shared" si="978"/>
        <v>1.5179772912327888E-4</v>
      </c>
      <c r="AL794" s="5">
        <f t="shared" si="979"/>
        <v>7.4124824147141181E-7</v>
      </c>
      <c r="AM794" s="5">
        <f t="shared" si="980"/>
        <v>1.070176969188407E-3</v>
      </c>
      <c r="AN794" s="5">
        <f t="shared" si="981"/>
        <v>6.5071896576107029E-4</v>
      </c>
      <c r="AO794" s="5">
        <f t="shared" si="982"/>
        <v>1.9783418284654292E-4</v>
      </c>
      <c r="AP794" s="5">
        <f t="shared" si="983"/>
        <v>4.0097559737158119E-5</v>
      </c>
      <c r="AQ794" s="5">
        <f t="shared" si="984"/>
        <v>6.0953102507648585E-6</v>
      </c>
      <c r="AR794" s="5">
        <f t="shared" si="985"/>
        <v>1.5390175748795944E-4</v>
      </c>
      <c r="AS794" s="5">
        <f t="shared" si="986"/>
        <v>1.3791892006214629E-4</v>
      </c>
      <c r="AT794" s="5">
        <f t="shared" si="987"/>
        <v>6.1797957416428017E-5</v>
      </c>
      <c r="AU794" s="5">
        <f t="shared" si="988"/>
        <v>1.8460061119590237E-5</v>
      </c>
      <c r="AV794" s="5">
        <f t="shared" si="989"/>
        <v>4.1357417476117628E-6</v>
      </c>
      <c r="AW794" s="5">
        <f t="shared" si="990"/>
        <v>1.1219649973622524E-8</v>
      </c>
      <c r="AX794" s="5">
        <f t="shared" si="991"/>
        <v>1.5983968634167287E-4</v>
      </c>
      <c r="AY794" s="5">
        <f t="shared" si="992"/>
        <v>9.7190201600681173E-5</v>
      </c>
      <c r="AZ794" s="5">
        <f t="shared" si="993"/>
        <v>2.9548153851445387E-5</v>
      </c>
      <c r="BA794" s="5">
        <f t="shared" si="994"/>
        <v>5.9888986176878686E-6</v>
      </c>
      <c r="BB794" s="5">
        <f t="shared" si="995"/>
        <v>9.1038445667196515E-7</v>
      </c>
      <c r="BC794" s="5">
        <f t="shared" si="996"/>
        <v>1.1071148962209467E-7</v>
      </c>
      <c r="BD794" s="5">
        <f t="shared" si="997"/>
        <v>1.5596609306173063E-5</v>
      </c>
      <c r="BE794" s="5">
        <f t="shared" si="998"/>
        <v>1.3976887250991264E-5</v>
      </c>
      <c r="BF794" s="5">
        <f t="shared" si="999"/>
        <v>6.2626874018573453E-6</v>
      </c>
      <c r="BG794" s="5">
        <f t="shared" si="1000"/>
        <v>1.8707672072740932E-6</v>
      </c>
      <c r="BH794" s="5">
        <f t="shared" si="1001"/>
        <v>4.1912158302530451E-7</v>
      </c>
      <c r="BI794" s="5">
        <f t="shared" si="1002"/>
        <v>7.5119085121701194E-8</v>
      </c>
      <c r="BJ794" s="8">
        <f t="shared" si="1003"/>
        <v>0.40356345797462273</v>
      </c>
      <c r="BK794" s="8">
        <f t="shared" si="1004"/>
        <v>0.36089438111386379</v>
      </c>
      <c r="BL794" s="8">
        <f t="shared" si="1005"/>
        <v>0.22726823173315208</v>
      </c>
      <c r="BM794" s="8">
        <f t="shared" si="1006"/>
        <v>0.19216161642257409</v>
      </c>
      <c r="BN794" s="8">
        <f t="shared" si="1007"/>
        <v>0.80779253619922009</v>
      </c>
    </row>
    <row r="795" spans="1:66" x14ac:dyDescent="0.25">
      <c r="A795" t="s">
        <v>16</v>
      </c>
      <c r="B795" t="s">
        <v>253</v>
      </c>
      <c r="C795" t="s">
        <v>63</v>
      </c>
      <c r="D795" t="s">
        <v>506</v>
      </c>
      <c r="E795">
        <f>VLOOKUP(A795,home!$A$2:$E$405,3,FALSE)</f>
        <v>1.54909090909091</v>
      </c>
      <c r="F795">
        <f>VLOOKUP(B795,home!$B$2:$E$405,3,FALSE)</f>
        <v>0.97</v>
      </c>
      <c r="G795">
        <f>VLOOKUP(C795,away!$B$2:$E$405,4,FALSE)</f>
        <v>0.89</v>
      </c>
      <c r="H795">
        <f>VLOOKUP(A795,away!$A$2:$E$405,3,FALSE)</f>
        <v>1.29454545454545</v>
      </c>
      <c r="I795">
        <f>VLOOKUP(C795,away!$B$2:$E$405,3,FALSE)</f>
        <v>1.01</v>
      </c>
      <c r="J795">
        <f>VLOOKUP(B795,home!$B$2:$E$405,4,FALSE)</f>
        <v>1.06</v>
      </c>
      <c r="K795" s="3">
        <f t="shared" si="952"/>
        <v>1.3373301818181824</v>
      </c>
      <c r="L795" s="3">
        <f t="shared" si="953"/>
        <v>1.385940363636359</v>
      </c>
      <c r="M795" s="5">
        <f t="shared" si="954"/>
        <v>6.5659659977559834E-2</v>
      </c>
      <c r="N795" s="5">
        <f t="shared" si="955"/>
        <v>8.7808645015910125E-2</v>
      </c>
      <c r="O795" s="5">
        <f t="shared" si="956"/>
        <v>9.1000373025538955E-2</v>
      </c>
      <c r="P795" s="5">
        <f t="shared" si="957"/>
        <v>0.12169754540376643</v>
      </c>
      <c r="Q795" s="5">
        <f t="shared" si="958"/>
        <v>5.8714575602167675E-2</v>
      </c>
      <c r="R795" s="5">
        <f t="shared" si="959"/>
        <v>6.3060545041029897E-2</v>
      </c>
      <c r="S795" s="5">
        <f t="shared" si="960"/>
        <v>5.6390379429178572E-2</v>
      </c>
      <c r="T795" s="5">
        <f t="shared" si="961"/>
        <v>8.1374900260822752E-2</v>
      </c>
      <c r="U795" s="5">
        <f t="shared" si="962"/>
        <v>8.4332770165274185E-2</v>
      </c>
      <c r="V795" s="5">
        <f t="shared" si="963"/>
        <v>1.1613033978318334E-2</v>
      </c>
      <c r="W795" s="5">
        <f t="shared" si="964"/>
        <v>2.617359135514144E-2</v>
      </c>
      <c r="X795" s="5">
        <f t="shared" si="965"/>
        <v>3.6275036720414183E-2</v>
      </c>
      <c r="Y795" s="5">
        <f t="shared" si="966"/>
        <v>2.5137518791606559E-2</v>
      </c>
      <c r="Z795" s="5">
        <f t="shared" si="967"/>
        <v>2.9132718241757324E-2</v>
      </c>
      <c r="AA795" s="5">
        <f t="shared" si="968"/>
        <v>3.8960063383107202E-2</v>
      </c>
      <c r="AB795" s="5">
        <f t="shared" si="969"/>
        <v>2.6051234323889338E-2</v>
      </c>
      <c r="AC795" s="5">
        <f t="shared" si="970"/>
        <v>1.3452682841478371E-3</v>
      </c>
      <c r="AD795" s="5">
        <f t="shared" si="971"/>
        <v>8.7506834214515251E-3</v>
      </c>
      <c r="AE795" s="5">
        <f t="shared" si="972"/>
        <v>1.2127925363193183E-2</v>
      </c>
      <c r="AF795" s="5">
        <f t="shared" si="973"/>
        <v>8.4042906440092921E-3</v>
      </c>
      <c r="AG795" s="5">
        <f t="shared" si="974"/>
        <v>3.8826152104212961E-3</v>
      </c>
      <c r="AH795" s="5">
        <f t="shared" si="975"/>
        <v>1.0094052528424182E-2</v>
      </c>
      <c r="AI795" s="5">
        <f t="shared" si="976"/>
        <v>1.3499081103119795E-2</v>
      </c>
      <c r="AJ795" s="5">
        <f t="shared" si="977"/>
        <v>9.0263642930067944E-3</v>
      </c>
      <c r="AK795" s="5">
        <f t="shared" si="978"/>
        <v>4.0237431337079759E-3</v>
      </c>
      <c r="AL795" s="5">
        <f t="shared" si="979"/>
        <v>9.9736031618976218E-5</v>
      </c>
      <c r="AM795" s="5">
        <f t="shared" si="980"/>
        <v>2.3405106102086242E-3</v>
      </c>
      <c r="AN795" s="5">
        <f t="shared" si="981"/>
        <v>3.2438081262072967E-3</v>
      </c>
      <c r="AO795" s="5">
        <f t="shared" si="982"/>
        <v>2.2478623070011591E-3</v>
      </c>
      <c r="AP795" s="5">
        <f t="shared" si="983"/>
        <v>1.0384677010565504E-3</v>
      </c>
      <c r="AQ795" s="5">
        <f t="shared" si="984"/>
        <v>3.5981357580673227E-4</v>
      </c>
      <c r="AR795" s="5">
        <f t="shared" si="985"/>
        <v>2.7979509663617441E-3</v>
      </c>
      <c r="AS795" s="5">
        <f t="shared" si="986"/>
        <v>3.7417842745629099E-3</v>
      </c>
      <c r="AT795" s="5">
        <f t="shared" si="987"/>
        <v>2.5020005221128164E-3</v>
      </c>
      <c r="AU795" s="5">
        <f t="shared" si="988"/>
        <v>1.1153336043821069E-3</v>
      </c>
      <c r="AV795" s="5">
        <f t="shared" si="989"/>
        <v>3.7289232298406283E-4</v>
      </c>
      <c r="AW795" s="5">
        <f t="shared" si="990"/>
        <v>5.1349092512688766E-6</v>
      </c>
      <c r="AX795" s="5">
        <f t="shared" si="991"/>
        <v>5.21672579982948E-4</v>
      </c>
      <c r="AY795" s="5">
        <f t="shared" si="992"/>
        <v>7.2300708520068441E-4</v>
      </c>
      <c r="AZ795" s="5">
        <f t="shared" si="993"/>
        <v>5.0102235128735039E-4</v>
      </c>
      <c r="BA795" s="5">
        <f t="shared" si="994"/>
        <v>2.3146236657771132E-4</v>
      </c>
      <c r="BB795" s="5">
        <f t="shared" si="995"/>
        <v>8.0198259125711347E-5</v>
      </c>
      <c r="BC795" s="5">
        <f t="shared" si="996"/>
        <v>2.2230000883138264E-5</v>
      </c>
      <c r="BD795" s="5">
        <f t="shared" si="997"/>
        <v>6.4629886329268355E-4</v>
      </c>
      <c r="BE795" s="5">
        <f t="shared" si="998"/>
        <v>8.6431497635608889E-4</v>
      </c>
      <c r="BF795" s="5">
        <f t="shared" si="999"/>
        <v>5.7793725223923335E-4</v>
      </c>
      <c r="BG795" s="5">
        <f t="shared" si="1000"/>
        <v>2.5763097687219827E-4</v>
      </c>
      <c r="BH795" s="5">
        <f t="shared" si="1001"/>
        <v>8.6134420285623184E-5</v>
      </c>
      <c r="BI795" s="5">
        <f t="shared" si="1002"/>
        <v>2.3038031988275237E-5</v>
      </c>
      <c r="BJ795" s="8">
        <f t="shared" si="1003"/>
        <v>0.35995983734847586</v>
      </c>
      <c r="BK795" s="8">
        <f t="shared" si="1004"/>
        <v>0.25752863018979066</v>
      </c>
      <c r="BL795" s="8">
        <f t="shared" si="1005"/>
        <v>0.35303354320853603</v>
      </c>
      <c r="BM795" s="8">
        <f t="shared" si="1006"/>
        <v>0.51099551274663735</v>
      </c>
      <c r="BN795" s="8">
        <f t="shared" si="1007"/>
        <v>0.487941344065973</v>
      </c>
    </row>
    <row r="796" spans="1:66" x14ac:dyDescent="0.25">
      <c r="A796" t="s">
        <v>69</v>
      </c>
      <c r="B796" t="s">
        <v>78</v>
      </c>
      <c r="C796" t="s">
        <v>263</v>
      </c>
      <c r="D796" t="s">
        <v>506</v>
      </c>
      <c r="E796">
        <f>VLOOKUP(A796,home!$A$2:$E$405,3,FALSE)</f>
        <v>1.3323170731707299</v>
      </c>
      <c r="F796">
        <f>VLOOKUP(B796,home!$B$2:$E$405,3,FALSE)</f>
        <v>1.32</v>
      </c>
      <c r="G796">
        <f>VLOOKUP(C796,away!$B$2:$E$405,4,FALSE)</f>
        <v>1.36</v>
      </c>
      <c r="H796">
        <f>VLOOKUP(A796,away!$A$2:$E$405,3,FALSE)</f>
        <v>1.3201219512195099</v>
      </c>
      <c r="I796">
        <f>VLOOKUP(C796,away!$B$2:$E$405,3,FALSE)</f>
        <v>0.84</v>
      </c>
      <c r="J796">
        <f>VLOOKUP(B796,home!$B$2:$E$405,4,FALSE)</f>
        <v>0.98</v>
      </c>
      <c r="K796" s="3">
        <f t="shared" si="952"/>
        <v>2.3917756097560945</v>
      </c>
      <c r="L796" s="3">
        <f t="shared" si="953"/>
        <v>1.0867243902439006</v>
      </c>
      <c r="M796" s="5">
        <f t="shared" si="954"/>
        <v>3.085365682497344E-2</v>
      </c>
      <c r="N796" s="5">
        <f t="shared" si="955"/>
        <v>7.3795023865756121E-2</v>
      </c>
      <c r="O796" s="5">
        <f t="shared" si="956"/>
        <v>3.3529421399913821E-2</v>
      </c>
      <c r="P796" s="5">
        <f t="shared" si="957"/>
        <v>8.0194852313547893E-2</v>
      </c>
      <c r="Q796" s="5">
        <f t="shared" si="958"/>
        <v>8.8250569101742227E-2</v>
      </c>
      <c r="R796" s="5">
        <f t="shared" si="959"/>
        <v>1.8218620013026064E-2</v>
      </c>
      <c r="S796" s="5">
        <f t="shared" si="960"/>
        <v>5.2110632899000774E-2</v>
      </c>
      <c r="T796" s="5">
        <f t="shared" si="961"/>
        <v>9.5904045895768023E-2</v>
      </c>
      <c r="U796" s="5">
        <f t="shared" si="962"/>
        <v>4.3574850990569992E-2</v>
      </c>
      <c r="V796" s="5">
        <f t="shared" si="963"/>
        <v>1.5049555940835032E-2</v>
      </c>
      <c r="W796" s="5">
        <f t="shared" si="964"/>
        <v>7.0358519574880624E-2</v>
      </c>
      <c r="X796" s="5">
        <f t="shared" si="965"/>
        <v>7.6460319283475672E-2</v>
      </c>
      <c r="Y796" s="5">
        <f t="shared" si="966"/>
        <v>4.1545646925594523E-2</v>
      </c>
      <c r="Z796" s="5">
        <f t="shared" si="967"/>
        <v>6.5995395749136928E-3</v>
      </c>
      <c r="AA796" s="5">
        <f t="shared" si="968"/>
        <v>1.578461779089867E-2</v>
      </c>
      <c r="AB796" s="5">
        <f t="shared" si="969"/>
        <v>1.8876631920796791E-2</v>
      </c>
      <c r="AC796" s="5">
        <f t="shared" si="970"/>
        <v>2.4448012007665431E-3</v>
      </c>
      <c r="AD796" s="5">
        <f t="shared" si="971"/>
        <v>4.2070447764436539E-2</v>
      </c>
      <c r="AE796" s="5">
        <f t="shared" si="972"/>
        <v>4.5718981694095162E-2</v>
      </c>
      <c r="AF796" s="5">
        <f t="shared" si="973"/>
        <v>2.4841966252043806E-2</v>
      </c>
      <c r="AG796" s="5">
        <f t="shared" si="974"/>
        <v>8.9987902092372885E-3</v>
      </c>
      <c r="AH796" s="5">
        <f t="shared" si="975"/>
        <v>1.7929701551096429E-3</v>
      </c>
      <c r="AI796" s="5">
        <f t="shared" si="976"/>
        <v>4.2883822860118447E-3</v>
      </c>
      <c r="AJ796" s="5">
        <f t="shared" si="977"/>
        <v>5.1284240784966089E-3</v>
      </c>
      <c r="AK796" s="5">
        <f t="shared" si="978"/>
        <v>4.0886798758113544E-3</v>
      </c>
      <c r="AL796" s="5">
        <f t="shared" si="979"/>
        <v>2.5418117838500503E-4</v>
      </c>
      <c r="AM796" s="5">
        <f t="shared" si="980"/>
        <v>2.0124614170899422E-2</v>
      </c>
      <c r="AN796" s="5">
        <f t="shared" si="981"/>
        <v>2.1869909063764431E-2</v>
      </c>
      <c r="AO796" s="5">
        <f t="shared" si="982"/>
        <v>1.1883281796004477E-2</v>
      </c>
      <c r="AP796" s="5">
        <f t="shared" si="983"/>
        <v>4.3046173879531368E-3</v>
      </c>
      <c r="AQ796" s="5">
        <f t="shared" si="984"/>
        <v>1.1694831765391659E-3</v>
      </c>
      <c r="AR796" s="5">
        <f t="shared" si="985"/>
        <v>3.896928797074078E-4</v>
      </c>
      <c r="AS796" s="5">
        <f t="shared" si="986"/>
        <v>9.3205792497979341E-4</v>
      </c>
      <c r="AT796" s="5">
        <f t="shared" si="987"/>
        <v>1.1146367059232732E-3</v>
      </c>
      <c r="AU796" s="5">
        <f t="shared" si="988"/>
        <v>8.8865362898872047E-4</v>
      </c>
      <c r="AV796" s="5">
        <f t="shared" si="989"/>
        <v>5.3136501883411559E-4</v>
      </c>
      <c r="AW796" s="5">
        <f t="shared" si="990"/>
        <v>1.835188737117533E-5</v>
      </c>
      <c r="AX796" s="5">
        <f t="shared" si="991"/>
        <v>8.0222602216181906E-3</v>
      </c>
      <c r="AY796" s="5">
        <f t="shared" si="992"/>
        <v>8.7179858477159245E-3</v>
      </c>
      <c r="AZ796" s="5">
        <f t="shared" si="993"/>
        <v>4.7370239272570211E-3</v>
      </c>
      <c r="BA796" s="5">
        <f t="shared" si="994"/>
        <v>1.715946479639718E-3</v>
      </c>
      <c r="BB796" s="5">
        <f t="shared" si="995"/>
        <v>4.6619022294440996E-4</v>
      </c>
      <c r="BC796" s="5">
        <f t="shared" si="996"/>
        <v>1.0132405715338641E-4</v>
      </c>
      <c r="BD796" s="5">
        <f t="shared" si="997"/>
        <v>7.0581459513737059E-5</v>
      </c>
      <c r="BE796" s="5">
        <f t="shared" si="998"/>
        <v>1.6881501336594353E-4</v>
      </c>
      <c r="BF796" s="5">
        <f t="shared" si="999"/>
        <v>2.0188381576465649E-4</v>
      </c>
      <c r="BG796" s="5">
        <f t="shared" si="1000"/>
        <v>1.6095359551679942E-4</v>
      </c>
      <c r="BH796" s="5">
        <f t="shared" si="1001"/>
        <v>9.6241221014907157E-5</v>
      </c>
      <c r="BI796" s="5">
        <f t="shared" si="1002"/>
        <v>4.6037481015320118E-5</v>
      </c>
      <c r="BJ796" s="8">
        <f t="shared" si="1003"/>
        <v>0.65105694691851923</v>
      </c>
      <c r="BK796" s="8">
        <f t="shared" si="1004"/>
        <v>0.18962566620522461</v>
      </c>
      <c r="BL796" s="8">
        <f t="shared" si="1005"/>
        <v>0.14988351725525945</v>
      </c>
      <c r="BM796" s="8">
        <f t="shared" si="1006"/>
        <v>0.66362389247461273</v>
      </c>
      <c r="BN796" s="8">
        <f t="shared" si="1007"/>
        <v>0.32484214351895951</v>
      </c>
    </row>
    <row r="797" spans="1:66" x14ac:dyDescent="0.25">
      <c r="A797" t="s">
        <v>154</v>
      </c>
      <c r="B797" t="s">
        <v>167</v>
      </c>
      <c r="C797" t="s">
        <v>164</v>
      </c>
      <c r="D797" t="s">
        <v>506</v>
      </c>
      <c r="E797">
        <f>VLOOKUP(A797,home!$A$2:$E$405,3,FALSE)</f>
        <v>1.3314121037464</v>
      </c>
      <c r="F797">
        <f>VLOOKUP(B797,home!$B$2:$E$405,3,FALSE)</f>
        <v>1.42</v>
      </c>
      <c r="G797">
        <f>VLOOKUP(C797,away!$B$2:$E$405,4,FALSE)</f>
        <v>1.04</v>
      </c>
      <c r="H797">
        <f>VLOOKUP(A797,away!$A$2:$E$405,3,FALSE)</f>
        <v>1.01440922190202</v>
      </c>
      <c r="I797">
        <f>VLOOKUP(C797,away!$B$2:$E$405,3,FALSE)</f>
        <v>0.46</v>
      </c>
      <c r="J797">
        <f>VLOOKUP(B797,home!$B$2:$E$405,4,FALSE)</f>
        <v>0.44</v>
      </c>
      <c r="K797" s="3">
        <f t="shared" si="952"/>
        <v>1.9662293948126834</v>
      </c>
      <c r="L797" s="3">
        <f t="shared" si="953"/>
        <v>0.20531642651296886</v>
      </c>
      <c r="M797" s="5">
        <f t="shared" si="954"/>
        <v>0.11400125506277543</v>
      </c>
      <c r="N797" s="5">
        <f t="shared" si="955"/>
        <v>0.22415261874996728</v>
      </c>
      <c r="O797" s="5">
        <f t="shared" si="956"/>
        <v>2.3406330307482546E-2</v>
      </c>
      <c r="P797" s="5">
        <f t="shared" si="957"/>
        <v>4.6022214675267181E-2</v>
      </c>
      <c r="Q797" s="5">
        <f t="shared" si="958"/>
        <v>0.2203677339552132</v>
      </c>
      <c r="R797" s="5">
        <f t="shared" si="959"/>
        <v>2.4028520482572576E-3</v>
      </c>
      <c r="S797" s="5">
        <f t="shared" si="960"/>
        <v>4.6447827316683154E-3</v>
      </c>
      <c r="T797" s="5">
        <f t="shared" si="961"/>
        <v>4.5245115654445001E-2</v>
      </c>
      <c r="U797" s="5">
        <f t="shared" si="962"/>
        <v>4.7245583286692847E-3</v>
      </c>
      <c r="V797" s="5">
        <f t="shared" si="963"/>
        <v>2.0834389340626441E-4</v>
      </c>
      <c r="W797" s="5">
        <f t="shared" si="964"/>
        <v>0.14443117205700046</v>
      </c>
      <c r="X797" s="5">
        <f t="shared" si="965"/>
        <v>2.9654092123823091E-2</v>
      </c>
      <c r="Y797" s="5">
        <f t="shared" si="966"/>
        <v>3.0442361131748654E-3</v>
      </c>
      <c r="Z797" s="5">
        <f t="shared" si="967"/>
        <v>1.6444833199584933E-4</v>
      </c>
      <c r="AA797" s="5">
        <f t="shared" si="968"/>
        <v>3.2334314429815407E-4</v>
      </c>
      <c r="AB797" s="5">
        <f t="shared" si="969"/>
        <v>3.1788339746509483E-4</v>
      </c>
      <c r="AC797" s="5">
        <f t="shared" si="970"/>
        <v>5.2567663527827763E-6</v>
      </c>
      <c r="AD797" s="5">
        <f t="shared" si="971"/>
        <v>7.0996204006430613E-2</v>
      </c>
      <c r="AE797" s="5">
        <f t="shared" si="972"/>
        <v>1.4576686902586055E-2</v>
      </c>
      <c r="AF797" s="5">
        <f t="shared" si="973"/>
        <v>1.4964166326186822E-3</v>
      </c>
      <c r="AG797" s="5">
        <f t="shared" si="974"/>
        <v>1.0241297186127934E-4</v>
      </c>
      <c r="AH797" s="5">
        <f t="shared" si="975"/>
        <v>8.4409859678515245E-6</v>
      </c>
      <c r="AI797" s="5">
        <f t="shared" si="976"/>
        <v>1.6596914731191056E-5</v>
      </c>
      <c r="AJ797" s="5">
        <f t="shared" si="977"/>
        <v>1.6316670803833752E-5</v>
      </c>
      <c r="AK797" s="5">
        <f t="shared" si="978"/>
        <v>1.0694105919993274E-5</v>
      </c>
      <c r="AL797" s="5">
        <f t="shared" si="979"/>
        <v>8.4886093386347837E-8</v>
      </c>
      <c r="AM797" s="5">
        <f t="shared" si="980"/>
        <v>2.7918964647512385E-2</v>
      </c>
      <c r="AN797" s="5">
        <f t="shared" si="981"/>
        <v>5.7322220533691515E-3</v>
      </c>
      <c r="AO797" s="5">
        <f t="shared" si="982"/>
        <v>5.8845967398829329E-4</v>
      </c>
      <c r="AP797" s="5">
        <f t="shared" si="983"/>
        <v>4.0273479136754346E-5</v>
      </c>
      <c r="AQ797" s="5">
        <f t="shared" si="984"/>
        <v>2.0672017049007515E-6</v>
      </c>
      <c r="AR797" s="5">
        <f t="shared" si="985"/>
        <v>3.4661461503307782E-7</v>
      </c>
      <c r="AS797" s="5">
        <f t="shared" si="986"/>
        <v>6.8152384474971982E-7</v>
      </c>
      <c r="AT797" s="5">
        <f t="shared" si="987"/>
        <v>6.7001610840632745E-7</v>
      </c>
      <c r="AU797" s="5">
        <f t="shared" si="988"/>
        <v>4.3913512244884095E-7</v>
      </c>
      <c r="AV797" s="5">
        <f t="shared" si="989"/>
        <v>2.1586009651339446E-7</v>
      </c>
      <c r="AW797" s="5">
        <f t="shared" si="990"/>
        <v>9.5190131669555808E-10</v>
      </c>
      <c r="AX797" s="5">
        <f t="shared" si="991"/>
        <v>9.1491814937791592E-3</v>
      </c>
      <c r="AY797" s="5">
        <f t="shared" si="992"/>
        <v>1.8784772498213233E-3</v>
      </c>
      <c r="AZ797" s="5">
        <f t="shared" si="993"/>
        <v>1.9284111810961174E-4</v>
      </c>
      <c r="BA797" s="5">
        <f t="shared" si="994"/>
        <v>1.3197816418343616E-5</v>
      </c>
      <c r="BB797" s="5">
        <f t="shared" si="995"/>
        <v>6.7743212619712514E-7</v>
      </c>
      <c r="BC797" s="5">
        <f t="shared" si="996"/>
        <v>2.7817588671175261E-8</v>
      </c>
      <c r="BD797" s="5">
        <f t="shared" si="997"/>
        <v>1.1860945689293314E-8</v>
      </c>
      <c r="BE797" s="5">
        <f t="shared" si="998"/>
        <v>2.3321340064565298E-8</v>
      </c>
      <c r="BF797" s="5">
        <f t="shared" si="999"/>
        <v>2.2927552180685509E-8</v>
      </c>
      <c r="BG797" s="5">
        <f t="shared" si="1000"/>
        <v>1.5026942349588498E-8</v>
      </c>
      <c r="BH797" s="5">
        <f t="shared" si="1001"/>
        <v>7.386603940479117E-9</v>
      </c>
      <c r="BI797" s="5">
        <f t="shared" si="1002"/>
        <v>2.9047515591218484E-9</v>
      </c>
      <c r="BJ797" s="8">
        <f t="shared" si="1003"/>
        <v>0.79958307915067539</v>
      </c>
      <c r="BK797" s="8">
        <f t="shared" si="1004"/>
        <v>0.16676041526538468</v>
      </c>
      <c r="BL797" s="8">
        <f t="shared" si="1005"/>
        <v>3.1229452481518146E-2</v>
      </c>
      <c r="BM797" s="8">
        <f t="shared" si="1006"/>
        <v>0.36550591413269112</v>
      </c>
      <c r="BN797" s="8">
        <f t="shared" si="1007"/>
        <v>0.63035300479896295</v>
      </c>
    </row>
    <row r="798" spans="1:66" x14ac:dyDescent="0.25">
      <c r="A798" t="s">
        <v>175</v>
      </c>
      <c r="B798" t="s">
        <v>179</v>
      </c>
      <c r="C798" t="s">
        <v>280</v>
      </c>
      <c r="D798" t="s">
        <v>506</v>
      </c>
      <c r="E798">
        <f>VLOOKUP(A798,home!$A$2:$E$405,3,FALSE)</f>
        <v>1.1818181818181801</v>
      </c>
      <c r="F798">
        <f>VLOOKUP(B798,home!$B$2:$E$405,3,FALSE)</f>
        <v>0.79</v>
      </c>
      <c r="G798">
        <f>VLOOKUP(C798,away!$B$2:$E$405,4,FALSE)</f>
        <v>1.1299999999999999</v>
      </c>
      <c r="H798">
        <f>VLOOKUP(A798,away!$A$2:$E$405,3,FALSE)</f>
        <v>1.0363636363636399</v>
      </c>
      <c r="I798">
        <f>VLOOKUP(C798,away!$B$2:$E$405,3,FALSE)</f>
        <v>0.96</v>
      </c>
      <c r="J798">
        <f>VLOOKUP(B798,home!$B$2:$E$405,4,FALSE)</f>
        <v>1.39</v>
      </c>
      <c r="K798" s="3">
        <f t="shared" si="952"/>
        <v>1.0550090909090895</v>
      </c>
      <c r="L798" s="3">
        <f t="shared" si="953"/>
        <v>1.382923636363641</v>
      </c>
      <c r="M798" s="5">
        <f t="shared" si="954"/>
        <v>8.7341223087528785E-2</v>
      </c>
      <c r="N798" s="5">
        <f t="shared" si="955"/>
        <v>9.2145784368461714E-2</v>
      </c>
      <c r="O798" s="5">
        <f t="shared" si="956"/>
        <v>0.12078624183665329</v>
      </c>
      <c r="P798" s="5">
        <f t="shared" si="957"/>
        <v>0.127430583194413</v>
      </c>
      <c r="Q798" s="5">
        <f t="shared" si="958"/>
        <v>4.8607320098837878E-2</v>
      </c>
      <c r="R798" s="5">
        <f t="shared" si="959"/>
        <v>8.351907439172139E-2</v>
      </c>
      <c r="S798" s="5">
        <f t="shared" si="960"/>
        <v>4.6480209914723757E-2</v>
      </c>
      <c r="T798" s="5">
        <f t="shared" si="961"/>
        <v>6.722021186497637E-2</v>
      </c>
      <c r="U798" s="5">
        <f t="shared" si="962"/>
        <v>8.8113382747578586E-2</v>
      </c>
      <c r="V798" s="5">
        <f t="shared" si="963"/>
        <v>7.5349430239147171E-3</v>
      </c>
      <c r="W798" s="5">
        <f t="shared" si="964"/>
        <v>1.7093721529667358E-2</v>
      </c>
      <c r="X798" s="5">
        <f t="shared" si="965"/>
        <v>2.3639311536795039E-2</v>
      </c>
      <c r="Y798" s="5">
        <f t="shared" si="966"/>
        <v>1.6345681335798789E-2</v>
      </c>
      <c r="Z798" s="5">
        <f t="shared" si="967"/>
        <v>3.8500167354508251E-2</v>
      </c>
      <c r="AA798" s="5">
        <f t="shared" si="968"/>
        <v>4.061802656052755E-2</v>
      </c>
      <c r="AB798" s="5">
        <f t="shared" si="969"/>
        <v>2.1426193638071706E-2</v>
      </c>
      <c r="AC798" s="5">
        <f t="shared" si="970"/>
        <v>6.8709120814569602E-4</v>
      </c>
      <c r="AD798" s="5">
        <f t="shared" si="971"/>
        <v>4.5085079028168717E-3</v>
      </c>
      <c r="AE798" s="5">
        <f t="shared" si="972"/>
        <v>6.2349221435377212E-3</v>
      </c>
      <c r="AF798" s="5">
        <f t="shared" si="973"/>
        <v>4.3112106015926873E-3</v>
      </c>
      <c r="AG798" s="5">
        <f t="shared" si="974"/>
        <v>1.9873583474280128E-3</v>
      </c>
      <c r="AH798" s="5">
        <f t="shared" si="975"/>
        <v>1.3310697859626325E-2</v>
      </c>
      <c r="AI798" s="5">
        <f t="shared" si="976"/>
        <v>1.4042907248249931E-2</v>
      </c>
      <c r="AJ798" s="5">
        <f t="shared" si="977"/>
        <v>7.4076974048484104E-3</v>
      </c>
      <c r="AK798" s="5">
        <f t="shared" si="978"/>
        <v>2.6050627016062479E-3</v>
      </c>
      <c r="AL798" s="5">
        <f t="shared" si="979"/>
        <v>4.0098560687209695E-5</v>
      </c>
      <c r="AM798" s="5">
        <f t="shared" si="980"/>
        <v>9.5130336478145485E-4</v>
      </c>
      <c r="AN798" s="5">
        <f t="shared" si="981"/>
        <v>1.3155799085085367E-3</v>
      </c>
      <c r="AO798" s="5">
        <f t="shared" si="982"/>
        <v>9.096732755007862E-4</v>
      </c>
      <c r="AP798" s="5">
        <f t="shared" si="983"/>
        <v>4.1933622468612368E-4</v>
      </c>
      <c r="AQ798" s="5">
        <f t="shared" si="984"/>
        <v>1.4497749417548378E-4</v>
      </c>
      <c r="AR798" s="5">
        <f t="shared" si="985"/>
        <v>3.6815357373144323E-3</v>
      </c>
      <c r="AS798" s="5">
        <f t="shared" si="986"/>
        <v>3.8840536713734232E-3</v>
      </c>
      <c r="AT798" s="5">
        <f t="shared" si="987"/>
        <v>2.0488559664388929E-3</v>
      </c>
      <c r="AU798" s="5">
        <f t="shared" si="988"/>
        <v>7.2052055685212018E-4</v>
      </c>
      <c r="AV798" s="5">
        <f t="shared" si="989"/>
        <v>1.9003893441646655E-4</v>
      </c>
      <c r="AW798" s="5">
        <f t="shared" si="990"/>
        <v>1.6251022245458974E-6</v>
      </c>
      <c r="AX798" s="5">
        <f t="shared" si="991"/>
        <v>1.6727228300947338E-4</v>
      </c>
      <c r="AY798" s="5">
        <f t="shared" si="992"/>
        <v>2.31324793882309E-4</v>
      </c>
      <c r="AZ798" s="5">
        <f t="shared" si="993"/>
        <v>1.599522625683963E-4</v>
      </c>
      <c r="BA798" s="5">
        <f t="shared" si="994"/>
        <v>7.3733921531892821E-5</v>
      </c>
      <c r="BB798" s="5">
        <f t="shared" si="995"/>
        <v>2.5492095722059151E-5</v>
      </c>
      <c r="BC798" s="5">
        <f t="shared" si="996"/>
        <v>7.0507243428960072E-6</v>
      </c>
      <c r="BD798" s="5">
        <f t="shared" si="997"/>
        <v>8.4854713154159506E-4</v>
      </c>
      <c r="BE798" s="5">
        <f t="shared" si="998"/>
        <v>8.9522493784121367E-4</v>
      </c>
      <c r="BF798" s="5">
        <f t="shared" si="999"/>
        <v>4.7223522391550234E-4</v>
      </c>
      <c r="BG798" s="5">
        <f t="shared" si="1000"/>
        <v>1.6607081809278149E-4</v>
      </c>
      <c r="BH798" s="5">
        <f t="shared" si="1001"/>
        <v>4.3801555705648547E-5</v>
      </c>
      <c r="BI798" s="5">
        <f t="shared" si="1002"/>
        <v>9.2422078930840248E-6</v>
      </c>
      <c r="BJ798" s="8">
        <f t="shared" si="1003"/>
        <v>0.28649972607862184</v>
      </c>
      <c r="BK798" s="8">
        <f t="shared" si="1004"/>
        <v>0.2697454737832955</v>
      </c>
      <c r="BL798" s="8">
        <f t="shared" si="1005"/>
        <v>0.40478941113026851</v>
      </c>
      <c r="BM798" s="8">
        <f t="shared" si="1006"/>
        <v>0.43947485167742029</v>
      </c>
      <c r="BN798" s="8">
        <f t="shared" si="1007"/>
        <v>0.55983022697761609</v>
      </c>
    </row>
    <row r="799" spans="1:66" x14ac:dyDescent="0.25">
      <c r="A799" t="s">
        <v>24</v>
      </c>
      <c r="B799" t="s">
        <v>182</v>
      </c>
      <c r="C799" t="s">
        <v>286</v>
      </c>
      <c r="D799" t="s">
        <v>506</v>
      </c>
      <c r="E799">
        <f>VLOOKUP(A799,home!$A$2:$E$405,3,FALSE)</f>
        <v>1.62917933130699</v>
      </c>
      <c r="F799">
        <f>VLOOKUP(B799,home!$B$2:$E$405,3,FALSE)</f>
        <v>0.88</v>
      </c>
      <c r="G799">
        <f>VLOOKUP(C799,away!$B$2:$E$405,4,FALSE)</f>
        <v>0.72</v>
      </c>
      <c r="H799">
        <f>VLOOKUP(A799,away!$A$2:$E$405,3,FALSE)</f>
        <v>1.4103343465045599</v>
      </c>
      <c r="I799">
        <f>VLOOKUP(C799,away!$B$2:$E$405,3,FALSE)</f>
        <v>1.08</v>
      </c>
      <c r="J799">
        <f>VLOOKUP(B799,home!$B$2:$E$405,4,FALSE)</f>
        <v>1.24</v>
      </c>
      <c r="K799" s="3">
        <f t="shared" si="952"/>
        <v>1.0322480243161087</v>
      </c>
      <c r="L799" s="3">
        <f t="shared" si="953"/>
        <v>1.8887197568389067</v>
      </c>
      <c r="M799" s="5">
        <f t="shared" si="954"/>
        <v>5.3881516543175988E-2</v>
      </c>
      <c r="N799" s="5">
        <f t="shared" si="955"/>
        <v>5.5619088998849139E-2</v>
      </c>
      <c r="O799" s="5">
        <f t="shared" si="956"/>
        <v>0.10176708482353888</v>
      </c>
      <c r="P799" s="5">
        <f t="shared" si="957"/>
        <v>0.10504887224950786</v>
      </c>
      <c r="Q799" s="5">
        <f t="shared" si="958"/>
        <v>2.8706347366661923E-2</v>
      </c>
      <c r="R799" s="5">
        <f t="shared" si="959"/>
        <v>9.6104751851059392E-2</v>
      </c>
      <c r="S799" s="5">
        <f t="shared" si="960"/>
        <v>5.120153565114819E-2</v>
      </c>
      <c r="T799" s="5">
        <f t="shared" si="961"/>
        <v>5.4218245418094897E-2</v>
      </c>
      <c r="U799" s="5">
        <f t="shared" si="962"/>
        <v>9.9203940225645937E-2</v>
      </c>
      <c r="V799" s="5">
        <f t="shared" si="963"/>
        <v>1.1091545389608269E-2</v>
      </c>
      <c r="W799" s="5">
        <f t="shared" si="964"/>
        <v>9.8773567848562324E-3</v>
      </c>
      <c r="X799" s="5">
        <f t="shared" si="965"/>
        <v>1.8655558904904789E-2</v>
      </c>
      <c r="Y799" s="5">
        <f t="shared" si="966"/>
        <v>1.7617561339282842E-2</v>
      </c>
      <c r="Z799" s="5">
        <f t="shared" si="967"/>
        <v>6.0504981182398783E-2</v>
      </c>
      <c r="AA799" s="5">
        <f t="shared" si="968"/>
        <v>6.2456147286814478E-2</v>
      </c>
      <c r="AB799" s="5">
        <f t="shared" si="969"/>
        <v>3.223511732160507E-2</v>
      </c>
      <c r="AC799" s="5">
        <f t="shared" si="970"/>
        <v>1.3515236873354831E-3</v>
      </c>
      <c r="AD799" s="5">
        <f t="shared" si="971"/>
        <v>2.5489705066582898E-3</v>
      </c>
      <c r="AE799" s="5">
        <f t="shared" si="972"/>
        <v>4.8142909555251899E-3</v>
      </c>
      <c r="AF799" s="5">
        <f t="shared" si="973"/>
        <v>4.5464232214356423E-3</v>
      </c>
      <c r="AG799" s="5">
        <f t="shared" si="974"/>
        <v>2.8623064537588953E-3</v>
      </c>
      <c r="AH799" s="5">
        <f t="shared" si="975"/>
        <v>2.8569238336590707E-2</v>
      </c>
      <c r="AI799" s="5">
        <f t="shared" si="976"/>
        <v>2.9490539829161787E-2</v>
      </c>
      <c r="AJ799" s="5">
        <f t="shared" si="977"/>
        <v>1.5220775737333886E-2</v>
      </c>
      <c r="AK799" s="5">
        <f t="shared" si="978"/>
        <v>5.2372052278071559E-3</v>
      </c>
      <c r="AL799" s="5">
        <f t="shared" si="979"/>
        <v>1.0539869571734994E-4</v>
      </c>
      <c r="AM799" s="5">
        <f t="shared" si="980"/>
        <v>5.262339539076101E-4</v>
      </c>
      <c r="AN799" s="5">
        <f t="shared" si="981"/>
        <v>9.9390846546475783E-4</v>
      </c>
      <c r="AO799" s="5">
        <f t="shared" si="982"/>
        <v>9.3860727760636438E-4</v>
      </c>
      <c r="AP799" s="5">
        <f t="shared" si="983"/>
        <v>5.9092203637597354E-4</v>
      </c>
      <c r="AQ799" s="5">
        <f t="shared" si="984"/>
        <v>2.79021531213695E-4</v>
      </c>
      <c r="AR799" s="5">
        <f t="shared" si="985"/>
        <v>1.079185697683168E-2</v>
      </c>
      <c r="AS799" s="5">
        <f t="shared" si="986"/>
        <v>1.1139873043036515E-2</v>
      </c>
      <c r="AT799" s="5">
        <f t="shared" si="987"/>
        <v>5.7495559699033607E-3</v>
      </c>
      <c r="AU799" s="5">
        <f t="shared" si="988"/>
        <v>1.9783225968758775E-3</v>
      </c>
      <c r="AV799" s="5">
        <f t="shared" si="989"/>
        <v>5.1052989802125948E-4</v>
      </c>
      <c r="AW799" s="5">
        <f t="shared" si="990"/>
        <v>5.7080046657169064E-6</v>
      </c>
      <c r="AX799" s="5">
        <f t="shared" si="991"/>
        <v>9.0533993208197431E-5</v>
      </c>
      <c r="AY799" s="5">
        <f t="shared" si="992"/>
        <v>1.7099334163784188E-4</v>
      </c>
      <c r="AZ799" s="5">
        <f t="shared" si="993"/>
        <v>1.6147925131964843E-4</v>
      </c>
      <c r="BA799" s="5">
        <f t="shared" si="994"/>
        <v>1.016630174289917E-4</v>
      </c>
      <c r="BB799" s="5">
        <f t="shared" si="995"/>
        <v>4.8003237389498671E-5</v>
      </c>
      <c r="BC799" s="5">
        <f t="shared" si="996"/>
        <v>1.8132932569954858E-5</v>
      </c>
      <c r="BD799" s="5">
        <f t="shared" si="997"/>
        <v>3.3971322475202992E-3</v>
      </c>
      <c r="BE799" s="5">
        <f t="shared" si="998"/>
        <v>3.5066830508433703E-3</v>
      </c>
      <c r="BF799" s="5">
        <f t="shared" si="999"/>
        <v>1.809883325567927E-3</v>
      </c>
      <c r="BG799" s="5">
        <f t="shared" si="1000"/>
        <v>6.2274949568672043E-4</v>
      </c>
      <c r="BH799" s="5">
        <f t="shared" si="1001"/>
        <v>1.6070798414161754E-4</v>
      </c>
      <c r="BI799" s="5">
        <f t="shared" si="1002"/>
        <v>3.3178099824401857E-5</v>
      </c>
      <c r="BJ799" s="8">
        <f t="shared" si="1003"/>
        <v>0.20338564898815037</v>
      </c>
      <c r="BK799" s="8">
        <f t="shared" si="1004"/>
        <v>0.22285138555813097</v>
      </c>
      <c r="BL799" s="8">
        <f t="shared" si="1005"/>
        <v>0.50998527332781018</v>
      </c>
      <c r="BM799" s="8">
        <f t="shared" si="1006"/>
        <v>0.55543434188672525</v>
      </c>
      <c r="BN799" s="8">
        <f t="shared" si="1007"/>
        <v>0.44112766183279317</v>
      </c>
    </row>
    <row r="800" spans="1:66" x14ac:dyDescent="0.25">
      <c r="A800" t="s">
        <v>24</v>
      </c>
      <c r="B800" t="s">
        <v>25</v>
      </c>
      <c r="C800" t="s">
        <v>327</v>
      </c>
      <c r="D800" t="s">
        <v>506</v>
      </c>
      <c r="E800">
        <f>VLOOKUP(A800,home!$A$2:$E$405,3,FALSE)</f>
        <v>1.62917933130699</v>
      </c>
      <c r="F800">
        <f>VLOOKUP(B800,home!$B$2:$E$405,3,FALSE)</f>
        <v>1.19</v>
      </c>
      <c r="G800">
        <f>VLOOKUP(C800,away!$B$2:$E$405,4,FALSE)</f>
        <v>0.65</v>
      </c>
      <c r="H800">
        <f>VLOOKUP(A800,away!$A$2:$E$405,3,FALSE)</f>
        <v>1.4103343465045599</v>
      </c>
      <c r="I800">
        <f>VLOOKUP(C800,away!$B$2:$E$405,3,FALSE)</f>
        <v>1.19</v>
      </c>
      <c r="J800">
        <f>VLOOKUP(B800,home!$B$2:$E$405,4,FALSE)</f>
        <v>0.89</v>
      </c>
      <c r="K800" s="3">
        <f t="shared" si="952"/>
        <v>1.2601702127659569</v>
      </c>
      <c r="L800" s="3">
        <f t="shared" si="953"/>
        <v>1.4936851063829795</v>
      </c>
      <c r="M800" s="5">
        <f t="shared" si="954"/>
        <v>6.3681873384713372E-2</v>
      </c>
      <c r="N800" s="5">
        <f t="shared" si="955"/>
        <v>8.0249999932548985E-2</v>
      </c>
      <c r="O800" s="5">
        <f t="shared" si="956"/>
        <v>9.5120665821313025E-2</v>
      </c>
      <c r="P800" s="5">
        <f t="shared" si="957"/>
        <v>0.1198682296864835</v>
      </c>
      <c r="Q800" s="5">
        <f t="shared" si="958"/>
        <v>5.0564329744734147E-2</v>
      </c>
      <c r="R800" s="5">
        <f t="shared" si="959"/>
        <v>7.1040160923263901E-2</v>
      </c>
      <c r="S800" s="5">
        <f t="shared" si="960"/>
        <v>5.6406916617267183E-2</v>
      </c>
      <c r="T800" s="5">
        <f t="shared" si="961"/>
        <v>7.5527186253947276E-2</v>
      </c>
      <c r="U800" s="5">
        <f t="shared" si="962"/>
        <v>8.9522694705597275E-2</v>
      </c>
      <c r="V800" s="5">
        <f t="shared" si="963"/>
        <v>1.1797177434251304E-2</v>
      </c>
      <c r="W800" s="5">
        <f t="shared" si="964"/>
        <v>2.1239887390929871E-2</v>
      </c>
      <c r="X800" s="5">
        <f t="shared" si="965"/>
        <v>3.1725703457083587E-2</v>
      </c>
      <c r="Y800" s="5">
        <f t="shared" si="966"/>
        <v>2.3694105371684381E-2</v>
      </c>
      <c r="Z800" s="5">
        <f t="shared" si="967"/>
        <v>3.5370543442043142E-2</v>
      </c>
      <c r="AA800" s="5">
        <f t="shared" si="968"/>
        <v>4.4572905255007025E-2</v>
      </c>
      <c r="AB800" s="5">
        <f t="shared" si="969"/>
        <v>2.8084723749399531E-2</v>
      </c>
      <c r="AC800" s="5">
        <f t="shared" si="970"/>
        <v>1.3878623334835887E-3</v>
      </c>
      <c r="AD800" s="5">
        <f t="shared" si="971"/>
        <v>6.6914683531382668E-3</v>
      </c>
      <c r="AE800" s="5">
        <f t="shared" si="972"/>
        <v>9.9949466189156715E-3</v>
      </c>
      <c r="AF800" s="5">
        <f t="shared" si="973"/>
        <v>7.4646514518836287E-3</v>
      </c>
      <c r="AG800" s="5">
        <f t="shared" si="974"/>
        <v>3.716612899339554E-3</v>
      </c>
      <c r="AH800" s="5">
        <f t="shared" si="975"/>
        <v>1.3208113486013001E-2</v>
      </c>
      <c r="AI800" s="5">
        <f t="shared" si="976"/>
        <v>1.6644471181905908E-2</v>
      </c>
      <c r="AJ800" s="5">
        <f t="shared" si="977"/>
        <v>1.0487433395339606E-2</v>
      </c>
      <c r="AK800" s="5">
        <f t="shared" si="978"/>
        <v>4.4053170577246356E-3</v>
      </c>
      <c r="AL800" s="5">
        <f t="shared" si="979"/>
        <v>1.044947908226356E-4</v>
      </c>
      <c r="AM800" s="5">
        <f t="shared" si="980"/>
        <v>1.6864778196581832E-3</v>
      </c>
      <c r="AN800" s="5">
        <f t="shared" si="981"/>
        <v>2.5190668014686683E-3</v>
      </c>
      <c r="AO800" s="5">
        <f t="shared" si="982"/>
        <v>1.8813462816687802E-3</v>
      </c>
      <c r="AP800" s="5">
        <f t="shared" si="983"/>
        <v>9.3671297362588502E-4</v>
      </c>
      <c r="AQ800" s="5">
        <f t="shared" si="984"/>
        <v>3.4978855441517422E-4</v>
      </c>
      <c r="AR800" s="5">
        <f t="shared" si="985"/>
        <v>3.9457524794947584E-3</v>
      </c>
      <c r="AS800" s="5">
        <f t="shared" si="986"/>
        <v>4.9723197416067112E-3</v>
      </c>
      <c r="AT800" s="5">
        <f t="shared" si="987"/>
        <v>3.1329846133604494E-3</v>
      </c>
      <c r="AU800" s="5">
        <f t="shared" si="988"/>
        <v>1.3160312956036349E-3</v>
      </c>
      <c r="AV800" s="5">
        <f t="shared" si="989"/>
        <v>4.1460585944687279E-4</v>
      </c>
      <c r="AW800" s="5">
        <f t="shared" si="990"/>
        <v>5.4636189239611882E-6</v>
      </c>
      <c r="AX800" s="5">
        <f t="shared" si="991"/>
        <v>3.5420818547061983E-4</v>
      </c>
      <c r="AY800" s="5">
        <f t="shared" si="992"/>
        <v>5.2907549119640489E-4</v>
      </c>
      <c r="AZ800" s="5">
        <f t="shared" si="993"/>
        <v>3.9513609067616464E-4</v>
      </c>
      <c r="BA800" s="5">
        <f t="shared" si="994"/>
        <v>1.9673629787912722E-4</v>
      </c>
      <c r="BB800" s="5">
        <f t="shared" si="995"/>
        <v>7.3465519506744415E-5</v>
      </c>
      <c r="BC800" s="5">
        <f t="shared" si="996"/>
        <v>2.1946870463982469E-5</v>
      </c>
      <c r="BD800" s="5">
        <f t="shared" si="997"/>
        <v>9.822852853491723E-4</v>
      </c>
      <c r="BE800" s="5">
        <f t="shared" si="998"/>
        <v>1.2378466570353351E-3</v>
      </c>
      <c r="BF800" s="5">
        <f t="shared" si="999"/>
        <v>7.7994874258392353E-4</v>
      </c>
      <c r="BG800" s="5">
        <f t="shared" si="1000"/>
        <v>3.2762272429617432E-4</v>
      </c>
      <c r="BH800" s="5">
        <f t="shared" si="1001"/>
        <v>1.0321509954581814E-4</v>
      </c>
      <c r="BI800" s="5">
        <f t="shared" si="1002"/>
        <v>2.601371879106261E-5</v>
      </c>
      <c r="BJ800" s="8">
        <f t="shared" si="1003"/>
        <v>0.31981285236023516</v>
      </c>
      <c r="BK800" s="8">
        <f t="shared" si="1004"/>
        <v>0.25377562973821799</v>
      </c>
      <c r="BL800" s="8">
        <f t="shared" si="1005"/>
        <v>0.3903251117926777</v>
      </c>
      <c r="BM800" s="8">
        <f t="shared" si="1006"/>
        <v>0.51823526596784464</v>
      </c>
      <c r="BN800" s="8">
        <f t="shared" si="1007"/>
        <v>0.48052525949305691</v>
      </c>
    </row>
    <row r="801" spans="1:66" x14ac:dyDescent="0.25">
      <c r="A801" t="s">
        <v>32</v>
      </c>
      <c r="B801" t="s">
        <v>331</v>
      </c>
      <c r="C801" t="s">
        <v>312</v>
      </c>
      <c r="D801" t="s">
        <v>506</v>
      </c>
      <c r="E801">
        <f>VLOOKUP(A801,home!$A$2:$E$405,3,FALSE)</f>
        <v>1.2328244274809199</v>
      </c>
      <c r="F801">
        <f>VLOOKUP(B801,home!$B$2:$E$405,3,FALSE)</f>
        <v>0.76</v>
      </c>
      <c r="G801">
        <f>VLOOKUP(C801,away!$B$2:$E$405,4,FALSE)</f>
        <v>1.19</v>
      </c>
      <c r="H801">
        <f>VLOOKUP(A801,away!$A$2:$E$405,3,FALSE)</f>
        <v>1.1412213740457999</v>
      </c>
      <c r="I801">
        <f>VLOOKUP(C801,away!$B$2:$E$405,3,FALSE)</f>
        <v>0.92</v>
      </c>
      <c r="J801">
        <f>VLOOKUP(B801,home!$B$2:$E$405,4,FALSE)</f>
        <v>0.93</v>
      </c>
      <c r="K801" s="3">
        <f t="shared" si="952"/>
        <v>1.1149664122137439</v>
      </c>
      <c r="L801" s="3">
        <f t="shared" si="953"/>
        <v>0.97642900763358642</v>
      </c>
      <c r="M801" s="5">
        <f t="shared" si="954"/>
        <v>0.12351466069886442</v>
      </c>
      <c r="N801" s="5">
        <f t="shared" si="955"/>
        <v>0.13771469809521078</v>
      </c>
      <c r="O801" s="5">
        <f t="shared" si="956"/>
        <v>0.12060329757439134</v>
      </c>
      <c r="P801" s="5">
        <f t="shared" si="957"/>
        <v>0.13446862599766565</v>
      </c>
      <c r="Q801" s="5">
        <f t="shared" si="958"/>
        <v>7.6773631422158053E-2</v>
      </c>
      <c r="R801" s="5">
        <f t="shared" si="959"/>
        <v>5.8880279083950514E-2</v>
      </c>
      <c r="S801" s="5">
        <f t="shared" si="960"/>
        <v>3.6598512426359926E-2</v>
      </c>
      <c r="T801" s="5">
        <f t="shared" si="961"/>
        <v>7.496400074196452E-2</v>
      </c>
      <c r="U801" s="5">
        <f t="shared" si="962"/>
        <v>6.5649533520376266E-2</v>
      </c>
      <c r="V801" s="5">
        <f t="shared" si="963"/>
        <v>4.4271412817495741E-3</v>
      </c>
      <c r="W801" s="5">
        <f t="shared" si="964"/>
        <v>2.8533340126461297E-2</v>
      </c>
      <c r="X801" s="5">
        <f t="shared" si="965"/>
        <v>2.7860780984152199E-2</v>
      </c>
      <c r="Y801" s="5">
        <f t="shared" si="966"/>
        <v>1.3602037364126211E-2</v>
      </c>
      <c r="Z801" s="5">
        <f t="shared" si="967"/>
        <v>1.9164137491710143E-2</v>
      </c>
      <c r="AA801" s="5">
        <f t="shared" si="968"/>
        <v>2.1367369622302956E-2</v>
      </c>
      <c r="AB801" s="5">
        <f t="shared" si="969"/>
        <v>1.1911949723112035E-2</v>
      </c>
      <c r="AC801" s="5">
        <f t="shared" si="970"/>
        <v>3.0123529561493321E-4</v>
      </c>
      <c r="AD801" s="5">
        <f t="shared" si="971"/>
        <v>7.9534289673187548E-3</v>
      </c>
      <c r="AE801" s="5">
        <f t="shared" si="972"/>
        <v>7.7659587538432724E-3</v>
      </c>
      <c r="AF801" s="5">
        <f t="shared" si="973"/>
        <v>3.7914536996692741E-3</v>
      </c>
      <c r="AG801" s="5">
        <f t="shared" si="974"/>
        <v>1.23402845781892E-3</v>
      </c>
      <c r="AH801" s="5">
        <f t="shared" si="975"/>
        <v>4.6781049382960344E-3</v>
      </c>
      <c r="AI801" s="5">
        <f t="shared" si="976"/>
        <v>5.2159298790113275E-3</v>
      </c>
      <c r="AJ801" s="5">
        <f t="shared" si="977"/>
        <v>2.9077933117798642E-3</v>
      </c>
      <c r="AK801" s="5">
        <f t="shared" si="978"/>
        <v>1.0806972920981049E-3</v>
      </c>
      <c r="AL801" s="5">
        <f t="shared" si="979"/>
        <v>1.311802050838265E-5</v>
      </c>
      <c r="AM801" s="5">
        <f t="shared" si="980"/>
        <v>1.7735612320976504E-3</v>
      </c>
      <c r="AN801" s="5">
        <f t="shared" si="981"/>
        <v>1.7317566338345097E-3</v>
      </c>
      <c r="AO801" s="5">
        <f t="shared" si="982"/>
        <v>8.4546870571895511E-4</v>
      </c>
      <c r="AP801" s="5">
        <f t="shared" si="983"/>
        <v>2.7518005643680405E-4</v>
      </c>
      <c r="AQ801" s="5">
        <f t="shared" si="984"/>
        <v>6.7173447356785705E-5</v>
      </c>
      <c r="AR801" s="5">
        <f t="shared" si="985"/>
        <v>9.1356747250123584E-4</v>
      </c>
      <c r="AS801" s="5">
        <f t="shared" si="986"/>
        <v>1.0185970471298812E-3</v>
      </c>
      <c r="AT801" s="5">
        <f t="shared" si="987"/>
        <v>5.6785074756495878E-4</v>
      </c>
      <c r="AU801" s="5">
        <f t="shared" si="988"/>
        <v>2.110448368951314E-4</v>
      </c>
      <c r="AV801" s="5">
        <f t="shared" si="989"/>
        <v>5.8826976152299877E-5</v>
      </c>
      <c r="AW801" s="5">
        <f t="shared" si="990"/>
        <v>3.9670553717416783E-7</v>
      </c>
      <c r="AX801" s="5">
        <f t="shared" si="991"/>
        <v>3.2957686729888369E-4</v>
      </c>
      <c r="AY801" s="5">
        <f t="shared" si="992"/>
        <v>3.2180841347563522E-4</v>
      </c>
      <c r="AZ801" s="5">
        <f t="shared" si="993"/>
        <v>1.5711153490907665E-4</v>
      </c>
      <c r="BA801" s="5">
        <f t="shared" si="994"/>
        <v>5.1136086706353102E-5</v>
      </c>
      <c r="BB801" s="5">
        <f t="shared" si="995"/>
        <v>1.2482689599237346E-5</v>
      </c>
      <c r="BC801" s="5">
        <f t="shared" si="996"/>
        <v>2.4376920435962833E-6</v>
      </c>
      <c r="BD801" s="5">
        <f t="shared" si="997"/>
        <v>1.4867229676345084E-4</v>
      </c>
      <c r="BE801" s="5">
        <f t="shared" si="998"/>
        <v>1.6576461731792179E-4</v>
      </c>
      <c r="BF801" s="5">
        <f t="shared" si="999"/>
        <v>9.2410990321473757E-5</v>
      </c>
      <c r="BG801" s="5">
        <f t="shared" si="1000"/>
        <v>3.4345050109284192E-5</v>
      </c>
      <c r="BH801" s="5">
        <f t="shared" si="1001"/>
        <v>9.5733943244124659E-6</v>
      </c>
      <c r="BI801" s="5">
        <f t="shared" si="1002"/>
        <v>2.1348026245195167E-6</v>
      </c>
      <c r="BJ801" s="8">
        <f t="shared" si="1003"/>
        <v>0.38576105197220079</v>
      </c>
      <c r="BK801" s="8">
        <f t="shared" si="1004"/>
        <v>0.29964510213423856</v>
      </c>
      <c r="BL801" s="8">
        <f t="shared" si="1005"/>
        <v>0.29551774317702295</v>
      </c>
      <c r="BM801" s="8">
        <f t="shared" si="1006"/>
        <v>0.34781143019499322</v>
      </c>
      <c r="BN801" s="8">
        <f t="shared" si="1007"/>
        <v>0.6519551928722408</v>
      </c>
    </row>
    <row r="802" spans="1:66" x14ac:dyDescent="0.25">
      <c r="A802" t="s">
        <v>32</v>
      </c>
      <c r="B802" t="s">
        <v>36</v>
      </c>
      <c r="C802" t="s">
        <v>310</v>
      </c>
      <c r="D802" t="s">
        <v>506</v>
      </c>
      <c r="E802">
        <f>VLOOKUP(A802,home!$A$2:$E$405,3,FALSE)</f>
        <v>1.2328244274809199</v>
      </c>
      <c r="F802">
        <f>VLOOKUP(B802,home!$B$2:$E$405,3,FALSE)</f>
        <v>1.41</v>
      </c>
      <c r="G802">
        <f>VLOOKUP(C802,away!$B$2:$E$405,4,FALSE)</f>
        <v>1.03</v>
      </c>
      <c r="H802">
        <f>VLOOKUP(A802,away!$A$2:$E$405,3,FALSE)</f>
        <v>1.1412213740457999</v>
      </c>
      <c r="I802">
        <f>VLOOKUP(C802,away!$B$2:$E$405,3,FALSE)</f>
        <v>0.87</v>
      </c>
      <c r="J802">
        <f>VLOOKUP(B802,home!$B$2:$E$405,4,FALSE)</f>
        <v>0.64</v>
      </c>
      <c r="K802" s="3">
        <f t="shared" si="952"/>
        <v>1.7904309160305398</v>
      </c>
      <c r="L802" s="3">
        <f t="shared" si="953"/>
        <v>0.63543206106870143</v>
      </c>
      <c r="M802" s="5">
        <f t="shared" si="954"/>
        <v>8.8401797388226344E-2</v>
      </c>
      <c r="N802" s="5">
        <f t="shared" si="955"/>
        <v>0.1582773110765483</v>
      </c>
      <c r="O802" s="5">
        <f t="shared" si="956"/>
        <v>5.6173336316578407E-2</v>
      </c>
      <c r="P802" s="5">
        <f t="shared" si="957"/>
        <v>0.10057447799778309</v>
      </c>
      <c r="Q802" s="5">
        <f t="shared" si="958"/>
        <v>0.14169229552881757</v>
      </c>
      <c r="R802" s="5">
        <f t="shared" si="959"/>
        <v>1.7847169436374377E-2</v>
      </c>
      <c r="S802" s="5">
        <f t="shared" si="960"/>
        <v>2.8605825682775469E-2</v>
      </c>
      <c r="T802" s="5">
        <f t="shared" si="961"/>
        <v>9.0035827385432088E-2</v>
      </c>
      <c r="U802" s="5">
        <f t="shared" si="962"/>
        <v>3.1954123922520034E-2</v>
      </c>
      <c r="V802" s="5">
        <f t="shared" si="963"/>
        <v>3.6160853320235152E-3</v>
      </c>
      <c r="W802" s="5">
        <f t="shared" si="964"/>
        <v>8.4563422159376928E-2</v>
      </c>
      <c r="X802" s="5">
        <f t="shared" si="965"/>
        <v>5.373430963375557E-2</v>
      </c>
      <c r="Y802" s="5">
        <f t="shared" si="966"/>
        <v>1.7072251560340541E-2</v>
      </c>
      <c r="Z802" s="5">
        <f t="shared" si="967"/>
        <v>3.7802212197325688E-3</v>
      </c>
      <c r="AA802" s="5">
        <f t="shared" si="968"/>
        <v>6.7682249412438682E-3</v>
      </c>
      <c r="AB802" s="5">
        <f t="shared" si="969"/>
        <v>6.0590195907260043E-3</v>
      </c>
      <c r="AC802" s="5">
        <f t="shared" si="970"/>
        <v>2.5712563644671865E-4</v>
      </c>
      <c r="AD802" s="5">
        <f t="shared" si="971"/>
        <v>3.7851241349872625E-2</v>
      </c>
      <c r="AE802" s="5">
        <f t="shared" si="972"/>
        <v>2.4051892304958414E-2</v>
      </c>
      <c r="AF802" s="5">
        <f t="shared" si="973"/>
        <v>7.6416717499710827E-3</v>
      </c>
      <c r="AG802" s="5">
        <f t="shared" si="974"/>
        <v>1.6185877433648654E-3</v>
      </c>
      <c r="AH802" s="5">
        <f t="shared" si="975"/>
        <v>6.0051844023757662E-4</v>
      </c>
      <c r="AI802" s="5">
        <f t="shared" si="976"/>
        <v>1.0751867810477953E-3</v>
      </c>
      <c r="AJ802" s="5">
        <f t="shared" si="977"/>
        <v>9.6252382664766597E-4</v>
      </c>
      <c r="AK802" s="5">
        <f t="shared" si="978"/>
        <v>5.7444413888200032E-4</v>
      </c>
      <c r="AL802" s="5">
        <f t="shared" si="979"/>
        <v>1.1701244739134976E-5</v>
      </c>
      <c r="AM802" s="5">
        <f t="shared" si="980"/>
        <v>1.3554006544589098E-2</v>
      </c>
      <c r="AN802" s="5">
        <f t="shared" si="981"/>
        <v>8.6126503143669174E-3</v>
      </c>
      <c r="AO802" s="5">
        <f t="shared" si="982"/>
        <v>2.7363770702610846E-3</v>
      </c>
      <c r="AP802" s="5">
        <f t="shared" si="983"/>
        <v>5.7959390720571213E-4</v>
      </c>
      <c r="AQ802" s="5">
        <f t="shared" si="984"/>
        <v>9.2073137759646814E-5</v>
      </c>
      <c r="AR802" s="5">
        <f t="shared" si="985"/>
        <v>7.6317734037985053E-5</v>
      </c>
      <c r="AS802" s="5">
        <f t="shared" si="986"/>
        <v>1.366416304630047E-4</v>
      </c>
      <c r="AT802" s="5">
        <f t="shared" si="987"/>
        <v>1.2232369979889204E-4</v>
      </c>
      <c r="AU802" s="5">
        <f t="shared" si="988"/>
        <v>7.3004044627724999E-5</v>
      </c>
      <c r="AV802" s="5">
        <f t="shared" si="989"/>
        <v>3.2677174624188027E-5</v>
      </c>
      <c r="AW802" s="5">
        <f t="shared" si="990"/>
        <v>3.697909294493917E-7</v>
      </c>
      <c r="AX802" s="5">
        <f t="shared" si="991"/>
        <v>4.0445853922520987E-3</v>
      </c>
      <c r="AY802" s="5">
        <f t="shared" si="992"/>
        <v>2.570059231967113E-3</v>
      </c>
      <c r="AZ802" s="5">
        <f t="shared" si="993"/>
        <v>8.1654901741875314E-4</v>
      </c>
      <c r="BA802" s="5">
        <f t="shared" si="994"/>
        <v>1.7295380836734046E-4</v>
      </c>
      <c r="BB802" s="5">
        <f t="shared" si="995"/>
        <v>2.7475098730135087E-5</v>
      </c>
      <c r="BC802" s="5">
        <f t="shared" si="996"/>
        <v>3.4917117228311616E-6</v>
      </c>
      <c r="BD802" s="5">
        <f t="shared" si="997"/>
        <v>8.0824558393083011E-6</v>
      </c>
      <c r="BE802" s="5">
        <f t="shared" si="998"/>
        <v>1.447107881214915E-5</v>
      </c>
      <c r="BF802" s="5">
        <f t="shared" si="999"/>
        <v>1.2954733446793171E-5</v>
      </c>
      <c r="BG802" s="5">
        <f t="shared" si="1000"/>
        <v>7.7315184240244559E-6</v>
      </c>
      <c r="BH802" s="5">
        <f t="shared" si="1001"/>
        <v>3.4606874035582759E-6</v>
      </c>
      <c r="BI802" s="5">
        <f t="shared" si="1002"/>
        <v>1.2392243436096389E-6</v>
      </c>
      <c r="BJ802" s="8">
        <f t="shared" si="1003"/>
        <v>0.64974862572707859</v>
      </c>
      <c r="BK802" s="8">
        <f t="shared" si="1004"/>
        <v>0.2240370725139614</v>
      </c>
      <c r="BL802" s="8">
        <f t="shared" si="1005"/>
        <v>0.12250345137607897</v>
      </c>
      <c r="BM802" s="8">
        <f t="shared" si="1006"/>
        <v>0.43453329365148591</v>
      </c>
      <c r="BN802" s="8">
        <f t="shared" si="1007"/>
        <v>0.56296638774432806</v>
      </c>
    </row>
    <row r="803" spans="1:66" s="10" customFormat="1" x14ac:dyDescent="0.25">
      <c r="A803" t="s">
        <v>32</v>
      </c>
      <c r="B803" t="s">
        <v>311</v>
      </c>
      <c r="C803" t="s">
        <v>211</v>
      </c>
      <c r="D803" t="s">
        <v>506</v>
      </c>
      <c r="E803">
        <f>VLOOKUP(A803,home!$A$2:$E$405,3,FALSE)</f>
        <v>1.2328244274809199</v>
      </c>
      <c r="F803">
        <f>VLOOKUP(B803,home!$B$2:$E$405,3,FALSE)</f>
        <v>0.81</v>
      </c>
      <c r="G803">
        <f>VLOOKUP(C803,away!$B$2:$E$405,4,FALSE)</f>
        <v>1.84</v>
      </c>
      <c r="H803">
        <f>VLOOKUP(A803,away!$A$2:$E$405,3,FALSE)</f>
        <v>1.1412213740457999</v>
      </c>
      <c r="I803">
        <f>VLOOKUP(C803,away!$B$2:$E$405,3,FALSE)</f>
        <v>0.92</v>
      </c>
      <c r="J803">
        <f>VLOOKUP(B803,home!$B$2:$E$405,4,FALSE)</f>
        <v>1.4</v>
      </c>
      <c r="K803" s="3">
        <f t="shared" si="952"/>
        <v>1.8374015267175634</v>
      </c>
      <c r="L803" s="3">
        <f t="shared" si="953"/>
        <v>1.4698931297709901</v>
      </c>
      <c r="M803" s="5">
        <f t="shared" si="954"/>
        <v>3.6615096296864484E-2</v>
      </c>
      <c r="N803" s="5">
        <f t="shared" si="955"/>
        <v>6.7276633836769406E-2</v>
      </c>
      <c r="O803" s="5">
        <f t="shared" si="956"/>
        <v>5.3820278492664332E-2</v>
      </c>
      <c r="P803" s="5">
        <f t="shared" si="957"/>
        <v>9.8889461870785886E-2</v>
      </c>
      <c r="Q803" s="5">
        <f t="shared" si="958"/>
        <v>6.1807094862049307E-2</v>
      </c>
      <c r="R803" s="5">
        <f t="shared" si="959"/>
        <v>3.9555028799364345E-2</v>
      </c>
      <c r="S803" s="5">
        <f t="shared" si="960"/>
        <v>6.6769766149236159E-2</v>
      </c>
      <c r="T803" s="5">
        <f t="shared" si="961"/>
        <v>9.0849824108830149E-2</v>
      </c>
      <c r="U803" s="5">
        <f t="shared" si="962"/>
        <v>7.2678470305309231E-2</v>
      </c>
      <c r="V803" s="5">
        <f t="shared" si="963"/>
        <v>2.0036745348610656E-2</v>
      </c>
      <c r="W803" s="5">
        <f t="shared" si="964"/>
        <v>3.7854816820502214E-2</v>
      </c>
      <c r="X803" s="5">
        <f t="shared" si="965"/>
        <v>5.5642535173195527E-2</v>
      </c>
      <c r="Y803" s="5">
        <f t="shared" si="966"/>
        <v>4.0894290087060386E-2</v>
      </c>
      <c r="Z803" s="5">
        <f t="shared" si="967"/>
        <v>1.93805550266931E-2</v>
      </c>
      <c r="AA803" s="5">
        <f t="shared" si="968"/>
        <v>3.560986139467965E-2</v>
      </c>
      <c r="AB803" s="5">
        <f t="shared" si="969"/>
        <v>3.2714806846392608E-2</v>
      </c>
      <c r="AC803" s="5">
        <f t="shared" si="970"/>
        <v>3.3821824287673594E-3</v>
      </c>
      <c r="AD803" s="5">
        <f t="shared" si="971"/>
        <v>1.7388624554901113E-2</v>
      </c>
      <c r="AE803" s="5">
        <f t="shared" si="972"/>
        <v>2.5559419769416291E-2</v>
      </c>
      <c r="AF803" s="5">
        <f t="shared" si="973"/>
        <v>1.8784807759998915E-2</v>
      </c>
      <c r="AG803" s="5">
        <f t="shared" si="974"/>
        <v>9.2038866234970627E-3</v>
      </c>
      <c r="AH803" s="5">
        <f t="shared" si="975"/>
        <v>7.1218361712211981E-3</v>
      </c>
      <c r="AI803" s="5">
        <f t="shared" si="976"/>
        <v>1.3085672654034196E-2</v>
      </c>
      <c r="AJ803" s="5">
        <f t="shared" si="977"/>
        <v>1.2021817456324352E-2</v>
      </c>
      <c r="AK803" s="5">
        <f t="shared" si="978"/>
        <v>7.3629685827234052E-3</v>
      </c>
      <c r="AL803" s="5">
        <f t="shared" si="979"/>
        <v>3.6538175141521999E-4</v>
      </c>
      <c r="AM803" s="5">
        <f t="shared" si="980"/>
        <v>6.3899770609387643E-3</v>
      </c>
      <c r="AN803" s="5">
        <f t="shared" si="981"/>
        <v>9.3925833812681138E-3</v>
      </c>
      <c r="AO803" s="5">
        <f t="shared" si="982"/>
        <v>6.9030468914635891E-3</v>
      </c>
      <c r="AP803" s="5">
        <f t="shared" si="983"/>
        <v>3.3822470667497725E-3</v>
      </c>
      <c r="AQ803" s="5">
        <f t="shared" si="984"/>
        <v>1.2428854316508925E-3</v>
      </c>
      <c r="AR803" s="5">
        <f t="shared" si="985"/>
        <v>2.0936676118865163E-3</v>
      </c>
      <c r="AS803" s="5">
        <f t="shared" si="986"/>
        <v>3.8469080665193994E-3</v>
      </c>
      <c r="AT803" s="5">
        <f t="shared" si="987"/>
        <v>3.534157377282428E-3</v>
      </c>
      <c r="AU803" s="5">
        <f t="shared" si="988"/>
        <v>2.1645553868929572E-3</v>
      </c>
      <c r="AV803" s="5">
        <f t="shared" si="989"/>
        <v>9.9428934313546121E-4</v>
      </c>
      <c r="AW803" s="5">
        <f t="shared" si="990"/>
        <v>2.7411587348429965E-5</v>
      </c>
      <c r="AX803" s="5">
        <f t="shared" si="991"/>
        <v>1.9568256012431826E-3</v>
      </c>
      <c r="AY803" s="5">
        <f t="shared" si="992"/>
        <v>2.876324507427341E-3</v>
      </c>
      <c r="AZ803" s="5">
        <f t="shared" si="993"/>
        <v>2.113944816229688E-3</v>
      </c>
      <c r="BA803" s="5">
        <f t="shared" si="994"/>
        <v>1.0357576540303388E-3</v>
      </c>
      <c r="BB803" s="5">
        <f t="shared" si="995"/>
        <v>3.8061326494172798E-4</v>
      </c>
      <c r="BC803" s="5">
        <f t="shared" si="996"/>
        <v>1.1189216464751042E-4</v>
      </c>
      <c r="BD803" s="5">
        <f t="shared" si="997"/>
        <v>5.1291127312267032E-4</v>
      </c>
      <c r="BE803" s="5">
        <f t="shared" si="998"/>
        <v>9.4242395630624346E-4</v>
      </c>
      <c r="BF803" s="5">
        <f t="shared" si="999"/>
        <v>8.6580560806614917E-4</v>
      </c>
      <c r="BG803" s="5">
        <f t="shared" si="1000"/>
        <v>5.3027751536712355E-4</v>
      </c>
      <c r="BH803" s="5">
        <f t="shared" si="1001"/>
        <v>2.4358317907988719E-4</v>
      </c>
      <c r="BI803" s="5">
        <f t="shared" si="1002"/>
        <v>8.9512021024820481E-5</v>
      </c>
      <c r="BJ803" s="8">
        <f t="shared" si="1003"/>
        <v>0.46104803143681128</v>
      </c>
      <c r="BK803" s="8">
        <f t="shared" si="1004"/>
        <v>0.22893495835310712</v>
      </c>
      <c r="BL803" s="8">
        <f t="shared" si="1005"/>
        <v>0.28978883204139694</v>
      </c>
      <c r="BM803" s="8">
        <f t="shared" si="1006"/>
        <v>0.63833986977943213</v>
      </c>
      <c r="BN803" s="8">
        <f t="shared" si="1007"/>
        <v>0.35796359415849777</v>
      </c>
    </row>
    <row r="804" spans="1:66" x14ac:dyDescent="0.25">
      <c r="A804" t="s">
        <v>32</v>
      </c>
      <c r="B804" t="s">
        <v>308</v>
      </c>
      <c r="C804" t="s">
        <v>209</v>
      </c>
      <c r="D804" t="s">
        <v>506</v>
      </c>
      <c r="E804">
        <f>VLOOKUP(A804,home!$A$2:$E$405,3,FALSE)</f>
        <v>1.2328244274809199</v>
      </c>
      <c r="F804">
        <f>VLOOKUP(B804,home!$B$2:$E$405,3,FALSE)</f>
        <v>0.92</v>
      </c>
      <c r="G804">
        <f>VLOOKUP(C804,away!$B$2:$E$405,4,FALSE)</f>
        <v>0.81</v>
      </c>
      <c r="H804">
        <f>VLOOKUP(A804,away!$A$2:$E$405,3,FALSE)</f>
        <v>1.1412213740457999</v>
      </c>
      <c r="I804">
        <f>VLOOKUP(C804,away!$B$2:$E$405,3,FALSE)</f>
        <v>0.76</v>
      </c>
      <c r="J804">
        <f>VLOOKUP(B804,home!$B$2:$E$405,4,FALSE)</f>
        <v>1.46</v>
      </c>
      <c r="K804" s="3">
        <f t="shared" si="952"/>
        <v>0.91870076335878159</v>
      </c>
      <c r="L804" s="3">
        <f t="shared" si="953"/>
        <v>1.2662992366412196</v>
      </c>
      <c r="M804" s="5">
        <f t="shared" si="954"/>
        <v>0.11247773365428945</v>
      </c>
      <c r="N804" s="5">
        <f t="shared" si="955"/>
        <v>0.10333337976906143</v>
      </c>
      <c r="O804" s="5">
        <f t="shared" si="956"/>
        <v>0.14243046826556113</v>
      </c>
      <c r="P804" s="5">
        <f t="shared" si="957"/>
        <v>0.13085097992111974</v>
      </c>
      <c r="Q804" s="5">
        <f t="shared" si="958"/>
        <v>4.746622743713981E-2</v>
      </c>
      <c r="R804" s="5">
        <f t="shared" si="959"/>
        <v>9.0179796619565766E-2</v>
      </c>
      <c r="S804" s="5">
        <f t="shared" si="960"/>
        <v>3.8056374337482747E-2</v>
      </c>
      <c r="T804" s="5">
        <f t="shared" si="961"/>
        <v>6.0106447569888657E-2</v>
      </c>
      <c r="U804" s="5">
        <f t="shared" si="962"/>
        <v>8.284824799393474E-2</v>
      </c>
      <c r="V804" s="5">
        <f t="shared" si="963"/>
        <v>4.919209550309926E-3</v>
      </c>
      <c r="W804" s="5">
        <f t="shared" si="964"/>
        <v>1.4535753126753965E-2</v>
      </c>
      <c r="X804" s="5">
        <f t="shared" si="965"/>
        <v>1.8406613088413768E-2</v>
      </c>
      <c r="Y804" s="5">
        <f t="shared" si="966"/>
        <v>1.1654140051504317E-2</v>
      </c>
      <c r="Z804" s="5">
        <f t="shared" si="967"/>
        <v>3.8064869206605519E-2</v>
      </c>
      <c r="AA804" s="5">
        <f t="shared" si="968"/>
        <v>3.497022439726067E-2</v>
      </c>
      <c r="AB804" s="5">
        <f t="shared" si="969"/>
        <v>1.6063585924295631E-2</v>
      </c>
      <c r="AC804" s="5">
        <f t="shared" si="970"/>
        <v>3.5767267506129458E-4</v>
      </c>
      <c r="AD804" s="5">
        <f t="shared" si="971"/>
        <v>3.338501873385915E-3</v>
      </c>
      <c r="AE804" s="5">
        <f t="shared" si="972"/>
        <v>4.2275423737938656E-3</v>
      </c>
      <c r="AF804" s="5">
        <f t="shared" si="973"/>
        <v>2.6766668404017905E-3</v>
      </c>
      <c r="AG804" s="5">
        <f t="shared" si="974"/>
        <v>1.1298203922478843E-3</v>
      </c>
      <c r="AH804" s="5">
        <f t="shared" si="975"/>
        <v>1.2050378704793103E-2</v>
      </c>
      <c r="AI804" s="5">
        <f t="shared" si="976"/>
        <v>1.107069211485583E-2</v>
      </c>
      <c r="AJ804" s="5">
        <f t="shared" si="977"/>
        <v>5.0853266484140475E-3</v>
      </c>
      <c r="AK804" s="5">
        <f t="shared" si="978"/>
        <v>1.5572978246089135E-3</v>
      </c>
      <c r="AL804" s="5">
        <f t="shared" si="979"/>
        <v>1.6643941339226592E-5</v>
      </c>
      <c r="AM804" s="5">
        <f t="shared" si="980"/>
        <v>6.134168439108727E-4</v>
      </c>
      <c r="AN804" s="5">
        <f t="shared" si="981"/>
        <v>7.7676928118720423E-4</v>
      </c>
      <c r="AO804" s="5">
        <f t="shared" si="982"/>
        <v>4.9181117390685277E-4</v>
      </c>
      <c r="AP804" s="5">
        <f t="shared" si="983"/>
        <v>2.0759337136328992E-4</v>
      </c>
      <c r="AQ804" s="5">
        <f t="shared" si="984"/>
        <v>6.5718831922277781E-5</v>
      </c>
      <c r="AR804" s="5">
        <f t="shared" si="985"/>
        <v>3.051877071023423E-3</v>
      </c>
      <c r="AS804" s="5">
        <f t="shared" si="986"/>
        <v>2.803761794826381E-3</v>
      </c>
      <c r="AT804" s="5">
        <f t="shared" si="987"/>
        <v>1.287909050591592E-3</v>
      </c>
      <c r="AU804" s="5">
        <f t="shared" si="988"/>
        <v>3.9440100930505977E-4</v>
      </c>
      <c r="AV804" s="5">
        <f t="shared" si="989"/>
        <v>9.0584127079508062E-5</v>
      </c>
      <c r="AW804" s="5">
        <f t="shared" si="990"/>
        <v>5.3785362252757095E-7</v>
      </c>
      <c r="AX804" s="5">
        <f t="shared" si="991"/>
        <v>9.3924420459675517E-5</v>
      </c>
      <c r="AY804" s="5">
        <f t="shared" si="992"/>
        <v>1.1893642193005607E-4</v>
      </c>
      <c r="AZ804" s="5">
        <f t="shared" si="993"/>
        <v>7.5304550149433994E-5</v>
      </c>
      <c r="BA804" s="5">
        <f t="shared" si="994"/>
        <v>3.1786031456612899E-5</v>
      </c>
      <c r="BB804" s="5">
        <f t="shared" si="995"/>
        <v>1.0062656842340673E-5</v>
      </c>
      <c r="BC804" s="5">
        <f t="shared" si="996"/>
        <v>2.5484669356077079E-6</v>
      </c>
      <c r="BD804" s="5">
        <f t="shared" si="997"/>
        <v>6.4409826755996633E-4</v>
      </c>
      <c r="BE804" s="5">
        <f t="shared" si="998"/>
        <v>5.9173357008540986E-4</v>
      </c>
      <c r="BF804" s="5">
        <f t="shared" si="999"/>
        <v>2.7181304127124156E-4</v>
      </c>
      <c r="BG804" s="5">
        <f t="shared" si="1000"/>
        <v>8.3238282835587218E-5</v>
      </c>
      <c r="BH804" s="5">
        <f t="shared" si="1001"/>
        <v>1.9117768495432032E-5</v>
      </c>
      <c r="BI804" s="5">
        <f t="shared" si="1002"/>
        <v>3.5127017020939756E-6</v>
      </c>
      <c r="BJ804" s="8">
        <f t="shared" si="1003"/>
        <v>0.26936296457265557</v>
      </c>
      <c r="BK804" s="8">
        <f t="shared" si="1004"/>
        <v>0.28679755050153249</v>
      </c>
      <c r="BL804" s="8">
        <f t="shared" si="1005"/>
        <v>0.40549806517806547</v>
      </c>
      <c r="BM804" s="8">
        <f t="shared" si="1006"/>
        <v>0.37286646522381417</v>
      </c>
      <c r="BN804" s="8">
        <f t="shared" si="1007"/>
        <v>0.62673858566673735</v>
      </c>
    </row>
    <row r="805" spans="1:66" x14ac:dyDescent="0.25">
      <c r="A805" t="s">
        <v>32</v>
      </c>
      <c r="B805" t="s">
        <v>309</v>
      </c>
      <c r="C805" t="s">
        <v>35</v>
      </c>
      <c r="D805" t="s">
        <v>506</v>
      </c>
      <c r="E805">
        <f>VLOOKUP(A805,home!$A$2:$E$405,3,FALSE)</f>
        <v>1.2328244274809199</v>
      </c>
      <c r="F805">
        <f>VLOOKUP(B805,home!$B$2:$E$405,3,FALSE)</f>
        <v>1.03</v>
      </c>
      <c r="G805">
        <f>VLOOKUP(C805,away!$B$2:$E$405,4,FALSE)</f>
        <v>0.7</v>
      </c>
      <c r="H805">
        <f>VLOOKUP(A805,away!$A$2:$E$405,3,FALSE)</f>
        <v>1.1412213740457999</v>
      </c>
      <c r="I805">
        <f>VLOOKUP(C805,away!$B$2:$E$405,3,FALSE)</f>
        <v>1.62</v>
      </c>
      <c r="J805">
        <f>VLOOKUP(B805,home!$B$2:$E$405,4,FALSE)</f>
        <v>1.23</v>
      </c>
      <c r="K805" s="3">
        <f t="shared" si="952"/>
        <v>0.8888664122137433</v>
      </c>
      <c r="L805" s="3">
        <f t="shared" si="953"/>
        <v>2.2739977099236612</v>
      </c>
      <c r="M805" s="5">
        <f t="shared" si="954"/>
        <v>4.2304402423600646E-2</v>
      </c>
      <c r="N805" s="5">
        <f t="shared" si="955"/>
        <v>3.760296240311229E-2</v>
      </c>
      <c r="O805" s="5">
        <f t="shared" si="956"/>
        <v>9.6200114230956854E-2</v>
      </c>
      <c r="P805" s="5">
        <f t="shared" si="957"/>
        <v>8.5509050391022884E-2</v>
      </c>
      <c r="Q805" s="5">
        <f t="shared" si="958"/>
        <v>1.671200513993135E-2</v>
      </c>
      <c r="R805" s="5">
        <f t="shared" si="959"/>
        <v>0.10937941972779526</v>
      </c>
      <c r="S805" s="5">
        <f t="shared" si="960"/>
        <v>4.3209437315532249E-2</v>
      </c>
      <c r="T805" s="5">
        <f t="shared" si="961"/>
        <v>3.8003061416436341E-2</v>
      </c>
      <c r="U805" s="5">
        <f t="shared" si="962"/>
        <v>9.7223692383466509E-2</v>
      </c>
      <c r="V805" s="5">
        <f t="shared" si="963"/>
        <v>9.7042643872826441E-3</v>
      </c>
      <c r="W805" s="5">
        <f t="shared" si="964"/>
        <v>4.951580016542805E-3</v>
      </c>
      <c r="X805" s="5">
        <f t="shared" si="965"/>
        <v>1.1259881618122105E-2</v>
      </c>
      <c r="Y805" s="5">
        <f t="shared" si="966"/>
        <v>1.2802472506810597E-2</v>
      </c>
      <c r="Z805" s="5">
        <f t="shared" si="967"/>
        <v>8.290951665792845E-2</v>
      </c>
      <c r="AA805" s="5">
        <f t="shared" si="968"/>
        <v>7.3695484610108442E-2</v>
      </c>
      <c r="AB805" s="5">
        <f t="shared" si="969"/>
        <v>3.2752720500870108E-2</v>
      </c>
      <c r="AC805" s="5">
        <f t="shared" si="970"/>
        <v>1.2259398327374689E-3</v>
      </c>
      <c r="AD805" s="5">
        <f t="shared" si="971"/>
        <v>1.1003232910234177E-3</v>
      </c>
      <c r="AE805" s="5">
        <f t="shared" si="972"/>
        <v>2.5021326439629179E-3</v>
      </c>
      <c r="AF805" s="5">
        <f t="shared" si="973"/>
        <v>2.8449219511484558E-3</v>
      </c>
      <c r="AG805" s="5">
        <f t="shared" si="974"/>
        <v>2.1564486672743808E-3</v>
      </c>
      <c r="AH805" s="5">
        <f t="shared" si="975"/>
        <v>4.7134012752751753E-2</v>
      </c>
      <c r="AI805" s="5">
        <f t="shared" si="976"/>
        <v>4.189584080877528E-2</v>
      </c>
      <c r="AJ805" s="5">
        <f t="shared" si="977"/>
        <v>1.8619902853187105E-2</v>
      </c>
      <c r="AK805" s="5">
        <f t="shared" si="978"/>
        <v>5.5168687482936218E-3</v>
      </c>
      <c r="AL805" s="5">
        <f t="shared" si="979"/>
        <v>9.9118715715912096E-5</v>
      </c>
      <c r="AM805" s="5">
        <f t="shared" si="980"/>
        <v>1.9560808319344083E-4</v>
      </c>
      <c r="AN805" s="5">
        <f t="shared" si="981"/>
        <v>4.4481233322444147E-4</v>
      </c>
      <c r="AO805" s="5">
        <f t="shared" si="982"/>
        <v>5.0575111354909019E-4</v>
      </c>
      <c r="AP805" s="5">
        <f t="shared" si="983"/>
        <v>3.8335895800065757E-4</v>
      </c>
      <c r="AQ805" s="5">
        <f t="shared" si="984"/>
        <v>2.1793934814305418E-4</v>
      </c>
      <c r="AR805" s="5">
        <f t="shared" si="985"/>
        <v>2.1436527411854017E-2</v>
      </c>
      <c r="AS805" s="5">
        <f t="shared" si="986"/>
        <v>1.905420921089624E-2</v>
      </c>
      <c r="AT805" s="5">
        <f t="shared" si="987"/>
        <v>8.4683232894297005E-3</v>
      </c>
      <c r="AU805" s="5">
        <f t="shared" si="988"/>
        <v>2.5090693799138209E-3</v>
      </c>
      <c r="AV805" s="5">
        <f t="shared" si="989"/>
        <v>5.5755687442983991E-4</v>
      </c>
      <c r="AW805" s="5">
        <f t="shared" si="990"/>
        <v>5.565186003297936E-6</v>
      </c>
      <c r="AX805" s="5">
        <f t="shared" si="991"/>
        <v>2.8978242518026846E-5</v>
      </c>
      <c r="AY805" s="5">
        <f t="shared" si="992"/>
        <v>6.5896457123605523E-5</v>
      </c>
      <c r="AZ805" s="5">
        <f t="shared" si="993"/>
        <v>7.492419629558084E-5</v>
      </c>
      <c r="BA805" s="5">
        <f t="shared" si="994"/>
        <v>5.6792483598007235E-5</v>
      </c>
      <c r="BB805" s="5">
        <f t="shared" si="995"/>
        <v>3.2286494410686405E-5</v>
      </c>
      <c r="BC805" s="5">
        <f t="shared" si="996"/>
        <v>1.4683882870272786E-5</v>
      </c>
      <c r="BD805" s="5">
        <f t="shared" si="997"/>
        <v>8.1244357072119775E-3</v>
      </c>
      <c r="BE805" s="5">
        <f t="shared" si="998"/>
        <v>7.2215380183307367E-3</v>
      </c>
      <c r="BF805" s="5">
        <f t="shared" si="999"/>
        <v>3.2094912945093931E-3</v>
      </c>
      <c r="BG805" s="5">
        <f t="shared" si="1000"/>
        <v>9.5093633732726897E-4</v>
      </c>
      <c r="BH805" s="5">
        <f t="shared" si="1001"/>
        <v>2.1131384260094187E-4</v>
      </c>
      <c r="BI805" s="5">
        <f t="shared" si="1002"/>
        <v>3.7565955424759785E-5</v>
      </c>
      <c r="BJ805" s="8">
        <f t="shared" si="1003"/>
        <v>0.13195682124729147</v>
      </c>
      <c r="BK805" s="8">
        <f t="shared" si="1004"/>
        <v>0.18211810952301541</v>
      </c>
      <c r="BL805" s="8">
        <f t="shared" si="1005"/>
        <v>0.59419902393813373</v>
      </c>
      <c r="BM805" s="8">
        <f t="shared" si="1006"/>
        <v>0.60341518577882958</v>
      </c>
      <c r="BN805" s="8">
        <f t="shared" si="1007"/>
        <v>0.38770795431641925</v>
      </c>
    </row>
    <row r="806" spans="1:66" x14ac:dyDescent="0.25">
      <c r="A806" t="s">
        <v>340</v>
      </c>
      <c r="B806" t="s">
        <v>377</v>
      </c>
      <c r="C806" t="s">
        <v>418</v>
      </c>
      <c r="D806" t="s">
        <v>506</v>
      </c>
      <c r="E806">
        <f>VLOOKUP(A806,home!$A$2:$E$405,3,FALSE)</f>
        <v>1.34848484848485</v>
      </c>
      <c r="F806">
        <f>VLOOKUP(B806,home!$B$2:$E$405,3,FALSE)</f>
        <v>0.37</v>
      </c>
      <c r="G806">
        <f>VLOOKUP(C806,away!$B$2:$E$405,4,FALSE)</f>
        <v>0.65</v>
      </c>
      <c r="H806">
        <f>VLOOKUP(A806,away!$A$2:$E$405,3,FALSE)</f>
        <v>1.1393939393939401</v>
      </c>
      <c r="I806">
        <f>VLOOKUP(C806,away!$B$2:$E$405,3,FALSE)</f>
        <v>1.07</v>
      </c>
      <c r="J806">
        <f>VLOOKUP(B806,home!$B$2:$E$405,4,FALSE)</f>
        <v>1.04</v>
      </c>
      <c r="K806" s="3">
        <f t="shared" si="952"/>
        <v>0.32431060606060641</v>
      </c>
      <c r="L806" s="3">
        <f t="shared" si="953"/>
        <v>1.2679175757575767</v>
      </c>
      <c r="M806" s="5">
        <f t="shared" si="954"/>
        <v>0.20347173424245679</v>
      </c>
      <c r="N806" s="5">
        <f t="shared" si="955"/>
        <v>6.5988041448373808E-2</v>
      </c>
      <c r="O806" s="5">
        <f t="shared" si="956"/>
        <v>0.25798538801588572</v>
      </c>
      <c r="P806" s="5">
        <f t="shared" si="957"/>
        <v>8.3667397542212599E-2</v>
      </c>
      <c r="Q806" s="5">
        <f t="shared" si="958"/>
        <v>1.0700310857437261E-2</v>
      </c>
      <c r="R806" s="5">
        <f t="shared" si="959"/>
        <v>0.16355210387698982</v>
      </c>
      <c r="S806" s="5">
        <f t="shared" si="960"/>
        <v>8.6009900067313162E-3</v>
      </c>
      <c r="T806" s="5">
        <f t="shared" si="961"/>
        <v>1.356711220221433E-2</v>
      </c>
      <c r="U806" s="5">
        <f t="shared" si="962"/>
        <v>5.304168193083382E-2</v>
      </c>
      <c r="V806" s="5">
        <f t="shared" si="963"/>
        <v>3.9296883330912721E-4</v>
      </c>
      <c r="W806" s="5">
        <f t="shared" si="964"/>
        <v>1.1567414330707888E-3</v>
      </c>
      <c r="X806" s="5">
        <f t="shared" si="965"/>
        <v>1.4666527935974596E-3</v>
      </c>
      <c r="Y806" s="5">
        <f t="shared" si="966"/>
        <v>9.2979742726808441E-4</v>
      </c>
      <c r="Z806" s="5">
        <f t="shared" si="967"/>
        <v>6.9123529019254795E-2</v>
      </c>
      <c r="AA806" s="5">
        <f t="shared" si="968"/>
        <v>2.2417493589282435E-2</v>
      </c>
      <c r="AB806" s="5">
        <f t="shared" si="969"/>
        <v>3.6351154661499723E-3</v>
      </c>
      <c r="AC806" s="5">
        <f t="shared" si="970"/>
        <v>1.0099277339609492E-5</v>
      </c>
      <c r="AD806" s="5">
        <f t="shared" si="971"/>
        <v>9.378587880365044E-5</v>
      </c>
      <c r="AE806" s="5">
        <f t="shared" si="972"/>
        <v>1.1891276409301837E-4</v>
      </c>
      <c r="AF806" s="5">
        <f t="shared" si="973"/>
        <v>7.5385791787726243E-5</v>
      </c>
      <c r="AG806" s="5">
        <f t="shared" si="974"/>
        <v>3.1860990123353108E-5</v>
      </c>
      <c r="AH806" s="5">
        <f t="shared" si="975"/>
        <v>2.191073433547551E-2</v>
      </c>
      <c r="AI806" s="5">
        <f t="shared" si="976"/>
        <v>7.1058835315710002E-3</v>
      </c>
      <c r="AJ806" s="5">
        <f t="shared" si="977"/>
        <v>1.1522566973599367E-3</v>
      </c>
      <c r="AK806" s="5">
        <f t="shared" si="978"/>
        <v>1.2456302261939798E-4</v>
      </c>
      <c r="AL806" s="5">
        <f t="shared" si="979"/>
        <v>1.6611255714865805E-7</v>
      </c>
      <c r="AM806" s="5">
        <f t="shared" si="980"/>
        <v>6.0831510389476936E-6</v>
      </c>
      <c r="AN806" s="5">
        <f t="shared" si="981"/>
        <v>7.7129341182697433E-6</v>
      </c>
      <c r="AO806" s="5">
        <f t="shared" si="982"/>
        <v>4.8896823646072387E-6</v>
      </c>
      <c r="AP806" s="5">
        <f t="shared" si="983"/>
        <v>2.0665714033191289E-6</v>
      </c>
      <c r="AQ806" s="5">
        <f t="shared" si="984"/>
        <v>6.5506055095658091E-7</v>
      </c>
      <c r="AR806" s="5">
        <f t="shared" si="985"/>
        <v>5.5562010323408793E-3</v>
      </c>
      <c r="AS806" s="5">
        <f t="shared" si="986"/>
        <v>1.8019349241930375E-3</v>
      </c>
      <c r="AT806" s="5">
        <f t="shared" si="987"/>
        <v>2.9219330367340841E-4</v>
      </c>
      <c r="AU806" s="5">
        <f t="shared" si="988"/>
        <v>3.1587129133724643E-5</v>
      </c>
      <c r="AV806" s="5">
        <f t="shared" si="989"/>
        <v>2.5610102482682181E-6</v>
      </c>
      <c r="AW806" s="5">
        <f t="shared" si="990"/>
        <v>1.8973704692604181E-9</v>
      </c>
      <c r="AX806" s="5">
        <f t="shared" si="991"/>
        <v>3.2880506669988886E-7</v>
      </c>
      <c r="AY806" s="5">
        <f t="shared" si="992"/>
        <v>4.1689772306693141E-7</v>
      </c>
      <c r="AZ806" s="5">
        <f t="shared" si="993"/>
        <v>2.6429597518493865E-7</v>
      </c>
      <c r="BA806" s="5">
        <f t="shared" si="994"/>
        <v>1.1170183737965739E-7</v>
      </c>
      <c r="BB806" s="5">
        <f t="shared" si="995"/>
        <v>3.5407180714520564E-8</v>
      </c>
      <c r="BC806" s="5">
        <f t="shared" si="996"/>
        <v>8.9786773471930646E-9</v>
      </c>
      <c r="BD806" s="5">
        <f t="shared" si="997"/>
        <v>1.1741341572245663E-3</v>
      </c>
      <c r="BE806" s="5">
        <f t="shared" si="998"/>
        <v>3.807841601259584E-4</v>
      </c>
      <c r="BF806" s="5">
        <f t="shared" si="999"/>
        <v>6.1746170874364274E-5</v>
      </c>
      <c r="BG806" s="5">
        <f t="shared" si="1000"/>
        <v>6.6749793660622827E-6</v>
      </c>
      <c r="BH806" s="5">
        <f t="shared" si="1001"/>
        <v>5.4119165091242516E-7</v>
      </c>
      <c r="BI806" s="5">
        <f t="shared" si="1002"/>
        <v>3.5102838460469763E-8</v>
      </c>
      <c r="BJ806" s="8">
        <f t="shared" si="1003"/>
        <v>9.4151175072705998E-2</v>
      </c>
      <c r="BK806" s="8">
        <f t="shared" si="1004"/>
        <v>0.29614377291232968</v>
      </c>
      <c r="BL806" s="8">
        <f t="shared" si="1005"/>
        <v>0.54023361362783728</v>
      </c>
      <c r="BM806" s="8">
        <f t="shared" si="1006"/>
        <v>0.2142866996484192</v>
      </c>
      <c r="BN806" s="8">
        <f t="shared" si="1007"/>
        <v>0.78536497598335608</v>
      </c>
    </row>
    <row r="807" spans="1:66" x14ac:dyDescent="0.25">
      <c r="A807" t="s">
        <v>342</v>
      </c>
      <c r="B807" t="s">
        <v>430</v>
      </c>
      <c r="C807" t="s">
        <v>343</v>
      </c>
      <c r="D807" t="s">
        <v>506</v>
      </c>
      <c r="E807">
        <f>VLOOKUP(A807,home!$A$2:$E$405,3,FALSE)</f>
        <v>1.1717171717171699</v>
      </c>
      <c r="F807">
        <f>VLOOKUP(B807,home!$B$2:$E$405,3,FALSE)</f>
        <v>1.23</v>
      </c>
      <c r="G807">
        <f>VLOOKUP(C807,away!$B$2:$E$405,4,FALSE)</f>
        <v>1.23</v>
      </c>
      <c r="H807">
        <f>VLOOKUP(A807,away!$A$2:$E$405,3,FALSE)</f>
        <v>0.85606060606060597</v>
      </c>
      <c r="I807">
        <f>VLOOKUP(C807,away!$B$2:$E$405,3,FALSE)</f>
        <v>0.47</v>
      </c>
      <c r="J807">
        <f>VLOOKUP(B807,home!$B$2:$E$405,4,FALSE)</f>
        <v>1.1000000000000001</v>
      </c>
      <c r="K807" s="3">
        <f t="shared" si="952"/>
        <v>1.7726909090909062</v>
      </c>
      <c r="L807" s="3">
        <f t="shared" si="953"/>
        <v>0.44258333333333333</v>
      </c>
      <c r="M807" s="5">
        <f t="shared" si="954"/>
        <v>0.10912358382838536</v>
      </c>
      <c r="N807" s="5">
        <f t="shared" si="955"/>
        <v>0.19344238501999814</v>
      </c>
      <c r="O807" s="5">
        <f t="shared" si="956"/>
        <v>4.8296279476046207E-2</v>
      </c>
      <c r="P807" s="5">
        <f t="shared" si="957"/>
        <v>8.561437557010082E-2</v>
      </c>
      <c r="Q807" s="5">
        <f t="shared" si="958"/>
        <v>0.17145677867890685</v>
      </c>
      <c r="R807" s="5">
        <f t="shared" si="959"/>
        <v>1.068756417905339E-2</v>
      </c>
      <c r="S807" s="5">
        <f t="shared" si="960"/>
        <v>1.6792477499148167E-2</v>
      </c>
      <c r="T807" s="5">
        <f t="shared" si="961"/>
        <v>7.5883912630306166E-2</v>
      </c>
      <c r="U807" s="5">
        <f t="shared" si="962"/>
        <v>1.894574786053356E-2</v>
      </c>
      <c r="V807" s="5">
        <f t="shared" si="963"/>
        <v>1.463862678469132E-3</v>
      </c>
      <c r="W807" s="5">
        <f t="shared" si="964"/>
        <v>0.10131329095536988</v>
      </c>
      <c r="X807" s="5">
        <f t="shared" si="965"/>
        <v>4.4839574021997446E-2</v>
      </c>
      <c r="Y807" s="5">
        <f t="shared" si="966"/>
        <v>9.9226240679511843E-3</v>
      </c>
      <c r="Z807" s="5">
        <f t="shared" si="967"/>
        <v>1.5767125931931271E-3</v>
      </c>
      <c r="AA807" s="5">
        <f t="shared" si="968"/>
        <v>2.7950240802026047E-3</v>
      </c>
      <c r="AB807" s="5">
        <f t="shared" si="969"/>
        <v>2.477356888832665E-3</v>
      </c>
      <c r="AC807" s="5">
        <f t="shared" si="970"/>
        <v>7.178082222274713E-5</v>
      </c>
      <c r="AD807" s="5">
        <f t="shared" si="971"/>
        <v>4.4899287461666521E-2</v>
      </c>
      <c r="AE807" s="5">
        <f t="shared" si="972"/>
        <v>1.9871676309075902E-2</v>
      </c>
      <c r="AF807" s="5">
        <f t="shared" si="973"/>
        <v>4.3974363698959214E-3</v>
      </c>
      <c r="AG807" s="5">
        <f t="shared" si="974"/>
        <v>6.4874401556992342E-4</v>
      </c>
      <c r="AH807" s="5">
        <f t="shared" si="975"/>
        <v>1.7445667880101447E-4</v>
      </c>
      <c r="AI807" s="5">
        <f t="shared" si="976"/>
        <v>3.0925776854075058E-4</v>
      </c>
      <c r="AJ807" s="5">
        <f t="shared" si="977"/>
        <v>2.7410921742896418E-4</v>
      </c>
      <c r="AK807" s="5">
        <f t="shared" si="978"/>
        <v>1.6197030594478244E-4</v>
      </c>
      <c r="AL807" s="5">
        <f t="shared" si="979"/>
        <v>2.2526643854269558E-6</v>
      </c>
      <c r="AM807" s="5">
        <f t="shared" si="980"/>
        <v>1.5918511741591104E-2</v>
      </c>
      <c r="AN807" s="5">
        <f t="shared" si="981"/>
        <v>7.0452679882991951E-3</v>
      </c>
      <c r="AO807" s="5">
        <f t="shared" si="982"/>
        <v>1.5590590952440425E-3</v>
      </c>
      <c r="AP807" s="5">
        <f t="shared" si="983"/>
        <v>2.3000452374558647E-4</v>
      </c>
      <c r="AQ807" s="5">
        <f t="shared" si="984"/>
        <v>2.5449042200266857E-5</v>
      </c>
      <c r="AR807" s="5">
        <f t="shared" si="985"/>
        <v>1.5442323685203141E-5</v>
      </c>
      <c r="AS807" s="5">
        <f t="shared" si="986"/>
        <v>2.7374466811998784E-5</v>
      </c>
      <c r="AT807" s="5">
        <f t="shared" si="987"/>
        <v>2.4263234229420491E-5</v>
      </c>
      <c r="AU807" s="5">
        <f t="shared" si="988"/>
        <v>1.4337071581212334E-5</v>
      </c>
      <c r="AV807" s="5">
        <f t="shared" si="989"/>
        <v>6.3537991137501702E-6</v>
      </c>
      <c r="AW807" s="5">
        <f t="shared" si="990"/>
        <v>4.9093281814884105E-8</v>
      </c>
      <c r="AX807" s="5">
        <f t="shared" si="991"/>
        <v>4.7031001750959039E-3</v>
      </c>
      <c r="AY807" s="5">
        <f t="shared" si="992"/>
        <v>2.0815137524945282E-3</v>
      </c>
      <c r="AZ807" s="5">
        <f t="shared" si="993"/>
        <v>4.6062164747910156E-4</v>
      </c>
      <c r="BA807" s="5">
        <f t="shared" si="994"/>
        <v>6.7954488048930812E-5</v>
      </c>
      <c r="BB807" s="5">
        <f t="shared" si="995"/>
        <v>7.5188809589139874E-6</v>
      </c>
      <c r="BC807" s="5">
        <f t="shared" si="996"/>
        <v>6.6554627954653687E-7</v>
      </c>
      <c r="BD807" s="5">
        <f t="shared" si="997"/>
        <v>1.1390858485015811E-6</v>
      </c>
      <c r="BE807" s="5">
        <f t="shared" si="998"/>
        <v>2.0192471283128541E-6</v>
      </c>
      <c r="BF807" s="5">
        <f t="shared" si="999"/>
        <v>1.7897505137840579E-6</v>
      </c>
      <c r="BG807" s="5">
        <f t="shared" si="1000"/>
        <v>1.0575581551085926E-6</v>
      </c>
      <c r="BH807" s="5">
        <f t="shared" si="1001"/>
        <v>4.6868093184898803E-7</v>
      </c>
      <c r="BI807" s="5">
        <f t="shared" si="1002"/>
        <v>1.6616528543059109E-7</v>
      </c>
      <c r="BJ807" s="8">
        <f t="shared" si="1003"/>
        <v>0.69877537641217491</v>
      </c>
      <c r="BK807" s="8">
        <f t="shared" si="1004"/>
        <v>0.21514984681520616</v>
      </c>
      <c r="BL807" s="8">
        <f t="shared" si="1005"/>
        <v>8.4216177838668499E-2</v>
      </c>
      <c r="BM807" s="8">
        <f t="shared" si="1006"/>
        <v>0.3790156822475394</v>
      </c>
      <c r="BN807" s="8">
        <f t="shared" si="1007"/>
        <v>0.61862096675249068</v>
      </c>
    </row>
    <row r="808" spans="1:66" s="15" customFormat="1" x14ac:dyDescent="0.25">
      <c r="A808" s="15" t="s">
        <v>342</v>
      </c>
      <c r="B808" s="15" t="s">
        <v>414</v>
      </c>
      <c r="C808" s="15" t="s">
        <v>400</v>
      </c>
      <c r="D808" s="15" t="s">
        <v>506</v>
      </c>
      <c r="E808" s="15">
        <f>VLOOKUP(A808,home!$A$2:$E$405,3,FALSE)</f>
        <v>1.1717171717171699</v>
      </c>
      <c r="F808" s="15">
        <f>VLOOKUP(B808,home!$B$2:$E$405,3,FALSE)</f>
        <v>0.76</v>
      </c>
      <c r="G808" s="15">
        <f>VLOOKUP(C808,away!$B$2:$E$405,4,FALSE)</f>
        <v>0.62</v>
      </c>
      <c r="H808" s="15">
        <f>VLOOKUP(A808,away!$A$2:$E$405,3,FALSE)</f>
        <v>0.85606060606060597</v>
      </c>
      <c r="I808" s="15">
        <f>VLOOKUP(C808,away!$B$2:$E$405,3,FALSE)</f>
        <v>0.81</v>
      </c>
      <c r="J808" s="15">
        <f>VLOOKUP(B808,home!$B$2:$E$405,4,FALSE)</f>
        <v>1.23</v>
      </c>
      <c r="K808" s="17">
        <f t="shared" si="952"/>
        <v>0.55211313131313045</v>
      </c>
      <c r="L808" s="17">
        <f t="shared" si="953"/>
        <v>0.85289318181818174</v>
      </c>
      <c r="M808" s="18">
        <f t="shared" si="954"/>
        <v>0.24536550742336891</v>
      </c>
      <c r="N808" s="18">
        <f t="shared" si="955"/>
        <v>0.13546951861975134</v>
      </c>
      <c r="O808" s="18">
        <f t="shared" si="956"/>
        <v>0.20927056833474977</v>
      </c>
      <c r="P808" s="18">
        <f t="shared" si="957"/>
        <v>0.11554102877497713</v>
      </c>
      <c r="Q808" s="18">
        <f t="shared" si="958"/>
        <v>3.7397250061316667E-2</v>
      </c>
      <c r="R808" s="18">
        <f t="shared" si="959"/>
        <v>8.924272044396199E-2</v>
      </c>
      <c r="S808" s="18">
        <f t="shared" si="960"/>
        <v>1.360188058884907E-2</v>
      </c>
      <c r="T808" s="18">
        <f t="shared" si="961"/>
        <v>3.1895859596046565E-2</v>
      </c>
      <c r="U808" s="18">
        <f t="shared" si="962"/>
        <v>4.9272077831218168E-2</v>
      </c>
      <c r="V808" s="18">
        <f t="shared" si="963"/>
        <v>7.1167083344962601E-4</v>
      </c>
      <c r="W808" s="18">
        <f t="shared" si="964"/>
        <v>6.8825042779512378E-3</v>
      </c>
      <c r="X808" s="18">
        <f t="shared" si="965"/>
        <v>5.8700409724990786E-3</v>
      </c>
      <c r="Y808" s="18">
        <f t="shared" si="966"/>
        <v>2.5032589612189165E-3</v>
      </c>
      <c r="Z808" s="18">
        <f t="shared" si="967"/>
        <v>2.5371502597853746E-2</v>
      </c>
      <c r="AA808" s="18">
        <f t="shared" si="968"/>
        <v>1.4007939745420254E-2</v>
      </c>
      <c r="AB808" s="18">
        <f t="shared" si="969"/>
        <v>3.8669837380448159E-3</v>
      </c>
      <c r="AC808" s="18">
        <f t="shared" si="970"/>
        <v>2.0945074225539798E-5</v>
      </c>
      <c r="AD808" s="18">
        <f t="shared" si="971"/>
        <v>9.499802470439181E-4</v>
      </c>
      <c r="AE808" s="18">
        <f t="shared" si="972"/>
        <v>8.1023167556570951E-4</v>
      </c>
      <c r="AF808" s="18">
        <f t="shared" si="973"/>
        <v>3.4552053589155741E-4</v>
      </c>
      <c r="AG808" s="18">
        <f t="shared" si="974"/>
        <v>9.8230703080024552E-5</v>
      </c>
      <c r="AH808" s="18">
        <f t="shared" si="975"/>
        <v>5.4097953945479354E-3</v>
      </c>
      <c r="AI808" s="18">
        <f t="shared" si="976"/>
        <v>2.9868190750472123E-3</v>
      </c>
      <c r="AJ808" s="18">
        <f t="shared" si="977"/>
        <v>8.2453101609505214E-4</v>
      </c>
      <c r="AK808" s="18">
        <f t="shared" si="978"/>
        <v>1.5174480038701219E-4</v>
      </c>
      <c r="AL808" s="18">
        <f t="shared" si="979"/>
        <v>3.9451599358038257E-7</v>
      </c>
      <c r="AM808" s="18">
        <f t="shared" si="980"/>
        <v>1.048993137762078E-4</v>
      </c>
      <c r="AN808" s="18">
        <f t="shared" si="981"/>
        <v>8.9467909497133695E-5</v>
      </c>
      <c r="AO808" s="18">
        <f t="shared" si="982"/>
        <v>3.8153285000815739E-5</v>
      </c>
      <c r="AP808" s="18">
        <f t="shared" si="983"/>
        <v>1.0846892213720549E-5</v>
      </c>
      <c r="AQ808" s="18">
        <f t="shared" si="984"/>
        <v>2.3128101032497443E-6</v>
      </c>
      <c r="AR808" s="18">
        <f t="shared" si="985"/>
        <v>9.2279552140826738E-4</v>
      </c>
      <c r="AS808" s="18">
        <f t="shared" si="986"/>
        <v>5.0948752488645134E-4</v>
      </c>
      <c r="AT808" s="18">
        <f t="shared" si="987"/>
        <v>1.4064737636501756E-4</v>
      </c>
      <c r="AU808" s="18">
        <f t="shared" si="988"/>
        <v>2.5884421125288746E-5</v>
      </c>
      <c r="AV808" s="18">
        <f t="shared" si="989"/>
        <v>3.5727821999277271E-6</v>
      </c>
      <c r="AW808" s="18">
        <f t="shared" si="990"/>
        <v>5.1604174166683191E-9</v>
      </c>
      <c r="AX808" s="18">
        <f t="shared" si="991"/>
        <v>9.6527147669301137E-6</v>
      </c>
      <c r="AY808" s="18">
        <f t="shared" si="992"/>
        <v>8.232734610750372E-6</v>
      </c>
      <c r="AZ808" s="18">
        <f t="shared" si="993"/>
        <v>3.5108216086137774E-6</v>
      </c>
      <c r="BA808" s="18">
        <f t="shared" si="994"/>
        <v>9.9811860418887729E-7</v>
      </c>
      <c r="BB808" s="18">
        <f t="shared" si="995"/>
        <v>2.1282213803964344E-7</v>
      </c>
      <c r="BC808" s="18">
        <f t="shared" si="996"/>
        <v>3.6302910094795972E-8</v>
      </c>
      <c r="BD808" s="18">
        <f t="shared" si="997"/>
        <v>1.3117433473691081E-4</v>
      </c>
      <c r="BE808" s="18">
        <f t="shared" si="998"/>
        <v>7.2423072699512555E-5</v>
      </c>
      <c r="BF808" s="18">
        <f t="shared" si="999"/>
        <v>1.9992864723723183E-5</v>
      </c>
      <c r="BG808" s="18">
        <f t="shared" si="1000"/>
        <v>3.6794410488448786E-6</v>
      </c>
      <c r="BH808" s="18">
        <f t="shared" si="1001"/>
        <v>5.0786692973995351E-7</v>
      </c>
      <c r="BI808" s="18">
        <f t="shared" si="1002"/>
        <v>5.6080000173822288E-8</v>
      </c>
      <c r="BJ808" s="19">
        <f t="shared" si="1003"/>
        <v>0.22249071937559481</v>
      </c>
      <c r="BK808" s="19">
        <f t="shared" si="1004"/>
        <v>0.37524965994547466</v>
      </c>
      <c r="BL808" s="19">
        <f t="shared" si="1005"/>
        <v>0.37686340166559607</v>
      </c>
      <c r="BM808" s="19">
        <f t="shared" si="1006"/>
        <v>0.16768046235220008</v>
      </c>
      <c r="BN808" s="19">
        <f t="shared" si="1007"/>
        <v>0.83228659365812574</v>
      </c>
    </row>
    <row r="809" spans="1:66" x14ac:dyDescent="0.25">
      <c r="A809" t="s">
        <v>16</v>
      </c>
      <c r="B809" t="s">
        <v>64</v>
      </c>
      <c r="C809" t="s">
        <v>254</v>
      </c>
      <c r="D809" t="s">
        <v>507</v>
      </c>
      <c r="E809">
        <f>VLOOKUP(A809,home!$A$2:$E$405,3,FALSE)</f>
        <v>1.54909090909091</v>
      </c>
      <c r="F809">
        <f>VLOOKUP(B809,home!$B$2:$E$405,3,FALSE)</f>
        <v>0.85</v>
      </c>
      <c r="G809">
        <f>VLOOKUP(C809,away!$B$2:$E$405,4,FALSE)</f>
        <v>0.52</v>
      </c>
      <c r="H809">
        <f>VLOOKUP(A809,away!$A$2:$E$405,3,FALSE)</f>
        <v>1.29454545454545</v>
      </c>
      <c r="I809">
        <f>VLOOKUP(C809,away!$B$2:$E$405,3,FALSE)</f>
        <v>0.97</v>
      </c>
      <c r="J809">
        <f>VLOOKUP(B809,home!$B$2:$E$405,4,FALSE)</f>
        <v>1.06</v>
      </c>
      <c r="K809" s="3">
        <f t="shared" ref="K809:K857" si="1008">E809*F809*G809</f>
        <v>0.68469818181818221</v>
      </c>
      <c r="L809" s="3">
        <f t="shared" ref="L809:L857" si="1009">H809*I809*J809</f>
        <v>1.3310516363636318</v>
      </c>
      <c r="M809" s="5">
        <f t="shared" ref="M809:M857" si="1010">_xlfn.POISSON.DIST(0,K809,FALSE) * _xlfn.POISSON.DIST(0,L809,FALSE)</f>
        <v>0.13322047477231888</v>
      </c>
      <c r="N809" s="5">
        <f t="shared" ref="N809:N857" si="1011">_xlfn.POISSON.DIST(1,K809,FALSE) * _xlfn.POISSON.DIST(0,L809,FALSE)</f>
        <v>9.1215816857561763E-2</v>
      </c>
      <c r="O809" s="5">
        <f t="shared" ref="O809:O857" si="1012">_xlfn.POISSON.DIST(0,K809,FALSE) * _xlfn.POISSON.DIST(1,L809,FALSE)</f>
        <v>0.17732333094283498</v>
      </c>
      <c r="P809" s="5">
        <f t="shared" ref="P809:P857" si="1013">_xlfn.POISSON.DIST(1,K809,FALSE) * _xlfn.POISSON.DIST(1,L809,FALSE)</f>
        <v>0.12141296229050293</v>
      </c>
      <c r="Q809" s="5">
        <f t="shared" ref="Q809:Q857" si="1014">_xlfn.POISSON.DIST(2,K809,FALSE) * _xlfn.POISSON.DIST(0,L809,FALSE)</f>
        <v>3.1227651977716413E-2</v>
      </c>
      <c r="R809" s="5">
        <f t="shared" ref="R809:R857" si="1015">_xlfn.POISSON.DIST(0,K809,FALSE) * _xlfn.POISSON.DIST(2,L809,FALSE)</f>
        <v>0.11801325490845517</v>
      </c>
      <c r="S809" s="5">
        <f t="shared" ref="S809:S857" si="1016">_xlfn.POISSON.DIST(2,K809,FALSE) * _xlfn.POISSON.DIST(2,L809,FALSE)</f>
        <v>2.7662991438343932E-2</v>
      </c>
      <c r="T809" s="5">
        <f t="shared" ref="T809:T857" si="1017">_xlfn.POISSON.DIST(2,K809,FALSE) * _xlfn.POISSON.DIST(1,L809,FALSE)</f>
        <v>4.1565617264733436E-2</v>
      </c>
      <c r="U809" s="5">
        <f t="shared" ref="U809:U857" si="1018">_xlfn.POISSON.DIST(1,K809,FALSE) * _xlfn.POISSON.DIST(2,L809,FALSE)</f>
        <v>8.0803461066264917E-2</v>
      </c>
      <c r="V809" s="5">
        <f t="shared" ref="V809:V857" si="1019">_xlfn.POISSON.DIST(3,K809,FALSE) * _xlfn.POISSON.DIST(3,L809,FALSE)</f>
        <v>2.8012425284612398E-3</v>
      </c>
      <c r="W809" s="5">
        <f t="shared" ref="W809:W857" si="1020">_xlfn.POISSON.DIST(3,K809,FALSE) * _xlfn.POISSON.DIST(0,L809,FALSE)</f>
        <v>7.1271721771977974E-3</v>
      </c>
      <c r="X809" s="5">
        <f t="shared" ref="X809:X857" si="1021">_xlfn.POISSON.DIST(3,K809,FALSE) * _xlfn.POISSON.DIST(1,L809,FALSE)</f>
        <v>9.4866341891044759E-3</v>
      </c>
      <c r="Y809" s="5">
        <f t="shared" ref="Y809:Y857" si="1022">_xlfn.POISSON.DIST(3,K809,FALSE) * _xlfn.POISSON.DIST(2,L809,FALSE)</f>
        <v>6.3135999804953451E-3</v>
      </c>
      <c r="Z809" s="5">
        <f t="shared" ref="Z809:Z857" si="1023">_xlfn.POISSON.DIST(0,K809,FALSE) * _xlfn.POISSON.DIST(3,L809,FALSE)</f>
        <v>5.2360578686165872E-2</v>
      </c>
      <c r="AA809" s="5">
        <f t="shared" ref="AA809:AA857" si="1024">_xlfn.POISSON.DIST(1,K809,FALSE) * _xlfn.POISSON.DIST(3,L809,FALSE)</f>
        <v>3.5851193025365637E-2</v>
      </c>
      <c r="AB809" s="5">
        <f t="shared" ref="AB809:AB857" si="1025">_xlfn.POISSON.DIST(2,K809,FALSE) * _xlfn.POISSON.DIST(3,L809,FALSE)</f>
        <v>1.2273623340240273E-2</v>
      </c>
      <c r="AC809" s="5">
        <f t="shared" ref="AC809:AC857" si="1026">_xlfn.POISSON.DIST(4,K809,FALSE) * _xlfn.POISSON.DIST(4,L809,FALSE)</f>
        <v>1.5956028627350617E-4</v>
      </c>
      <c r="AD809" s="5">
        <f t="shared" ref="AD809:AD857" si="1027">_xlfn.POISSON.DIST(4,K809,FALSE) * _xlfn.POISSON.DIST(0,L809,FALSE)</f>
        <v>1.2199904578081165E-3</v>
      </c>
      <c r="AE809" s="5">
        <f t="shared" ref="AE809:AE857" si="1028">_xlfn.POISSON.DIST(4,K809,FALSE) * _xlfn.POISSON.DIST(1,L809,FALSE)</f>
        <v>1.6238702952135096E-3</v>
      </c>
      <c r="AF809" s="5">
        <f t="shared" ref="AF809:AF857" si="1029">_xlfn.POISSON.DIST(4,K809,FALSE) * _xlfn.POISSON.DIST(2,L809,FALSE)</f>
        <v>1.0807276068431179E-3</v>
      </c>
      <c r="AG809" s="5">
        <f t="shared" ref="AG809:AG857" si="1030">_xlfn.POISSON.DIST(4,K809,FALSE) * _xlfn.POISSON.DIST(3,L809,FALSE)</f>
        <v>4.7950141651729452E-4</v>
      </c>
      <c r="AH809" s="5">
        <f t="shared" ref="AH809:AH857" si="1031">_xlfn.POISSON.DIST(0,K809,FALSE) * _xlfn.POISSON.DIST(4,L809,FALSE)</f>
        <v>1.7423658485291958E-2</v>
      </c>
      <c r="AI809" s="5">
        <f t="shared" ref="AI809:AI857" si="1032">_xlfn.POISSON.DIST(1,K809,FALSE) * _xlfn.POISSON.DIST(4,L809,FALSE)</f>
        <v>1.1929947285500345E-2</v>
      </c>
      <c r="AJ809" s="5">
        <f t="shared" ref="AJ809:AJ857" si="1033">_xlfn.POISSON.DIST(2,K809,FALSE) * _xlfn.POISSON.DIST(4,L809,FALSE)</f>
        <v>4.0842066077844226E-3</v>
      </c>
      <c r="AK809" s="5">
        <f t="shared" ref="AK809:AK857" si="1034">_xlfn.POISSON.DIST(3,K809,FALSE) * _xlfn.POISSON.DIST(4,L809,FALSE)</f>
        <v>9.3214961283993338E-4</v>
      </c>
      <c r="AL809" s="5">
        <f t="shared" ref="AL809:AL857" si="1035">_xlfn.POISSON.DIST(5,K809,FALSE) * _xlfn.POISSON.DIST(5,L809,FALSE)</f>
        <v>5.8167296141215643E-6</v>
      </c>
      <c r="AM809" s="5">
        <f t="shared" ref="AM809:AM857" si="1036">_xlfn.POISSON.DIST(5,K809,FALSE) * _xlfn.POISSON.DIST(0,L809,FALSE)</f>
        <v>1.6706504965934983E-4</v>
      </c>
      <c r="AN809" s="5">
        <f t="shared" ref="AN809:AN857" si="1037">_xlfn.POISSON.DIST(5,K809,FALSE) * _xlfn.POISSON.DIST(1,L809,FALSE)</f>
        <v>2.2237220772824899E-4</v>
      </c>
      <c r="AO809" s="5">
        <f t="shared" ref="AO809:AO857" si="1038">_xlfn.POISSON.DIST(5,K809,FALSE) * _xlfn.POISSON.DIST(2,L809,FALSE)</f>
        <v>1.4799444548923963E-4</v>
      </c>
      <c r="AP809" s="5">
        <f t="shared" ref="AP809:AP857" si="1039">_xlfn.POISSON.DIST(5,K809,FALSE) * _xlfn.POISSON.DIST(3,L809,FALSE)</f>
        <v>6.5662749613726881E-5</v>
      </c>
      <c r="AQ809" s="5">
        <f t="shared" ref="AQ809:AQ857" si="1040">_xlfn.POISSON.DIST(5,K809,FALSE) * _xlfn.POISSON.DIST(4,L809,FALSE)</f>
        <v>2.1850127580371664E-5</v>
      </c>
      <c r="AR809" s="5">
        <f t="shared" ref="AR809:AR857" si="1041">_xlfn.POISSON.DIST(0,K809,FALSE) * _xlfn.POISSON.DIST(5,L809,FALSE)</f>
        <v>4.6383578276577861E-3</v>
      </c>
      <c r="AS809" s="5">
        <f t="shared" ref="AS809:AS857" si="1042">_xlfn.POISSON.DIST(1,K809,FALSE) * _xlfn.POISSON.DIST(5,L809,FALSE)</f>
        <v>3.1758751712194196E-3</v>
      </c>
      <c r="AT809" s="5">
        <f t="shared" ref="AT809:AT857" si="1043">_xlfn.POISSON.DIST(2,K809,FALSE) * _xlfn.POISSON.DIST(5,L809,FALSE)</f>
        <v>1.0872579777077224E-3</v>
      </c>
      <c r="AU809" s="5">
        <f t="shared" ref="AU809:AU857" si="1044">_xlfn.POISSON.DIST(3,K809,FALSE) * _xlfn.POISSON.DIST(5,L809,FALSE)</f>
        <v>2.4814785350126375E-4</v>
      </c>
      <c r="AV809" s="5">
        <f t="shared" ref="AV809:AV857" si="1045">_xlfn.POISSON.DIST(4,K809,FALSE) * _xlfn.POISSON.DIST(5,L809,FALSE)</f>
        <v>4.2476596028599974E-5</v>
      </c>
      <c r="AW809" s="5">
        <f t="shared" ref="AW809:AW857" si="1046">_xlfn.POISSON.DIST(6,K809,FALSE) * _xlfn.POISSON.DIST(6,L809,FALSE)</f>
        <v>1.4725513695756621E-7</v>
      </c>
      <c r="AX809" s="5">
        <f t="shared" ref="AX809:AX857" si="1047">_xlfn.POISSON.DIST(6,K809,FALSE) * _xlfn.POISSON.DIST(0,L809,FALSE)</f>
        <v>1.9064855957853525E-5</v>
      </c>
      <c r="AY809" s="5">
        <f t="shared" ref="AY809:AY857" si="1048">_xlfn.POISSON.DIST(6,K809,FALSE) * _xlfn.POISSON.DIST(1,L809,FALSE)</f>
        <v>2.537630771973787E-5</v>
      </c>
      <c r="AZ809" s="5">
        <f t="shared" ref="AZ809:AZ857" si="1049">_xlfn.POISSON.DIST(6,K809,FALSE) * _xlfn.POISSON.DIST(2,L809,FALSE)</f>
        <v>1.6888587957612076E-5</v>
      </c>
      <c r="BA809" s="5">
        <f t="shared" ref="BA809:BA857" si="1050">_xlfn.POISSON.DIST(6,K809,FALSE) * _xlfn.POISSON.DIST(3,L809,FALSE)</f>
        <v>7.4931942122835581E-6</v>
      </c>
      <c r="BB809" s="5">
        <f t="shared" ref="BB809:BB857" si="1051">_xlfn.POISSON.DIST(6,K809,FALSE) * _xlfn.POISSON.DIST(4,L809,FALSE)</f>
        <v>2.4934571044626331E-6</v>
      </c>
      <c r="BC809" s="5">
        <f t="shared" ref="BC809:BC857" si="1052">_xlfn.POISSON.DIST(6,K809,FALSE) * _xlfn.POISSON.DIST(5,L809,FALSE)</f>
        <v>6.6378403181950193E-7</v>
      </c>
      <c r="BD809" s="5">
        <f t="shared" ref="BD809:BD857" si="1053">_xlfn.POISSON.DIST(0,K809,FALSE) * _xlfn.POISSON.DIST(6,L809,FALSE)</f>
        <v>1.0289822960906597E-3</v>
      </c>
      <c r="BE809" s="5">
        <f t="shared" ref="BE809:BE857" si="1054">_xlfn.POISSON.DIST(1,K809,FALSE) * _xlfn.POISSON.DIST(6,L809,FALSE)</f>
        <v>7.0454230725637307E-4</v>
      </c>
      <c r="BF809" s="5">
        <f t="shared" ref="BF809:BF857" si="1055">_xlfn.POISSON.DIST(2,K809,FALSE) * _xlfn.POISSON.DIST(6,L809,FALSE)</f>
        <v>2.4119941839621285E-4</v>
      </c>
      <c r="BG809" s="5">
        <f t="shared" ref="BG809:BG857" si="1056">_xlfn.POISSON.DIST(3,K809,FALSE) * _xlfn.POISSON.DIST(6,L809,FALSE)</f>
        <v>5.5049601077163324E-5</v>
      </c>
      <c r="BH809" s="5">
        <f t="shared" ref="BH809:BH857" si="1057">_xlfn.POISSON.DIST(4,K809,FALSE) * _xlfn.POISSON.DIST(6,L809,FALSE)</f>
        <v>9.4230904418374903E-6</v>
      </c>
      <c r="BI809" s="5">
        <f t="shared" ref="BI809:BI857" si="1058">_xlfn.POISSON.DIST(5,K809,FALSE) * _xlfn.POISSON.DIST(6,L809,FALSE)</f>
        <v>1.2903945785268843E-6</v>
      </c>
      <c r="BJ809" s="8">
        <f t="shared" ref="BJ809:BJ857" si="1059">SUM(N809,Q809,T809,W809,X809,Y809,AD809,AE809,AF809,AG809,AM809,AN809,AO809,AP809,AQ809,AX809,AY809,AZ809,BA809,BB809,BC809)</f>
        <v>0.19203750699024599</v>
      </c>
      <c r="BK809" s="8">
        <f t="shared" ref="BK809:BK857" si="1060">SUM(M809,P809,S809,V809,AC809,AL809,AY809)</f>
        <v>0.28528842435323443</v>
      </c>
      <c r="BL809" s="8">
        <f t="shared" ref="BL809:BL857" si="1061">SUM(O809,R809,U809,AA809,AB809,AH809,AI809,AJ809,AK809,AR809,AS809,AT809,AU809,AV809,BD809,BE809,BF809,BG809,BH809,BI809)</f>
        <v>0.46986742780853319</v>
      </c>
      <c r="BM809" s="8">
        <f t="shared" ref="BM809:BM857" si="1062">SUM(S809:BI809)</f>
        <v>0.32711521703620661</v>
      </c>
      <c r="BN809" s="8">
        <f t="shared" ref="BN809:BN857" si="1063">SUM(M809:R809)</f>
        <v>0.67241349174939014</v>
      </c>
    </row>
    <row r="810" spans="1:66" x14ac:dyDescent="0.25">
      <c r="A810" t="s">
        <v>80</v>
      </c>
      <c r="B810" t="s">
        <v>359</v>
      </c>
      <c r="C810" t="s">
        <v>92</v>
      </c>
      <c r="D810" t="s">
        <v>507</v>
      </c>
      <c r="E810">
        <f>VLOOKUP(A810,home!$A$2:$E$405,3,FALSE)</f>
        <v>1.22770398481973</v>
      </c>
      <c r="F810">
        <f>VLOOKUP(B810,home!$B$2:$E$405,3,FALSE)</f>
        <v>1.37</v>
      </c>
      <c r="G810">
        <f>VLOOKUP(C810,away!$B$2:$E$405,4,FALSE)</f>
        <v>0.93</v>
      </c>
      <c r="H810">
        <f>VLOOKUP(A810,away!$A$2:$E$405,3,FALSE)</f>
        <v>1.04174573055028</v>
      </c>
      <c r="I810">
        <f>VLOOKUP(C810,away!$B$2:$E$405,3,FALSE)</f>
        <v>0.66</v>
      </c>
      <c r="J810">
        <f>VLOOKUP(B810,home!$B$2:$E$405,4,FALSE)</f>
        <v>0.87</v>
      </c>
      <c r="K810" s="3">
        <f t="shared" si="1008"/>
        <v>1.5642176470588183</v>
      </c>
      <c r="L810" s="3">
        <f t="shared" si="1009"/>
        <v>0.59817039848197073</v>
      </c>
      <c r="M810" s="5">
        <f t="shared" si="1010"/>
        <v>0.1150500479712549</v>
      </c>
      <c r="N810" s="5">
        <f t="shared" si="1011"/>
        <v>0.17996331533160051</v>
      </c>
      <c r="O810" s="5">
        <f t="shared" si="1012"/>
        <v>6.8819533040335404E-2</v>
      </c>
      <c r="P810" s="5">
        <f t="shared" si="1013"/>
        <v>0.10764872804404003</v>
      </c>
      <c r="Q810" s="5">
        <f t="shared" si="1014"/>
        <v>0.14075089683245018</v>
      </c>
      <c r="R810" s="5">
        <f t="shared" si="1015"/>
        <v>2.0582903751040285E-2</v>
      </c>
      <c r="S810" s="5">
        <f t="shared" si="1016"/>
        <v>2.5180886174847573E-2</v>
      </c>
      <c r="T810" s="5">
        <f t="shared" si="1017"/>
        <v>8.4193020044961472E-2</v>
      </c>
      <c r="U810" s="5">
        <f t="shared" si="1018"/>
        <v>3.2196141275090358E-2</v>
      </c>
      <c r="V810" s="5">
        <f t="shared" si="1019"/>
        <v>2.6178852069099895E-3</v>
      </c>
      <c r="W810" s="5">
        <f t="shared" si="1020"/>
        <v>7.3388345554891252E-2</v>
      </c>
      <c r="X810" s="5">
        <f t="shared" si="1021"/>
        <v>4.389873590450187E-2</v>
      </c>
      <c r="Y810" s="5">
        <f t="shared" si="1022"/>
        <v>1.3129462174425338E-2</v>
      </c>
      <c r="Z810" s="5">
        <f t="shared" si="1023"/>
        <v>4.1040279128919397E-3</v>
      </c>
      <c r="AA810" s="5">
        <f t="shared" si="1024"/>
        <v>6.4195928853675423E-3</v>
      </c>
      <c r="AB810" s="5">
        <f t="shared" si="1025"/>
        <v>5.0208202391125748E-3</v>
      </c>
      <c r="AC810" s="5">
        <f t="shared" si="1026"/>
        <v>1.5309207691485447E-4</v>
      </c>
      <c r="AD810" s="5">
        <f t="shared" si="1027"/>
        <v>2.8698836301352872E-2</v>
      </c>
      <c r="AE810" s="5">
        <f t="shared" si="1028"/>
        <v>1.7166794346349094E-2</v>
      </c>
      <c r="AF810" s="5">
        <f t="shared" si="1029"/>
        <v>5.1343341074068394E-3</v>
      </c>
      <c r="AG810" s="5">
        <f t="shared" si="1030"/>
        <v>1.0237355596557076E-3</v>
      </c>
      <c r="AH810" s="5">
        <f t="shared" si="1031"/>
        <v>6.1372700300892547E-4</v>
      </c>
      <c r="AI810" s="5">
        <f t="shared" si="1032"/>
        <v>9.6000260858308166E-4</v>
      </c>
      <c r="AJ810" s="5">
        <f t="shared" si="1033"/>
        <v>7.5082651078407791E-4</v>
      </c>
      <c r="AK810" s="5">
        <f t="shared" si="1034"/>
        <v>3.9148535934935112E-4</v>
      </c>
      <c r="AL810" s="5">
        <f t="shared" si="1035"/>
        <v>5.7297385421766985E-6</v>
      </c>
      <c r="AM810" s="5">
        <f t="shared" si="1036"/>
        <v>8.9782452385256777E-3</v>
      </c>
      <c r="AN810" s="5">
        <f t="shared" si="1037"/>
        <v>5.3705205319977611E-3</v>
      </c>
      <c r="AO810" s="5">
        <f t="shared" si="1038"/>
        <v>1.6062432033403528E-3</v>
      </c>
      <c r="AP810" s="5">
        <f t="shared" si="1039"/>
        <v>3.202690456670187E-4</v>
      </c>
      <c r="AQ810" s="5">
        <f t="shared" si="1040"/>
        <v>4.7893865667020262E-5</v>
      </c>
      <c r="AR810" s="5">
        <f t="shared" si="1041"/>
        <v>7.3422665189798943E-5</v>
      </c>
      <c r="AS810" s="5">
        <f t="shared" si="1042"/>
        <v>1.1484902858397469E-4</v>
      </c>
      <c r="AT810" s="5">
        <f t="shared" si="1043"/>
        <v>8.982443862930795E-5</v>
      </c>
      <c r="AU810" s="5">
        <f t="shared" si="1044"/>
        <v>4.6834990680371782E-5</v>
      </c>
      <c r="AV810" s="5">
        <f t="shared" si="1045"/>
        <v>1.8315029730518208E-5</v>
      </c>
      <c r="AW810" s="5">
        <f t="shared" si="1046"/>
        <v>1.489204715123291E-7</v>
      </c>
      <c r="AX810" s="5">
        <f t="shared" si="1047"/>
        <v>2.3406549402872766E-3</v>
      </c>
      <c r="AY810" s="5">
        <f t="shared" si="1048"/>
        <v>1.4001104983404336E-3</v>
      </c>
      <c r="AZ810" s="5">
        <f t="shared" si="1049"/>
        <v>4.1875232735554387E-4</v>
      </c>
      <c r="BA810" s="5">
        <f t="shared" si="1050"/>
        <v>8.3495082173172793E-5</v>
      </c>
      <c r="BB810" s="5">
        <f t="shared" si="1051"/>
        <v>1.2486071643702911E-5</v>
      </c>
      <c r="BC810" s="5">
        <f t="shared" si="1052"/>
        <v>1.4937596901176415E-6</v>
      </c>
      <c r="BD810" s="5">
        <f t="shared" si="1053"/>
        <v>7.3198774823650579E-6</v>
      </c>
      <c r="BE810" s="5">
        <f t="shared" si="1054"/>
        <v>1.1449881532223896E-5</v>
      </c>
      <c r="BF810" s="5">
        <f t="shared" si="1055"/>
        <v>8.955053374718741E-6</v>
      </c>
      <c r="BG810" s="5">
        <f t="shared" si="1056"/>
        <v>4.6692175063628951E-6</v>
      </c>
      <c r="BH810" s="5">
        <f t="shared" si="1057"/>
        <v>1.8259181053522025E-6</v>
      </c>
      <c r="BI810" s="5">
        <f t="shared" si="1058"/>
        <v>5.7122666449522351E-7</v>
      </c>
      <c r="BJ810" s="8">
        <f t="shared" si="1059"/>
        <v>0.60792764072228322</v>
      </c>
      <c r="BK810" s="8">
        <f t="shared" si="1060"/>
        <v>0.25205647971084993</v>
      </c>
      <c r="BL810" s="8">
        <f t="shared" si="1061"/>
        <v>0.13613307000015112</v>
      </c>
      <c r="BM810" s="8">
        <f t="shared" si="1062"/>
        <v>0.366005831797586</v>
      </c>
      <c r="BN810" s="8">
        <f t="shared" si="1063"/>
        <v>0.63281542497072141</v>
      </c>
    </row>
    <row r="811" spans="1:66" x14ac:dyDescent="0.25">
      <c r="A811" t="s">
        <v>99</v>
      </c>
      <c r="B811" t="s">
        <v>102</v>
      </c>
      <c r="C811" t="s">
        <v>109</v>
      </c>
      <c r="D811" t="s">
        <v>507</v>
      </c>
      <c r="E811">
        <f>VLOOKUP(A811,home!$A$2:$E$405,3,FALSE)</f>
        <v>1.3447619047618999</v>
      </c>
      <c r="F811">
        <f>VLOOKUP(B811,home!$B$2:$E$405,3,FALSE)</f>
        <v>1.01</v>
      </c>
      <c r="G811">
        <f>VLOOKUP(C811,away!$B$2:$E$405,4,FALSE)</f>
        <v>0.88</v>
      </c>
      <c r="H811">
        <f>VLOOKUP(A811,away!$A$2:$E$405,3,FALSE)</f>
        <v>1.2609523809523799</v>
      </c>
      <c r="I811">
        <f>VLOOKUP(C811,away!$B$2:$E$405,3,FALSE)</f>
        <v>1.1200000000000001</v>
      </c>
      <c r="J811">
        <f>VLOOKUP(B811,home!$B$2:$E$405,4,FALSE)</f>
        <v>0.9</v>
      </c>
      <c r="K811" s="3">
        <f t="shared" si="1008"/>
        <v>1.1952243809523766</v>
      </c>
      <c r="L811" s="3">
        <f t="shared" si="1009"/>
        <v>1.2710399999999991</v>
      </c>
      <c r="M811" s="5">
        <f t="shared" si="1010"/>
        <v>8.4901426732075694E-2</v>
      </c>
      <c r="N811" s="5">
        <f t="shared" si="1011"/>
        <v>0.10147625520781874</v>
      </c>
      <c r="O811" s="5">
        <f t="shared" si="1012"/>
        <v>0.10791310943353741</v>
      </c>
      <c r="P811" s="5">
        <f t="shared" si="1013"/>
        <v>0.12898037941934584</v>
      </c>
      <c r="Q811" s="5">
        <f t="shared" si="1014"/>
        <v>6.0643447156065282E-2</v>
      </c>
      <c r="R811" s="5">
        <f t="shared" si="1015"/>
        <v>6.858093930720166E-2</v>
      </c>
      <c r="S811" s="5">
        <f t="shared" si="1016"/>
        <v>4.898603861998873E-2</v>
      </c>
      <c r="T811" s="5">
        <f t="shared" si="1017"/>
        <v>7.7080247073245151E-2</v>
      </c>
      <c r="U811" s="5">
        <f t="shared" si="1018"/>
        <v>8.1969610728582609E-2</v>
      </c>
      <c r="V811" s="5">
        <f t="shared" si="1019"/>
        <v>8.268723559977386E-3</v>
      </c>
      <c r="W811" s="5">
        <f t="shared" si="1020"/>
        <v>2.4160842195308761E-2</v>
      </c>
      <c r="X811" s="5">
        <f t="shared" si="1021"/>
        <v>3.0709396863925223E-2</v>
      </c>
      <c r="Y811" s="5">
        <f t="shared" si="1022"/>
        <v>1.9516435894961749E-2</v>
      </c>
      <c r="Z811" s="5">
        <f t="shared" si="1023"/>
        <v>2.9056372365675175E-2</v>
      </c>
      <c r="AA811" s="5">
        <f t="shared" si="1024"/>
        <v>3.4728884673485852E-2</v>
      </c>
      <c r="AB811" s="5">
        <f t="shared" si="1025"/>
        <v>2.075440484251681E-2</v>
      </c>
      <c r="AC811" s="5">
        <f t="shared" si="1026"/>
        <v>7.8510393106020842E-4</v>
      </c>
      <c r="AD811" s="5">
        <f t="shared" si="1027"/>
        <v>7.2194069140439892E-3</v>
      </c>
      <c r="AE811" s="5">
        <f t="shared" si="1028"/>
        <v>9.1761549640264652E-3</v>
      </c>
      <c r="AF811" s="5">
        <f t="shared" si="1029"/>
        <v>5.8316300027380962E-3</v>
      </c>
      <c r="AG811" s="5">
        <f t="shared" si="1030"/>
        <v>2.4707449995600744E-3</v>
      </c>
      <c r="AH811" s="5">
        <f t="shared" si="1031"/>
        <v>9.2329528829169331E-3</v>
      </c>
      <c r="AI811" s="5">
        <f t="shared" si="1032"/>
        <v>1.1035450393846853E-2</v>
      </c>
      <c r="AJ811" s="5">
        <f t="shared" si="1033"/>
        <v>6.5949196827581342E-3</v>
      </c>
      <c r="AK811" s="5">
        <f t="shared" si="1034"/>
        <v>2.6274695984184115E-3</v>
      </c>
      <c r="AL811" s="5">
        <f t="shared" si="1035"/>
        <v>4.7708504702198841E-5</v>
      </c>
      <c r="AM811" s="5">
        <f t="shared" si="1036"/>
        <v>1.7257622319363079E-3</v>
      </c>
      <c r="AN811" s="5">
        <f t="shared" si="1037"/>
        <v>2.1935128272803227E-3</v>
      </c>
      <c r="AO811" s="5">
        <f t="shared" si="1038"/>
        <v>1.39402127199319E-3</v>
      </c>
      <c r="AP811" s="5">
        <f t="shared" si="1039"/>
        <v>5.9061893251807426E-4</v>
      </c>
      <c r="AQ811" s="5">
        <f t="shared" si="1040"/>
        <v>1.876750719969431E-4</v>
      </c>
      <c r="AR811" s="5">
        <f t="shared" si="1041"/>
        <v>2.3470904864605446E-3</v>
      </c>
      <c r="AS811" s="5">
        <f t="shared" si="1042"/>
        <v>2.8052997737190171E-3</v>
      </c>
      <c r="AT811" s="5">
        <f t="shared" si="1043"/>
        <v>1.6764813427145775E-3</v>
      </c>
      <c r="AU811" s="5">
        <f t="shared" si="1044"/>
        <v>6.6792379167474665E-4</v>
      </c>
      <c r="AV811" s="5">
        <f t="shared" si="1045"/>
        <v>1.995797001069532E-4</v>
      </c>
      <c r="AW811" s="5">
        <f t="shared" si="1046"/>
        <v>2.0132697394793646E-6</v>
      </c>
      <c r="AX811" s="5">
        <f t="shared" si="1047"/>
        <v>3.4377884922284411E-4</v>
      </c>
      <c r="AY811" s="5">
        <f t="shared" si="1048"/>
        <v>4.3695666851620345E-4</v>
      </c>
      <c r="AZ811" s="5">
        <f t="shared" si="1049"/>
        <v>2.7769470197541745E-4</v>
      </c>
      <c r="BA811" s="5">
        <f t="shared" si="1050"/>
        <v>1.1765369133294477E-4</v>
      </c>
      <c r="BB811" s="5">
        <f t="shared" si="1051"/>
        <v>3.7385636957956494E-5</v>
      </c>
      <c r="BC811" s="5">
        <f t="shared" si="1052"/>
        <v>9.5037279998081912E-6</v>
      </c>
      <c r="BD811" s="5">
        <f t="shared" si="1053"/>
        <v>4.9720764865180116E-4</v>
      </c>
      <c r="BE811" s="5">
        <f t="shared" si="1054"/>
        <v>5.9427470406463591E-4</v>
      </c>
      <c r="BF811" s="5">
        <f t="shared" si="1055"/>
        <v>3.5514580764065565E-4</v>
      </c>
      <c r="BG811" s="5">
        <f t="shared" si="1056"/>
        <v>1.4149297602837816E-4</v>
      </c>
      <c r="BH811" s="5">
        <f t="shared" si="1057"/>
        <v>4.2278963670656915E-5</v>
      </c>
      <c r="BI811" s="5">
        <f t="shared" si="1058"/>
        <v>1.0106569636113791E-5</v>
      </c>
      <c r="BJ811" s="8">
        <f t="shared" si="1059"/>
        <v>0.34559912488342348</v>
      </c>
      <c r="BK811" s="8">
        <f t="shared" si="1060"/>
        <v>0.27240633743566628</v>
      </c>
      <c r="BL811" s="8">
        <f t="shared" si="1061"/>
        <v>0.35277462330763287</v>
      </c>
      <c r="BM811" s="8">
        <f t="shared" si="1062"/>
        <v>0.44690595733757632</v>
      </c>
      <c r="BN811" s="8">
        <f t="shared" si="1063"/>
        <v>0.5524955572560446</v>
      </c>
    </row>
    <row r="812" spans="1:66" x14ac:dyDescent="0.25">
      <c r="A812" t="s">
        <v>99</v>
      </c>
      <c r="B812" t="s">
        <v>100</v>
      </c>
      <c r="C812" t="s">
        <v>118</v>
      </c>
      <c r="D812" t="s">
        <v>507</v>
      </c>
      <c r="E812">
        <f>VLOOKUP(A812,home!$A$2:$E$405,3,FALSE)</f>
        <v>1.3447619047618999</v>
      </c>
      <c r="F812">
        <f>VLOOKUP(B812,home!$B$2:$E$405,3,FALSE)</f>
        <v>1.05</v>
      </c>
      <c r="G812">
        <f>VLOOKUP(C812,away!$B$2:$E$405,4,FALSE)</f>
        <v>1.22</v>
      </c>
      <c r="H812">
        <f>VLOOKUP(A812,away!$A$2:$E$405,3,FALSE)</f>
        <v>1.2609523809523799</v>
      </c>
      <c r="I812">
        <f>VLOOKUP(C812,away!$B$2:$E$405,3,FALSE)</f>
        <v>1.05</v>
      </c>
      <c r="J812">
        <f>VLOOKUP(B812,home!$B$2:$E$405,4,FALSE)</f>
        <v>1.3</v>
      </c>
      <c r="K812" s="3">
        <f t="shared" si="1008"/>
        <v>1.722639999999994</v>
      </c>
      <c r="L812" s="3">
        <f t="shared" si="1009"/>
        <v>1.7211999999999987</v>
      </c>
      <c r="M812" s="5">
        <f t="shared" si="1010"/>
        <v>3.1941793040403947E-2</v>
      </c>
      <c r="N812" s="5">
        <f t="shared" si="1011"/>
        <v>5.5024210363121245E-2</v>
      </c>
      <c r="O812" s="5">
        <f t="shared" si="1012"/>
        <v>5.4978214181143223E-2</v>
      </c>
      <c r="P812" s="5">
        <f t="shared" si="1013"/>
        <v>9.4707670877004213E-2</v>
      </c>
      <c r="Q812" s="5">
        <f t="shared" si="1014"/>
        <v>4.7393452869963444E-2</v>
      </c>
      <c r="R812" s="5">
        <f t="shared" si="1015"/>
        <v>4.7314251124291835E-2</v>
      </c>
      <c r="S812" s="5">
        <f t="shared" si="1016"/>
        <v>7.0202249695259497E-2</v>
      </c>
      <c r="T812" s="5">
        <f t="shared" si="1017"/>
        <v>8.1573611079781005E-2</v>
      </c>
      <c r="U812" s="5">
        <f t="shared" si="1018"/>
        <v>8.150542155674978E-2</v>
      </c>
      <c r="V812" s="5">
        <f t="shared" si="1019"/>
        <v>2.3127803301996552E-2</v>
      </c>
      <c r="W812" s="5">
        <f t="shared" si="1020"/>
        <v>2.7213952550637834E-2</v>
      </c>
      <c r="X812" s="5">
        <f t="shared" si="1021"/>
        <v>4.6840655130157803E-2</v>
      </c>
      <c r="Y812" s="5">
        <f t="shared" si="1022"/>
        <v>4.0311067805013784E-2</v>
      </c>
      <c r="Z812" s="5">
        <f t="shared" si="1023"/>
        <v>2.7145763011710341E-2</v>
      </c>
      <c r="AA812" s="5">
        <f t="shared" si="1024"/>
        <v>4.6762377194492527E-2</v>
      </c>
      <c r="AB812" s="5">
        <f t="shared" si="1025"/>
        <v>4.0277370725160182E-2</v>
      </c>
      <c r="AC812" s="5">
        <f t="shared" si="1026"/>
        <v>4.2858825670472655E-3</v>
      </c>
      <c r="AD812" s="5">
        <f t="shared" si="1027"/>
        <v>1.1719960805457657E-2</v>
      </c>
      <c r="AE812" s="5">
        <f t="shared" si="1028"/>
        <v>2.0172396538353701E-2</v>
      </c>
      <c r="AF812" s="5">
        <f t="shared" si="1029"/>
        <v>1.7360364460907187E-2</v>
      </c>
      <c r="AG812" s="5">
        <f t="shared" si="1030"/>
        <v>9.9602197700378071E-3</v>
      </c>
      <c r="AH812" s="5">
        <f t="shared" si="1031"/>
        <v>1.1680821823938953E-2</v>
      </c>
      <c r="AI812" s="5">
        <f t="shared" si="1032"/>
        <v>2.0121850906790122E-2</v>
      </c>
      <c r="AJ812" s="5">
        <f t="shared" si="1033"/>
        <v>1.7331352623036412E-2</v>
      </c>
      <c r="AK812" s="5">
        <f t="shared" si="1034"/>
        <v>9.951893760849111E-3</v>
      </c>
      <c r="AL812" s="5">
        <f t="shared" si="1035"/>
        <v>5.0830703844829527E-4</v>
      </c>
      <c r="AM812" s="5">
        <f t="shared" si="1036"/>
        <v>4.0378546563826978E-3</v>
      </c>
      <c r="AN812" s="5">
        <f t="shared" si="1037"/>
        <v>6.9499554345658935E-3</v>
      </c>
      <c r="AO812" s="5">
        <f t="shared" si="1038"/>
        <v>5.9811316469874053E-3</v>
      </c>
      <c r="AP812" s="5">
        <f t="shared" si="1039"/>
        <v>3.4315745969315707E-3</v>
      </c>
      <c r="AQ812" s="5">
        <f t="shared" si="1040"/>
        <v>1.476606549059654E-3</v>
      </c>
      <c r="AR812" s="5">
        <f t="shared" si="1041"/>
        <v>4.021006104672745E-3</v>
      </c>
      <c r="AS812" s="5">
        <f t="shared" si="1042"/>
        <v>6.9267459561534314E-3</v>
      </c>
      <c r="AT812" s="5">
        <f t="shared" si="1043"/>
        <v>5.9661448269540543E-3</v>
      </c>
      <c r="AU812" s="5">
        <f t="shared" si="1044"/>
        <v>3.4258399082346975E-3</v>
      </c>
      <c r="AV812" s="5">
        <f t="shared" si="1045"/>
        <v>1.4753722148803507E-3</v>
      </c>
      <c r="AW812" s="5">
        <f t="shared" si="1046"/>
        <v>4.1864844977490868E-5</v>
      </c>
      <c r="AX812" s="5">
        <f t="shared" si="1047"/>
        <v>1.1592949908785111E-3</v>
      </c>
      <c r="AY812" s="5">
        <f t="shared" si="1048"/>
        <v>1.9953785383000919E-3</v>
      </c>
      <c r="AZ812" s="5">
        <f t="shared" si="1049"/>
        <v>1.7172227700610581E-3</v>
      </c>
      <c r="BA812" s="5">
        <f t="shared" si="1050"/>
        <v>9.8522794394303027E-4</v>
      </c>
      <c r="BB812" s="5">
        <f t="shared" si="1051"/>
        <v>4.2394358427868563E-4</v>
      </c>
      <c r="BC812" s="5">
        <f t="shared" si="1052"/>
        <v>1.4593833945209471E-4</v>
      </c>
      <c r="BD812" s="5">
        <f t="shared" si="1053"/>
        <v>1.153492617893787E-3</v>
      </c>
      <c r="BE812" s="5">
        <f t="shared" si="1054"/>
        <v>1.9870525232885457E-3</v>
      </c>
      <c r="BF812" s="5">
        <f t="shared" si="1055"/>
        <v>1.7114880793588849E-3</v>
      </c>
      <c r="BG812" s="5">
        <f t="shared" si="1056"/>
        <v>9.8275927500892594E-4</v>
      </c>
      <c r="BH812" s="5">
        <f t="shared" si="1057"/>
        <v>4.2323510937534282E-4</v>
      </c>
      <c r="BI812" s="5">
        <f t="shared" si="1058"/>
        <v>1.4581634576286748E-4</v>
      </c>
      <c r="BJ812" s="8">
        <f t="shared" si="1059"/>
        <v>0.38587402042427205</v>
      </c>
      <c r="BK812" s="8">
        <f t="shared" si="1060"/>
        <v>0.22676908505845986</v>
      </c>
      <c r="BL812" s="8">
        <f t="shared" si="1061"/>
        <v>0.35814250685803584</v>
      </c>
      <c r="BM812" s="8">
        <f t="shared" si="1062"/>
        <v>0.66461826920322753</v>
      </c>
      <c r="BN812" s="8">
        <f t="shared" si="1063"/>
        <v>0.33135959245592789</v>
      </c>
    </row>
    <row r="813" spans="1:66" x14ac:dyDescent="0.25">
      <c r="A813" t="s">
        <v>99</v>
      </c>
      <c r="B813" t="s">
        <v>106</v>
      </c>
      <c r="C813" t="s">
        <v>108</v>
      </c>
      <c r="D813" t="s">
        <v>507</v>
      </c>
      <c r="E813">
        <f>VLOOKUP(A813,home!$A$2:$E$405,3,FALSE)</f>
        <v>1.3447619047618999</v>
      </c>
      <c r="F813">
        <f>VLOOKUP(B813,home!$B$2:$E$405,3,FALSE)</f>
        <v>1.05</v>
      </c>
      <c r="G813">
        <f>VLOOKUP(C813,away!$B$2:$E$405,4,FALSE)</f>
        <v>0.88</v>
      </c>
      <c r="H813">
        <f>VLOOKUP(A813,away!$A$2:$E$405,3,FALSE)</f>
        <v>1.2609523809523799</v>
      </c>
      <c r="I813">
        <f>VLOOKUP(C813,away!$B$2:$E$405,3,FALSE)</f>
        <v>0.74</v>
      </c>
      <c r="J813">
        <f>VLOOKUP(B813,home!$B$2:$E$405,4,FALSE)</f>
        <v>1.48</v>
      </c>
      <c r="K813" s="3">
        <f t="shared" si="1008"/>
        <v>1.2425599999999957</v>
      </c>
      <c r="L813" s="3">
        <f t="shared" si="1009"/>
        <v>1.3809950476190465</v>
      </c>
      <c r="M813" s="5">
        <f t="shared" si="1010"/>
        <v>7.2544504693118558E-2</v>
      </c>
      <c r="N813" s="5">
        <f t="shared" si="1011"/>
        <v>9.0140899751481054E-2</v>
      </c>
      <c r="O813" s="5">
        <f t="shared" si="1012"/>
        <v>0.10018360171317341</v>
      </c>
      <c r="P813" s="5">
        <f t="shared" si="1013"/>
        <v>0.12448413614472027</v>
      </c>
      <c r="Q813" s="5">
        <f t="shared" si="1014"/>
        <v>5.6002738197599988E-2</v>
      </c>
      <c r="R813" s="5">
        <f t="shared" si="1015"/>
        <v>6.9176528909265747E-2</v>
      </c>
      <c r="S813" s="5">
        <f t="shared" si="1016"/>
        <v>5.3402736076462655E-2</v>
      </c>
      <c r="T813" s="5">
        <f t="shared" si="1017"/>
        <v>7.7339504103991583E-2</v>
      </c>
      <c r="U813" s="5">
        <f t="shared" si="1018"/>
        <v>8.5955987761496933E-2</v>
      </c>
      <c r="V813" s="5">
        <f t="shared" si="1019"/>
        <v>1.0181938960343155E-2</v>
      </c>
      <c r="W813" s="5">
        <f t="shared" si="1020"/>
        <v>2.3195587458269867E-2</v>
      </c>
      <c r="X813" s="5">
        <f t="shared" si="1021"/>
        <v>3.2032991406485148E-2</v>
      </c>
      <c r="Y813" s="5">
        <f t="shared" si="1022"/>
        <v>2.2118701246389733E-2</v>
      </c>
      <c r="Z813" s="5">
        <f t="shared" si="1023"/>
        <v>3.1844147945057279E-2</v>
      </c>
      <c r="AA813" s="5">
        <f t="shared" si="1024"/>
        <v>3.9568264470610223E-2</v>
      </c>
      <c r="AB813" s="5">
        <f t="shared" si="1025"/>
        <v>2.4582971350300648E-2</v>
      </c>
      <c r="AC813" s="5">
        <f t="shared" si="1026"/>
        <v>1.0919933573176818E-3</v>
      </c>
      <c r="AD813" s="5">
        <f t="shared" si="1027"/>
        <v>7.2054772880369277E-3</v>
      </c>
      <c r="AE813" s="5">
        <f t="shared" si="1028"/>
        <v>9.950728450510515E-3</v>
      </c>
      <c r="AF813" s="5">
        <f t="shared" si="1029"/>
        <v>6.8709533551784847E-3</v>
      </c>
      <c r="AG813" s="5">
        <f t="shared" si="1030"/>
        <v>3.1629175186409873E-3</v>
      </c>
      <c r="AH813" s="5">
        <f t="shared" si="1031"/>
        <v>1.0994152651943085E-2</v>
      </c>
      <c r="AI813" s="5">
        <f t="shared" si="1032"/>
        <v>1.3660894319198348E-2</v>
      </c>
      <c r="AJ813" s="5">
        <f t="shared" si="1033"/>
        <v>8.4872404226315253E-3</v>
      </c>
      <c r="AK813" s="5">
        <f t="shared" si="1034"/>
        <v>3.51530181984833E-3</v>
      </c>
      <c r="AL813" s="5">
        <f t="shared" si="1035"/>
        <v>7.4953078988688107E-5</v>
      </c>
      <c r="AM813" s="5">
        <f t="shared" si="1036"/>
        <v>1.7906475718046249E-3</v>
      </c>
      <c r="AN813" s="5">
        <f t="shared" si="1037"/>
        <v>2.4728754286932578E-3</v>
      </c>
      <c r="AO813" s="5">
        <f t="shared" si="1038"/>
        <v>1.707514360202108E-3</v>
      </c>
      <c r="AP813" s="5">
        <f t="shared" si="1039"/>
        <v>7.8602295839250559E-4</v>
      </c>
      <c r="AQ813" s="5">
        <f t="shared" si="1040"/>
        <v>2.7137345321373053E-4</v>
      </c>
      <c r="AR813" s="5">
        <f t="shared" si="1041"/>
        <v>3.0365740730202389E-3</v>
      </c>
      <c r="AS813" s="5">
        <f t="shared" si="1042"/>
        <v>3.7731254801720137E-3</v>
      </c>
      <c r="AT813" s="5">
        <f t="shared" si="1043"/>
        <v>2.3441673983212617E-3</v>
      </c>
      <c r="AU813" s="5">
        <f t="shared" si="1044"/>
        <v>9.7092288081935228E-4</v>
      </c>
      <c r="AV813" s="5">
        <f t="shared" si="1045"/>
        <v>3.0160748369772262E-4</v>
      </c>
      <c r="AW813" s="5">
        <f t="shared" si="1046"/>
        <v>3.5726993185325232E-6</v>
      </c>
      <c r="AX813" s="5">
        <f t="shared" si="1047"/>
        <v>3.7083117447025781E-4</v>
      </c>
      <c r="AY813" s="5">
        <f t="shared" si="1048"/>
        <v>5.1211601544618054E-4</v>
      </c>
      <c r="AZ813" s="5">
        <f t="shared" si="1049"/>
        <v>3.5361484056878724E-4</v>
      </c>
      <c r="BA813" s="5">
        <f t="shared" si="1050"/>
        <v>1.6278011453003136E-4</v>
      </c>
      <c r="BB813" s="5">
        <f t="shared" si="1051"/>
        <v>5.6199633004208629E-5</v>
      </c>
      <c r="BC813" s="5">
        <f t="shared" si="1052"/>
        <v>1.5522282971363994E-5</v>
      </c>
      <c r="BD813" s="5">
        <f t="shared" si="1053"/>
        <v>6.9891562609489136E-4</v>
      </c>
      <c r="BE813" s="5">
        <f t="shared" si="1054"/>
        <v>8.6844460036046491E-4</v>
      </c>
      <c r="BF813" s="5">
        <f t="shared" si="1055"/>
        <v>5.3954726131194802E-4</v>
      </c>
      <c r="BG813" s="5">
        <f t="shared" si="1056"/>
        <v>2.2347328167192395E-4</v>
      </c>
      <c r="BH813" s="5">
        <f t="shared" si="1057"/>
        <v>6.9419740218566232E-5</v>
      </c>
      <c r="BI813" s="5">
        <f t="shared" si="1058"/>
        <v>1.7251638481196253E-5</v>
      </c>
      <c r="BJ813" s="8">
        <f t="shared" si="1059"/>
        <v>0.33651999660988141</v>
      </c>
      <c r="BK813" s="8">
        <f t="shared" si="1060"/>
        <v>0.26229237832639724</v>
      </c>
      <c r="BL813" s="8">
        <f t="shared" si="1061"/>
        <v>0.36896839288263783</v>
      </c>
      <c r="BM813" s="8">
        <f t="shared" si="1062"/>
        <v>0.48658396303848706</v>
      </c>
      <c r="BN813" s="8">
        <f t="shared" si="1063"/>
        <v>0.51253240940935907</v>
      </c>
    </row>
    <row r="814" spans="1:66" x14ac:dyDescent="0.25">
      <c r="A814" t="s">
        <v>99</v>
      </c>
      <c r="B814" t="s">
        <v>105</v>
      </c>
      <c r="C814" t="s">
        <v>117</v>
      </c>
      <c r="D814" t="s">
        <v>507</v>
      </c>
      <c r="E814">
        <f>VLOOKUP(A814,home!$A$2:$E$405,3,FALSE)</f>
        <v>1.3447619047618999</v>
      </c>
      <c r="F814">
        <f>VLOOKUP(B814,home!$B$2:$E$405,3,FALSE)</f>
        <v>1.1299999999999999</v>
      </c>
      <c r="G814">
        <f>VLOOKUP(C814,away!$B$2:$E$405,4,FALSE)</f>
        <v>1.05</v>
      </c>
      <c r="H814">
        <f>VLOOKUP(A814,away!$A$2:$E$405,3,FALSE)</f>
        <v>1.2609523809523799</v>
      </c>
      <c r="I814">
        <f>VLOOKUP(C814,away!$B$2:$E$405,3,FALSE)</f>
        <v>0.78</v>
      </c>
      <c r="J814">
        <f>VLOOKUP(B814,home!$B$2:$E$405,4,FALSE)</f>
        <v>1.36</v>
      </c>
      <c r="K814" s="3">
        <f t="shared" si="1008"/>
        <v>1.5955599999999941</v>
      </c>
      <c r="L814" s="3">
        <f t="shared" si="1009"/>
        <v>1.3376182857142849</v>
      </c>
      <c r="M814" s="5">
        <f t="shared" si="1010"/>
        <v>5.3227596511272186E-2</v>
      </c>
      <c r="N814" s="5">
        <f t="shared" si="1011"/>
        <v>8.492782388952512E-2</v>
      </c>
      <c r="O814" s="5">
        <f t="shared" si="1012"/>
        <v>7.1198206398099567E-2</v>
      </c>
      <c r="P814" s="5">
        <f t="shared" si="1013"/>
        <v>0.1136010102005513</v>
      </c>
      <c r="Q814" s="5">
        <f t="shared" si="1014"/>
        <v>6.7753719342585117E-2</v>
      </c>
      <c r="R814" s="5">
        <f t="shared" si="1015"/>
        <v>4.7618011394078882E-2</v>
      </c>
      <c r="S814" s="5">
        <f t="shared" si="1016"/>
        <v>6.0613245592691697E-2</v>
      </c>
      <c r="T814" s="5">
        <f t="shared" si="1017"/>
        <v>9.0628613917795503E-2</v>
      </c>
      <c r="U814" s="5">
        <f t="shared" si="1018"/>
        <v>7.5977394259936201E-2</v>
      </c>
      <c r="V814" s="5">
        <f t="shared" si="1019"/>
        <v>1.437375927396709E-2</v>
      </c>
      <c r="W814" s="5">
        <f t="shared" si="1020"/>
        <v>3.6035041478084909E-2</v>
      </c>
      <c r="X814" s="5">
        <f t="shared" si="1021"/>
        <v>4.8201130407559099E-2</v>
      </c>
      <c r="Y814" s="5">
        <f t="shared" si="1022"/>
        <v>3.223735671262494E-2</v>
      </c>
      <c r="Z814" s="5">
        <f t="shared" si="1023"/>
        <v>2.123157425669036E-2</v>
      </c>
      <c r="AA814" s="5">
        <f t="shared" si="1024"/>
        <v>3.3876250621004744E-2</v>
      </c>
      <c r="AB814" s="5">
        <f t="shared" si="1025"/>
        <v>2.7025795220425069E-2</v>
      </c>
      <c r="AC814" s="5">
        <f t="shared" si="1026"/>
        <v>1.9173249415324486E-3</v>
      </c>
      <c r="AD814" s="5">
        <f t="shared" si="1027"/>
        <v>1.4374017695193236E-2</v>
      </c>
      <c r="AE814" s="5">
        <f t="shared" si="1028"/>
        <v>1.9226948908271174E-2</v>
      </c>
      <c r="AF814" s="5">
        <f t="shared" si="1029"/>
        <v>1.2859159219098915E-2</v>
      </c>
      <c r="AG814" s="5">
        <f t="shared" si="1030"/>
        <v>5.7335488367927113E-3</v>
      </c>
      <c r="AH814" s="5">
        <f t="shared" si="1031"/>
        <v>7.099935490062422E-3</v>
      </c>
      <c r="AI814" s="5">
        <f t="shared" si="1032"/>
        <v>1.1328373070523954E-2</v>
      </c>
      <c r="AJ814" s="5">
        <f t="shared" si="1033"/>
        <v>9.0375494682025694E-3</v>
      </c>
      <c r="AK814" s="5">
        <f t="shared" si="1034"/>
        <v>4.8066508098284135E-3</v>
      </c>
      <c r="AL814" s="5">
        <f t="shared" si="1035"/>
        <v>1.6368204804789391E-4</v>
      </c>
      <c r="AM814" s="5">
        <f t="shared" si="1036"/>
        <v>4.5869215347484867E-3</v>
      </c>
      <c r="AN814" s="5">
        <f t="shared" si="1037"/>
        <v>6.1355501200162079E-3</v>
      </c>
      <c r="AO814" s="5">
        <f t="shared" si="1038"/>
        <v>4.1035120167250772E-3</v>
      </c>
      <c r="AP814" s="5">
        <f t="shared" si="1039"/>
        <v>1.8296442364065886E-3</v>
      </c>
      <c r="AQ814" s="5">
        <f t="shared" si="1040"/>
        <v>6.1184139674230037E-4</v>
      </c>
      <c r="AR814" s="5">
        <f t="shared" si="1041"/>
        <v>1.8994007077798617E-3</v>
      </c>
      <c r="AS814" s="5">
        <f t="shared" si="1042"/>
        <v>3.0306077933052247E-3</v>
      </c>
      <c r="AT814" s="5">
        <f t="shared" si="1043"/>
        <v>2.4177582853430338E-3</v>
      </c>
      <c r="AU814" s="5">
        <f t="shared" si="1044"/>
        <v>1.2858928032539725E-3</v>
      </c>
      <c r="AV814" s="5">
        <f t="shared" si="1045"/>
        <v>5.1292978028997507E-4</v>
      </c>
      <c r="AW814" s="5">
        <f t="shared" si="1046"/>
        <v>9.7038458059158097E-6</v>
      </c>
      <c r="AX814" s="5">
        <f t="shared" si="1047"/>
        <v>1.2197847539972121E-3</v>
      </c>
      <c r="AY814" s="5">
        <f t="shared" si="1048"/>
        <v>1.6316063915821719E-3</v>
      </c>
      <c r="AZ814" s="5">
        <f t="shared" si="1049"/>
        <v>1.0912332722343074E-3</v>
      </c>
      <c r="BA814" s="5">
        <f t="shared" si="1050"/>
        <v>4.8655119297348132E-4</v>
      </c>
      <c r="BB814" s="5">
        <f t="shared" si="1051"/>
        <v>1.6270494316435698E-4</v>
      </c>
      <c r="BC814" s="5">
        <f t="shared" si="1052"/>
        <v>4.3527421430549473E-5</v>
      </c>
      <c r="BD814" s="5">
        <f t="shared" si="1053"/>
        <v>4.234455197708333E-4</v>
      </c>
      <c r="BE814" s="5">
        <f t="shared" si="1054"/>
        <v>6.7563273352554826E-4</v>
      </c>
      <c r="BF814" s="5">
        <f t="shared" si="1055"/>
        <v>5.3900628215201006E-4</v>
      </c>
      <c r="BG814" s="5">
        <f t="shared" si="1056"/>
        <v>2.866722878501527E-4</v>
      </c>
      <c r="BH814" s="5">
        <f t="shared" si="1057"/>
        <v>1.1435070890054696E-4</v>
      </c>
      <c r="BI814" s="5">
        <f t="shared" si="1058"/>
        <v>3.6490683418671208E-5</v>
      </c>
      <c r="BJ814" s="8">
        <f t="shared" si="1059"/>
        <v>0.43388023768755146</v>
      </c>
      <c r="BK814" s="8">
        <f t="shared" si="1060"/>
        <v>0.2455282249596448</v>
      </c>
      <c r="BL814" s="8">
        <f t="shared" si="1061"/>
        <v>0.29919035431775176</v>
      </c>
      <c r="BM814" s="8">
        <f t="shared" si="1062"/>
        <v>0.55988212093974987</v>
      </c>
      <c r="BN814" s="8">
        <f t="shared" si="1063"/>
        <v>0.43832636773611217</v>
      </c>
    </row>
    <row r="815" spans="1:66" x14ac:dyDescent="0.25">
      <c r="A815" t="s">
        <v>99</v>
      </c>
      <c r="B815" t="s">
        <v>417</v>
      </c>
      <c r="C815" t="s">
        <v>395</v>
      </c>
      <c r="D815" t="s">
        <v>507</v>
      </c>
      <c r="E815">
        <f>VLOOKUP(A815,home!$A$2:$E$405,3,FALSE)</f>
        <v>1.3447619047618999</v>
      </c>
      <c r="F815">
        <f>VLOOKUP(B815,home!$B$2:$E$405,3,FALSE)</f>
        <v>0.92</v>
      </c>
      <c r="G815">
        <f>VLOOKUP(C815,away!$B$2:$E$405,4,FALSE)</f>
        <v>0.5</v>
      </c>
      <c r="H815">
        <f>VLOOKUP(A815,away!$A$2:$E$405,3,FALSE)</f>
        <v>1.2609523809523799</v>
      </c>
      <c r="I815">
        <f>VLOOKUP(C815,away!$B$2:$E$405,3,FALSE)</f>
        <v>1.06</v>
      </c>
      <c r="J815">
        <f>VLOOKUP(B815,home!$B$2:$E$405,4,FALSE)</f>
        <v>1.06</v>
      </c>
      <c r="K815" s="3">
        <f t="shared" si="1008"/>
        <v>0.61859047619047403</v>
      </c>
      <c r="L815" s="3">
        <f t="shared" si="1009"/>
        <v>1.4168060952380943</v>
      </c>
      <c r="M815" s="5">
        <f t="shared" si="1010"/>
        <v>0.13062866863302192</v>
      </c>
      <c r="N815" s="5">
        <f t="shared" si="1011"/>
        <v>8.0805650333828666E-2</v>
      </c>
      <c r="O815" s="5">
        <f t="shared" si="1012"/>
        <v>0.18507549393210274</v>
      </c>
      <c r="P815" s="5">
        <f t="shared" si="1013"/>
        <v>0.11448593792264661</v>
      </c>
      <c r="Q815" s="5">
        <f t="shared" si="1014"/>
        <v>2.4992802859442002E-2</v>
      </c>
      <c r="R815" s="5">
        <f t="shared" si="1015"/>
        <v>0.13110804394110206</v>
      </c>
      <c r="S815" s="5">
        <f t="shared" si="1016"/>
        <v>2.5084520341491747E-2</v>
      </c>
      <c r="T815" s="5">
        <f t="shared" si="1017"/>
        <v>3.5409955428341501E-2</v>
      </c>
      <c r="U815" s="5">
        <f t="shared" si="1018"/>
        <v>8.1102187333927905E-2</v>
      </c>
      <c r="V815" s="5">
        <f t="shared" si="1019"/>
        <v>2.4427382754217374E-3</v>
      </c>
      <c r="W815" s="5">
        <f t="shared" si="1020"/>
        <v>5.1534366073856227E-3</v>
      </c>
      <c r="X815" s="5">
        <f t="shared" si="1021"/>
        <v>7.3014203967670761E-3</v>
      </c>
      <c r="Y815" s="5">
        <f t="shared" si="1022"/>
        <v>5.1723484610176704E-3</v>
      </c>
      <c r="Z815" s="5">
        <f t="shared" si="1023"/>
        <v>6.1918225263499098E-2</v>
      </c>
      <c r="AA815" s="5">
        <f t="shared" si="1024"/>
        <v>3.8302024450616944E-2</v>
      </c>
      <c r="AB815" s="5">
        <f t="shared" si="1025"/>
        <v>1.1846633771983157E-2</v>
      </c>
      <c r="AC815" s="5">
        <f t="shared" si="1026"/>
        <v>1.3380446339217208E-4</v>
      </c>
      <c r="AD815" s="5">
        <f t="shared" si="1027"/>
        <v>7.9696670124502339E-4</v>
      </c>
      <c r="AE815" s="5">
        <f t="shared" si="1028"/>
        <v>1.1291472800257463E-3</v>
      </c>
      <c r="AF815" s="5">
        <f t="shared" si="1029"/>
        <v>7.9989137438099653E-4</v>
      </c>
      <c r="AG815" s="5">
        <f t="shared" si="1030"/>
        <v>3.7776365825045743E-4</v>
      </c>
      <c r="AH815" s="5">
        <f t="shared" si="1031"/>
        <v>2.1931529739912713E-2</v>
      </c>
      <c r="AI815" s="5">
        <f t="shared" si="1032"/>
        <v>1.3566635425398148E-2</v>
      </c>
      <c r="AJ815" s="5">
        <f t="shared" si="1033"/>
        <v>4.1960957340497962E-3</v>
      </c>
      <c r="AK815" s="5">
        <f t="shared" si="1034"/>
        <v>8.6522161942222673E-4</v>
      </c>
      <c r="AL815" s="5">
        <f t="shared" si="1035"/>
        <v>4.6907710688607029E-6</v>
      </c>
      <c r="AM815" s="5">
        <f t="shared" si="1036"/>
        <v>9.8599202246222071E-5</v>
      </c>
      <c r="AN815" s="5">
        <f t="shared" si="1037"/>
        <v>1.3969595072806101E-4</v>
      </c>
      <c r="AO815" s="5">
        <f t="shared" si="1038"/>
        <v>9.896103723579869E-5</v>
      </c>
      <c r="AP815" s="5">
        <f t="shared" si="1039"/>
        <v>4.6736200248921199E-5</v>
      </c>
      <c r="AQ815" s="5">
        <f t="shared" si="1040"/>
        <v>1.655403334523492E-5</v>
      </c>
      <c r="AR815" s="5">
        <f t="shared" si="1041"/>
        <v>6.2145450026807793E-3</v>
      </c>
      <c r="AS815" s="5">
        <f t="shared" si="1042"/>
        <v>3.8442583525154336E-3</v>
      </c>
      <c r="AT815" s="5">
        <f t="shared" si="1043"/>
        <v>1.1890108024408645E-3</v>
      </c>
      <c r="AU815" s="5">
        <f t="shared" si="1044"/>
        <v>2.4517025282583732E-4</v>
      </c>
      <c r="AV815" s="5">
        <f t="shared" si="1045"/>
        <v>3.7914995860818407E-5</v>
      </c>
      <c r="AW815" s="5">
        <f t="shared" si="1046"/>
        <v>1.1419718092231168E-7</v>
      </c>
      <c r="AX815" s="5">
        <f t="shared" si="1047"/>
        <v>1.0165421244915223E-5</v>
      </c>
      <c r="AY815" s="5">
        <f t="shared" si="1048"/>
        <v>1.4402430780458705E-5</v>
      </c>
      <c r="AZ815" s="5">
        <f t="shared" si="1049"/>
        <v>1.020272585799932E-5</v>
      </c>
      <c r="BA815" s="5">
        <f t="shared" si="1050"/>
        <v>4.8184280612189177E-6</v>
      </c>
      <c r="BB815" s="5">
        <f t="shared" si="1051"/>
        <v>1.7066945616503085E-6</v>
      </c>
      <c r="BC815" s="5">
        <f t="shared" si="1052"/>
        <v>4.8361105153117328E-7</v>
      </c>
      <c r="BD815" s="5">
        <f t="shared" si="1053"/>
        <v>1.4674675398215938E-3</v>
      </c>
      <c r="BE815" s="5">
        <f t="shared" si="1054"/>
        <v>9.0776144425230311E-4</v>
      </c>
      <c r="BF815" s="5">
        <f t="shared" si="1055"/>
        <v>2.8076629203369226E-4</v>
      </c>
      <c r="BG815" s="5">
        <f t="shared" si="1056"/>
        <v>5.7893118095785127E-5</v>
      </c>
      <c r="BH815" s="5">
        <f t="shared" si="1057"/>
        <v>8.9530328727557672E-6</v>
      </c>
      <c r="BI815" s="5">
        <f t="shared" si="1058"/>
        <v>1.1076521736213917E-6</v>
      </c>
      <c r="BJ815" s="8">
        <f t="shared" si="1059"/>
        <v>0.16238170883604677</v>
      </c>
      <c r="BK815" s="8">
        <f t="shared" si="1060"/>
        <v>0.27279476283782345</v>
      </c>
      <c r="BL815" s="8">
        <f t="shared" si="1061"/>
        <v>0.50224871443408903</v>
      </c>
      <c r="BM815" s="8">
        <f t="shared" si="1062"/>
        <v>0.33223252551571492</v>
      </c>
      <c r="BN815" s="8">
        <f t="shared" si="1063"/>
        <v>0.66709659762214402</v>
      </c>
    </row>
    <row r="816" spans="1:66" x14ac:dyDescent="0.25">
      <c r="A816" t="s">
        <v>99</v>
      </c>
      <c r="B816" t="s">
        <v>101</v>
      </c>
      <c r="C816" t="s">
        <v>111</v>
      </c>
      <c r="D816" t="s">
        <v>507</v>
      </c>
      <c r="E816">
        <f>VLOOKUP(A816,home!$A$2:$E$405,3,FALSE)</f>
        <v>1.3447619047618999</v>
      </c>
      <c r="F816">
        <f>VLOOKUP(B816,home!$B$2:$E$405,3,FALSE)</f>
        <v>1.05</v>
      </c>
      <c r="G816">
        <f>VLOOKUP(C816,away!$B$2:$E$405,4,FALSE)</f>
        <v>0.64</v>
      </c>
      <c r="H816">
        <f>VLOOKUP(A816,away!$A$2:$E$405,3,FALSE)</f>
        <v>1.2609523809523799</v>
      </c>
      <c r="I816">
        <f>VLOOKUP(C816,away!$B$2:$E$405,3,FALSE)</f>
        <v>0.91</v>
      </c>
      <c r="J816">
        <f>VLOOKUP(B816,home!$B$2:$E$405,4,FALSE)</f>
        <v>0.87</v>
      </c>
      <c r="K816" s="3">
        <f t="shared" si="1008"/>
        <v>0.90367999999999682</v>
      </c>
      <c r="L816" s="3">
        <f t="shared" si="1009"/>
        <v>0.99829599999999918</v>
      </c>
      <c r="M816" s="5">
        <f t="shared" si="1010"/>
        <v>0.14927336343983585</v>
      </c>
      <c r="N816" s="5">
        <f t="shared" si="1011"/>
        <v>0.13489535307331035</v>
      </c>
      <c r="O816" s="5">
        <f t="shared" si="1012"/>
        <v>0.14901900162853424</v>
      </c>
      <c r="P816" s="5">
        <f t="shared" si="1013"/>
        <v>0.13466549139167333</v>
      </c>
      <c r="Q816" s="5">
        <f t="shared" si="1014"/>
        <v>6.0951116332644328E-2</v>
      </c>
      <c r="R816" s="5">
        <f t="shared" si="1015"/>
        <v>7.4382536624879536E-2</v>
      </c>
      <c r="S816" s="5">
        <f t="shared" si="1016"/>
        <v>3.0371785953409589E-2</v>
      </c>
      <c r="T816" s="5">
        <f t="shared" si="1017"/>
        <v>6.084725563041346E-2</v>
      </c>
      <c r="U816" s="5">
        <f t="shared" si="1018"/>
        <v>6.7218010697170899E-2</v>
      </c>
      <c r="V816" s="5">
        <f t="shared" si="1019"/>
        <v>3.0444007673859227E-3</v>
      </c>
      <c r="W816" s="5">
        <f t="shared" si="1020"/>
        <v>1.8360101602494617E-2</v>
      </c>
      <c r="X816" s="5">
        <f t="shared" si="1021"/>
        <v>1.832881598936395E-2</v>
      </c>
      <c r="Y816" s="5">
        <f t="shared" si="1022"/>
        <v>9.1487918434590282E-3</v>
      </c>
      <c r="Z816" s="5">
        <f t="shared" si="1023"/>
        <v>2.4751929594156896E-2</v>
      </c>
      <c r="AA816" s="5">
        <f t="shared" si="1024"/>
        <v>2.2367823735647625E-2</v>
      </c>
      <c r="AB816" s="5">
        <f t="shared" si="1025"/>
        <v>1.0106677476714985E-2</v>
      </c>
      <c r="AC816" s="5">
        <f t="shared" si="1026"/>
        <v>1.7165475636685341E-4</v>
      </c>
      <c r="AD816" s="5">
        <f t="shared" si="1027"/>
        <v>4.1479141540355681E-3</v>
      </c>
      <c r="AE816" s="5">
        <f t="shared" si="1028"/>
        <v>4.140846108317088E-3</v>
      </c>
      <c r="AF816" s="5">
        <f t="shared" si="1029"/>
        <v>2.0668950532742561E-3</v>
      </c>
      <c r="AG816" s="5">
        <f t="shared" si="1030"/>
        <v>6.8779102136782503E-4</v>
      </c>
      <c r="AH816" s="5">
        <f t="shared" si="1031"/>
        <v>6.1774380765321074E-3</v>
      </c>
      <c r="AI816" s="5">
        <f t="shared" si="1032"/>
        <v>5.5824272410005147E-3</v>
      </c>
      <c r="AJ816" s="5">
        <f t="shared" si="1033"/>
        <v>2.5223639245736634E-3</v>
      </c>
      <c r="AK816" s="5">
        <f t="shared" si="1034"/>
        <v>7.5980327711957357E-4</v>
      </c>
      <c r="AL816" s="5">
        <f t="shared" si="1035"/>
        <v>6.1942657640127792E-6</v>
      </c>
      <c r="AM816" s="5">
        <f t="shared" si="1036"/>
        <v>7.4967741254377011E-4</v>
      </c>
      <c r="AN816" s="5">
        <f t="shared" si="1037"/>
        <v>7.4839996223279492E-4</v>
      </c>
      <c r="AO816" s="5">
        <f t="shared" si="1038"/>
        <v>3.735623443485748E-4</v>
      </c>
      <c r="AP816" s="5">
        <f t="shared" si="1039"/>
        <v>1.2430859803793485E-4</v>
      </c>
      <c r="AQ816" s="5">
        <f t="shared" si="1040"/>
        <v>3.1024194046719522E-5</v>
      </c>
      <c r="AR816" s="5">
        <f t="shared" si="1041"/>
        <v>1.2333823444099388E-3</v>
      </c>
      <c r="AS816" s="5">
        <f t="shared" si="1042"/>
        <v>1.1145829569963695E-3</v>
      </c>
      <c r="AT816" s="5">
        <f t="shared" si="1043"/>
        <v>5.0361316328923769E-4</v>
      </c>
      <c r="AU816" s="5">
        <f t="shared" si="1044"/>
        <v>1.5170171446707227E-4</v>
      </c>
      <c r="AV816" s="5">
        <f t="shared" si="1045"/>
        <v>3.4272451332400842E-5</v>
      </c>
      <c r="AW816" s="5">
        <f t="shared" si="1046"/>
        <v>1.552248810316982E-7</v>
      </c>
      <c r="AX816" s="5">
        <f t="shared" si="1047"/>
        <v>1.1291141402792522E-4</v>
      </c>
      <c r="AY816" s="5">
        <f t="shared" si="1048"/>
        <v>1.1271901297842154E-4</v>
      </c>
      <c r="AZ816" s="5">
        <f t="shared" si="1049"/>
        <v>5.62634698901531E-5</v>
      </c>
      <c r="BA816" s="5">
        <f t="shared" si="1050"/>
        <v>1.8722532312486748E-5</v>
      </c>
      <c r="BB816" s="5">
        <f t="shared" si="1051"/>
        <v>4.6726572793565626E-6</v>
      </c>
      <c r="BC816" s="5">
        <f t="shared" si="1052"/>
        <v>9.3293901427050745E-7</v>
      </c>
      <c r="BD816" s="5">
        <f t="shared" si="1053"/>
        <v>2.0521344348251044E-4</v>
      </c>
      <c r="BE816" s="5">
        <f t="shared" si="1054"/>
        <v>1.8544728460627435E-4</v>
      </c>
      <c r="BF816" s="5">
        <f t="shared" si="1055"/>
        <v>8.3792501076498694E-5</v>
      </c>
      <c r="BG816" s="5">
        <f t="shared" si="1056"/>
        <v>2.5240535790936699E-5</v>
      </c>
      <c r="BH816" s="5">
        <f t="shared" si="1057"/>
        <v>5.7023418458883975E-6</v>
      </c>
      <c r="BI816" s="5">
        <f t="shared" si="1058"/>
        <v>1.0306184558584821E-6</v>
      </c>
      <c r="BJ816" s="8">
        <f t="shared" si="1059"/>
        <v>0.31590807534539289</v>
      </c>
      <c r="BK816" s="8">
        <f t="shared" si="1060"/>
        <v>0.31764560958741406</v>
      </c>
      <c r="BL816" s="8">
        <f t="shared" si="1061"/>
        <v>0.34168006203792606</v>
      </c>
      <c r="BM816" s="8">
        <f t="shared" si="1062"/>
        <v>0.29668625028591489</v>
      </c>
      <c r="BN816" s="8">
        <f t="shared" si="1063"/>
        <v>0.7031868624908777</v>
      </c>
    </row>
    <row r="817" spans="1:66" x14ac:dyDescent="0.25">
      <c r="A817" t="s">
        <v>99</v>
      </c>
      <c r="B817" t="s">
        <v>114</v>
      </c>
      <c r="C817" t="s">
        <v>121</v>
      </c>
      <c r="D817" t="s">
        <v>507</v>
      </c>
      <c r="E817">
        <f>VLOOKUP(A817,home!$A$2:$E$405,3,FALSE)</f>
        <v>1.3447619047618999</v>
      </c>
      <c r="F817">
        <f>VLOOKUP(B817,home!$B$2:$E$405,3,FALSE)</f>
        <v>1.66</v>
      </c>
      <c r="G817">
        <f>VLOOKUP(C817,away!$B$2:$E$405,4,FALSE)</f>
        <v>1.1299999999999999</v>
      </c>
      <c r="H817">
        <f>VLOOKUP(A817,away!$A$2:$E$405,3,FALSE)</f>
        <v>1.2609523809523799</v>
      </c>
      <c r="I817">
        <f>VLOOKUP(C817,away!$B$2:$E$405,3,FALSE)</f>
        <v>0.96</v>
      </c>
      <c r="J817">
        <f>VLOOKUP(B817,home!$B$2:$E$405,4,FALSE)</f>
        <v>0.68</v>
      </c>
      <c r="K817" s="3">
        <f t="shared" si="1008"/>
        <v>2.5225043809523715</v>
      </c>
      <c r="L817" s="3">
        <f t="shared" si="1009"/>
        <v>0.82314971428571371</v>
      </c>
      <c r="M817" s="5">
        <f t="shared" si="1010"/>
        <v>3.5237159160016816E-2</v>
      </c>
      <c r="N817" s="5">
        <f t="shared" si="1011"/>
        <v>8.8885888353458398E-2</v>
      </c>
      <c r="O817" s="5">
        <f t="shared" si="1012"/>
        <v>2.9005457494808057E-2</v>
      </c>
      <c r="P817" s="5">
        <f t="shared" si="1013"/>
        <v>7.3166393602181121E-2</v>
      </c>
      <c r="Q817" s="5">
        <f t="shared" si="1014"/>
        <v>0.11210752138822111</v>
      </c>
      <c r="R817" s="5">
        <f t="shared" si="1015"/>
        <v>1.1937917024788833E-2</v>
      </c>
      <c r="S817" s="5">
        <f t="shared" si="1016"/>
        <v>3.7980652245823227E-2</v>
      </c>
      <c r="T817" s="5">
        <f t="shared" si="1017"/>
        <v>9.2281274199993726E-2</v>
      </c>
      <c r="U817" s="5">
        <f t="shared" si="1018"/>
        <v>3.0113447994475736E-2</v>
      </c>
      <c r="V817" s="5">
        <f t="shared" si="1019"/>
        <v>8.7625532494327741E-3</v>
      </c>
      <c r="W817" s="5">
        <f t="shared" si="1020"/>
        <v>9.4263904613166472E-2</v>
      </c>
      <c r="X817" s="5">
        <f t="shared" si="1021"/>
        <v>7.7593306149783742E-2</v>
      </c>
      <c r="Y817" s="5">
        <f t="shared" si="1022"/>
        <v>3.1935453893839207E-2</v>
      </c>
      <c r="Z817" s="5">
        <f t="shared" si="1023"/>
        <v>3.2755643293738285E-3</v>
      </c>
      <c r="AA817" s="5">
        <f t="shared" si="1024"/>
        <v>8.2626253709367995E-3</v>
      </c>
      <c r="AB817" s="5">
        <f t="shared" si="1025"/>
        <v>1.0421254348178146E-2</v>
      </c>
      <c r="AC817" s="5">
        <f t="shared" si="1026"/>
        <v>1.1371596691021452E-3</v>
      </c>
      <c r="AD817" s="5">
        <f t="shared" si="1027"/>
        <v>5.9445278088097221E-2</v>
      </c>
      <c r="AE817" s="5">
        <f t="shared" si="1028"/>
        <v>4.8932363673852015E-2</v>
      </c>
      <c r="AF817" s="5">
        <f t="shared" si="1029"/>
        <v>2.0139330588727966E-2</v>
      </c>
      <c r="AG817" s="5">
        <f t="shared" si="1030"/>
        <v>5.5258947400056531E-3</v>
      </c>
      <c r="AH817" s="5">
        <f t="shared" si="1031"/>
        <v>6.7406996046213551E-4</v>
      </c>
      <c r="AI817" s="5">
        <f t="shared" si="1032"/>
        <v>1.7003444283341287E-3</v>
      </c>
      <c r="AJ817" s="5">
        <f t="shared" si="1033"/>
        <v>2.1445631348003978E-3</v>
      </c>
      <c r="AK817" s="5">
        <f t="shared" si="1034"/>
        <v>1.803223300920985E-3</v>
      </c>
      <c r="AL817" s="5">
        <f t="shared" si="1035"/>
        <v>9.4447877094997813E-5</v>
      </c>
      <c r="AM817" s="5">
        <f t="shared" si="1036"/>
        <v>2.9990194880831447E-2</v>
      </c>
      <c r="AN817" s="5">
        <f t="shared" si="1037"/>
        <v>2.4686420347529273E-2</v>
      </c>
      <c r="AO817" s="5">
        <f t="shared" si="1038"/>
        <v>1.0160309927902877E-2</v>
      </c>
      <c r="AP817" s="5">
        <f t="shared" si="1039"/>
        <v>2.7878187380691844E-3</v>
      </c>
      <c r="AQ817" s="5">
        <f t="shared" si="1040"/>
        <v>5.7369804943050199E-4</v>
      </c>
      <c r="AR817" s="5">
        <f t="shared" si="1041"/>
        <v>1.1097209907259786E-4</v>
      </c>
      <c r="AS817" s="5">
        <f t="shared" si="1042"/>
        <v>2.7992760607410872E-4</v>
      </c>
      <c r="AT817" s="5">
        <f t="shared" si="1043"/>
        <v>3.530593063357245E-4</v>
      </c>
      <c r="AU817" s="5">
        <f t="shared" si="1044"/>
        <v>2.968645489892901E-4</v>
      </c>
      <c r="AV817" s="5">
        <f t="shared" si="1045"/>
        <v>1.8721053134373354E-4</v>
      </c>
      <c r="AW817" s="5">
        <f t="shared" si="1046"/>
        <v>5.4475404146845087E-6</v>
      </c>
      <c r="AX817" s="5">
        <f t="shared" si="1047"/>
        <v>1.2608399662085448E-2</v>
      </c>
      <c r="AY817" s="5">
        <f t="shared" si="1048"/>
        <v>1.0378600579445724E-2</v>
      </c>
      <c r="AZ817" s="5">
        <f t="shared" si="1049"/>
        <v>4.2715710508281464E-3</v>
      </c>
      <c r="BA817" s="5">
        <f t="shared" si="1050"/>
        <v>1.1720474966801047E-3</v>
      </c>
      <c r="BB817" s="5">
        <f t="shared" si="1051"/>
        <v>2.4119264050537852E-4</v>
      </c>
      <c r="BC817" s="5">
        <f t="shared" si="1052"/>
        <v>3.9707530623963847E-5</v>
      </c>
      <c r="BD817" s="5">
        <f t="shared" si="1053"/>
        <v>1.5224441940882468E-5</v>
      </c>
      <c r="BE817" s="5">
        <f t="shared" si="1054"/>
        <v>3.8403721493431051E-5</v>
      </c>
      <c r="BF817" s="5">
        <f t="shared" si="1055"/>
        <v>4.8436777856027293E-5</v>
      </c>
      <c r="BG817" s="5">
        <f t="shared" si="1056"/>
        <v>4.0727328113681886E-5</v>
      </c>
      <c r="BH817" s="5">
        <f t="shared" si="1057"/>
        <v>2.5683715897811811E-5</v>
      </c>
      <c r="BI817" s="5">
        <f t="shared" si="1058"/>
        <v>1.295745717427327E-5</v>
      </c>
      <c r="BJ817" s="8">
        <f t="shared" si="1059"/>
        <v>0.72802017659307761</v>
      </c>
      <c r="BK817" s="8">
        <f t="shared" si="1060"/>
        <v>0.16675696638309681</v>
      </c>
      <c r="BL817" s="8">
        <f t="shared" si="1061"/>
        <v>9.7472370591996788E-2</v>
      </c>
      <c r="BM817" s="8">
        <f t="shared" si="1062"/>
        <v>0.63481158783503977</v>
      </c>
      <c r="BN817" s="8">
        <f t="shared" si="1063"/>
        <v>0.35034033702347439</v>
      </c>
    </row>
    <row r="818" spans="1:66" x14ac:dyDescent="0.25">
      <c r="A818" t="s">
        <v>122</v>
      </c>
      <c r="B818" t="s">
        <v>139</v>
      </c>
      <c r="C818" t="s">
        <v>124</v>
      </c>
      <c r="D818" t="s">
        <v>507</v>
      </c>
      <c r="E818">
        <f>VLOOKUP(A818,home!$A$2:$E$405,3,FALSE)</f>
        <v>1.25</v>
      </c>
      <c r="F818">
        <f>VLOOKUP(B818,home!$B$2:$E$405,3,FALSE)</f>
        <v>0.95</v>
      </c>
      <c r="G818">
        <f>VLOOKUP(C818,away!$B$2:$E$405,4,FALSE)</f>
        <v>1.31</v>
      </c>
      <c r="H818">
        <f>VLOOKUP(A818,away!$A$2:$E$405,3,FALSE)</f>
        <v>1.08901515151515</v>
      </c>
      <c r="I818">
        <f>VLOOKUP(C818,away!$B$2:$E$405,3,FALSE)</f>
        <v>0.69</v>
      </c>
      <c r="J818">
        <f>VLOOKUP(B818,home!$B$2:$E$405,4,FALSE)</f>
        <v>0.71</v>
      </c>
      <c r="K818" s="3">
        <f t="shared" si="1008"/>
        <v>1.555625</v>
      </c>
      <c r="L818" s="3">
        <f t="shared" si="1009"/>
        <v>0.53350852272727189</v>
      </c>
      <c r="M818" s="5">
        <f t="shared" si="1010"/>
        <v>0.1237943543540739</v>
      </c>
      <c r="N818" s="5">
        <f t="shared" si="1011"/>
        <v>0.19257759249205622</v>
      </c>
      <c r="O818" s="5">
        <f t="shared" si="1012"/>
        <v>6.6045343113418392E-2</v>
      </c>
      <c r="P818" s="5">
        <f t="shared" si="1013"/>
        <v>0.10274178688081148</v>
      </c>
      <c r="Q818" s="5">
        <f t="shared" si="1014"/>
        <v>0.14978925866022752</v>
      </c>
      <c r="R818" s="5">
        <f t="shared" si="1015"/>
        <v>1.7617876718727821E-2</v>
      </c>
      <c r="S818" s="5">
        <f t="shared" si="1016"/>
        <v>2.1317358991328486E-2</v>
      </c>
      <c r="T818" s="5">
        <f t="shared" si="1017"/>
        <v>7.9913846108231198E-2</v>
      </c>
      <c r="U818" s="5">
        <f t="shared" si="1018"/>
        <v>2.7406809470570972E-2</v>
      </c>
      <c r="V818" s="5">
        <f t="shared" si="1019"/>
        <v>1.965790197224546E-3</v>
      </c>
      <c r="W818" s="5">
        <f t="shared" si="1020"/>
        <v>7.767197183443883E-2</v>
      </c>
      <c r="X818" s="5">
        <f t="shared" si="1021"/>
        <v>4.1438658950705733E-2</v>
      </c>
      <c r="Y818" s="5">
        <f t="shared" si="1022"/>
        <v>1.105393886029513E-2</v>
      </c>
      <c r="Z818" s="5">
        <f t="shared" si="1023"/>
        <v>3.1330957939332258E-3</v>
      </c>
      <c r="AA818" s="5">
        <f t="shared" si="1024"/>
        <v>4.8739221444373745E-3</v>
      </c>
      <c r="AB818" s="5">
        <f t="shared" si="1025"/>
        <v>3.7909975679701964E-3</v>
      </c>
      <c r="AC818" s="5">
        <f t="shared" si="1026"/>
        <v>1.0196789594598848E-4</v>
      </c>
      <c r="AD818" s="5">
        <f t="shared" si="1027"/>
        <v>3.0207115296237212E-2</v>
      </c>
      <c r="AE818" s="5">
        <f t="shared" si="1028"/>
        <v>1.6115753457547892E-2</v>
      </c>
      <c r="AF818" s="5">
        <f t="shared" si="1029"/>
        <v>4.2989459098866497E-3</v>
      </c>
      <c r="AG818" s="5">
        <f t="shared" si="1030"/>
        <v>7.6450809388935821E-4</v>
      </c>
      <c r="AH818" s="5">
        <f t="shared" si="1031"/>
        <v>4.1788332714608602E-4</v>
      </c>
      <c r="AI818" s="5">
        <f t="shared" si="1032"/>
        <v>6.5006975079163012E-4</v>
      </c>
      <c r="AJ818" s="5">
        <f t="shared" si="1033"/>
        <v>5.0563237803761488E-4</v>
      </c>
      <c r="AK818" s="5">
        <f t="shared" si="1034"/>
        <v>2.6219145602825498E-4</v>
      </c>
      <c r="AL818" s="5">
        <f t="shared" si="1035"/>
        <v>3.3850861418133016E-6</v>
      </c>
      <c r="AM818" s="5">
        <f t="shared" si="1036"/>
        <v>9.3981887465418058E-3</v>
      </c>
      <c r="AN818" s="5">
        <f t="shared" si="1037"/>
        <v>5.0140137944795901E-3</v>
      </c>
      <c r="AO818" s="5">
        <f t="shared" si="1038"/>
        <v>1.3375095462134848E-3</v>
      </c>
      <c r="AP818" s="5">
        <f t="shared" si="1039"/>
        <v>2.3785758071132669E-4</v>
      </c>
      <c r="AQ818" s="5">
        <f t="shared" si="1040"/>
        <v>3.1724761626195681E-5</v>
      </c>
      <c r="AR818" s="5">
        <f t="shared" si="1041"/>
        <v>4.4588863307613142E-5</v>
      </c>
      <c r="AS818" s="5">
        <f t="shared" si="1042"/>
        <v>6.9363550482905698E-5</v>
      </c>
      <c r="AT818" s="5">
        <f t="shared" si="1043"/>
        <v>5.3951836609985104E-5</v>
      </c>
      <c r="AU818" s="5">
        <f t="shared" si="1044"/>
        <v>2.7976275275469365E-5</v>
      </c>
      <c r="AV818" s="5">
        <f t="shared" si="1045"/>
        <v>1.0880148306350501E-5</v>
      </c>
      <c r="AW818" s="5">
        <f t="shared" si="1046"/>
        <v>7.8039324161169762E-8</v>
      </c>
      <c r="AX818" s="5">
        <f t="shared" si="1047"/>
        <v>2.4366762281398491E-3</v>
      </c>
      <c r="AY818" s="5">
        <f t="shared" si="1048"/>
        <v>1.2999875348395518E-3</v>
      </c>
      <c r="AZ818" s="5">
        <f t="shared" si="1049"/>
        <v>3.4677721463805862E-4</v>
      </c>
      <c r="BA818" s="5">
        <f t="shared" si="1050"/>
        <v>6.166953316567625E-5</v>
      </c>
      <c r="BB818" s="5">
        <f t="shared" si="1051"/>
        <v>8.2253053841251075E-6</v>
      </c>
      <c r="BC818" s="5">
        <f t="shared" si="1052"/>
        <v>8.7765410489305271E-7</v>
      </c>
      <c r="BD818" s="5">
        <f t="shared" si="1053"/>
        <v>3.9647564322221565E-6</v>
      </c>
      <c r="BE818" s="5">
        <f t="shared" si="1054"/>
        <v>6.1676742248755931E-6</v>
      </c>
      <c r="BF818" s="5">
        <f t="shared" si="1055"/>
        <v>4.797294108036048E-6</v>
      </c>
      <c r="BG818" s="5">
        <f t="shared" si="1056"/>
        <v>2.4875968822711929E-6</v>
      </c>
      <c r="BH818" s="5">
        <f t="shared" si="1057"/>
        <v>9.6744197499578067E-7</v>
      </c>
      <c r="BI818" s="5">
        <f t="shared" si="1058"/>
        <v>3.0099538447056242E-7</v>
      </c>
      <c r="BJ818" s="8">
        <f t="shared" si="1059"/>
        <v>0.62400509756336042</v>
      </c>
      <c r="BK818" s="8">
        <f t="shared" si="1060"/>
        <v>0.25122463094036579</v>
      </c>
      <c r="BL818" s="8">
        <f t="shared" si="1061"/>
        <v>0.12179617236011751</v>
      </c>
      <c r="BM818" s="8">
        <f t="shared" si="1062"/>
        <v>0.34629287494294608</v>
      </c>
      <c r="BN818" s="8">
        <f t="shared" si="1063"/>
        <v>0.65256621221931532</v>
      </c>
    </row>
    <row r="819" spans="1:66" x14ac:dyDescent="0.25">
      <c r="A819" t="s">
        <v>122</v>
      </c>
      <c r="B819" t="s">
        <v>127</v>
      </c>
      <c r="C819" t="s">
        <v>140</v>
      </c>
      <c r="D819" t="s">
        <v>507</v>
      </c>
      <c r="E819">
        <f>VLOOKUP(A819,home!$A$2:$E$405,3,FALSE)</f>
        <v>1.25</v>
      </c>
      <c r="F819">
        <f>VLOOKUP(B819,home!$B$2:$E$405,3,FALSE)</f>
        <v>0.8</v>
      </c>
      <c r="G819">
        <f>VLOOKUP(C819,away!$B$2:$E$405,4,FALSE)</f>
        <v>0.65</v>
      </c>
      <c r="H819">
        <f>VLOOKUP(A819,away!$A$2:$E$405,3,FALSE)</f>
        <v>1.08901515151515</v>
      </c>
      <c r="I819">
        <f>VLOOKUP(C819,away!$B$2:$E$405,3,FALSE)</f>
        <v>0.65</v>
      </c>
      <c r="J819">
        <f>VLOOKUP(B819,home!$B$2:$E$405,4,FALSE)</f>
        <v>0.79</v>
      </c>
      <c r="K819" s="3">
        <f t="shared" si="1008"/>
        <v>0.65</v>
      </c>
      <c r="L819" s="3">
        <f t="shared" si="1009"/>
        <v>0.55920928030302952</v>
      </c>
      <c r="M819" s="5">
        <f t="shared" si="1010"/>
        <v>0.29843316313897283</v>
      </c>
      <c r="N819" s="5">
        <f t="shared" si="1011"/>
        <v>0.19398155604033235</v>
      </c>
      <c r="O819" s="5">
        <f t="shared" si="1012"/>
        <v>0.16688659437750156</v>
      </c>
      <c r="P819" s="5">
        <f t="shared" si="1013"/>
        <v>0.10847628634537602</v>
      </c>
      <c r="Q819" s="5">
        <f t="shared" si="1014"/>
        <v>6.3044005713108003E-2</v>
      </c>
      <c r="R819" s="5">
        <f t="shared" si="1015"/>
        <v>4.6662266167033131E-2</v>
      </c>
      <c r="S819" s="5">
        <f t="shared" si="1016"/>
        <v>9.8574037277857473E-3</v>
      </c>
      <c r="T819" s="5">
        <f t="shared" si="1017"/>
        <v>3.52547930622472E-2</v>
      </c>
      <c r="U819" s="5">
        <f t="shared" si="1018"/>
        <v>3.0330473008571536E-2</v>
      </c>
      <c r="V819" s="5">
        <f t="shared" si="1019"/>
        <v>3.9811428541960611E-4</v>
      </c>
      <c r="W819" s="5">
        <f t="shared" si="1020"/>
        <v>1.3659534571173401E-2</v>
      </c>
      <c r="X819" s="5">
        <f t="shared" si="1021"/>
        <v>7.6385384968202276E-3</v>
      </c>
      <c r="Y819" s="5">
        <f t="shared" si="1022"/>
        <v>2.1357708076869121E-3</v>
      </c>
      <c r="Z819" s="5">
        <f t="shared" si="1023"/>
        <v>8.6979907601916675E-3</v>
      </c>
      <c r="AA819" s="5">
        <f t="shared" si="1024"/>
        <v>5.6536939941245843E-3</v>
      </c>
      <c r="AB819" s="5">
        <f t="shared" si="1025"/>
        <v>1.8374505480904897E-3</v>
      </c>
      <c r="AC819" s="5">
        <f t="shared" si="1026"/>
        <v>9.0443113730065192E-6</v>
      </c>
      <c r="AD819" s="5">
        <f t="shared" si="1027"/>
        <v>2.2196743678156777E-3</v>
      </c>
      <c r="AE819" s="5">
        <f t="shared" si="1028"/>
        <v>1.241262505733287E-3</v>
      </c>
      <c r="AF819" s="5">
        <f t="shared" si="1029"/>
        <v>3.470627562491232E-4</v>
      </c>
      <c r="AG819" s="5">
        <f t="shared" si="1030"/>
        <v>6.4693571380685996E-5</v>
      </c>
      <c r="AH819" s="5">
        <f t="shared" si="1031"/>
        <v>1.2159992882722957E-3</v>
      </c>
      <c r="AI819" s="5">
        <f t="shared" si="1032"/>
        <v>7.9039953737699219E-4</v>
      </c>
      <c r="AJ819" s="5">
        <f t="shared" si="1033"/>
        <v>2.5687984964752243E-4</v>
      </c>
      <c r="AK819" s="5">
        <f t="shared" si="1034"/>
        <v>5.5657300756963197E-5</v>
      </c>
      <c r="AL819" s="5">
        <f t="shared" si="1035"/>
        <v>1.314992341971226E-7</v>
      </c>
      <c r="AM819" s="5">
        <f t="shared" si="1036"/>
        <v>2.885576678160382E-4</v>
      </c>
      <c r="AN819" s="5">
        <f t="shared" si="1037"/>
        <v>1.6136412574532737E-4</v>
      </c>
      <c r="AO819" s="5">
        <f t="shared" si="1038"/>
        <v>4.5118158312386038E-5</v>
      </c>
      <c r="AP819" s="5">
        <f t="shared" si="1039"/>
        <v>8.4101642794891828E-6</v>
      </c>
      <c r="AQ819" s="5">
        <f t="shared" si="1040"/>
        <v>1.175760478490848E-6</v>
      </c>
      <c r="AR819" s="5">
        <f t="shared" si="1041"/>
        <v>1.3599961736874937E-4</v>
      </c>
      <c r="AS819" s="5">
        <f t="shared" si="1042"/>
        <v>8.8399751289687097E-5</v>
      </c>
      <c r="AT819" s="5">
        <f t="shared" si="1043"/>
        <v>2.8729919169148301E-5</v>
      </c>
      <c r="AU819" s="5">
        <f t="shared" si="1044"/>
        <v>6.2248158199821322E-6</v>
      </c>
      <c r="AV819" s="5">
        <f t="shared" si="1045"/>
        <v>1.0115325707470966E-6</v>
      </c>
      <c r="AW819" s="5">
        <f t="shared" si="1046"/>
        <v>1.3277259687570008E-9</v>
      </c>
      <c r="AX819" s="5">
        <f t="shared" si="1047"/>
        <v>3.1260414013404115E-5</v>
      </c>
      <c r="AY819" s="5">
        <f t="shared" si="1048"/>
        <v>1.7481113622410452E-5</v>
      </c>
      <c r="AZ819" s="5">
        <f t="shared" si="1049"/>
        <v>4.8878004838418171E-6</v>
      </c>
      <c r="BA819" s="5">
        <f t="shared" si="1050"/>
        <v>9.1110113027799412E-7</v>
      </c>
      <c r="BB819" s="5">
        <f t="shared" si="1051"/>
        <v>1.2737405183650844E-7</v>
      </c>
      <c r="BC819" s="5">
        <f t="shared" si="1052"/>
        <v>1.4245750371354938E-8</v>
      </c>
      <c r="BD819" s="5">
        <f t="shared" si="1053"/>
        <v>1.2675374691710947E-5</v>
      </c>
      <c r="BE819" s="5">
        <f t="shared" si="1054"/>
        <v>8.2389935496121147E-6</v>
      </c>
      <c r="BF819" s="5">
        <f t="shared" si="1055"/>
        <v>2.677672903623937E-6</v>
      </c>
      <c r="BG819" s="5">
        <f t="shared" si="1056"/>
        <v>5.8016246245185307E-7</v>
      </c>
      <c r="BH819" s="5">
        <f t="shared" si="1057"/>
        <v>9.4276400148426124E-8</v>
      </c>
      <c r="BI819" s="5">
        <f t="shared" si="1058"/>
        <v>1.2255932019295401E-8</v>
      </c>
      <c r="BJ819" s="8">
        <f t="shared" si="1059"/>
        <v>0.32014619981823078</v>
      </c>
      <c r="BK819" s="8">
        <f t="shared" si="1060"/>
        <v>0.41719162442178387</v>
      </c>
      <c r="BL819" s="8">
        <f t="shared" si="1061"/>
        <v>0.25397405844353299</v>
      </c>
      <c r="BM819" s="8">
        <f t="shared" si="1062"/>
        <v>0.12250852187551882</v>
      </c>
      <c r="BN819" s="8">
        <f t="shared" si="1063"/>
        <v>0.8774838717823239</v>
      </c>
    </row>
    <row r="820" spans="1:66" x14ac:dyDescent="0.25">
      <c r="A820" t="s">
        <v>122</v>
      </c>
      <c r="B820" t="s">
        <v>126</v>
      </c>
      <c r="C820" t="s">
        <v>362</v>
      </c>
      <c r="D820" t="s">
        <v>507</v>
      </c>
      <c r="E820">
        <f>VLOOKUP(A820,home!$A$2:$E$405,3,FALSE)</f>
        <v>1.25</v>
      </c>
      <c r="F820">
        <f>VLOOKUP(B820,home!$B$2:$E$405,3,FALSE)</f>
        <v>1.2</v>
      </c>
      <c r="G820">
        <f>VLOOKUP(C820,away!$B$2:$E$405,4,FALSE)</f>
        <v>0.87</v>
      </c>
      <c r="H820">
        <f>VLOOKUP(A820,away!$A$2:$E$405,3,FALSE)</f>
        <v>1.08901515151515</v>
      </c>
      <c r="I820">
        <f>VLOOKUP(C820,away!$B$2:$E$405,3,FALSE)</f>
        <v>0.69</v>
      </c>
      <c r="J820">
        <f>VLOOKUP(B820,home!$B$2:$E$405,4,FALSE)</f>
        <v>0.83</v>
      </c>
      <c r="K820" s="3">
        <f t="shared" si="1008"/>
        <v>1.3049999999999999</v>
      </c>
      <c r="L820" s="3">
        <f t="shared" si="1009"/>
        <v>0.62367897727272636</v>
      </c>
      <c r="M820" s="5">
        <f t="shared" si="1010"/>
        <v>0.14534006925756715</v>
      </c>
      <c r="N820" s="5">
        <f t="shared" si="1011"/>
        <v>0.18966879038112511</v>
      </c>
      <c r="O820" s="5">
        <f t="shared" si="1012"/>
        <v>9.0645545751306705E-2</v>
      </c>
      <c r="P820" s="5">
        <f t="shared" si="1013"/>
        <v>0.11829243720545524</v>
      </c>
      <c r="Q820" s="5">
        <f t="shared" si="1014"/>
        <v>0.12375888572368414</v>
      </c>
      <c r="R820" s="5">
        <f t="shared" si="1015"/>
        <v>2.8266860634251541E-2</v>
      </c>
      <c r="S820" s="5">
        <f t="shared" si="1016"/>
        <v>2.4069585165823117E-2</v>
      </c>
      <c r="T820" s="5">
        <f t="shared" si="1017"/>
        <v>7.7185815276559544E-2</v>
      </c>
      <c r="U820" s="5">
        <f t="shared" si="1018"/>
        <v>3.6888253127698258E-2</v>
      </c>
      <c r="V820" s="5">
        <f t="shared" si="1019"/>
        <v>2.1766956676419051E-3</v>
      </c>
      <c r="W820" s="5">
        <f t="shared" si="1020"/>
        <v>5.3835115289802594E-2</v>
      </c>
      <c r="X820" s="5">
        <f t="shared" si="1021"/>
        <v>3.3575829645303396E-2</v>
      </c>
      <c r="Y820" s="5">
        <f t="shared" si="1022"/>
        <v>1.0470269547133053E-2</v>
      </c>
      <c r="Z820" s="5">
        <f t="shared" si="1023"/>
        <v>5.8764822436935642E-3</v>
      </c>
      <c r="AA820" s="5">
        <f t="shared" si="1024"/>
        <v>7.6688093280201011E-3</v>
      </c>
      <c r="AB820" s="5">
        <f t="shared" si="1025"/>
        <v>5.0038980865331163E-3</v>
      </c>
      <c r="AC820" s="5">
        <f t="shared" si="1026"/>
        <v>1.1072593267604292E-4</v>
      </c>
      <c r="AD820" s="5">
        <f t="shared" si="1027"/>
        <v>1.7563706363298109E-2</v>
      </c>
      <c r="AE820" s="5">
        <f t="shared" si="1028"/>
        <v>1.0954114421780242E-2</v>
      </c>
      <c r="AF820" s="5">
        <f t="shared" si="1029"/>
        <v>3.4159254397521615E-3</v>
      </c>
      <c r="AG820" s="5">
        <f t="shared" si="1030"/>
        <v>7.1014696156817213E-4</v>
      </c>
      <c r="AH820" s="5">
        <f t="shared" si="1031"/>
        <v>9.1625960892703455E-4</v>
      </c>
      <c r="AI820" s="5">
        <f t="shared" si="1032"/>
        <v>1.1957187896497799E-3</v>
      </c>
      <c r="AJ820" s="5">
        <f t="shared" si="1033"/>
        <v>7.8020651024648144E-4</v>
      </c>
      <c r="AK820" s="5">
        <f t="shared" si="1034"/>
        <v>3.3938983195721937E-4</v>
      </c>
      <c r="AL820" s="5">
        <f t="shared" si="1035"/>
        <v>3.6047981826358742E-6</v>
      </c>
      <c r="AM820" s="5">
        <f t="shared" si="1036"/>
        <v>4.5841273608207998E-3</v>
      </c>
      <c r="AN820" s="5">
        <f t="shared" si="1037"/>
        <v>2.8590238640846389E-3</v>
      </c>
      <c r="AO820" s="5">
        <f t="shared" si="1038"/>
        <v>8.9155653977531293E-4</v>
      </c>
      <c r="AP820" s="5">
        <f t="shared" si="1039"/>
        <v>1.8534835696929267E-4</v>
      </c>
      <c r="AQ820" s="5">
        <f t="shared" si="1040"/>
        <v>2.889946842844716E-5</v>
      </c>
      <c r="AR820" s="5">
        <f t="shared" si="1041"/>
        <v>1.1429037116238424E-4</v>
      </c>
      <c r="AS820" s="5">
        <f t="shared" si="1042"/>
        <v>1.4914893436691141E-4</v>
      </c>
      <c r="AT820" s="5">
        <f t="shared" si="1043"/>
        <v>9.7319679674409711E-5</v>
      </c>
      <c r="AU820" s="5">
        <f t="shared" si="1044"/>
        <v>4.2334060658368219E-5</v>
      </c>
      <c r="AV820" s="5">
        <f t="shared" si="1045"/>
        <v>1.3811487289792642E-5</v>
      </c>
      <c r="AW820" s="5">
        <f t="shared" si="1046"/>
        <v>8.1498585588508537E-8</v>
      </c>
      <c r="AX820" s="5">
        <f t="shared" si="1047"/>
        <v>9.970477009785244E-4</v>
      </c>
      <c r="AY820" s="5">
        <f t="shared" si="1048"/>
        <v>6.2183769043840922E-4</v>
      </c>
      <c r="AZ820" s="5">
        <f t="shared" si="1049"/>
        <v>1.9391354740113062E-4</v>
      </c>
      <c r="BA820" s="5">
        <f t="shared" si="1050"/>
        <v>4.0313267640821172E-5</v>
      </c>
      <c r="BB820" s="5">
        <f t="shared" si="1051"/>
        <v>6.2856343831872598E-6</v>
      </c>
      <c r="BC820" s="5">
        <f t="shared" si="1052"/>
        <v>7.8404360472330295E-7</v>
      </c>
      <c r="BD820" s="5">
        <f t="shared" si="1053"/>
        <v>1.1880083633112681E-5</v>
      </c>
      <c r="BE820" s="5">
        <f t="shared" si="1054"/>
        <v>1.5503509141212047E-5</v>
      </c>
      <c r="BF820" s="5">
        <f t="shared" si="1055"/>
        <v>1.0116039714640862E-5</v>
      </c>
      <c r="BG820" s="5">
        <f t="shared" si="1056"/>
        <v>4.400477275868774E-6</v>
      </c>
      <c r="BH820" s="5">
        <f t="shared" si="1057"/>
        <v>1.4356557112521886E-6</v>
      </c>
      <c r="BI820" s="5">
        <f t="shared" si="1058"/>
        <v>3.7470614063682073E-7</v>
      </c>
      <c r="BJ820" s="8">
        <f t="shared" si="1059"/>
        <v>0.53154773652453191</v>
      </c>
      <c r="BK820" s="8">
        <f t="shared" si="1060"/>
        <v>0.29061495571778445</v>
      </c>
      <c r="BL820" s="8">
        <f t="shared" si="1061"/>
        <v>0.17216555667335887</v>
      </c>
      <c r="BM820" s="8">
        <f t="shared" si="1062"/>
        <v>0.30361038601412588</v>
      </c>
      <c r="BN820" s="8">
        <f t="shared" si="1063"/>
        <v>0.69597258895338987</v>
      </c>
    </row>
    <row r="821" spans="1:66" x14ac:dyDescent="0.25">
      <c r="A821" t="s">
        <v>122</v>
      </c>
      <c r="B821" t="s">
        <v>136</v>
      </c>
      <c r="C821" t="s">
        <v>133</v>
      </c>
      <c r="D821" t="s">
        <v>507</v>
      </c>
      <c r="E821">
        <f>VLOOKUP(A821,home!$A$2:$E$405,3,FALSE)</f>
        <v>1.25</v>
      </c>
      <c r="F821">
        <f>VLOOKUP(B821,home!$B$2:$E$405,3,FALSE)</f>
        <v>1.35</v>
      </c>
      <c r="G821">
        <f>VLOOKUP(C821,away!$B$2:$E$405,4,FALSE)</f>
        <v>1.31</v>
      </c>
      <c r="H821">
        <f>VLOOKUP(A821,away!$A$2:$E$405,3,FALSE)</f>
        <v>1.08901515151515</v>
      </c>
      <c r="I821">
        <f>VLOOKUP(C821,away!$B$2:$E$405,3,FALSE)</f>
        <v>0.73</v>
      </c>
      <c r="J821">
        <f>VLOOKUP(B821,home!$B$2:$E$405,4,FALSE)</f>
        <v>0.79</v>
      </c>
      <c r="K821" s="3">
        <f t="shared" si="1008"/>
        <v>2.2106250000000003</v>
      </c>
      <c r="L821" s="3">
        <f t="shared" si="1009"/>
        <v>0.62803503787878712</v>
      </c>
      <c r="M821" s="5">
        <f t="shared" si="1010"/>
        <v>5.8504006618832836E-2</v>
      </c>
      <c r="N821" s="5">
        <f t="shared" si="1011"/>
        <v>0.12933041963175737</v>
      </c>
      <c r="O821" s="5">
        <f t="shared" si="1012"/>
        <v>3.6742566012919496E-2</v>
      </c>
      <c r="P821" s="5">
        <f t="shared" si="1013"/>
        <v>8.1224034992310179E-2</v>
      </c>
      <c r="Q821" s="5">
        <f t="shared" si="1014"/>
        <v>0.14295052944922684</v>
      </c>
      <c r="R821" s="5">
        <f t="shared" si="1015"/>
        <v>1.1537809418843864E-2</v>
      </c>
      <c r="S821" s="5">
        <f t="shared" si="1016"/>
        <v>2.8191846344025849E-2</v>
      </c>
      <c r="T821" s="5">
        <f t="shared" si="1017"/>
        <v>8.977794117743787E-2</v>
      </c>
      <c r="U821" s="5">
        <f t="shared" si="1018"/>
        <v>2.5505769946531719E-2</v>
      </c>
      <c r="V821" s="5">
        <f t="shared" si="1019"/>
        <v>4.34890540225718E-3</v>
      </c>
      <c r="W821" s="5">
        <f t="shared" si="1020"/>
        <v>0.10533667138789905</v>
      </c>
      <c r="X821" s="5">
        <f t="shared" si="1021"/>
        <v>6.6155120405124543E-2</v>
      </c>
      <c r="Y821" s="5">
        <f t="shared" si="1022"/>
        <v>2.0773866774754051E-2</v>
      </c>
      <c r="Z821" s="5">
        <f t="shared" si="1023"/>
        <v>2.4153828584672779E-3</v>
      </c>
      <c r="AA821" s="5">
        <f t="shared" si="1024"/>
        <v>5.3395057314992271E-3</v>
      </c>
      <c r="AB821" s="5">
        <f t="shared" si="1025"/>
        <v>5.9018224288477413E-3</v>
      </c>
      <c r="AC821" s="5">
        <f t="shared" si="1026"/>
        <v>3.7736266388620611E-4</v>
      </c>
      <c r="AD821" s="5">
        <f t="shared" si="1027"/>
        <v>5.8214969796718599E-2</v>
      </c>
      <c r="AE821" s="5">
        <f t="shared" si="1028"/>
        <v>3.6561040761394617E-2</v>
      </c>
      <c r="AF821" s="5">
        <f t="shared" si="1029"/>
        <v>1.1480807309735172E-2</v>
      </c>
      <c r="AG821" s="5">
        <f t="shared" si="1030"/>
        <v>2.4034497512161954E-3</v>
      </c>
      <c r="AH821" s="5">
        <f t="shared" si="1031"/>
        <v>3.7923626625231742E-4</v>
      </c>
      <c r="AI821" s="5">
        <f t="shared" si="1032"/>
        <v>8.3834917108402938E-4</v>
      </c>
      <c r="AJ821" s="5">
        <f t="shared" si="1033"/>
        <v>9.2663781816381655E-4</v>
      </c>
      <c r="AK821" s="5">
        <f t="shared" si="1034"/>
        <v>6.8281624225946243E-4</v>
      </c>
      <c r="AL821" s="5">
        <f t="shared" si="1035"/>
        <v>2.0956457506223394E-5</v>
      </c>
      <c r="AM821" s="5">
        <f t="shared" si="1036"/>
        <v>2.5738293521374193E-2</v>
      </c>
      <c r="AN821" s="5">
        <f t="shared" si="1037"/>
        <v>1.6164550146631585E-2</v>
      </c>
      <c r="AO821" s="5">
        <f t="shared" si="1038"/>
        <v>5.075951931816659E-3</v>
      </c>
      <c r="AP821" s="5">
        <f t="shared" si="1039"/>
        <v>1.0626252212564595E-3</v>
      </c>
      <c r="AQ821" s="5">
        <f t="shared" si="1040"/>
        <v>1.6684146777068876E-4</v>
      </c>
      <c r="AR821" s="5">
        <f t="shared" si="1041"/>
        <v>4.7634732568156803E-5</v>
      </c>
      <c r="AS821" s="5">
        <f t="shared" si="1042"/>
        <v>1.0530253068348166E-4</v>
      </c>
      <c r="AT821" s="5">
        <f t="shared" si="1043"/>
        <v>1.1639220344608586E-4</v>
      </c>
      <c r="AU821" s="5">
        <f t="shared" si="1044"/>
        <v>8.5766504914334523E-5</v>
      </c>
      <c r="AV821" s="5">
        <f t="shared" si="1045"/>
        <v>4.73993949815627E-5</v>
      </c>
      <c r="AW821" s="5">
        <f t="shared" si="1046"/>
        <v>8.0819157912568656E-7</v>
      </c>
      <c r="AX821" s="5">
        <f t="shared" si="1047"/>
        <v>9.4829525192813031E-3</v>
      </c>
      <c r="AY821" s="5">
        <f t="shared" si="1048"/>
        <v>5.9556264446495736E-3</v>
      </c>
      <c r="AZ821" s="5">
        <f t="shared" si="1049"/>
        <v>1.8701710398787001E-3</v>
      </c>
      <c r="BA821" s="5">
        <f t="shared" si="1050"/>
        <v>3.9151097995667676E-4</v>
      </c>
      <c r="BB821" s="5">
        <f t="shared" si="1051"/>
        <v>6.1470653281763124E-5</v>
      </c>
      <c r="BC821" s="5">
        <f t="shared" si="1052"/>
        <v>7.7211448124491799E-6</v>
      </c>
      <c r="BD821" s="5">
        <f t="shared" si="1053"/>
        <v>4.9860468454647066E-6</v>
      </c>
      <c r="BE821" s="5">
        <f t="shared" si="1054"/>
        <v>1.1022279807755418E-5</v>
      </c>
      <c r="BF821" s="5">
        <f t="shared" si="1055"/>
        <v>1.2183063650009666E-5</v>
      </c>
      <c r="BG821" s="5">
        <f t="shared" si="1056"/>
        <v>8.9773950271008728E-6</v>
      </c>
      <c r="BH821" s="5">
        <f t="shared" si="1057"/>
        <v>4.9614134704462182E-6</v>
      </c>
      <c r="BI821" s="5">
        <f t="shared" si="1058"/>
        <v>2.1935649306210328E-6</v>
      </c>
      <c r="BJ821" s="8">
        <f t="shared" si="1059"/>
        <v>0.72896253151597434</v>
      </c>
      <c r="BK821" s="8">
        <f t="shared" si="1060"/>
        <v>0.17862273892346808</v>
      </c>
      <c r="BL821" s="8">
        <f t="shared" si="1061"/>
        <v>8.830133216672674E-2</v>
      </c>
      <c r="BM821" s="8">
        <f t="shared" si="1062"/>
        <v>0.53205780108767531</v>
      </c>
      <c r="BN821" s="8">
        <f t="shared" si="1063"/>
        <v>0.4602893661238906</v>
      </c>
    </row>
    <row r="822" spans="1:66" x14ac:dyDescent="0.25">
      <c r="A822" t="s">
        <v>122</v>
      </c>
      <c r="B822" t="s">
        <v>131</v>
      </c>
      <c r="C822" t="s">
        <v>123</v>
      </c>
      <c r="D822" t="s">
        <v>507</v>
      </c>
      <c r="E822">
        <f>VLOOKUP(A822,home!$A$2:$E$405,3,FALSE)</f>
        <v>1.25</v>
      </c>
      <c r="F822">
        <f>VLOOKUP(B822,home!$B$2:$E$405,3,FALSE)</f>
        <v>1.05</v>
      </c>
      <c r="G822">
        <f>VLOOKUP(C822,away!$B$2:$E$405,4,FALSE)</f>
        <v>0.95</v>
      </c>
      <c r="H822">
        <f>VLOOKUP(A822,away!$A$2:$E$405,3,FALSE)</f>
        <v>1.08901515151515</v>
      </c>
      <c r="I822">
        <f>VLOOKUP(C822,away!$B$2:$E$405,3,FALSE)</f>
        <v>0.73</v>
      </c>
      <c r="J822">
        <f>VLOOKUP(B822,home!$B$2:$E$405,4,FALSE)</f>
        <v>1.0900000000000001</v>
      </c>
      <c r="K822" s="3">
        <f t="shared" si="1008"/>
        <v>1.246875</v>
      </c>
      <c r="L822" s="3">
        <f t="shared" si="1009"/>
        <v>0.86652935606060499</v>
      </c>
      <c r="M822" s="5">
        <f t="shared" si="1010"/>
        <v>0.12082593098321487</v>
      </c>
      <c r="N822" s="5">
        <f t="shared" si="1011"/>
        <v>0.15065483269469604</v>
      </c>
      <c r="O822" s="5">
        <f t="shared" si="1012"/>
        <v>0.10469921617030828</v>
      </c>
      <c r="P822" s="5">
        <f t="shared" si="1013"/>
        <v>0.13054683516235313</v>
      </c>
      <c r="Q822" s="5">
        <f t="shared" si="1014"/>
        <v>9.3923872258099561E-2</v>
      </c>
      <c r="R822" s="5">
        <f t="shared" si="1015"/>
        <v>4.5362472184053662E-2</v>
      </c>
      <c r="S822" s="5">
        <f t="shared" si="1016"/>
        <v>3.5262455733269173E-2</v>
      </c>
      <c r="T822" s="5">
        <f t="shared" si="1017"/>
        <v>8.1387792546529544E-2</v>
      </c>
      <c r="U822" s="5">
        <f t="shared" si="1018"/>
        <v>5.6561332504491905E-2</v>
      </c>
      <c r="V822" s="5">
        <f t="shared" si="1019"/>
        <v>4.2332726634744695E-3</v>
      </c>
      <c r="W822" s="5">
        <f t="shared" si="1020"/>
        <v>3.9037109407272647E-2</v>
      </c>
      <c r="X822" s="5">
        <f t="shared" si="1021"/>
        <v>3.3826801277151354E-2</v>
      </c>
      <c r="Y822" s="5">
        <f t="shared" si="1022"/>
        <v>1.4655958164140006E-2</v>
      </c>
      <c r="Z822" s="5">
        <f t="shared" si="1023"/>
        <v>1.3102637936988378E-2</v>
      </c>
      <c r="AA822" s="5">
        <f t="shared" si="1024"/>
        <v>1.6337351677682382E-2</v>
      </c>
      <c r="AB822" s="5">
        <f t="shared" si="1025"/>
        <v>1.0185317686555111E-2</v>
      </c>
      <c r="AC822" s="5">
        <f t="shared" si="1026"/>
        <v>2.8586596855638402E-4</v>
      </c>
      <c r="AD822" s="5">
        <f t="shared" si="1027"/>
        <v>1.2168598948048261E-2</v>
      </c>
      <c r="AE822" s="5">
        <f t="shared" si="1028"/>
        <v>1.0544448210612014E-2</v>
      </c>
      <c r="AF822" s="5">
        <f t="shared" si="1029"/>
        <v>4.568536958978014E-3</v>
      </c>
      <c r="AG822" s="5">
        <f t="shared" si="1030"/>
        <v>1.3195904630674312E-3</v>
      </c>
      <c r="AH822" s="5">
        <f t="shared" si="1031"/>
        <v>2.8384551035584467E-3</v>
      </c>
      <c r="AI822" s="5">
        <f t="shared" si="1032"/>
        <v>3.5391987072494382E-3</v>
      </c>
      <c r="AJ822" s="5">
        <f t="shared" si="1033"/>
        <v>2.2064691940508218E-3</v>
      </c>
      <c r="AK822" s="5">
        <f t="shared" si="1034"/>
        <v>9.1706375877737315E-4</v>
      </c>
      <c r="AL822" s="5">
        <f t="shared" si="1035"/>
        <v>1.2354598775933649E-5</v>
      </c>
      <c r="AM822" s="5">
        <f t="shared" si="1036"/>
        <v>3.0345443626695382E-3</v>
      </c>
      <c r="AN822" s="5">
        <f t="shared" si="1037"/>
        <v>2.6295217725213738E-3</v>
      </c>
      <c r="AO822" s="5">
        <f t="shared" si="1038"/>
        <v>1.1392789041451434E-3</v>
      </c>
      <c r="AP822" s="5">
        <f t="shared" si="1039"/>
        <v>3.2907287172744101E-4</v>
      </c>
      <c r="AQ822" s="5">
        <f t="shared" si="1040"/>
        <v>7.1287825908748344E-5</v>
      </c>
      <c r="AR822" s="5">
        <f t="shared" si="1041"/>
        <v>4.9192093461868796E-4</v>
      </c>
      <c r="AS822" s="5">
        <f t="shared" si="1042"/>
        <v>6.1336391535267648E-4</v>
      </c>
      <c r="AT822" s="5">
        <f t="shared" si="1043"/>
        <v>3.8239406597768429E-4</v>
      </c>
      <c r="AU822" s="5">
        <f t="shared" si="1044"/>
        <v>1.589325336719751E-4</v>
      </c>
      <c r="AV822" s="5">
        <f t="shared" si="1045"/>
        <v>4.9542250730560948E-5</v>
      </c>
      <c r="AW822" s="5">
        <f t="shared" si="1046"/>
        <v>3.7079369671502335E-7</v>
      </c>
      <c r="AX822" s="5">
        <f t="shared" si="1047"/>
        <v>6.3061625036726302E-4</v>
      </c>
      <c r="AY822" s="5">
        <f t="shared" si="1048"/>
        <v>5.4644749335209771E-4</v>
      </c>
      <c r="AZ822" s="5">
        <f t="shared" si="1049"/>
        <v>2.3675639726766247E-4</v>
      </c>
      <c r="BA822" s="5">
        <f t="shared" si="1050"/>
        <v>6.8385456155858789E-5</v>
      </c>
      <c r="BB822" s="5">
        <f t="shared" si="1051"/>
        <v>1.4814501321661757E-5</v>
      </c>
      <c r="BC822" s="5">
        <f t="shared" si="1052"/>
        <v>2.56744005812371E-6</v>
      </c>
      <c r="BD822" s="5">
        <f t="shared" si="1053"/>
        <v>7.104398845131043E-5</v>
      </c>
      <c r="BE822" s="5">
        <f t="shared" si="1054"/>
        <v>8.8582973100227676E-5</v>
      </c>
      <c r="BF822" s="5">
        <f t="shared" si="1055"/>
        <v>5.5225947292173198E-5</v>
      </c>
      <c r="BG822" s="5">
        <f t="shared" si="1056"/>
        <v>2.2953284343309496E-5</v>
      </c>
      <c r="BH822" s="5">
        <f t="shared" si="1057"/>
        <v>7.1549691038910003E-6</v>
      </c>
      <c r="BI822" s="5">
        <f t="shared" si="1058"/>
        <v>1.7842704202828201E-6</v>
      </c>
      <c r="BJ822" s="8">
        <f t="shared" si="1059"/>
        <v>0.45079083420408989</v>
      </c>
      <c r="BK822" s="8">
        <f t="shared" si="1060"/>
        <v>0.29171316260299607</v>
      </c>
      <c r="BL822" s="8">
        <f t="shared" si="1061"/>
        <v>0.24458977611979024</v>
      </c>
      <c r="BM822" s="8">
        <f t="shared" si="1062"/>
        <v>0.35363717471148365</v>
      </c>
      <c r="BN822" s="8">
        <f t="shared" si="1063"/>
        <v>0.64601315945272553</v>
      </c>
    </row>
    <row r="823" spans="1:66" x14ac:dyDescent="0.25">
      <c r="A823" t="s">
        <v>145</v>
      </c>
      <c r="B823" t="s">
        <v>388</v>
      </c>
      <c r="C823" t="s">
        <v>434</v>
      </c>
      <c r="D823" t="s">
        <v>507</v>
      </c>
      <c r="E823">
        <f>VLOOKUP(A823,home!$A$2:$E$405,3,FALSE)</f>
        <v>1.40149625935162</v>
      </c>
      <c r="F823">
        <f>VLOOKUP(B823,home!$B$2:$E$405,3,FALSE)</f>
        <v>1.27</v>
      </c>
      <c r="G823">
        <f>VLOOKUP(C823,away!$B$2:$E$405,4,FALSE)</f>
        <v>0.99</v>
      </c>
      <c r="H823">
        <f>VLOOKUP(A823,away!$A$2:$E$405,3,FALSE)</f>
        <v>1.22194513715711</v>
      </c>
      <c r="I823">
        <f>VLOOKUP(C823,away!$B$2:$E$405,3,FALSE)</f>
        <v>0.59</v>
      </c>
      <c r="J823">
        <f>VLOOKUP(B823,home!$B$2:$E$405,4,FALSE)</f>
        <v>1.18</v>
      </c>
      <c r="K823" s="3">
        <f t="shared" si="1008"/>
        <v>1.7621012468827919</v>
      </c>
      <c r="L823" s="3">
        <f t="shared" si="1009"/>
        <v>0.85071820448877988</v>
      </c>
      <c r="M823" s="5">
        <f t="shared" si="1010"/>
        <v>7.3327508692591872E-2</v>
      </c>
      <c r="N823" s="5">
        <f t="shared" si="1011"/>
        <v>0.12921049449802491</v>
      </c>
      <c r="O823" s="5">
        <f t="shared" si="1012"/>
        <v>6.2381046534597161E-2</v>
      </c>
      <c r="P823" s="5">
        <f t="shared" si="1013"/>
        <v>0.10992171988046712</v>
      </c>
      <c r="Q823" s="5">
        <f t="shared" si="1014"/>
        <v>0.11384098673265593</v>
      </c>
      <c r="R823" s="5">
        <f t="shared" si="1015"/>
        <v>2.6534345951021759E-2</v>
      </c>
      <c r="S823" s="5">
        <f t="shared" si="1016"/>
        <v>4.1194582759295967E-2</v>
      </c>
      <c r="T823" s="5">
        <f t="shared" si="1017"/>
        <v>9.6846599830436059E-2</v>
      </c>
      <c r="U823" s="5">
        <f t="shared" si="1018"/>
        <v>4.6756204085514799E-2</v>
      </c>
      <c r="V823" s="5">
        <f t="shared" si="1019"/>
        <v>6.8614228402533771E-3</v>
      </c>
      <c r="W823" s="5">
        <f t="shared" si="1020"/>
        <v>6.6866448222660121E-2</v>
      </c>
      <c r="X823" s="5">
        <f t="shared" si="1021"/>
        <v>5.6884504772523381E-2</v>
      </c>
      <c r="Y823" s="5">
        <f t="shared" si="1022"/>
        <v>2.4196341881657261E-2</v>
      </c>
      <c r="Z823" s="5">
        <f t="shared" si="1023"/>
        <v>7.5244170482457861E-3</v>
      </c>
      <c r="AA823" s="5">
        <f t="shared" si="1024"/>
        <v>1.3258784662780037E-2</v>
      </c>
      <c r="AB823" s="5">
        <f t="shared" si="1025"/>
        <v>1.1681660493217571E-2</v>
      </c>
      <c r="AC823" s="5">
        <f t="shared" si="1026"/>
        <v>6.4285168424108757E-4</v>
      </c>
      <c r="AD823" s="5">
        <f t="shared" si="1027"/>
        <v>2.945636294694327E-2</v>
      </c>
      <c r="AE823" s="5">
        <f t="shared" si="1028"/>
        <v>2.5059064196993403E-2</v>
      </c>
      <c r="AF823" s="5">
        <f t="shared" si="1029"/>
        <v>1.0659101049917647E-2</v>
      </c>
      <c r="AG823" s="5">
        <f t="shared" si="1030"/>
        <v>3.0226304355501369E-3</v>
      </c>
      <c r="AH823" s="5">
        <f t="shared" si="1031"/>
        <v>1.6002896402771045E-3</v>
      </c>
      <c r="AI823" s="5">
        <f t="shared" si="1032"/>
        <v>2.8198723705059004E-3</v>
      </c>
      <c r="AJ823" s="5">
        <f t="shared" si="1033"/>
        <v>2.4844503100593909E-3</v>
      </c>
      <c r="AK823" s="5">
        <f t="shared" si="1034"/>
        <v>1.4592843297246637E-3</v>
      </c>
      <c r="AL823" s="5">
        <f t="shared" si="1035"/>
        <v>3.8546714061198869E-5</v>
      </c>
      <c r="AM823" s="5">
        <f t="shared" si="1036"/>
        <v>1.038101877548816E-2</v>
      </c>
      <c r="AN823" s="5">
        <f t="shared" si="1037"/>
        <v>8.8313216534475995E-3</v>
      </c>
      <c r="AO823" s="5">
        <f t="shared" si="1038"/>
        <v>3.756483050141912E-3</v>
      </c>
      <c r="AP823" s="5">
        <f t="shared" si="1039"/>
        <v>1.0652361718697543E-3</v>
      </c>
      <c r="AQ823" s="5">
        <f t="shared" si="1040"/>
        <v>2.265539508723846E-4</v>
      </c>
      <c r="AR823" s="5">
        <f t="shared" si="1041"/>
        <v>2.7227910588770686E-4</v>
      </c>
      <c r="AS823" s="5">
        <f t="shared" si="1042"/>
        <v>4.7978335198486E-4</v>
      </c>
      <c r="AT823" s="5">
        <f t="shared" si="1043"/>
        <v>4.2271342138306371E-4</v>
      </c>
      <c r="AU823" s="5">
        <f t="shared" si="1044"/>
        <v>2.4828794896439581E-4</v>
      </c>
      <c r="AV823" s="5">
        <f t="shared" si="1045"/>
        <v>1.0937712611403326E-4</v>
      </c>
      <c r="AW823" s="5">
        <f t="shared" si="1046"/>
        <v>1.6050976036196296E-6</v>
      </c>
      <c r="AX823" s="5">
        <f t="shared" si="1047"/>
        <v>3.0487343547002266E-3</v>
      </c>
      <c r="AY823" s="5">
        <f t="shared" si="1048"/>
        <v>2.5936138161938359E-3</v>
      </c>
      <c r="AZ823" s="5">
        <f t="shared" si="1049"/>
        <v>1.1032172444248561E-3</v>
      </c>
      <c r="BA823" s="5">
        <f t="shared" si="1050"/>
        <v>3.1284233111272434E-4</v>
      </c>
      <c r="BB823" s="5">
        <f t="shared" si="1051"/>
        <v>6.6535166553075286E-5</v>
      </c>
      <c r="BC823" s="5">
        <f t="shared" si="1052"/>
        <v>1.132053548507883E-5</v>
      </c>
      <c r="BD823" s="5">
        <f t="shared" si="1053"/>
        <v>3.8605465346766716E-5</v>
      </c>
      <c r="BE823" s="5">
        <f t="shared" si="1054"/>
        <v>6.8026738624028045E-5</v>
      </c>
      <c r="BF823" s="5">
        <f t="shared" si="1055"/>
        <v>5.9935000475384802E-5</v>
      </c>
      <c r="BG823" s="5">
        <f t="shared" si="1056"/>
        <v>3.5203846356532094E-5</v>
      </c>
      <c r="BH823" s="5">
        <f t="shared" si="1057"/>
        <v>1.5508185389978862E-5</v>
      </c>
      <c r="BI823" s="5">
        <f t="shared" si="1058"/>
        <v>5.4653985625142497E-6</v>
      </c>
      <c r="BJ823" s="8">
        <f t="shared" si="1059"/>
        <v>0.58743941161765156</v>
      </c>
      <c r="BK823" s="8">
        <f t="shared" si="1060"/>
        <v>0.23458024638710442</v>
      </c>
      <c r="BL823" s="8">
        <f t="shared" si="1061"/>
        <v>0.17073112396678763</v>
      </c>
      <c r="BM823" s="8">
        <f t="shared" si="1062"/>
        <v>0.48246708801184057</v>
      </c>
      <c r="BN823" s="8">
        <f t="shared" si="1063"/>
        <v>0.51521610228935866</v>
      </c>
    </row>
    <row r="824" spans="1:66" x14ac:dyDescent="0.25">
      <c r="A824" t="s">
        <v>145</v>
      </c>
      <c r="B824" t="s">
        <v>391</v>
      </c>
      <c r="C824" t="s">
        <v>423</v>
      </c>
      <c r="D824" t="s">
        <v>507</v>
      </c>
      <c r="E824">
        <f>VLOOKUP(A824,home!$A$2:$E$405,3,FALSE)</f>
        <v>1.40149625935162</v>
      </c>
      <c r="F824">
        <f>VLOOKUP(B824,home!$B$2:$E$405,3,FALSE)</f>
        <v>0.94</v>
      </c>
      <c r="G824">
        <f>VLOOKUP(C824,away!$B$2:$E$405,4,FALSE)</f>
        <v>0.6</v>
      </c>
      <c r="H824">
        <f>VLOOKUP(A824,away!$A$2:$E$405,3,FALSE)</f>
        <v>1.22194513715711</v>
      </c>
      <c r="I824">
        <f>VLOOKUP(C824,away!$B$2:$E$405,3,FALSE)</f>
        <v>1.35</v>
      </c>
      <c r="J824">
        <f>VLOOKUP(B824,home!$B$2:$E$405,4,FALSE)</f>
        <v>1.46</v>
      </c>
      <c r="K824" s="3">
        <f t="shared" si="1008"/>
        <v>0.79044389027431372</v>
      </c>
      <c r="L824" s="3">
        <f t="shared" si="1009"/>
        <v>2.4084538653366638</v>
      </c>
      <c r="M824" s="5">
        <f t="shared" si="1010"/>
        <v>4.0807158659956884E-2</v>
      </c>
      <c r="N824" s="5">
        <f t="shared" si="1011"/>
        <v>3.2255769242217472E-2</v>
      </c>
      <c r="O824" s="5">
        <f t="shared" si="1012"/>
        <v>9.8282159007979666E-2</v>
      </c>
      <c r="P824" s="5">
        <f t="shared" si="1013"/>
        <v>7.7686532110826143E-2</v>
      </c>
      <c r="Q824" s="5">
        <f t="shared" si="1014"/>
        <v>1.274818786180446E-2</v>
      </c>
      <c r="R824" s="5">
        <f t="shared" si="1015"/>
        <v>0.11835402287820065</v>
      </c>
      <c r="S824" s="5">
        <f t="shared" si="1016"/>
        <v>3.6973888097044959E-2</v>
      </c>
      <c r="T824" s="5">
        <f t="shared" si="1017"/>
        <v>3.0703422331800893E-2</v>
      </c>
      <c r="U824" s="5">
        <f t="shared" si="1018"/>
        <v>9.3552214273460055E-2</v>
      </c>
      <c r="V824" s="5">
        <f t="shared" si="1019"/>
        <v>7.8209947013585298E-3</v>
      </c>
      <c r="W824" s="5">
        <f t="shared" si="1020"/>
        <v>3.3589090691441693E-3</v>
      </c>
      <c r="X824" s="5">
        <f t="shared" si="1021"/>
        <v>8.0897775308946505E-3</v>
      </c>
      <c r="Y824" s="5">
        <f t="shared" si="1022"/>
        <v>9.7419279819984574E-3</v>
      </c>
      <c r="Z824" s="5">
        <f t="shared" si="1023"/>
        <v>9.5016734626382091E-2</v>
      </c>
      <c r="AA824" s="5">
        <f t="shared" si="1024"/>
        <v>7.5105397359239545E-2</v>
      </c>
      <c r="AB824" s="5">
        <f t="shared" si="1025"/>
        <v>2.968330123461773E-2</v>
      </c>
      <c r="AC824" s="5">
        <f t="shared" si="1026"/>
        <v>9.3057501422216815E-4</v>
      </c>
      <c r="AD824" s="5">
        <f t="shared" si="1027"/>
        <v>6.6375728792299757E-4</v>
      </c>
      <c r="AE824" s="5">
        <f t="shared" si="1028"/>
        <v>1.5986288057435244E-3</v>
      </c>
      <c r="AF824" s="5">
        <f t="shared" si="1029"/>
        <v>1.9251118632157634E-3</v>
      </c>
      <c r="AG824" s="5">
        <f t="shared" si="1030"/>
        <v>1.5455143693891571E-3</v>
      </c>
      <c r="AH824" s="5">
        <f t="shared" si="1031"/>
        <v>5.7210855445644505E-2</v>
      </c>
      <c r="AI824" s="5">
        <f t="shared" si="1032"/>
        <v>4.5221971144376649E-2</v>
      </c>
      <c r="AJ824" s="5">
        <f t="shared" si="1033"/>
        <v>1.7872715398616915E-2</v>
      </c>
      <c r="AK824" s="5">
        <f t="shared" si="1034"/>
        <v>4.7091262298161298E-3</v>
      </c>
      <c r="AL824" s="5">
        <f t="shared" si="1035"/>
        <v>7.0863199593303232E-5</v>
      </c>
      <c r="AM824" s="5">
        <f t="shared" si="1036"/>
        <v>1.049325785727564E-4</v>
      </c>
      <c r="AN824" s="5">
        <f t="shared" si="1037"/>
        <v>2.5272527446329831E-4</v>
      </c>
      <c r="AO824" s="5">
        <f t="shared" si="1038"/>
        <v>3.0433858207470015E-4</v>
      </c>
      <c r="AP824" s="5">
        <f t="shared" si="1039"/>
        <v>2.4432847812296367E-4</v>
      </c>
      <c r="AQ824" s="5">
        <f t="shared" si="1040"/>
        <v>1.4711346688676911E-4</v>
      </c>
      <c r="AR824" s="5">
        <f t="shared" si="1041"/>
        <v>2.7557941187455911E-2</v>
      </c>
      <c r="AS824" s="5">
        <f t="shared" si="1042"/>
        <v>2.178300624016339E-2</v>
      </c>
      <c r="AT824" s="5">
        <f t="shared" si="1043"/>
        <v>8.6091220971721994E-3</v>
      </c>
      <c r="AU824" s="5">
        <f t="shared" si="1044"/>
        <v>2.2683426541117847E-3</v>
      </c>
      <c r="AV824" s="5">
        <f t="shared" si="1045"/>
        <v>4.4824939799782015E-4</v>
      </c>
      <c r="AW824" s="5">
        <f t="shared" si="1046"/>
        <v>3.7473791442076587E-6</v>
      </c>
      <c r="AX824" s="5">
        <f t="shared" si="1047"/>
        <v>1.3823885937260771E-5</v>
      </c>
      <c r="AY824" s="5">
        <f t="shared" si="1048"/>
        <v>3.329419151956885E-5</v>
      </c>
      <c r="AZ824" s="5">
        <f t="shared" si="1049"/>
        <v>4.0093762129282396E-5</v>
      </c>
      <c r="BA824" s="5">
        <f t="shared" si="1050"/>
        <v>3.218799212538631E-5</v>
      </c>
      <c r="BB824" s="5">
        <f t="shared" si="1051"/>
        <v>1.938082351295319E-5</v>
      </c>
      <c r="BC824" s="5">
        <f t="shared" si="1052"/>
        <v>9.3355638606359572E-6</v>
      </c>
      <c r="BD824" s="5">
        <f t="shared" si="1053"/>
        <v>1.1062004995608112E-2</v>
      </c>
      <c r="BE824" s="5">
        <f t="shared" si="1054"/>
        <v>8.7438942629623692E-3</v>
      </c>
      <c r="BF824" s="5">
        <f t="shared" si="1055"/>
        <v>3.4557788986816127E-3</v>
      </c>
      <c r="BG824" s="5">
        <f t="shared" si="1056"/>
        <v>9.1053310553392626E-4</v>
      </c>
      <c r="BH824" s="5">
        <f t="shared" si="1057"/>
        <v>1.7993133254044717E-4</v>
      </c>
      <c r="BI824" s="5">
        <f t="shared" si="1058"/>
        <v>2.8445124495102459E-5</v>
      </c>
      <c r="BJ824" s="8">
        <f t="shared" si="1059"/>
        <v>0.10383256094333711</v>
      </c>
      <c r="BK824" s="8">
        <f t="shared" si="1060"/>
        <v>0.16432330597452155</v>
      </c>
      <c r="BL824" s="8">
        <f t="shared" si="1061"/>
        <v>0.62503901226867464</v>
      </c>
      <c r="BM824" s="8">
        <f t="shared" si="1062"/>
        <v>0.6080482372395547</v>
      </c>
      <c r="BN824" s="8">
        <f t="shared" si="1063"/>
        <v>0.38013382976098531</v>
      </c>
    </row>
    <row r="825" spans="1:66" x14ac:dyDescent="0.25">
      <c r="A825" t="s">
        <v>145</v>
      </c>
      <c r="B825" t="s">
        <v>425</v>
      </c>
      <c r="C825" t="s">
        <v>355</v>
      </c>
      <c r="D825" t="s">
        <v>507</v>
      </c>
      <c r="E825">
        <f>VLOOKUP(A825,home!$A$2:$E$405,3,FALSE)</f>
        <v>1.40149625935162</v>
      </c>
      <c r="F825">
        <f>VLOOKUP(B825,home!$B$2:$E$405,3,FALSE)</f>
        <v>1.34</v>
      </c>
      <c r="G825">
        <f>VLOOKUP(C825,away!$B$2:$E$405,4,FALSE)</f>
        <v>1.82</v>
      </c>
      <c r="H825">
        <f>VLOOKUP(A825,away!$A$2:$E$405,3,FALSE)</f>
        <v>1.22194513715711</v>
      </c>
      <c r="I825">
        <f>VLOOKUP(C825,away!$B$2:$E$405,3,FALSE)</f>
        <v>0.71</v>
      </c>
      <c r="J825">
        <f>VLOOKUP(B825,home!$B$2:$E$405,4,FALSE)</f>
        <v>0.63</v>
      </c>
      <c r="K825" s="3">
        <f t="shared" si="1008"/>
        <v>3.4179690773067315</v>
      </c>
      <c r="L825" s="3">
        <f t="shared" si="1009"/>
        <v>0.54657605985037527</v>
      </c>
      <c r="M825" s="5">
        <f t="shared" si="1010"/>
        <v>1.8976666430030469E-2</v>
      </c>
      <c r="N825" s="5">
        <f t="shared" si="1011"/>
        <v>6.4861659048208883E-2</v>
      </c>
      <c r="O825" s="5">
        <f t="shared" si="1012"/>
        <v>1.0372191566420941E-2</v>
      </c>
      <c r="P825" s="5">
        <f t="shared" si="1013"/>
        <v>3.5451830037928449E-2</v>
      </c>
      <c r="Q825" s="5">
        <f t="shared" si="1014"/>
        <v>0.11084757246479517</v>
      </c>
      <c r="R825" s="5">
        <f t="shared" si="1015"/>
        <v>2.8345957991938245E-3</v>
      </c>
      <c r="S825" s="5">
        <f t="shared" si="1016"/>
        <v>1.6557600589021733E-2</v>
      </c>
      <c r="T825" s="5">
        <f t="shared" si="1017"/>
        <v>6.058662940178669E-2</v>
      </c>
      <c r="U825" s="5">
        <f t="shared" si="1018"/>
        <v>9.6885607883080548E-3</v>
      </c>
      <c r="V825" s="5">
        <f t="shared" si="1019"/>
        <v>3.4369532714893757E-3</v>
      </c>
      <c r="W825" s="5">
        <f t="shared" si="1020"/>
        <v>0.12629119165972899</v>
      </c>
      <c r="X825" s="5">
        <f t="shared" si="1021"/>
        <v>6.9027741931183231E-2</v>
      </c>
      <c r="Y825" s="5">
        <f t="shared" si="1022"/>
        <v>1.8864455602557333E-2</v>
      </c>
      <c r="Z825" s="5">
        <f t="shared" si="1023"/>
        <v>5.1644073439726225E-4</v>
      </c>
      <c r="AA825" s="5">
        <f t="shared" si="1024"/>
        <v>1.7651784604314213E-3</v>
      </c>
      <c r="AB825" s="5">
        <f t="shared" si="1025"/>
        <v>3.0166626968412512E-3</v>
      </c>
      <c r="AC825" s="5">
        <f t="shared" si="1026"/>
        <v>4.0130297541459396E-4</v>
      </c>
      <c r="AD825" s="5">
        <f t="shared" si="1027"/>
        <v>0.10791484695729288</v>
      </c>
      <c r="AE825" s="5">
        <f t="shared" si="1028"/>
        <v>5.8983671849273396E-2</v>
      </c>
      <c r="AF825" s="5">
        <f t="shared" si="1029"/>
        <v>1.6119531477441672E-2</v>
      </c>
      <c r="AG825" s="5">
        <f t="shared" si="1030"/>
        <v>2.9368500005247239E-3</v>
      </c>
      <c r="AH825" s="5">
        <f t="shared" si="1031"/>
        <v>7.0568535438272421E-5</v>
      </c>
      <c r="AI825" s="5">
        <f t="shared" si="1032"/>
        <v>2.4120107195883941E-4</v>
      </c>
      <c r="AJ825" s="5">
        <f t="shared" si="1033"/>
        <v>4.122089026842745E-4</v>
      </c>
      <c r="AK825" s="5">
        <f t="shared" si="1034"/>
        <v>4.6963909425512995E-4</v>
      </c>
      <c r="AL825" s="5">
        <f t="shared" si="1035"/>
        <v>2.9988248843535823E-5</v>
      </c>
      <c r="AM825" s="5">
        <f t="shared" si="1036"/>
        <v>7.3769921976463065E-2</v>
      </c>
      <c r="AN825" s="5">
        <f t="shared" si="1037"/>
        <v>4.0320873289364789E-2</v>
      </c>
      <c r="AO825" s="5">
        <f t="shared" si="1038"/>
        <v>1.1019212026113622E-2</v>
      </c>
      <c r="AP825" s="5">
        <f t="shared" si="1039"/>
        <v>2.0076124972963519E-3</v>
      </c>
      <c r="AQ825" s="5">
        <f t="shared" si="1040"/>
        <v>2.7432823211965299E-4</v>
      </c>
      <c r="AR825" s="5">
        <f t="shared" si="1041"/>
        <v>7.7142144098525038E-6</v>
      </c>
      <c r="AS825" s="5">
        <f t="shared" si="1042"/>
        <v>2.636694630858986E-5</v>
      </c>
      <c r="AT825" s="5">
        <f t="shared" si="1043"/>
        <v>4.5060703572883512E-5</v>
      </c>
      <c r="AU825" s="5">
        <f t="shared" si="1044"/>
        <v>5.1338697137933592E-5</v>
      </c>
      <c r="AV825" s="5">
        <f t="shared" si="1045"/>
        <v>4.386851982166816E-5</v>
      </c>
      <c r="AW825" s="5">
        <f t="shared" si="1046"/>
        <v>1.5562069125729146E-6</v>
      </c>
      <c r="AX825" s="5">
        <f t="shared" si="1047"/>
        <v>4.202388535848018E-2</v>
      </c>
      <c r="AY825" s="5">
        <f t="shared" si="1048"/>
        <v>2.2969249678841969E-2</v>
      </c>
      <c r="AZ825" s="5">
        <f t="shared" si="1049"/>
        <v>6.2772209935904703E-3</v>
      </c>
      <c r="BA825" s="5">
        <f t="shared" si="1050"/>
        <v>1.1436595724955794E-3</v>
      </c>
      <c r="BB825" s="5">
        <f t="shared" si="1051"/>
        <v>1.5627423573619955E-4</v>
      </c>
      <c r="BC825" s="5">
        <f t="shared" si="1052"/>
        <v>1.7083151204964133E-5</v>
      </c>
      <c r="BD825" s="5">
        <f t="shared" si="1053"/>
        <v>7.0273415282969489E-7</v>
      </c>
      <c r="BE825" s="5">
        <f t="shared" si="1054"/>
        <v>2.4019236039392405E-6</v>
      </c>
      <c r="BF825" s="5">
        <f t="shared" si="1055"/>
        <v>4.1048503021587329E-6</v>
      </c>
      <c r="BG825" s="5">
        <f t="shared" si="1056"/>
        <v>4.6767504665839135E-6</v>
      </c>
      <c r="BH825" s="5">
        <f t="shared" si="1057"/>
        <v>3.9962471192659119E-6</v>
      </c>
      <c r="BI825" s="5">
        <f t="shared" si="1058"/>
        <v>2.7318098157853973E-6</v>
      </c>
      <c r="BJ825" s="8">
        <f t="shared" si="1059"/>
        <v>0.83641347140450006</v>
      </c>
      <c r="BK825" s="8">
        <f t="shared" si="1060"/>
        <v>9.7823591231570112E-2</v>
      </c>
      <c r="BL825" s="8">
        <f t="shared" si="1061"/>
        <v>2.9063770312243501E-2</v>
      </c>
      <c r="BM825" s="8">
        <f t="shared" si="1062"/>
        <v>0.69750506486420372</v>
      </c>
      <c r="BN825" s="8">
        <f t="shared" si="1063"/>
        <v>0.24334451534657775</v>
      </c>
    </row>
    <row r="826" spans="1:66" x14ac:dyDescent="0.25">
      <c r="A826" t="s">
        <v>145</v>
      </c>
      <c r="B826" t="s">
        <v>427</v>
      </c>
      <c r="C826" t="s">
        <v>347</v>
      </c>
      <c r="D826" t="s">
        <v>507</v>
      </c>
      <c r="E826">
        <f>VLOOKUP(A826,home!$A$2:$E$405,3,FALSE)</f>
        <v>1.40149625935162</v>
      </c>
      <c r="F826">
        <f>VLOOKUP(B826,home!$B$2:$E$405,3,FALSE)</f>
        <v>1.1599999999999999</v>
      </c>
      <c r="G826">
        <f>VLOOKUP(C826,away!$B$2:$E$405,4,FALSE)</f>
        <v>0.93</v>
      </c>
      <c r="H826">
        <f>VLOOKUP(A826,away!$A$2:$E$405,3,FALSE)</f>
        <v>1.22194513715711</v>
      </c>
      <c r="I826">
        <f>VLOOKUP(C826,away!$B$2:$E$405,3,FALSE)</f>
        <v>1.03</v>
      </c>
      <c r="J826">
        <f>VLOOKUP(B826,home!$B$2:$E$405,4,FALSE)</f>
        <v>0.73</v>
      </c>
      <c r="K826" s="3">
        <f t="shared" si="1008"/>
        <v>1.5119341645885276</v>
      </c>
      <c r="L826" s="3">
        <f t="shared" si="1009"/>
        <v>0.91878054862843106</v>
      </c>
      <c r="M826" s="5">
        <f t="shared" si="1010"/>
        <v>8.7973933974457436E-2</v>
      </c>
      <c r="N826" s="5">
        <f t="shared" si="1011"/>
        <v>0.1330107963692376</v>
      </c>
      <c r="O826" s="5">
        <f t="shared" si="1012"/>
        <v>8.0828739322053367E-2</v>
      </c>
      <c r="P826" s="5">
        <f t="shared" si="1013"/>
        <v>0.12220773246163263</v>
      </c>
      <c r="Q826" s="5">
        <f t="shared" si="1014"/>
        <v>0.10055178364488901</v>
      </c>
      <c r="R826" s="5">
        <f t="shared" si="1015"/>
        <v>3.7131936729630305E-2</v>
      </c>
      <c r="S826" s="5">
        <f t="shared" si="1016"/>
        <v>4.2440781032226441E-2</v>
      </c>
      <c r="T826" s="5">
        <f t="shared" si="1017"/>
        <v>9.2385022942818418E-2</v>
      </c>
      <c r="U826" s="5">
        <f t="shared" si="1018"/>
        <v>5.614104373886767E-2</v>
      </c>
      <c r="V826" s="5">
        <f t="shared" si="1019"/>
        <v>6.5506671244423519E-3</v>
      </c>
      <c r="W826" s="5">
        <f t="shared" si="1020"/>
        <v>5.0675892334340555E-2</v>
      </c>
      <c r="X826" s="5">
        <f t="shared" si="1021"/>
        <v>4.6560024161180713E-2</v>
      </c>
      <c r="Y826" s="5">
        <f t="shared" si="1022"/>
        <v>2.1389222271481309E-2</v>
      </c>
      <c r="Z826" s="5">
        <f t="shared" si="1023"/>
        <v>1.1372033733361977E-2</v>
      </c>
      <c r="AA826" s="5">
        <f t="shared" si="1024"/>
        <v>1.7193766322323199E-2</v>
      </c>
      <c r="AB826" s="5">
        <f t="shared" si="1025"/>
        <v>1.2997921360336043E-2</v>
      </c>
      <c r="AC826" s="5">
        <f t="shared" si="1026"/>
        <v>5.6873534809007619E-4</v>
      </c>
      <c r="AD826" s="5">
        <f t="shared" si="1027"/>
        <v>1.9154653235324833E-2</v>
      </c>
      <c r="AE826" s="5">
        <f t="shared" si="1028"/>
        <v>1.75989228083391E-2</v>
      </c>
      <c r="AF826" s="5">
        <f t="shared" si="1029"/>
        <v>8.0847739765576021E-3</v>
      </c>
      <c r="AG826" s="5">
        <f t="shared" si="1030"/>
        <v>2.4760443565728192E-3</v>
      </c>
      <c r="AH826" s="5">
        <f t="shared" si="1031"/>
        <v>2.6121008481398349E-3</v>
      </c>
      <c r="AI826" s="5">
        <f t="shared" si="1032"/>
        <v>3.9493245136532863E-3</v>
      </c>
      <c r="AJ826" s="5">
        <f t="shared" si="1033"/>
        <v>2.9855593296196871E-3</v>
      </c>
      <c r="AK826" s="5">
        <f t="shared" si="1034"/>
        <v>1.5046563836193423E-3</v>
      </c>
      <c r="AL826" s="5">
        <f t="shared" si="1035"/>
        <v>3.1602023063352104E-5</v>
      </c>
      <c r="AM826" s="5">
        <f t="shared" si="1036"/>
        <v>5.7921149274667511E-3</v>
      </c>
      <c r="AN826" s="5">
        <f t="shared" si="1037"/>
        <v>5.3216825307768256E-3</v>
      </c>
      <c r="AO826" s="5">
        <f t="shared" si="1038"/>
        <v>2.4447291976267345E-3</v>
      </c>
      <c r="AP826" s="5">
        <f t="shared" si="1039"/>
        <v>7.4872321114781188E-4</v>
      </c>
      <c r="AQ826" s="5">
        <f t="shared" si="1040"/>
        <v>1.7197808067730675E-4</v>
      </c>
      <c r="AR826" s="5">
        <f t="shared" si="1041"/>
        <v>4.7998949006534166E-4</v>
      </c>
      <c r="AS826" s="5">
        <f t="shared" si="1042"/>
        <v>7.2571250867321574E-4</v>
      </c>
      <c r="AT826" s="5">
        <f t="shared" si="1043"/>
        <v>5.4861476776614157E-4</v>
      </c>
      <c r="AU826" s="5">
        <f t="shared" si="1044"/>
        <v>2.7648980352781014E-4</v>
      </c>
      <c r="AV826" s="5">
        <f t="shared" si="1045"/>
        <v>1.045085950285164E-4</v>
      </c>
      <c r="AW826" s="5">
        <f t="shared" si="1046"/>
        <v>1.2194305130116373E-6</v>
      </c>
      <c r="AX826" s="5">
        <f t="shared" si="1047"/>
        <v>1.4595494073433662E-3</v>
      </c>
      <c r="AY826" s="5">
        <f t="shared" si="1048"/>
        <v>1.3410056052292393E-3</v>
      </c>
      <c r="AZ826" s="5">
        <f t="shared" si="1049"/>
        <v>6.1604493284316073E-4</v>
      </c>
      <c r="BA826" s="5">
        <f t="shared" si="1050"/>
        <v>1.8867003379246811E-4</v>
      </c>
      <c r="BB826" s="5">
        <f t="shared" si="1051"/>
        <v>4.3336589289397105E-5</v>
      </c>
      <c r="BC826" s="5">
        <f t="shared" si="1052"/>
        <v>7.9633630565994542E-6</v>
      </c>
      <c r="BD826" s="5">
        <f t="shared" si="1053"/>
        <v>7.3500834503019229E-5</v>
      </c>
      <c r="BE826" s="5">
        <f t="shared" si="1054"/>
        <v>1.1112842281088201E-4</v>
      </c>
      <c r="BF826" s="5">
        <f t="shared" si="1055"/>
        <v>8.4009429552305782E-5</v>
      </c>
      <c r="BG826" s="5">
        <f t="shared" si="1056"/>
        <v>4.2338908895908074E-5</v>
      </c>
      <c r="BH826" s="5">
        <f t="shared" si="1057"/>
        <v>1.6003410712781133E-5</v>
      </c>
      <c r="BI826" s="5">
        <f t="shared" si="1058"/>
        <v>4.8392206813191613E-6</v>
      </c>
      <c r="BJ826" s="8">
        <f t="shared" si="1059"/>
        <v>0.51002293397999154</v>
      </c>
      <c r="BK826" s="8">
        <f t="shared" si="1060"/>
        <v>0.26111445756914159</v>
      </c>
      <c r="BL826" s="8">
        <f t="shared" si="1061"/>
        <v>0.21781218394045998</v>
      </c>
      <c r="BM826" s="8">
        <f t="shared" si="1062"/>
        <v>0.43727690054633855</v>
      </c>
      <c r="BN826" s="8">
        <f t="shared" si="1063"/>
        <v>0.56170492250190041</v>
      </c>
    </row>
    <row r="827" spans="1:66" s="10" customFormat="1" x14ac:dyDescent="0.25">
      <c r="A827" t="s">
        <v>145</v>
      </c>
      <c r="B827" t="s">
        <v>147</v>
      </c>
      <c r="C827" t="s">
        <v>419</v>
      </c>
      <c r="D827" t="s">
        <v>507</v>
      </c>
      <c r="E827">
        <f>VLOOKUP(A827,home!$A$2:$E$405,3,FALSE)</f>
        <v>1.40149625935162</v>
      </c>
      <c r="F827">
        <f>VLOOKUP(B827,home!$B$2:$E$405,3,FALSE)</f>
        <v>1.23</v>
      </c>
      <c r="G827">
        <f>VLOOKUP(C827,away!$B$2:$E$405,4,FALSE)</f>
        <v>1.05</v>
      </c>
      <c r="H827">
        <f>VLOOKUP(A827,away!$A$2:$E$405,3,FALSE)</f>
        <v>1.22194513715711</v>
      </c>
      <c r="I827">
        <f>VLOOKUP(C827,away!$B$2:$E$405,3,FALSE)</f>
        <v>0.64</v>
      </c>
      <c r="J827">
        <f>VLOOKUP(B827,home!$B$2:$E$405,4,FALSE)</f>
        <v>0.95</v>
      </c>
      <c r="K827" s="3">
        <f t="shared" si="1008"/>
        <v>1.8100324189526174</v>
      </c>
      <c r="L827" s="3">
        <f t="shared" si="1009"/>
        <v>0.74294264339152283</v>
      </c>
      <c r="M827" s="5">
        <f t="shared" si="1010"/>
        <v>7.7849713384697081E-2</v>
      </c>
      <c r="N827" s="5">
        <f t="shared" si="1011"/>
        <v>0.14091050503247124</v>
      </c>
      <c r="O827" s="5">
        <f t="shared" si="1012"/>
        <v>5.7837871849299269E-2</v>
      </c>
      <c r="P827" s="5">
        <f t="shared" si="1013"/>
        <v>0.10468842309045866</v>
      </c>
      <c r="Q827" s="5">
        <f t="shared" si="1014"/>
        <v>0.12752629113987946</v>
      </c>
      <c r="R827" s="5">
        <f t="shared" si="1015"/>
        <v>2.1485110699929269E-2</v>
      </c>
      <c r="S827" s="5">
        <f t="shared" si="1016"/>
        <v>3.5194946303171673E-2</v>
      </c>
      <c r="T827" s="5">
        <f t="shared" si="1017"/>
        <v>9.4744719841378972E-2</v>
      </c>
      <c r="U827" s="5">
        <f t="shared" si="1018"/>
        <v>3.8888746891657743E-2</v>
      </c>
      <c r="V827" s="5">
        <f t="shared" si="1019"/>
        <v>5.2587126158281519E-3</v>
      </c>
      <c r="W827" s="5">
        <f t="shared" si="1020"/>
        <v>7.6942240410657253E-2</v>
      </c>
      <c r="X827" s="5">
        <f t="shared" si="1021"/>
        <v>5.7163671479159746E-2</v>
      </c>
      <c r="Y827" s="5">
        <f t="shared" si="1022"/>
        <v>2.123466459734577E-2</v>
      </c>
      <c r="Z827" s="5">
        <f t="shared" si="1023"/>
        <v>5.3207349789883146E-3</v>
      </c>
      <c r="AA827" s="5">
        <f t="shared" si="1024"/>
        <v>9.6307028046240233E-3</v>
      </c>
      <c r="AB827" s="5">
        <f t="shared" si="1025"/>
        <v>8.7159421468336901E-3</v>
      </c>
      <c r="AC827" s="5">
        <f t="shared" si="1026"/>
        <v>4.419784506113921E-4</v>
      </c>
      <c r="AD827" s="5">
        <f t="shared" si="1027"/>
        <v>3.481698738253395E-2</v>
      </c>
      <c r="AE827" s="5">
        <f t="shared" si="1028"/>
        <v>2.5867024640909068E-2</v>
      </c>
      <c r="AF827" s="5">
        <f t="shared" si="1029"/>
        <v>9.6088578316953187E-3</v>
      </c>
      <c r="AG827" s="5">
        <f t="shared" si="1030"/>
        <v>2.379610079151019E-3</v>
      </c>
      <c r="AH827" s="5">
        <f t="shared" si="1031"/>
        <v>9.8825022751882906E-4</v>
      </c>
      <c r="AI827" s="5">
        <f t="shared" si="1032"/>
        <v>1.7887649498463806E-3</v>
      </c>
      <c r="AJ827" s="5">
        <f t="shared" si="1033"/>
        <v>1.618861274554051E-3</v>
      </c>
      <c r="AK827" s="5">
        <f t="shared" si="1034"/>
        <v>9.7673046290992879E-4</v>
      </c>
      <c r="AL827" s="5">
        <f t="shared" si="1035"/>
        <v>2.3774025631064751E-5</v>
      </c>
      <c r="AM827" s="5">
        <f t="shared" si="1036"/>
        <v>1.260397517853014E-2</v>
      </c>
      <c r="AN827" s="5">
        <f t="shared" si="1037"/>
        <v>9.3640306363783222E-3</v>
      </c>
      <c r="AO827" s="5">
        <f t="shared" si="1038"/>
        <v>3.4784688368950569E-3</v>
      </c>
      <c r="AP827" s="5">
        <f t="shared" si="1039"/>
        <v>8.6143427754594988E-4</v>
      </c>
      <c r="AQ827" s="5">
        <f t="shared" si="1040"/>
        <v>1.5999906481701365E-4</v>
      </c>
      <c r="AR827" s="5">
        <f t="shared" si="1041"/>
        <v>1.4684264727302259E-4</v>
      </c>
      <c r="AS827" s="5">
        <f t="shared" si="1042"/>
        <v>2.6578995204899503E-4</v>
      </c>
      <c r="AT827" s="5">
        <f t="shared" si="1043"/>
        <v>2.4054421492027139E-4</v>
      </c>
      <c r="AU827" s="5">
        <f t="shared" si="1044"/>
        <v>1.451309423990657E-4</v>
      </c>
      <c r="AV827" s="5">
        <f t="shared" si="1045"/>
        <v>6.5672927683863475E-5</v>
      </c>
      <c r="AW827" s="5">
        <f t="shared" si="1046"/>
        <v>8.8805909403984059E-7</v>
      </c>
      <c r="AX827" s="5">
        <f t="shared" si="1047"/>
        <v>3.8022672801356072E-3</v>
      </c>
      <c r="AY827" s="5">
        <f t="shared" si="1048"/>
        <v>2.8248665039850439E-3</v>
      </c>
      <c r="AZ827" s="5">
        <f t="shared" si="1049"/>
        <v>1.049356893849409E-3</v>
      </c>
      <c r="BA827" s="5">
        <f t="shared" si="1050"/>
        <v>2.5987066152586587E-4</v>
      </c>
      <c r="BB827" s="5">
        <f t="shared" si="1051"/>
        <v>4.8267249053482607E-5</v>
      </c>
      <c r="BC827" s="5">
        <f t="shared" si="1052"/>
        <v>7.1719595202062718E-6</v>
      </c>
      <c r="BD827" s="5">
        <f t="shared" si="1053"/>
        <v>1.8182610754604724E-5</v>
      </c>
      <c r="BE827" s="5">
        <f t="shared" si="1054"/>
        <v>3.2911114927031071E-5</v>
      </c>
      <c r="BF827" s="5">
        <f t="shared" si="1055"/>
        <v>2.9785092480900823E-5</v>
      </c>
      <c r="BG827" s="5">
        <f t="shared" si="1056"/>
        <v>1.7970660997310779E-5</v>
      </c>
      <c r="BH827" s="5">
        <f t="shared" si="1057"/>
        <v>8.1318697487849717E-6</v>
      </c>
      <c r="BI827" s="5">
        <f t="shared" si="1058"/>
        <v>2.9437895744001762E-6</v>
      </c>
      <c r="BJ827" s="8">
        <f t="shared" si="1059"/>
        <v>0.62565428097741793</v>
      </c>
      <c r="BK827" s="8">
        <f t="shared" si="1060"/>
        <v>0.2262824143743831</v>
      </c>
      <c r="BL827" s="8">
        <f t="shared" si="1061"/>
        <v>0.14290488712998148</v>
      </c>
      <c r="BM827" s="8">
        <f t="shared" si="1062"/>
        <v>0.46704042381914473</v>
      </c>
      <c r="BN827" s="8">
        <f t="shared" si="1063"/>
        <v>0.53029791519673497</v>
      </c>
    </row>
    <row r="828" spans="1:66" x14ac:dyDescent="0.25">
      <c r="A828" t="s">
        <v>145</v>
      </c>
      <c r="B828" t="s">
        <v>360</v>
      </c>
      <c r="C828" t="s">
        <v>366</v>
      </c>
      <c r="D828" t="s">
        <v>507</v>
      </c>
      <c r="E828">
        <f>VLOOKUP(A828,home!$A$2:$E$405,3,FALSE)</f>
        <v>1.40149625935162</v>
      </c>
      <c r="F828">
        <f>VLOOKUP(B828,home!$B$2:$E$405,3,FALSE)</f>
        <v>1.1399999999999999</v>
      </c>
      <c r="G828">
        <f>VLOOKUP(C828,away!$B$2:$E$405,4,FALSE)</f>
        <v>0.75</v>
      </c>
      <c r="H828">
        <f>VLOOKUP(A828,away!$A$2:$E$405,3,FALSE)</f>
        <v>1.22194513715711</v>
      </c>
      <c r="I828">
        <f>VLOOKUP(C828,away!$B$2:$E$405,3,FALSE)</f>
        <v>0.83</v>
      </c>
      <c r="J828">
        <f>VLOOKUP(B828,home!$B$2:$E$405,4,FALSE)</f>
        <v>1.19</v>
      </c>
      <c r="K828" s="3">
        <f t="shared" si="1008"/>
        <v>1.198279301745635</v>
      </c>
      <c r="L828" s="3">
        <f t="shared" si="1009"/>
        <v>1.2069152119700772</v>
      </c>
      <c r="M828" s="5">
        <f t="shared" si="1010"/>
        <v>9.0247939440345842E-2</v>
      </c>
      <c r="N828" s="5">
        <f t="shared" si="1011"/>
        <v>0.10814223785655998</v>
      </c>
      <c r="O828" s="5">
        <f t="shared" si="1012"/>
        <v>0.10892161095950771</v>
      </c>
      <c r="P828" s="5">
        <f t="shared" si="1013"/>
        <v>0.13051851192556863</v>
      </c>
      <c r="Q828" s="5">
        <f t="shared" si="1014"/>
        <v>6.4792302633984541E-2</v>
      </c>
      <c r="R828" s="5">
        <f t="shared" si="1015"/>
        <v>6.5729574589658279E-2</v>
      </c>
      <c r="S828" s="5">
        <f t="shared" si="1016"/>
        <v>4.7189670093589889E-2</v>
      </c>
      <c r="T828" s="5">
        <f t="shared" si="1017"/>
        <v>7.819881566752486E-2</v>
      </c>
      <c r="U828" s="5">
        <f t="shared" si="1018"/>
        <v>7.8762388743333356E-2</v>
      </c>
      <c r="V828" s="5">
        <f t="shared" si="1019"/>
        <v>7.58296847682854E-3</v>
      </c>
      <c r="W828" s="5">
        <f t="shared" si="1020"/>
        <v>2.587975838624763E-2</v>
      </c>
      <c r="X828" s="5">
        <f t="shared" si="1021"/>
        <v>3.1234674078472444E-2</v>
      </c>
      <c r="Y828" s="5">
        <f t="shared" si="1022"/>
        <v>1.8848801643117925E-2</v>
      </c>
      <c r="Z828" s="5">
        <f t="shared" si="1023"/>
        <v>2.6443341149526813E-2</v>
      </c>
      <c r="AA828" s="5">
        <f t="shared" si="1024"/>
        <v>3.1686508368476612E-2</v>
      </c>
      <c r="AB828" s="5">
        <f t="shared" si="1025"/>
        <v>1.8984643561267691E-2</v>
      </c>
      <c r="AC828" s="5">
        <f t="shared" si="1026"/>
        <v>6.8541576109084062E-4</v>
      </c>
      <c r="AD828" s="5">
        <f t="shared" si="1027"/>
        <v>7.7527947021046387E-3</v>
      </c>
      <c r="AE828" s="5">
        <f t="shared" si="1028"/>
        <v>9.3569658612511139E-3</v>
      </c>
      <c r="AF828" s="5">
        <f t="shared" si="1029"/>
        <v>5.6465322179143325E-3</v>
      </c>
      <c r="AG828" s="5">
        <f t="shared" si="1030"/>
        <v>2.2716285428933162E-3</v>
      </c>
      <c r="AH828" s="5">
        <f t="shared" si="1031"/>
        <v>7.9787176721695489E-3</v>
      </c>
      <c r="AI828" s="5">
        <f t="shared" si="1032"/>
        <v>9.560732241032887E-3</v>
      </c>
      <c r="AJ828" s="5">
        <f t="shared" si="1033"/>
        <v>5.7282137769809347E-3</v>
      </c>
      <c r="AK828" s="5">
        <f t="shared" si="1034"/>
        <v>2.288000001643481E-3</v>
      </c>
      <c r="AL828" s="5">
        <f t="shared" si="1035"/>
        <v>3.9650520883987799E-5</v>
      </c>
      <c r="AM828" s="5">
        <f t="shared" si="1036"/>
        <v>1.8580026844430405E-3</v>
      </c>
      <c r="AN828" s="5">
        <f t="shared" si="1037"/>
        <v>2.242451703735545E-3</v>
      </c>
      <c r="AO828" s="5">
        <f t="shared" si="1038"/>
        <v>1.3532245366733233E-3</v>
      </c>
      <c r="AP828" s="5">
        <f t="shared" si="1039"/>
        <v>5.4440909284073134E-4</v>
      </c>
      <c r="AQ828" s="5">
        <f t="shared" si="1040"/>
        <v>1.6426390392107706E-4</v>
      </c>
      <c r="AR828" s="5">
        <f t="shared" si="1041"/>
        <v>1.9259271461111813E-3</v>
      </c>
      <c r="AS828" s="5">
        <f t="shared" si="1042"/>
        <v>2.3077986358550702E-3</v>
      </c>
      <c r="AT828" s="5">
        <f t="shared" si="1043"/>
        <v>1.3826936689709714E-3</v>
      </c>
      <c r="AU828" s="5">
        <f t="shared" si="1044"/>
        <v>5.5228440139421539E-4</v>
      </c>
      <c r="AV828" s="5">
        <f t="shared" si="1045"/>
        <v>1.6544774171691664E-4</v>
      </c>
      <c r="AW828" s="5">
        <f t="shared" si="1046"/>
        <v>1.5928732355873854E-6</v>
      </c>
      <c r="AX828" s="5">
        <f t="shared" si="1047"/>
        <v>3.7106769322598707E-4</v>
      </c>
      <c r="AY828" s="5">
        <f t="shared" si="1048"/>
        <v>4.478472436250898E-4</v>
      </c>
      <c r="AZ828" s="5">
        <f t="shared" si="1049"/>
        <v>2.7025682548499511E-4</v>
      </c>
      <c r="BA828" s="5">
        <f t="shared" si="1050"/>
        <v>1.0872569127219437E-4</v>
      </c>
      <c r="BB828" s="5">
        <f t="shared" si="1051"/>
        <v>3.2805672682093386E-5</v>
      </c>
      <c r="BC828" s="5">
        <f t="shared" si="1052"/>
        <v>7.9187330797859376E-6</v>
      </c>
      <c r="BD828" s="5">
        <f t="shared" si="1053"/>
        <v>3.8740512829795061E-4</v>
      </c>
      <c r="BE828" s="5">
        <f t="shared" si="1054"/>
        <v>4.6421954662954646E-4</v>
      </c>
      <c r="BF828" s="5">
        <f t="shared" si="1055"/>
        <v>2.781323370959641E-4</v>
      </c>
      <c r="BG828" s="5">
        <f t="shared" si="1056"/>
        <v>1.1109340756274451E-4</v>
      </c>
      <c r="BH828" s="5">
        <f t="shared" si="1057"/>
        <v>3.328023271070719E-5</v>
      </c>
      <c r="BI828" s="5">
        <f t="shared" si="1058"/>
        <v>7.975802802903689E-6</v>
      </c>
      <c r="BJ828" s="8">
        <f t="shared" si="1059"/>
        <v>0.35952548537105461</v>
      </c>
      <c r="BK828" s="8">
        <f t="shared" si="1060"/>
        <v>0.27671200346193281</v>
      </c>
      <c r="BL828" s="8">
        <f t="shared" si="1061"/>
        <v>0.33725664796321869</v>
      </c>
      <c r="BM828" s="8">
        <f t="shared" si="1062"/>
        <v>0.43113904616971838</v>
      </c>
      <c r="BN828" s="8">
        <f t="shared" si="1063"/>
        <v>0.56835217740562505</v>
      </c>
    </row>
    <row r="829" spans="1:66" x14ac:dyDescent="0.25">
      <c r="A829" t="s">
        <v>145</v>
      </c>
      <c r="B829" t="s">
        <v>375</v>
      </c>
      <c r="C829" t="s">
        <v>404</v>
      </c>
      <c r="D829" t="s">
        <v>507</v>
      </c>
      <c r="E829">
        <f>VLOOKUP(A829,home!$A$2:$E$405,3,FALSE)</f>
        <v>1.40149625935162</v>
      </c>
      <c r="F829">
        <f>VLOOKUP(B829,home!$B$2:$E$405,3,FALSE)</f>
        <v>0.79</v>
      </c>
      <c r="G829">
        <f>VLOOKUP(C829,away!$B$2:$E$405,4,FALSE)</f>
        <v>0.8</v>
      </c>
      <c r="H829">
        <f>VLOOKUP(A829,away!$A$2:$E$405,3,FALSE)</f>
        <v>1.22194513715711</v>
      </c>
      <c r="I829">
        <f>VLOOKUP(C829,away!$B$2:$E$405,3,FALSE)</f>
        <v>0.8</v>
      </c>
      <c r="J829">
        <f>VLOOKUP(B829,home!$B$2:$E$405,4,FALSE)</f>
        <v>0.52</v>
      </c>
      <c r="K829" s="3">
        <f t="shared" si="1008"/>
        <v>0.88574563591022393</v>
      </c>
      <c r="L829" s="3">
        <f t="shared" si="1009"/>
        <v>0.50832917705735781</v>
      </c>
      <c r="M829" s="5">
        <f t="shared" si="1010"/>
        <v>0.24806243438035089</v>
      </c>
      <c r="N829" s="5">
        <f t="shared" si="1011"/>
        <v>0.21972021868566208</v>
      </c>
      <c r="O829" s="5">
        <f t="shared" si="1012"/>
        <v>0.12609737312740857</v>
      </c>
      <c r="P829" s="5">
        <f t="shared" si="1013"/>
        <v>0.11169019794734528</v>
      </c>
      <c r="Q829" s="5">
        <f t="shared" si="1014"/>
        <v>9.7308112411032599E-2</v>
      </c>
      <c r="R829" s="5">
        <f t="shared" si="1015"/>
        <v>3.2049486955475097E-2</v>
      </c>
      <c r="S829" s="5">
        <f t="shared" si="1016"/>
        <v>1.2572137684489016E-2</v>
      </c>
      <c r="T829" s="5">
        <f t="shared" si="1017"/>
        <v>4.9464552702905056E-2</v>
      </c>
      <c r="U829" s="5">
        <f t="shared" si="1018"/>
        <v>2.8387693203973711E-2</v>
      </c>
      <c r="V829" s="5">
        <f t="shared" si="1019"/>
        <v>6.289565994452833E-4</v>
      </c>
      <c r="W829" s="5">
        <f t="shared" si="1020"/>
        <v>2.8730078635577878E-2</v>
      </c>
      <c r="X829" s="5">
        <f t="shared" si="1021"/>
        <v>1.4604337229616479E-2</v>
      </c>
      <c r="Y829" s="5">
        <f t="shared" si="1022"/>
        <v>3.711905362699539E-3</v>
      </c>
      <c r="Z829" s="5">
        <f t="shared" si="1023"/>
        <v>5.4305631097290603E-3</v>
      </c>
      <c r="AA829" s="5">
        <f t="shared" si="1024"/>
        <v>4.8100975749775692E-3</v>
      </c>
      <c r="AB829" s="5">
        <f t="shared" si="1025"/>
        <v>2.130261467669366E-3</v>
      </c>
      <c r="AC829" s="5">
        <f t="shared" si="1026"/>
        <v>1.7699245571938873E-5</v>
      </c>
      <c r="AD829" s="5">
        <f t="shared" si="1027"/>
        <v>6.3618854427051662E-3</v>
      </c>
      <c r="AE829" s="5">
        <f t="shared" si="1028"/>
        <v>3.233931991623501E-3</v>
      </c>
      <c r="AF829" s="5">
        <f t="shared" si="1029"/>
        <v>8.2195099398071827E-4</v>
      </c>
      <c r="AG829" s="5">
        <f t="shared" si="1030"/>
        <v>1.3927389078389861E-4</v>
      </c>
      <c r="AH829" s="5">
        <f t="shared" si="1031"/>
        <v>6.9012841913165465E-4</v>
      </c>
      <c r="AI829" s="5">
        <f t="shared" si="1032"/>
        <v>6.112782354634849E-4</v>
      </c>
      <c r="AJ829" s="5">
        <f t="shared" si="1033"/>
        <v>2.7071851469434198E-4</v>
      </c>
      <c r="AK829" s="5">
        <f t="shared" si="1034"/>
        <v>7.9929247650203757E-5</v>
      </c>
      <c r="AL829" s="5">
        <f t="shared" si="1035"/>
        <v>3.1876366067059997E-7</v>
      </c>
      <c r="AM829" s="5">
        <f t="shared" si="1036"/>
        <v>1.127002453407377E-3</v>
      </c>
      <c r="AN829" s="5">
        <f t="shared" si="1037"/>
        <v>5.7288822968219516E-4</v>
      </c>
      <c r="AO829" s="5">
        <f t="shared" si="1038"/>
        <v>1.4560790117009841E-4</v>
      </c>
      <c r="AP829" s="5">
        <f t="shared" si="1039"/>
        <v>2.4672248191615077E-5</v>
      </c>
      <c r="AQ829" s="5">
        <f t="shared" si="1040"/>
        <v>3.1354059048496434E-6</v>
      </c>
      <c r="AR829" s="5">
        <f t="shared" si="1041"/>
        <v>7.0162482272217885E-5</v>
      </c>
      <c r="AS829" s="5">
        <f t="shared" si="1042"/>
        <v>6.2146112477245438E-5</v>
      </c>
      <c r="AT829" s="5">
        <f t="shared" si="1043"/>
        <v>2.7522823957753025E-5</v>
      </c>
      <c r="AU829" s="5">
        <f t="shared" si="1044"/>
        <v>8.1260737361683669E-6</v>
      </c>
      <c r="AV829" s="5">
        <f t="shared" si="1045"/>
        <v>1.7994085872239549E-6</v>
      </c>
      <c r="AW829" s="5">
        <f t="shared" si="1046"/>
        <v>3.9867624956387688E-9</v>
      </c>
      <c r="AX829" s="5">
        <f t="shared" si="1047"/>
        <v>1.6637291746094988E-4</v>
      </c>
      <c r="AY829" s="5">
        <f t="shared" si="1048"/>
        <v>8.4572208217556345E-5</v>
      </c>
      <c r="AZ829" s="5">
        <f t="shared" si="1049"/>
        <v>2.1495260502576968E-5</v>
      </c>
      <c r="BA829" s="5">
        <f t="shared" si="1050"/>
        <v>3.6422226939694928E-6</v>
      </c>
      <c r="BB829" s="5">
        <f t="shared" si="1051"/>
        <v>4.6286201617128617E-7</v>
      </c>
      <c r="BC829" s="5">
        <f t="shared" si="1052"/>
        <v>4.7057253554291883E-8</v>
      </c>
      <c r="BD829" s="5">
        <f t="shared" si="1053"/>
        <v>5.9442728122896599E-6</v>
      </c>
      <c r="BE829" s="5">
        <f t="shared" si="1054"/>
        <v>5.2651137021453599E-6</v>
      </c>
      <c r="BF829" s="5">
        <f t="shared" si="1055"/>
        <v>2.3317757421231871E-6</v>
      </c>
      <c r="BG829" s="5">
        <f t="shared" si="1056"/>
        <v>6.8845339583564573E-7</v>
      </c>
      <c r="BH829" s="5">
        <f t="shared" si="1057"/>
        <v>1.5244864772224925E-7</v>
      </c>
      <c r="BI829" s="5">
        <f t="shared" si="1058"/>
        <v>2.7006144884079482E-8</v>
      </c>
      <c r="BJ829" s="8">
        <f t="shared" si="1059"/>
        <v>0.42624614611308781</v>
      </c>
      <c r="BK829" s="8">
        <f t="shared" si="1060"/>
        <v>0.37305631682908064</v>
      </c>
      <c r="BL829" s="8">
        <f t="shared" si="1061"/>
        <v>0.19531113271791964</v>
      </c>
      <c r="BM829" s="8">
        <f t="shared" si="1062"/>
        <v>0.16503176704108755</v>
      </c>
      <c r="BN829" s="8">
        <f t="shared" si="1063"/>
        <v>0.83492782350727435</v>
      </c>
    </row>
    <row r="830" spans="1:66" x14ac:dyDescent="0.25">
      <c r="A830" t="s">
        <v>145</v>
      </c>
      <c r="B830" t="s">
        <v>146</v>
      </c>
      <c r="C830" t="s">
        <v>433</v>
      </c>
      <c r="D830" t="s">
        <v>507</v>
      </c>
      <c r="E830">
        <f>VLOOKUP(A830,home!$A$2:$E$405,3,FALSE)</f>
        <v>1.40149625935162</v>
      </c>
      <c r="F830">
        <f>VLOOKUP(B830,home!$B$2:$E$405,3,FALSE)</f>
        <v>1.1299999999999999</v>
      </c>
      <c r="G830">
        <f>VLOOKUP(C830,away!$B$2:$E$405,4,FALSE)</f>
        <v>0.98</v>
      </c>
      <c r="H830">
        <f>VLOOKUP(A830,away!$A$2:$E$405,3,FALSE)</f>
        <v>1.22194513715711</v>
      </c>
      <c r="I830">
        <f>VLOOKUP(C830,away!$B$2:$E$405,3,FALSE)</f>
        <v>0.67</v>
      </c>
      <c r="J830">
        <f>VLOOKUP(B830,home!$B$2:$E$405,4,FALSE)</f>
        <v>1.1100000000000001</v>
      </c>
      <c r="K830" s="3">
        <f t="shared" si="1008"/>
        <v>1.5520169576059837</v>
      </c>
      <c r="L830" s="3">
        <f t="shared" si="1009"/>
        <v>0.9087605985037428</v>
      </c>
      <c r="M830" s="5">
        <f t="shared" si="1010"/>
        <v>8.5368546319227967E-2</v>
      </c>
      <c r="N830" s="5">
        <f t="shared" si="1011"/>
        <v>0.1324934315336137</v>
      </c>
      <c r="O830" s="5">
        <f t="shared" si="1012"/>
        <v>7.7579571246456105E-2</v>
      </c>
      <c r="P830" s="5">
        <f t="shared" si="1013"/>
        <v>0.12040481013830145</v>
      </c>
      <c r="Q830" s="5">
        <f t="shared" si="1014"/>
        <v>0.10281602625578794</v>
      </c>
      <c r="R830" s="5">
        <f t="shared" si="1015"/>
        <v>3.5250628798796597E-2</v>
      </c>
      <c r="S830" s="5">
        <f t="shared" si="1016"/>
        <v>4.2455093033413646E-2</v>
      </c>
      <c r="T830" s="5">
        <f t="shared" si="1017"/>
        <v>9.3435153555986375E-2</v>
      </c>
      <c r="U830" s="5">
        <f t="shared" si="1018"/>
        <v>5.4709573662006176E-2</v>
      </c>
      <c r="V830" s="5">
        <f t="shared" si="1019"/>
        <v>6.6532407445828931E-3</v>
      </c>
      <c r="W830" s="5">
        <f t="shared" si="1020"/>
        <v>5.319073875421499E-2</v>
      </c>
      <c r="X830" s="5">
        <f t="shared" si="1021"/>
        <v>4.8337647585136638E-2</v>
      </c>
      <c r="Y830" s="5">
        <f t="shared" si="1022"/>
        <v>2.1963674774865886E-2</v>
      </c>
      <c r="Z830" s="5">
        <f t="shared" si="1023"/>
        <v>1.0678127508275889E-2</v>
      </c>
      <c r="AA830" s="5">
        <f t="shared" si="1024"/>
        <v>1.6572634968323112E-2</v>
      </c>
      <c r="AB830" s="5">
        <f t="shared" si="1025"/>
        <v>1.2860505251525689E-2</v>
      </c>
      <c r="AC830" s="5">
        <f t="shared" si="1026"/>
        <v>5.8648810305110771E-4</v>
      </c>
      <c r="AD830" s="5">
        <f t="shared" si="1027"/>
        <v>2.0638232133532847E-2</v>
      </c>
      <c r="AE830" s="5">
        <f t="shared" si="1028"/>
        <v>1.8755212185728488E-2</v>
      </c>
      <c r="AF830" s="5">
        <f t="shared" si="1029"/>
        <v>8.5219989254836544E-3</v>
      </c>
      <c r="AG830" s="5">
        <f t="shared" si="1030"/>
        <v>2.5814856146569266E-3</v>
      </c>
      <c r="AH830" s="5">
        <f t="shared" si="1031"/>
        <v>2.4259653863300196E-3</v>
      </c>
      <c r="AI830" s="5">
        <f t="shared" si="1032"/>
        <v>3.7651394181493418E-3</v>
      </c>
      <c r="AJ830" s="5">
        <f t="shared" si="1033"/>
        <v>2.9217801123592531E-3</v>
      </c>
      <c r="AK830" s="5">
        <f t="shared" si="1034"/>
        <v>1.5115507602591594E-3</v>
      </c>
      <c r="AL830" s="5">
        <f t="shared" si="1035"/>
        <v>3.3087591034842795E-5</v>
      </c>
      <c r="AM830" s="5">
        <f t="shared" si="1036"/>
        <v>6.4061772492503416E-3</v>
      </c>
      <c r="AN830" s="5">
        <f t="shared" si="1037"/>
        <v>5.821681471149801E-3</v>
      </c>
      <c r="AO830" s="5">
        <f t="shared" si="1038"/>
        <v>2.6452573690101213E-3</v>
      </c>
      <c r="AP830" s="5">
        <f t="shared" si="1039"/>
        <v>8.0130188995269132E-4</v>
      </c>
      <c r="AQ830" s="5">
        <f t="shared" si="1040"/>
        <v>1.8204789627389699E-4</v>
      </c>
      <c r="AR830" s="5">
        <f t="shared" si="1041"/>
        <v>4.4092435128612653E-4</v>
      </c>
      <c r="AS830" s="5">
        <f t="shared" si="1042"/>
        <v>6.8432207021748613E-4</v>
      </c>
      <c r="AT830" s="5">
        <f t="shared" si="1043"/>
        <v>5.3103972872078561E-4</v>
      </c>
      <c r="AU830" s="5">
        <f t="shared" si="1044"/>
        <v>2.7472755471238031E-4</v>
      </c>
      <c r="AV830" s="5">
        <f t="shared" si="1045"/>
        <v>1.0659545590880991E-4</v>
      </c>
      <c r="AW830" s="5">
        <f t="shared" si="1046"/>
        <v>1.2963091886281701E-6</v>
      </c>
      <c r="AX830" s="5">
        <f t="shared" si="1047"/>
        <v>1.6570826207110314E-3</v>
      </c>
      <c r="AY830" s="5">
        <f t="shared" si="1048"/>
        <v>1.5058913941675075E-3</v>
      </c>
      <c r="AZ830" s="5">
        <f t="shared" si="1049"/>
        <v>6.8424738232264991E-4</v>
      </c>
      <c r="BA830" s="5">
        <f t="shared" si="1050"/>
        <v>2.0727235356138356E-4</v>
      </c>
      <c r="BB830" s="5">
        <f t="shared" si="1051"/>
        <v>4.7090237018930576E-5</v>
      </c>
      <c r="BC830" s="5">
        <f t="shared" si="1052"/>
        <v>8.5587503954012936E-6</v>
      </c>
      <c r="BD830" s="5">
        <f t="shared" si="1053"/>
        <v>6.6782446228275778E-5</v>
      </c>
      <c r="BE830" s="5">
        <f t="shared" si="1054"/>
        <v>1.0364748901669378E-4</v>
      </c>
      <c r="BF830" s="5">
        <f t="shared" si="1055"/>
        <v>8.0431330283594355E-5</v>
      </c>
      <c r="BG830" s="5">
        <f t="shared" si="1056"/>
        <v>4.1610262840982055E-5</v>
      </c>
      <c r="BH830" s="5">
        <f t="shared" si="1057"/>
        <v>1.6144958384911562E-5</v>
      </c>
      <c r="BI830" s="5">
        <f t="shared" si="1058"/>
        <v>5.0114498386451331E-6</v>
      </c>
      <c r="BJ830" s="8">
        <f t="shared" si="1059"/>
        <v>0.52270020993282096</v>
      </c>
      <c r="BK830" s="8">
        <f t="shared" si="1060"/>
        <v>0.25700715732377943</v>
      </c>
      <c r="BL830" s="8">
        <f t="shared" si="1061"/>
        <v>0.20994858670164415</v>
      </c>
      <c r="BM830" s="8">
        <f t="shared" si="1062"/>
        <v>0.44491647208935803</v>
      </c>
      <c r="BN830" s="8">
        <f t="shared" si="1063"/>
        <v>0.55391301429218376</v>
      </c>
    </row>
    <row r="831" spans="1:66" x14ac:dyDescent="0.25">
      <c r="A831" t="s">
        <v>27</v>
      </c>
      <c r="B831" t="s">
        <v>296</v>
      </c>
      <c r="C831" t="s">
        <v>29</v>
      </c>
      <c r="D831" t="s">
        <v>507</v>
      </c>
      <c r="E831">
        <f>VLOOKUP(A831,home!$A$2:$E$405,3,FALSE)</f>
        <v>1.27352941176471</v>
      </c>
      <c r="F831">
        <f>VLOOKUP(B831,home!$B$2:$E$405,3,FALSE)</f>
        <v>0.79</v>
      </c>
      <c r="G831">
        <f>VLOOKUP(C831,away!$B$2:$E$405,4,FALSE)</f>
        <v>1.1499999999999999</v>
      </c>
      <c r="H831">
        <f>VLOOKUP(A831,away!$A$2:$E$405,3,FALSE)</f>
        <v>1.0794117647058801</v>
      </c>
      <c r="I831">
        <f>VLOOKUP(C831,away!$B$2:$E$405,3,FALSE)</f>
        <v>0.51</v>
      </c>
      <c r="J831">
        <f>VLOOKUP(B831,home!$B$2:$E$405,4,FALSE)</f>
        <v>1.42</v>
      </c>
      <c r="K831" s="3">
        <f t="shared" si="1008"/>
        <v>1.157001470588239</v>
      </c>
      <c r="L831" s="3">
        <f t="shared" si="1009"/>
        <v>0.78170999999999835</v>
      </c>
      <c r="M831" s="5">
        <f t="shared" si="1010"/>
        <v>0.14388923589124539</v>
      </c>
      <c r="N831" s="5">
        <f t="shared" si="1011"/>
        <v>0.16648005752798894</v>
      </c>
      <c r="O831" s="5">
        <f t="shared" si="1012"/>
        <v>0.1124796545885452</v>
      </c>
      <c r="P831" s="5">
        <f t="shared" si="1013"/>
        <v>0.13013912577020395</v>
      </c>
      <c r="Q831" s="5">
        <f t="shared" si="1014"/>
        <v>9.6308835691748917E-2</v>
      </c>
      <c r="R831" s="5">
        <f t="shared" si="1015"/>
        <v>4.3963235394205734E-2</v>
      </c>
      <c r="S831" s="5">
        <f t="shared" si="1016"/>
        <v>2.9425745350808771E-2</v>
      </c>
      <c r="T831" s="5">
        <f t="shared" si="1017"/>
        <v>7.5285579948596887E-2</v>
      </c>
      <c r="U831" s="5">
        <f t="shared" si="1018"/>
        <v>5.0865528002912948E-2</v>
      </c>
      <c r="V831" s="5">
        <f t="shared" si="1019"/>
        <v>2.9570899923058967E-3</v>
      </c>
      <c r="W831" s="5">
        <f t="shared" si="1020"/>
        <v>3.7143154841998198E-2</v>
      </c>
      <c r="X831" s="5">
        <f t="shared" si="1021"/>
        <v>2.9035175571538348E-2</v>
      </c>
      <c r="Y831" s="5">
        <f t="shared" si="1022"/>
        <v>1.1348543548013595E-2</v>
      </c>
      <c r="Z831" s="5">
        <f t="shared" si="1023"/>
        <v>1.1455500246668165E-2</v>
      </c>
      <c r="AA831" s="5">
        <f t="shared" si="1024"/>
        <v>1.3254030631719002E-2</v>
      </c>
      <c r="AB831" s="5">
        <f t="shared" si="1025"/>
        <v>7.6674664660602264E-3</v>
      </c>
      <c r="AC831" s="5">
        <f t="shared" si="1026"/>
        <v>1.6715683423036497E-4</v>
      </c>
      <c r="AD831" s="5">
        <f t="shared" si="1027"/>
        <v>1.074367119361965E-2</v>
      </c>
      <c r="AE831" s="5">
        <f t="shared" si="1028"/>
        <v>8.3984352087643974E-3</v>
      </c>
      <c r="AF831" s="5">
        <f t="shared" si="1029"/>
        <v>3.282570393521601E-3</v>
      </c>
      <c r="AG831" s="5">
        <f t="shared" si="1030"/>
        <v>8.553393674399219E-4</v>
      </c>
      <c r="AH831" s="5">
        <f t="shared" si="1031"/>
        <v>2.2387197744557379E-3</v>
      </c>
      <c r="AI831" s="5">
        <f t="shared" si="1032"/>
        <v>2.5902020712802593E-3</v>
      </c>
      <c r="AJ831" s="5">
        <f t="shared" si="1033"/>
        <v>1.4984338027959814E-3</v>
      </c>
      <c r="AK831" s="5">
        <f t="shared" si="1034"/>
        <v>5.7789670447135934E-4</v>
      </c>
      <c r="AL831" s="5">
        <f t="shared" si="1035"/>
        <v>6.0473305424170813E-6</v>
      </c>
      <c r="AM831" s="5">
        <f t="shared" si="1036"/>
        <v>2.4860886741068862E-3</v>
      </c>
      <c r="AN831" s="5">
        <f t="shared" si="1037"/>
        <v>1.9434003774360898E-3</v>
      </c>
      <c r="AO831" s="5">
        <f t="shared" si="1038"/>
        <v>7.5958775452278121E-4</v>
      </c>
      <c r="AP831" s="5">
        <f t="shared" si="1039"/>
        <v>1.9792578119600071E-4</v>
      </c>
      <c r="AQ831" s="5">
        <f t="shared" si="1040"/>
        <v>3.8680140604681343E-5</v>
      </c>
      <c r="AR831" s="5">
        <f t="shared" si="1041"/>
        <v>3.5000592697795844E-4</v>
      </c>
      <c r="AS831" s="5">
        <f t="shared" si="1042"/>
        <v>4.0495737222809769E-4</v>
      </c>
      <c r="AT831" s="5">
        <f t="shared" si="1043"/>
        <v>2.3426813759672897E-4</v>
      </c>
      <c r="AU831" s="5">
        <f t="shared" si="1044"/>
        <v>9.0349526570461115E-5</v>
      </c>
      <c r="AV831" s="5">
        <f t="shared" si="1045"/>
        <v>2.613363377724368E-5</v>
      </c>
      <c r="AW831" s="5">
        <f t="shared" si="1046"/>
        <v>1.5192903708941932E-7</v>
      </c>
      <c r="AX831" s="5">
        <f t="shared" si="1047"/>
        <v>4.7940137532573903E-4</v>
      </c>
      <c r="AY831" s="5">
        <f t="shared" si="1048"/>
        <v>3.7475284910588262E-4</v>
      </c>
      <c r="AZ831" s="5">
        <f t="shared" si="1049"/>
        <v>1.4647402483727943E-4</v>
      </c>
      <c r="BA831" s="5">
        <f t="shared" si="1050"/>
        <v>3.8166736651849824E-5</v>
      </c>
      <c r="BB831" s="5">
        <f t="shared" si="1051"/>
        <v>7.4588299270293652E-6</v>
      </c>
      <c r="BC831" s="5">
        <f t="shared" si="1052"/>
        <v>1.1661283884516231E-6</v>
      </c>
      <c r="BD831" s="5">
        <f t="shared" si="1053"/>
        <v>4.5600522196323194E-5</v>
      </c>
      <c r="BE831" s="5">
        <f t="shared" si="1054"/>
        <v>5.2759871240737562E-5</v>
      </c>
      <c r="BF831" s="5">
        <f t="shared" si="1055"/>
        <v>3.0521624306789752E-5</v>
      </c>
      <c r="BG831" s="5">
        <f t="shared" si="1056"/>
        <v>1.1771188069232496E-5</v>
      </c>
      <c r="BH831" s="5">
        <f t="shared" si="1057"/>
        <v>3.4048204766681838E-6</v>
      </c>
      <c r="BI831" s="5">
        <f t="shared" si="1058"/>
        <v>7.8787645971880725E-7</v>
      </c>
      <c r="BJ831" s="8">
        <f t="shared" si="1059"/>
        <v>0.44535446596533307</v>
      </c>
      <c r="BK831" s="8">
        <f t="shared" si="1060"/>
        <v>0.30695915401844265</v>
      </c>
      <c r="BL831" s="8">
        <f t="shared" si="1061"/>
        <v>0.23638572793634638</v>
      </c>
      <c r="BM831" s="8">
        <f t="shared" si="1062"/>
        <v>0.30652010238278338</v>
      </c>
      <c r="BN831" s="8">
        <f t="shared" si="1063"/>
        <v>0.69326014486393828</v>
      </c>
    </row>
    <row r="832" spans="1:66" x14ac:dyDescent="0.25">
      <c r="A832" t="s">
        <v>27</v>
      </c>
      <c r="B832" t="s">
        <v>298</v>
      </c>
      <c r="C832" t="s">
        <v>28</v>
      </c>
      <c r="D832" t="s">
        <v>507</v>
      </c>
      <c r="E832">
        <f>VLOOKUP(A832,home!$A$2:$E$405,3,FALSE)</f>
        <v>1.27352941176471</v>
      </c>
      <c r="F832">
        <f>VLOOKUP(B832,home!$B$2:$E$405,3,FALSE)</f>
        <v>1.48</v>
      </c>
      <c r="G832">
        <f>VLOOKUP(C832,away!$B$2:$E$405,4,FALSE)</f>
        <v>0.88</v>
      </c>
      <c r="H832">
        <f>VLOOKUP(A832,away!$A$2:$E$405,3,FALSE)</f>
        <v>1.0794117647058801</v>
      </c>
      <c r="I832">
        <f>VLOOKUP(C832,away!$B$2:$E$405,3,FALSE)</f>
        <v>0.79</v>
      </c>
      <c r="J832">
        <f>VLOOKUP(B832,home!$B$2:$E$405,4,FALSE)</f>
        <v>0.76</v>
      </c>
      <c r="K832" s="3">
        <f t="shared" si="1008"/>
        <v>1.6586447058823584</v>
      </c>
      <c r="L832" s="3">
        <f t="shared" si="1009"/>
        <v>0.64807882352941037</v>
      </c>
      <c r="M832" s="5">
        <f t="shared" si="1010"/>
        <v>9.9587011510955087E-2</v>
      </c>
      <c r="N832" s="5">
        <f t="shared" si="1011"/>
        <v>0.16517946941729114</v>
      </c>
      <c r="O832" s="5">
        <f t="shared" si="1012"/>
        <v>6.4540233258829627E-2</v>
      </c>
      <c r="P832" s="5">
        <f t="shared" si="1013"/>
        <v>0.10704931621117027</v>
      </c>
      <c r="Q832" s="5">
        <f t="shared" si="1014"/>
        <v>0.13698702623472345</v>
      </c>
      <c r="R832" s="5">
        <f t="shared" si="1015"/>
        <v>2.0913579220348012E-2</v>
      </c>
      <c r="S832" s="5">
        <f t="shared" si="1016"/>
        <v>2.8767697532570576E-2</v>
      </c>
      <c r="T832" s="5">
        <f t="shared" si="1017"/>
        <v>8.8778390800992049E-2</v>
      </c>
      <c r="U832" s="5">
        <f t="shared" si="1018"/>
        <v>3.4688197454881532E-2</v>
      </c>
      <c r="V832" s="5">
        <f t="shared" si="1019"/>
        <v>3.4359259228104858E-3</v>
      </c>
      <c r="W832" s="5">
        <f t="shared" si="1020"/>
        <v>7.5737601946263944E-2</v>
      </c>
      <c r="X832" s="5">
        <f t="shared" si="1021"/>
        <v>4.9083935966273522E-2</v>
      </c>
      <c r="Y832" s="5">
        <f t="shared" si="1022"/>
        <v>1.5905129737607729E-2</v>
      </c>
      <c r="Z832" s="5">
        <f t="shared" si="1023"/>
        <v>4.5178826056374221E-3</v>
      </c>
      <c r="AA832" s="5">
        <f t="shared" si="1024"/>
        <v>7.4935620656385055E-3</v>
      </c>
      <c r="AB832" s="5">
        <f t="shared" si="1025"/>
        <v>6.2145785241860887E-3</v>
      </c>
      <c r="AC832" s="5">
        <f t="shared" si="1026"/>
        <v>2.3083677969681514E-4</v>
      </c>
      <c r="AD832" s="5">
        <f t="shared" si="1027"/>
        <v>3.1405443126099011E-2</v>
      </c>
      <c r="AE832" s="5">
        <f t="shared" si="1028"/>
        <v>2.0353202633582059E-2</v>
      </c>
      <c r="AF832" s="5">
        <f t="shared" si="1029"/>
        <v>6.5952398089137781E-3</v>
      </c>
      <c r="AG832" s="5">
        <f t="shared" si="1030"/>
        <v>1.4247450854183918E-3</v>
      </c>
      <c r="AH832" s="5">
        <f t="shared" si="1031"/>
        <v>7.3198601097637173E-4</v>
      </c>
      <c r="AI832" s="5">
        <f t="shared" si="1032"/>
        <v>1.2141047218859049E-3</v>
      </c>
      <c r="AJ832" s="5">
        <f t="shared" si="1033"/>
        <v>1.0068841846714147E-3</v>
      </c>
      <c r="AK832" s="5">
        <f t="shared" si="1034"/>
        <v>5.5668770744730575E-4</v>
      </c>
      <c r="AL832" s="5">
        <f t="shared" si="1035"/>
        <v>9.925358356682601E-6</v>
      </c>
      <c r="AM832" s="5">
        <f t="shared" si="1036"/>
        <v>1.0418094395398723E-2</v>
      </c>
      <c r="AN832" s="5">
        <f t="shared" si="1037"/>
        <v>6.7517463591883486E-3</v>
      </c>
      <c r="AO832" s="5">
        <f t="shared" si="1038"/>
        <v>2.1878319186158825E-3</v>
      </c>
      <c r="AP832" s="5">
        <f t="shared" si="1039"/>
        <v>4.726291786322247E-4</v>
      </c>
      <c r="AQ832" s="5">
        <f t="shared" si="1040"/>
        <v>7.6575240513410909E-5</v>
      </c>
      <c r="AR832" s="5">
        <f t="shared" si="1041"/>
        <v>9.487692656671065E-5</v>
      </c>
      <c r="AS832" s="5">
        <f t="shared" si="1042"/>
        <v>1.5736711196026389E-4</v>
      </c>
      <c r="AT832" s="5">
        <f t="shared" si="1043"/>
        <v>1.3050806356644404E-4</v>
      </c>
      <c r="AU832" s="5">
        <f t="shared" si="1044"/>
        <v>7.2155502903146918E-5</v>
      </c>
      <c r="AV832" s="5">
        <f t="shared" si="1045"/>
        <v>2.9920085722645936E-5</v>
      </c>
      <c r="AW832" s="5">
        <f t="shared" si="1046"/>
        <v>2.963636213177859E-7</v>
      </c>
      <c r="AX832" s="5">
        <f t="shared" si="1047"/>
        <v>2.8799861857184595E-3</v>
      </c>
      <c r="AY832" s="5">
        <f t="shared" si="1048"/>
        <v>1.8664580590213732E-3</v>
      </c>
      <c r="AZ832" s="5">
        <f t="shared" si="1049"/>
        <v>6.0480597152877912E-4</v>
      </c>
      <c r="BA832" s="5">
        <f t="shared" si="1050"/>
        <v>1.3065398083064446E-4</v>
      </c>
      <c r="BB832" s="5">
        <f t="shared" si="1051"/>
        <v>2.1168519546539543E-5</v>
      </c>
      <c r="BC832" s="5">
        <f t="shared" si="1052"/>
        <v>2.7437738487161358E-6</v>
      </c>
      <c r="BD832" s="5">
        <f t="shared" si="1053"/>
        <v>1.0247954491573348E-5</v>
      </c>
      <c r="BE832" s="5">
        <f t="shared" si="1054"/>
        <v>1.6997715463571468E-5</v>
      </c>
      <c r="BF832" s="5">
        <f t="shared" si="1055"/>
        <v>1.4096585382873758E-5</v>
      </c>
      <c r="BG832" s="5">
        <f t="shared" si="1056"/>
        <v>7.7937422387740675E-6</v>
      </c>
      <c r="BH832" s="5">
        <f t="shared" si="1057"/>
        <v>3.2317623258385806E-6</v>
      </c>
      <c r="BI832" s="5">
        <f t="shared" si="1058"/>
        <v>1.0720690944844433E-6</v>
      </c>
      <c r="BJ832" s="8">
        <f t="shared" si="1059"/>
        <v>0.61686287834000841</v>
      </c>
      <c r="BK832" s="8">
        <f t="shared" si="1060"/>
        <v>0.2409471713745813</v>
      </c>
      <c r="BL832" s="8">
        <f t="shared" si="1061"/>
        <v>0.137898080668581</v>
      </c>
      <c r="BM832" s="8">
        <f t="shared" si="1062"/>
        <v>0.40410321544009026</v>
      </c>
      <c r="BN832" s="8">
        <f t="shared" si="1063"/>
        <v>0.59425663585331756</v>
      </c>
    </row>
    <row r="833" spans="1:66" x14ac:dyDescent="0.25">
      <c r="A833" t="s">
        <v>32</v>
      </c>
      <c r="B833" t="s">
        <v>210</v>
      </c>
      <c r="C833" t="s">
        <v>330</v>
      </c>
      <c r="D833" t="s">
        <v>507</v>
      </c>
      <c r="E833">
        <f>VLOOKUP(A833,home!$A$2:$E$405,3,FALSE)</f>
        <v>1.2328244274809199</v>
      </c>
      <c r="F833">
        <f>VLOOKUP(B833,home!$B$2:$E$405,3,FALSE)</f>
        <v>0.87</v>
      </c>
      <c r="G833">
        <f>VLOOKUP(C833,away!$B$2:$E$405,4,FALSE)</f>
        <v>1.19</v>
      </c>
      <c r="H833">
        <f>VLOOKUP(A833,away!$A$2:$E$405,3,FALSE)</f>
        <v>1.1412213740457999</v>
      </c>
      <c r="I833">
        <f>VLOOKUP(C833,away!$B$2:$E$405,3,FALSE)</f>
        <v>0.76</v>
      </c>
      <c r="J833">
        <f>VLOOKUP(B833,home!$B$2:$E$405,4,FALSE)</f>
        <v>1.05</v>
      </c>
      <c r="K833" s="3">
        <f t="shared" si="1008"/>
        <v>1.2763431297709964</v>
      </c>
      <c r="L833" s="3">
        <f t="shared" si="1009"/>
        <v>0.9106946564885483</v>
      </c>
      <c r="M833" s="5">
        <f t="shared" si="1010"/>
        <v>0.11224876145158368</v>
      </c>
      <c r="N833" s="5">
        <f t="shared" si="1011"/>
        <v>0.14326793550403227</v>
      </c>
      <c r="O833" s="5">
        <f t="shared" si="1012"/>
        <v>0.10222434725141501</v>
      </c>
      <c r="P833" s="5">
        <f t="shared" si="1013"/>
        <v>0.13047334330966817</v>
      </c>
      <c r="Q833" s="5">
        <f t="shared" si="1014"/>
        <v>9.1429522598522911E-2</v>
      </c>
      <c r="R833" s="5">
        <f t="shared" si="1015"/>
        <v>4.6547583402446725E-2</v>
      </c>
      <c r="S833" s="5">
        <f t="shared" si="1016"/>
        <v>3.7914211912585774E-2</v>
      </c>
      <c r="T833" s="5">
        <f t="shared" si="1017"/>
        <v>8.3264377675773785E-2</v>
      </c>
      <c r="U833" s="5">
        <f t="shared" si="1018"/>
        <v>5.9410688283155336E-2</v>
      </c>
      <c r="V833" s="5">
        <f t="shared" si="1019"/>
        <v>4.8966578271878169E-3</v>
      </c>
      <c r="W833" s="5">
        <f t="shared" si="1020"/>
        <v>3.8898481008955606E-2</v>
      </c>
      <c r="X833" s="5">
        <f t="shared" si="1021"/>
        <v>3.5424638800377141E-2</v>
      </c>
      <c r="Y833" s="5">
        <f t="shared" si="1022"/>
        <v>1.613051463177018E-2</v>
      </c>
      <c r="Z833" s="5">
        <f t="shared" si="1023"/>
        <v>1.4130211825687763E-2</v>
      </c>
      <c r="AA833" s="5">
        <f t="shared" si="1024"/>
        <v>1.8034998785925464E-2</v>
      </c>
      <c r="AB833" s="5">
        <f t="shared" si="1025"/>
        <v>1.1509423397922113E-2</v>
      </c>
      <c r="AC833" s="5">
        <f t="shared" si="1026"/>
        <v>3.5572960310135553E-4</v>
      </c>
      <c r="AD833" s="5">
        <f t="shared" si="1027"/>
        <v>1.2411952248577014E-2</v>
      </c>
      <c r="AE833" s="5">
        <f t="shared" si="1028"/>
        <v>1.1303498589370107E-2</v>
      </c>
      <c r="AF833" s="5">
        <f t="shared" si="1029"/>
        <v>5.1470178824825994E-3</v>
      </c>
      <c r="AG833" s="5">
        <f t="shared" si="1030"/>
        <v>1.5624538941426359E-3</v>
      </c>
      <c r="AH833" s="5">
        <f t="shared" si="1031"/>
        <v>3.217077101176284E-3</v>
      </c>
      <c r="AI833" s="5">
        <f t="shared" si="1032"/>
        <v>4.1060942560299423E-3</v>
      </c>
      <c r="AJ833" s="5">
        <f t="shared" si="1033"/>
        <v>2.6203925969379843E-3</v>
      </c>
      <c r="AK833" s="5">
        <f t="shared" si="1034"/>
        <v>1.1148400294681922E-3</v>
      </c>
      <c r="AL833" s="5">
        <f t="shared" si="1035"/>
        <v>1.6539418352825068E-5</v>
      </c>
      <c r="AM833" s="5">
        <f t="shared" si="1036"/>
        <v>3.1683819959033867E-3</v>
      </c>
      <c r="AN833" s="5">
        <f t="shared" si="1037"/>
        <v>2.8854285533837357E-3</v>
      </c>
      <c r="AO833" s="5">
        <f t="shared" si="1038"/>
        <v>1.313872182623025E-3</v>
      </c>
      <c r="AP833" s="5">
        <f t="shared" si="1039"/>
        <v>3.988454586745784E-4</v>
      </c>
      <c r="AQ833" s="5">
        <f t="shared" si="1040"/>
        <v>9.0806606994915646E-5</v>
      </c>
      <c r="AR833" s="5">
        <f t="shared" si="1041"/>
        <v>5.8595498511058227E-4</v>
      </c>
      <c r="AS833" s="5">
        <f t="shared" si="1042"/>
        <v>7.4787961960095823E-4</v>
      </c>
      <c r="AT833" s="5">
        <f t="shared" si="1043"/>
        <v>4.7727550718671465E-4</v>
      </c>
      <c r="AU833" s="5">
        <f t="shared" si="1044"/>
        <v>2.0305577153524373E-4</v>
      </c>
      <c r="AV833" s="5">
        <f t="shared" si="1045"/>
        <v>6.4792209739839333E-5</v>
      </c>
      <c r="AW833" s="5">
        <f t="shared" si="1046"/>
        <v>5.3402054433584579E-7</v>
      </c>
      <c r="AX833" s="5">
        <f t="shared" si="1047"/>
        <v>6.7399043216023454E-4</v>
      </c>
      <c r="AY833" s="5">
        <f t="shared" si="1048"/>
        <v>6.1379948509273296E-4</v>
      </c>
      <c r="AZ833" s="5">
        <f t="shared" si="1049"/>
        <v>2.7949195561468714E-4</v>
      </c>
      <c r="BA833" s="5">
        <f t="shared" si="1050"/>
        <v>8.4843943503276715E-5</v>
      </c>
      <c r="BB833" s="5">
        <f t="shared" si="1051"/>
        <v>1.9316731495962591E-5</v>
      </c>
      <c r="BC833" s="5">
        <f t="shared" si="1052"/>
        <v>3.5183288308394359E-6</v>
      </c>
      <c r="BD833" s="5">
        <f t="shared" si="1053"/>
        <v>8.8937678980505669E-5</v>
      </c>
      <c r="BE833" s="5">
        <f t="shared" si="1054"/>
        <v>1.1351499554454675E-4</v>
      </c>
      <c r="BF833" s="5">
        <f t="shared" si="1055"/>
        <v>7.2442042344633763E-5</v>
      </c>
      <c r="BG833" s="5">
        <f t="shared" si="1056"/>
        <v>3.0820301017717649E-5</v>
      </c>
      <c r="BH833" s="5">
        <f t="shared" si="1057"/>
        <v>9.8343198653594896E-6</v>
      </c>
      <c r="BI833" s="5">
        <f t="shared" si="1058"/>
        <v>2.5103933192244016E-6</v>
      </c>
      <c r="BJ833" s="8">
        <f t="shared" si="1059"/>
        <v>0.4483726885082816</v>
      </c>
      <c r="BK833" s="8">
        <f t="shared" si="1060"/>
        <v>0.28651904300757236</v>
      </c>
      <c r="BL833" s="8">
        <f t="shared" si="1061"/>
        <v>0.25118246292872226</v>
      </c>
      <c r="BM833" s="8">
        <f t="shared" si="1062"/>
        <v>0.37339964728804687</v>
      </c>
      <c r="BN833" s="8">
        <f t="shared" si="1063"/>
        <v>0.62619149351766867</v>
      </c>
    </row>
    <row r="834" spans="1:66" x14ac:dyDescent="0.25">
      <c r="A834" t="s">
        <v>37</v>
      </c>
      <c r="B834" t="s">
        <v>338</v>
      </c>
      <c r="C834" t="s">
        <v>403</v>
      </c>
      <c r="D834" t="s">
        <v>507</v>
      </c>
      <c r="E834">
        <f>VLOOKUP(A834,home!$A$2:$E$405,3,FALSE)</f>
        <v>1.5846153846153801</v>
      </c>
      <c r="F834">
        <f>VLOOKUP(B834,home!$B$2:$E$405,3,FALSE)</f>
        <v>1.38</v>
      </c>
      <c r="G834">
        <f>VLOOKUP(C834,away!$B$2:$E$405,4,FALSE)</f>
        <v>1.31</v>
      </c>
      <c r="H834">
        <f>VLOOKUP(A834,away!$A$2:$E$405,3,FALSE)</f>
        <v>1.2538461538461501</v>
      </c>
      <c r="I834">
        <f>VLOOKUP(C834,away!$B$2:$E$405,3,FALSE)</f>
        <v>0.87</v>
      </c>
      <c r="J834">
        <f>VLOOKUP(B834,home!$B$2:$E$405,4,FALSE)</f>
        <v>1.02</v>
      </c>
      <c r="K834" s="3">
        <f t="shared" si="1008"/>
        <v>2.8646676923076844</v>
      </c>
      <c r="L834" s="3">
        <f t="shared" si="1009"/>
        <v>1.1126630769230734</v>
      </c>
      <c r="M834" s="5">
        <f t="shared" si="1010"/>
        <v>1.8735582246117155E-2</v>
      </c>
      <c r="N834" s="5">
        <f t="shared" si="1011"/>
        <v>5.3671217157025268E-2</v>
      </c>
      <c r="O834" s="5">
        <f t="shared" si="1012"/>
        <v>2.084639058991002E-2</v>
      </c>
      <c r="P834" s="5">
        <f t="shared" si="1013"/>
        <v>5.9717981624142172E-2</v>
      </c>
      <c r="Q834" s="5">
        <f t="shared" si="1014"/>
        <v>7.6875100898280077E-2</v>
      </c>
      <c r="R834" s="5">
        <f t="shared" si="1015"/>
        <v>1.1597504548254745E-2</v>
      </c>
      <c r="S834" s="5">
        <f t="shared" si="1016"/>
        <v>4.758642248762332E-2</v>
      </c>
      <c r="T834" s="5">
        <f t="shared" si="1017"/>
        <v>8.5536086304252024E-2</v>
      </c>
      <c r="U834" s="5">
        <f t="shared" si="1018"/>
        <v>3.3222996590776807E-2</v>
      </c>
      <c r="V834" s="5">
        <f t="shared" si="1019"/>
        <v>1.6853048602292541E-2</v>
      </c>
      <c r="W834" s="5">
        <f t="shared" si="1020"/>
        <v>7.3407205962065458E-2</v>
      </c>
      <c r="X834" s="5">
        <f t="shared" si="1021"/>
        <v>8.1677487654077521E-2</v>
      </c>
      <c r="Y834" s="5">
        <f t="shared" si="1022"/>
        <v>4.5439762364266133E-2</v>
      </c>
      <c r="Z834" s="5">
        <f t="shared" si="1023"/>
        <v>4.301371698430154E-3</v>
      </c>
      <c r="AA834" s="5">
        <f t="shared" si="1024"/>
        <v>1.2322000537099498E-2</v>
      </c>
      <c r="AB834" s="5">
        <f t="shared" si="1025"/>
        <v>1.7649218421613429E-2</v>
      </c>
      <c r="AC834" s="5">
        <f t="shared" si="1026"/>
        <v>3.3573484450658661E-3</v>
      </c>
      <c r="AD834" s="5">
        <f t="shared" si="1027"/>
        <v>5.2571812825526247E-2</v>
      </c>
      <c r="AE834" s="5">
        <f t="shared" si="1028"/>
        <v>5.8494715017873913E-2</v>
      </c>
      <c r="AF834" s="5">
        <f t="shared" si="1029"/>
        <v>3.2542454797762958E-2</v>
      </c>
      <c r="AG834" s="5">
        <f t="shared" si="1030"/>
        <v>1.2069595961969656E-2</v>
      </c>
      <c r="AH834" s="5">
        <f t="shared" si="1031"/>
        <v>1.196494367241281E-3</v>
      </c>
      <c r="AI834" s="5">
        <f t="shared" si="1032"/>
        <v>3.4275587578642243E-3</v>
      </c>
      <c r="AJ834" s="5">
        <f t="shared" si="1033"/>
        <v>4.9094084185699492E-3</v>
      </c>
      <c r="AK834" s="5">
        <f t="shared" si="1034"/>
        <v>4.6879412283402323E-3</v>
      </c>
      <c r="AL834" s="5">
        <f t="shared" si="1035"/>
        <v>4.2804983611296473E-4</v>
      </c>
      <c r="AM834" s="5">
        <f t="shared" si="1036"/>
        <v>3.0120154745466358E-2</v>
      </c>
      <c r="AN834" s="5">
        <f t="shared" si="1037"/>
        <v>3.3513584056489708E-2</v>
      </c>
      <c r="AO834" s="5">
        <f t="shared" si="1038"/>
        <v>1.8644663777506953E-2</v>
      </c>
      <c r="AP834" s="5">
        <f t="shared" si="1039"/>
        <v>6.9150763222923517E-3</v>
      </c>
      <c r="AQ834" s="5">
        <f t="shared" si="1040"/>
        <v>1.9235375244799255E-3</v>
      </c>
      <c r="AR834" s="5">
        <f t="shared" si="1041"/>
        <v>2.6625902083516164E-4</v>
      </c>
      <c r="AS834" s="5">
        <f t="shared" si="1042"/>
        <v>7.6274361477196638E-4</v>
      </c>
      <c r="AT834" s="5">
        <f t="shared" si="1043"/>
        <v>1.092503495375615E-3</v>
      </c>
      <c r="AU834" s="5">
        <f t="shared" si="1044"/>
        <v>1.0432198223119141E-3</v>
      </c>
      <c r="AV834" s="5">
        <f t="shared" si="1045"/>
        <v>7.471195302379759E-4</v>
      </c>
      <c r="AW834" s="5">
        <f t="shared" si="1046"/>
        <v>3.7899175411281587E-5</v>
      </c>
      <c r="AX834" s="5">
        <f t="shared" si="1047"/>
        <v>1.4380705697774254E-2</v>
      </c>
      <c r="AY834" s="5">
        <f t="shared" si="1048"/>
        <v>1.600088025001067E-2</v>
      </c>
      <c r="AZ834" s="5">
        <f t="shared" si="1049"/>
        <v>8.9017943262272581E-3</v>
      </c>
      <c r="BA834" s="5">
        <f t="shared" si="1050"/>
        <v>3.3015659550521257E-3</v>
      </c>
      <c r="BB834" s="5">
        <f t="shared" si="1051"/>
        <v>9.1838263355319139E-4</v>
      </c>
      <c r="BC834" s="5">
        <f t="shared" si="1052"/>
        <v>2.0437008936840167E-4</v>
      </c>
      <c r="BD834" s="5">
        <f t="shared" si="1053"/>
        <v>4.9376096896829329E-5</v>
      </c>
      <c r="BE834" s="5">
        <f t="shared" si="1054"/>
        <v>1.4144610955260073E-4</v>
      </c>
      <c r="BF834" s="5">
        <f t="shared" si="1055"/>
        <v>2.0259805011897428E-4</v>
      </c>
      <c r="BG834" s="5">
        <f t="shared" si="1056"/>
        <v>1.9345869623345289E-4</v>
      </c>
      <c r="BH834" s="5">
        <f t="shared" si="1057"/>
        <v>1.3854871922398471E-4</v>
      </c>
      <c r="BI834" s="5">
        <f t="shared" si="1058"/>
        <v>7.9379207954311526E-5</v>
      </c>
      <c r="BJ834" s="8">
        <f t="shared" si="1059"/>
        <v>0.70711015432132052</v>
      </c>
      <c r="BK834" s="8">
        <f t="shared" si="1060"/>
        <v>0.16267931349136469</v>
      </c>
      <c r="BL834" s="8">
        <f t="shared" si="1061"/>
        <v>0.11457616582318299</v>
      </c>
      <c r="BM834" s="8">
        <f t="shared" si="1062"/>
        <v>0.7312602471959696</v>
      </c>
      <c r="BN834" s="8">
        <f t="shared" si="1063"/>
        <v>0.24144377706372944</v>
      </c>
    </row>
    <row r="835" spans="1:66" x14ac:dyDescent="0.25">
      <c r="A835" t="s">
        <v>37</v>
      </c>
      <c r="B835" t="s">
        <v>367</v>
      </c>
      <c r="C835" t="s">
        <v>374</v>
      </c>
      <c r="D835" t="s">
        <v>507</v>
      </c>
      <c r="E835">
        <f>VLOOKUP(A835,home!$A$2:$E$405,3,FALSE)</f>
        <v>1.5846153846153801</v>
      </c>
      <c r="F835">
        <f>VLOOKUP(B835,home!$B$2:$E$405,3,FALSE)</f>
        <v>0.89</v>
      </c>
      <c r="G835">
        <f>VLOOKUP(C835,away!$B$2:$E$405,4,FALSE)</f>
        <v>1.45</v>
      </c>
      <c r="H835">
        <f>VLOOKUP(A835,away!$A$2:$E$405,3,FALSE)</f>
        <v>1.2538461538461501</v>
      </c>
      <c r="I835">
        <f>VLOOKUP(C835,away!$B$2:$E$405,3,FALSE)</f>
        <v>0.65</v>
      </c>
      <c r="J835">
        <f>VLOOKUP(B835,home!$B$2:$E$405,4,FALSE)</f>
        <v>1.65</v>
      </c>
      <c r="K835" s="3">
        <f t="shared" si="1008"/>
        <v>2.0449461538461478</v>
      </c>
      <c r="L835" s="3">
        <f t="shared" si="1009"/>
        <v>1.3447499999999959</v>
      </c>
      <c r="M835" s="5">
        <f t="shared" si="1010"/>
        <v>3.3718920707591957E-2</v>
      </c>
      <c r="N835" s="5">
        <f t="shared" si="1011"/>
        <v>6.8953377212833386E-2</v>
      </c>
      <c r="O835" s="5">
        <f t="shared" si="1012"/>
        <v>4.5343518621534143E-2</v>
      </c>
      <c r="P835" s="5">
        <f t="shared" si="1013"/>
        <v>9.2725054006957408E-2</v>
      </c>
      <c r="Q835" s="5">
        <f t="shared" si="1014"/>
        <v>7.050297176304314E-2</v>
      </c>
      <c r="R835" s="5">
        <f t="shared" si="1015"/>
        <v>3.0487848333153929E-2</v>
      </c>
      <c r="S835" s="5">
        <f t="shared" si="1016"/>
        <v>6.3747114825781714E-2</v>
      </c>
      <c r="T835" s="5">
        <f t="shared" si="1017"/>
        <v>9.4808871278351969E-2</v>
      </c>
      <c r="U835" s="5">
        <f t="shared" si="1018"/>
        <v>6.2346008187927807E-2</v>
      </c>
      <c r="V835" s="5">
        <f t="shared" si="1019"/>
        <v>1.9477869598851231E-2</v>
      </c>
      <c r="W835" s="5">
        <f t="shared" si="1020"/>
        <v>4.8058260313852866E-2</v>
      </c>
      <c r="X835" s="5">
        <f t="shared" si="1021"/>
        <v>6.4626345557053447E-2</v>
      </c>
      <c r="Y835" s="5">
        <f t="shared" si="1022"/>
        <v>4.3453139093923683E-2</v>
      </c>
      <c r="Z835" s="5">
        <f t="shared" si="1023"/>
        <v>1.3666178015336206E-2</v>
      </c>
      <c r="AA835" s="5">
        <f t="shared" si="1024"/>
        <v>2.7946598170238552E-2</v>
      </c>
      <c r="AB835" s="5">
        <f t="shared" si="1025"/>
        <v>2.8574644220656566E-2</v>
      </c>
      <c r="AC835" s="5">
        <f t="shared" si="1026"/>
        <v>3.3476874270313389E-3</v>
      </c>
      <c r="AD835" s="5">
        <f t="shared" si="1027"/>
        <v>2.4569138647337608E-2</v>
      </c>
      <c r="AE835" s="5">
        <f t="shared" si="1028"/>
        <v>3.3039349196007144E-2</v>
      </c>
      <c r="AF835" s="5">
        <f t="shared" si="1029"/>
        <v>2.2214832415665239E-2</v>
      </c>
      <c r="AG835" s="5">
        <f t="shared" si="1030"/>
        <v>9.9577986303219113E-3</v>
      </c>
      <c r="AH835" s="5">
        <f t="shared" si="1031"/>
        <v>4.5943982215308288E-3</v>
      </c>
      <c r="AI835" s="5">
        <f t="shared" si="1032"/>
        <v>9.3952969723570482E-3</v>
      </c>
      <c r="AJ835" s="5">
        <f t="shared" si="1033"/>
        <v>9.6064382039319531E-3</v>
      </c>
      <c r="AK835" s="5">
        <f t="shared" si="1034"/>
        <v>6.5482162857637806E-3</v>
      </c>
      <c r="AL835" s="5">
        <f t="shared" si="1035"/>
        <v>3.6823776201116895E-4</v>
      </c>
      <c r="AM835" s="5">
        <f t="shared" si="1036"/>
        <v>1.0048513116037154E-2</v>
      </c>
      <c r="AN835" s="5">
        <f t="shared" si="1037"/>
        <v>1.3512738012790923E-2</v>
      </c>
      <c r="AO835" s="5">
        <f t="shared" si="1038"/>
        <v>9.0856272213502703E-3</v>
      </c>
      <c r="AP835" s="5">
        <f t="shared" si="1039"/>
        <v>4.0726324019702458E-3</v>
      </c>
      <c r="AQ835" s="5">
        <f t="shared" si="1040"/>
        <v>1.3691681056373685E-3</v>
      </c>
      <c r="AR835" s="5">
        <f t="shared" si="1041"/>
        <v>1.235663401680712E-3</v>
      </c>
      <c r="AS835" s="5">
        <f t="shared" si="1042"/>
        <v>2.5268651207154195E-3</v>
      </c>
      <c r="AT835" s="5">
        <f t="shared" si="1043"/>
        <v>2.58365155494749E-3</v>
      </c>
      <c r="AU835" s="5">
        <f t="shared" si="1044"/>
        <v>1.7611427700561625E-3</v>
      </c>
      <c r="AV835" s="5">
        <f t="shared" si="1045"/>
        <v>9.003605335000755E-4</v>
      </c>
      <c r="AW835" s="5">
        <f t="shared" si="1046"/>
        <v>2.8128673467922694E-5</v>
      </c>
      <c r="AX835" s="5">
        <f t="shared" si="1047"/>
        <v>3.4247780414187888E-3</v>
      </c>
      <c r="AY835" s="5">
        <f t="shared" si="1048"/>
        <v>4.6054702711979022E-3</v>
      </c>
      <c r="AZ835" s="5">
        <f t="shared" si="1049"/>
        <v>3.0966030735966803E-3</v>
      </c>
      <c r="BA835" s="5">
        <f t="shared" si="1050"/>
        <v>1.3880523277397076E-3</v>
      </c>
      <c r="BB835" s="5">
        <f t="shared" si="1051"/>
        <v>4.6664584193199175E-4</v>
      </c>
      <c r="BC835" s="5">
        <f t="shared" si="1052"/>
        <v>1.2550439918760875E-4</v>
      </c>
      <c r="BD835" s="5">
        <f t="shared" si="1053"/>
        <v>2.7694305990168846E-4</v>
      </c>
      <c r="BE835" s="5">
        <f t="shared" si="1054"/>
        <v>5.6633364518034104E-4</v>
      </c>
      <c r="BF835" s="5">
        <f t="shared" si="1055"/>
        <v>5.7906090475260384E-4</v>
      </c>
      <c r="BG835" s="5">
        <f t="shared" si="1056"/>
        <v>3.9471612333883581E-4</v>
      </c>
      <c r="BH835" s="5">
        <f t="shared" si="1057"/>
        <v>2.0179330457070359E-4</v>
      </c>
      <c r="BI835" s="5">
        <f t="shared" si="1058"/>
        <v>8.2531288410752894E-5</v>
      </c>
      <c r="BJ835" s="8">
        <f t="shared" si="1059"/>
        <v>0.53137981692124925</v>
      </c>
      <c r="BK835" s="8">
        <f t="shared" si="1060"/>
        <v>0.21799035459942273</v>
      </c>
      <c r="BL835" s="8">
        <f t="shared" si="1061"/>
        <v>0.23595202892414938</v>
      </c>
      <c r="BM835" s="8">
        <f t="shared" si="1062"/>
        <v>0.65267934621731327</v>
      </c>
      <c r="BN835" s="8">
        <f t="shared" si="1063"/>
        <v>0.34173169064511399</v>
      </c>
    </row>
    <row r="836" spans="1:66" x14ac:dyDescent="0.25">
      <c r="A836" t="s">
        <v>37</v>
      </c>
      <c r="B836" t="s">
        <v>368</v>
      </c>
      <c r="C836" t="s">
        <v>407</v>
      </c>
      <c r="D836" t="s">
        <v>507</v>
      </c>
      <c r="E836">
        <f>VLOOKUP(A836,home!$A$2:$E$405,3,FALSE)</f>
        <v>1.5846153846153801</v>
      </c>
      <c r="F836">
        <f>VLOOKUP(B836,home!$B$2:$E$405,3,FALSE)</f>
        <v>1.31</v>
      </c>
      <c r="G836">
        <f>VLOOKUP(C836,away!$B$2:$E$405,4,FALSE)</f>
        <v>0.57999999999999996</v>
      </c>
      <c r="H836">
        <f>VLOOKUP(A836,away!$A$2:$E$405,3,FALSE)</f>
        <v>1.2538461538461501</v>
      </c>
      <c r="I836">
        <f>VLOOKUP(C836,away!$B$2:$E$405,3,FALSE)</f>
        <v>1.1599999999999999</v>
      </c>
      <c r="J836">
        <f>VLOOKUP(B836,home!$B$2:$E$405,4,FALSE)</f>
        <v>0.74</v>
      </c>
      <c r="K836" s="3">
        <f t="shared" si="1008"/>
        <v>1.2039907692307659</v>
      </c>
      <c r="L836" s="3">
        <f t="shared" si="1009"/>
        <v>1.0763015384615351</v>
      </c>
      <c r="M836" s="5">
        <f t="shared" si="1010"/>
        <v>0.10225431262446286</v>
      </c>
      <c r="N836" s="5">
        <f t="shared" si="1011"/>
        <v>0.12311324851389024</v>
      </c>
      <c r="O836" s="5">
        <f t="shared" si="1012"/>
        <v>0.11005647399203614</v>
      </c>
      <c r="P836" s="5">
        <f t="shared" si="1013"/>
        <v>0.13250697878049736</v>
      </c>
      <c r="Q836" s="5">
        <f t="shared" si="1014"/>
        <v>7.411360739036861E-2</v>
      </c>
      <c r="R836" s="5">
        <f t="shared" si="1015"/>
        <v>5.9226976137640198E-2</v>
      </c>
      <c r="S836" s="5">
        <f t="shared" si="1016"/>
        <v>4.2927527883392824E-2</v>
      </c>
      <c r="T836" s="5">
        <f t="shared" si="1017"/>
        <v>7.9768589655187933E-2</v>
      </c>
      <c r="U836" s="5">
        <f t="shared" si="1018"/>
        <v>7.1308732559169641E-2</v>
      </c>
      <c r="V836" s="5">
        <f t="shared" si="1019"/>
        <v>6.1808825035785499E-3</v>
      </c>
      <c r="W836" s="5">
        <f t="shared" si="1020"/>
        <v>2.9744033057465622E-2</v>
      </c>
      <c r="X836" s="5">
        <f t="shared" si="1021"/>
        <v>3.2013548539801005E-2</v>
      </c>
      <c r="Y836" s="5">
        <f t="shared" si="1022"/>
        <v>1.7228115772500423E-2</v>
      </c>
      <c r="Z836" s="5">
        <f t="shared" si="1023"/>
        <v>2.1248695178455599E-2</v>
      </c>
      <c r="AA836" s="5">
        <f t="shared" si="1024"/>
        <v>2.5583232853058819E-2</v>
      </c>
      <c r="AB836" s="5">
        <f t="shared" si="1025"/>
        <v>1.5400988101082052E-2</v>
      </c>
      <c r="AC836" s="5">
        <f t="shared" si="1026"/>
        <v>5.0059628643384828E-4</v>
      </c>
      <c r="AD836" s="5">
        <f t="shared" si="1027"/>
        <v>8.9528853102208393E-3</v>
      </c>
      <c r="AE836" s="5">
        <f t="shared" si="1028"/>
        <v>9.636004233060368E-3</v>
      </c>
      <c r="AF836" s="5">
        <f t="shared" si="1029"/>
        <v>5.1856230903323686E-3</v>
      </c>
      <c r="AG836" s="5">
        <f t="shared" si="1030"/>
        <v>1.8604313700021299E-3</v>
      </c>
      <c r="AH836" s="5">
        <f t="shared" si="1031"/>
        <v>5.7175008277179891E-3</v>
      </c>
      <c r="AI836" s="5">
        <f t="shared" si="1032"/>
        <v>6.8838182196417222E-3</v>
      </c>
      <c r="AJ836" s="5">
        <f t="shared" si="1033"/>
        <v>4.144026796755601E-3</v>
      </c>
      <c r="AK836" s="5">
        <f t="shared" si="1034"/>
        <v>1.6631233369128939E-3</v>
      </c>
      <c r="AL836" s="5">
        <f t="shared" si="1035"/>
        <v>2.5948050425099263E-5</v>
      </c>
      <c r="AM836" s="5">
        <f t="shared" si="1036"/>
        <v>2.1558382542975199E-3</v>
      </c>
      <c r="AN836" s="5">
        <f t="shared" si="1037"/>
        <v>2.3203320297746507E-3</v>
      </c>
      <c r="AO836" s="5">
        <f t="shared" si="1038"/>
        <v>1.2486884666940163E-3</v>
      </c>
      <c r="AP836" s="5">
        <f t="shared" si="1039"/>
        <v>4.4798843925398184E-4</v>
      </c>
      <c r="AQ836" s="5">
        <f t="shared" si="1040"/>
        <v>1.2054266159551062E-4</v>
      </c>
      <c r="AR836" s="5">
        <f t="shared" si="1041"/>
        <v>1.2307509874055949E-3</v>
      </c>
      <c r="AS836" s="5">
        <f t="shared" si="1042"/>
        <v>1.4818128280579866E-3</v>
      </c>
      <c r="AT836" s="5">
        <f t="shared" si="1043"/>
        <v>8.9204448335477638E-4</v>
      </c>
      <c r="AU836" s="5">
        <f t="shared" si="1044"/>
        <v>3.5800444123412604E-4</v>
      </c>
      <c r="AV836" s="5">
        <f t="shared" si="1045"/>
        <v>1.0775851064737648E-4</v>
      </c>
      <c r="AW836" s="5">
        <f t="shared" si="1046"/>
        <v>9.3402682836830749E-7</v>
      </c>
      <c r="AX836" s="5">
        <f t="shared" si="1047"/>
        <v>4.3260155968813049E-4</v>
      </c>
      <c r="AY836" s="5">
        <f t="shared" si="1048"/>
        <v>4.6560972423319443E-4</v>
      </c>
      <c r="AZ836" s="5">
        <f t="shared" si="1049"/>
        <v>2.5056823125741909E-4</v>
      </c>
      <c r="BA836" s="5">
        <f t="shared" si="1050"/>
        <v>8.9895657597315325E-5</v>
      </c>
      <c r="BB836" s="5">
        <f t="shared" si="1051"/>
        <v>2.418870864325046E-5</v>
      </c>
      <c r="BC836" s="5">
        <f t="shared" si="1052"/>
        <v>5.2068688652256615E-6</v>
      </c>
      <c r="BD836" s="5">
        <f t="shared" si="1053"/>
        <v>2.2077653020128243E-4</v>
      </c>
      <c r="BE836" s="5">
        <f t="shared" si="1054"/>
        <v>2.6581290442514142E-4</v>
      </c>
      <c r="BF836" s="5">
        <f t="shared" si="1055"/>
        <v>1.6001814163514513E-4</v>
      </c>
      <c r="BG836" s="5">
        <f t="shared" si="1056"/>
        <v>6.4220121812725331E-5</v>
      </c>
      <c r="BH836" s="5">
        <f t="shared" si="1057"/>
        <v>1.9330108465349163E-5</v>
      </c>
      <c r="BI836" s="5">
        <f t="shared" si="1058"/>
        <v>4.6546544321019696E-6</v>
      </c>
      <c r="BJ836" s="8">
        <f t="shared" si="1059"/>
        <v>0.38917754753472972</v>
      </c>
      <c r="BK836" s="8">
        <f t="shared" si="1060"/>
        <v>0.28486185585302376</v>
      </c>
      <c r="BL836" s="8">
        <f t="shared" si="1061"/>
        <v>0.30479005653568658</v>
      </c>
      <c r="BM836" s="8">
        <f t="shared" si="1062"/>
        <v>0.3983418819655955</v>
      </c>
      <c r="BN836" s="8">
        <f t="shared" si="1063"/>
        <v>0.60127159743889536</v>
      </c>
    </row>
    <row r="837" spans="1:66" x14ac:dyDescent="0.25">
      <c r="A837" t="s">
        <v>37</v>
      </c>
      <c r="B837" t="s">
        <v>373</v>
      </c>
      <c r="C837" t="s">
        <v>383</v>
      </c>
      <c r="D837" t="s">
        <v>507</v>
      </c>
      <c r="E837">
        <f>VLOOKUP(A837,home!$A$2:$E$405,3,FALSE)</f>
        <v>1.5846153846153801</v>
      </c>
      <c r="F837">
        <f>VLOOKUP(B837,home!$B$2:$E$405,3,FALSE)</f>
        <v>0.36</v>
      </c>
      <c r="G837">
        <f>VLOOKUP(C837,away!$B$2:$E$405,4,FALSE)</f>
        <v>1.0900000000000001</v>
      </c>
      <c r="H837">
        <f>VLOOKUP(A837,away!$A$2:$E$405,3,FALSE)</f>
        <v>1.2538461538461501</v>
      </c>
      <c r="I837">
        <f>VLOOKUP(C837,away!$B$2:$E$405,3,FALSE)</f>
        <v>0.44</v>
      </c>
      <c r="J837">
        <f>VLOOKUP(B837,home!$B$2:$E$405,4,FALSE)</f>
        <v>0.83</v>
      </c>
      <c r="K837" s="3">
        <f t="shared" si="1008"/>
        <v>0.62180307692307513</v>
      </c>
      <c r="L837" s="3">
        <f t="shared" si="1009"/>
        <v>0.45790461538461397</v>
      </c>
      <c r="M837" s="5">
        <f t="shared" si="1010"/>
        <v>0.33969480653893713</v>
      </c>
      <c r="N837" s="5">
        <f t="shared" si="1011"/>
        <v>0.21122327592069984</v>
      </c>
      <c r="O837" s="5">
        <f t="shared" si="1012"/>
        <v>0.15554781973636284</v>
      </c>
      <c r="P837" s="5">
        <f t="shared" si="1013"/>
        <v>9.672011292074624E-2</v>
      </c>
      <c r="Q837" s="5">
        <f t="shared" si="1014"/>
        <v>6.5669641442631418E-2</v>
      </c>
      <c r="R837" s="5">
        <f t="shared" si="1015"/>
        <v>3.5613032285147242E-2</v>
      </c>
      <c r="S837" s="5">
        <f t="shared" si="1016"/>
        <v>6.8846947784655206E-3</v>
      </c>
      <c r="T837" s="5">
        <f t="shared" si="1017"/>
        <v>3.0070431907233641E-2</v>
      </c>
      <c r="U837" s="5">
        <f t="shared" si="1018"/>
        <v>2.2144293053465366E-2</v>
      </c>
      <c r="V837" s="5">
        <f t="shared" si="1019"/>
        <v>2.1780611549611701E-4</v>
      </c>
      <c r="W837" s="5">
        <f t="shared" si="1020"/>
        <v>1.3611195036487774E-2</v>
      </c>
      <c r="X837" s="5">
        <f t="shared" si="1021"/>
        <v>6.2326290281078996E-3</v>
      </c>
      <c r="Y837" s="5">
        <f t="shared" si="1022"/>
        <v>1.4269747989753639E-3</v>
      </c>
      <c r="Z837" s="5">
        <f t="shared" si="1023"/>
        <v>5.4357906170700637E-3</v>
      </c>
      <c r="AA837" s="5">
        <f t="shared" si="1024"/>
        <v>3.3799913312037469E-3</v>
      </c>
      <c r="AB837" s="5">
        <f t="shared" si="1025"/>
        <v>1.050844504857905E-3</v>
      </c>
      <c r="AC837" s="5">
        <f t="shared" si="1026"/>
        <v>3.8759482924267986E-6</v>
      </c>
      <c r="AD837" s="5">
        <f t="shared" si="1027"/>
        <v>2.1158707385720453E-3</v>
      </c>
      <c r="AE837" s="5">
        <f t="shared" si="1028"/>
        <v>9.6886697674939131E-4</v>
      </c>
      <c r="AF837" s="5">
        <f t="shared" si="1029"/>
        <v>2.2182433017364187E-4</v>
      </c>
      <c r="AG837" s="5">
        <f t="shared" si="1030"/>
        <v>3.3858128197037045E-5</v>
      </c>
      <c r="AH837" s="5">
        <f t="shared" si="1031"/>
        <v>6.2226840295518998E-4</v>
      </c>
      <c r="AI837" s="5">
        <f t="shared" si="1032"/>
        <v>3.8692840762954511E-4</v>
      </c>
      <c r="AJ837" s="5">
        <f t="shared" si="1033"/>
        <v>1.2029663720649849E-4</v>
      </c>
      <c r="AK837" s="5">
        <f t="shared" si="1034"/>
        <v>2.4933606386166557E-5</v>
      </c>
      <c r="AL837" s="5">
        <f t="shared" si="1035"/>
        <v>4.4143407470731918E-8</v>
      </c>
      <c r="AM837" s="5">
        <f t="shared" si="1036"/>
        <v>2.631309871231195E-4</v>
      </c>
      <c r="AN837" s="5">
        <f t="shared" si="1037"/>
        <v>1.2048889345438584E-4</v>
      </c>
      <c r="AO837" s="5">
        <f t="shared" si="1038"/>
        <v>2.7586210207674133E-5</v>
      </c>
      <c r="AP837" s="5">
        <f t="shared" si="1039"/>
        <v>4.2106176583547131E-6</v>
      </c>
      <c r="AQ837" s="5">
        <f t="shared" si="1040"/>
        <v>4.8201531484514456E-7</v>
      </c>
      <c r="AR837" s="5">
        <f t="shared" si="1041"/>
        <v>5.6987914744238867E-5</v>
      </c>
      <c r="AS837" s="5">
        <f t="shared" si="1042"/>
        <v>3.543526073539761E-5</v>
      </c>
      <c r="AT837" s="5">
        <f t="shared" si="1043"/>
        <v>1.1016877078420831E-5</v>
      </c>
      <c r="AU837" s="5">
        <f t="shared" si="1044"/>
        <v>2.2834426884817909E-6</v>
      </c>
      <c r="AV837" s="5">
        <f t="shared" si="1045"/>
        <v>3.5496292241886897E-7</v>
      </c>
      <c r="AW837" s="5">
        <f t="shared" si="1046"/>
        <v>3.4913327370866149E-10</v>
      </c>
      <c r="AX837" s="5">
        <f t="shared" si="1047"/>
        <v>2.7269276237826964E-5</v>
      </c>
      <c r="AY837" s="5">
        <f t="shared" si="1048"/>
        <v>1.2486727447498945E-5</v>
      </c>
      <c r="AZ837" s="5">
        <f t="shared" si="1049"/>
        <v>2.8588650646297535E-6</v>
      </c>
      <c r="BA837" s="5">
        <f t="shared" si="1050"/>
        <v>4.3636250261859906E-7</v>
      </c>
      <c r="BB837" s="5">
        <f t="shared" si="1051"/>
        <v>4.9953100982459278E-8</v>
      </c>
      <c r="BC837" s="5">
        <f t="shared" si="1052"/>
        <v>4.574751098528361E-9</v>
      </c>
      <c r="BD837" s="5">
        <f t="shared" si="1053"/>
        <v>4.3491715304219771E-6</v>
      </c>
      <c r="BE837" s="5">
        <f t="shared" si="1054"/>
        <v>2.7043282396826248E-6</v>
      </c>
      <c r="BF837" s="5">
        <f t="shared" si="1055"/>
        <v>8.4077981022230971E-7</v>
      </c>
      <c r="BG837" s="5">
        <f t="shared" si="1056"/>
        <v>1.7426649100367717E-7</v>
      </c>
      <c r="BH837" s="5">
        <f t="shared" si="1057"/>
        <v>2.7089860077668453E-8</v>
      </c>
      <c r="BI837" s="5">
        <f t="shared" si="1058"/>
        <v>3.3689116699419645E-9</v>
      </c>
      <c r="BJ837" s="8">
        <f t="shared" si="1059"/>
        <v>0.33203357279069112</v>
      </c>
      <c r="BK837" s="8">
        <f t="shared" si="1060"/>
        <v>0.44353382717279244</v>
      </c>
      <c r="BL837" s="8">
        <f t="shared" si="1061"/>
        <v>0.21900458542822654</v>
      </c>
      <c r="BM837" s="8">
        <f t="shared" si="1062"/>
        <v>9.5526600785941107E-2</v>
      </c>
      <c r="BN837" s="8">
        <f t="shared" si="1063"/>
        <v>0.90446868884452469</v>
      </c>
    </row>
    <row r="838" spans="1:66" x14ac:dyDescent="0.25">
      <c r="A838" t="s">
        <v>337</v>
      </c>
      <c r="B838" t="s">
        <v>350</v>
      </c>
      <c r="C838" t="s">
        <v>421</v>
      </c>
      <c r="D838" t="s">
        <v>507</v>
      </c>
      <c r="E838">
        <f>VLOOKUP(A838,home!$A$2:$E$405,3,FALSE)</f>
        <v>1.3762376237623799</v>
      </c>
      <c r="F838">
        <f>VLOOKUP(B838,home!$B$2:$E$405,3,FALSE)</f>
        <v>1.0900000000000001</v>
      </c>
      <c r="G838">
        <f>VLOOKUP(C838,away!$B$2:$E$405,4,FALSE)</f>
        <v>1.71</v>
      </c>
      <c r="H838">
        <f>VLOOKUP(A838,away!$A$2:$E$405,3,FALSE)</f>
        <v>1.0792079207920799</v>
      </c>
      <c r="I838">
        <f>VLOOKUP(C838,away!$B$2:$E$405,3,FALSE)</f>
        <v>0.7</v>
      </c>
      <c r="J838">
        <f>VLOOKUP(B838,home!$B$2:$E$405,4,FALSE)</f>
        <v>1.23</v>
      </c>
      <c r="K838" s="3">
        <f t="shared" si="1008"/>
        <v>2.5651693069307</v>
      </c>
      <c r="L838" s="3">
        <f t="shared" si="1009"/>
        <v>0.92919801980198069</v>
      </c>
      <c r="M838" s="5">
        <f t="shared" si="1010"/>
        <v>3.036795535366546E-2</v>
      </c>
      <c r="N838" s="5">
        <f t="shared" si="1011"/>
        <v>7.7898946987464468E-2</v>
      </c>
      <c r="O838" s="5">
        <f t="shared" si="1012"/>
        <v>2.8217843980060907E-2</v>
      </c>
      <c r="P838" s="5">
        <f t="shared" si="1013"/>
        <v>7.2383547285411465E-2</v>
      </c>
      <c r="Q838" s="5">
        <f t="shared" si="1014"/>
        <v>9.9911993927232809E-2</v>
      </c>
      <c r="R838" s="5">
        <f t="shared" si="1015"/>
        <v>1.3109982374676914E-2</v>
      </c>
      <c r="S838" s="5">
        <f t="shared" si="1016"/>
        <v>4.3132455384315121E-2</v>
      </c>
      <c r="T838" s="5">
        <f t="shared" si="1017"/>
        <v>9.2838026911652258E-2</v>
      </c>
      <c r="U838" s="5">
        <f t="shared" si="1018"/>
        <v>3.362932440192367E-2</v>
      </c>
      <c r="V838" s="5">
        <f t="shared" si="1019"/>
        <v>1.1423152711419738E-2</v>
      </c>
      <c r="W838" s="5">
        <f t="shared" si="1020"/>
        <v>8.5430393405461366E-2</v>
      </c>
      <c r="X838" s="5">
        <f t="shared" si="1021"/>
        <v>7.9381752383258897E-2</v>
      </c>
      <c r="Y838" s="5">
        <f t="shared" si="1022"/>
        <v>3.6880683561467655E-2</v>
      </c>
      <c r="Z838" s="5">
        <f t="shared" si="1023"/>
        <v>4.0605898873962197E-3</v>
      </c>
      <c r="AA838" s="5">
        <f t="shared" si="1024"/>
        <v>1.0416100547181971E-2</v>
      </c>
      <c r="AB838" s="5">
        <f t="shared" si="1025"/>
        <v>1.3359530710767634E-2</v>
      </c>
      <c r="AC838" s="5">
        <f t="shared" si="1026"/>
        <v>1.7017286495049726E-3</v>
      </c>
      <c r="AD838" s="5">
        <f t="shared" si="1027"/>
        <v>5.4785855760676114E-2</v>
      </c>
      <c r="AE838" s="5">
        <f t="shared" si="1028"/>
        <v>5.0906908685977185E-2</v>
      </c>
      <c r="AF838" s="5">
        <f t="shared" si="1029"/>
        <v>2.3651299372625115E-2</v>
      </c>
      <c r="AG838" s="5">
        <f t="shared" si="1030"/>
        <v>7.3255801809290312E-3</v>
      </c>
      <c r="AH838" s="5">
        <f t="shared" si="1031"/>
        <v>9.4327302064912868E-4</v>
      </c>
      <c r="AI838" s="5">
        <f t="shared" si="1032"/>
        <v>2.4196550006249534E-3</v>
      </c>
      <c r="AJ838" s="5">
        <f t="shared" si="1033"/>
        <v>3.1034123704822576E-3</v>
      </c>
      <c r="AK838" s="5">
        <f t="shared" si="1034"/>
        <v>2.6535927198367113E-3</v>
      </c>
      <c r="AL838" s="5">
        <f t="shared" si="1035"/>
        <v>1.6224622926879379E-4</v>
      </c>
      <c r="AM838" s="5">
        <f t="shared" si="1036"/>
        <v>2.810699913024375E-2</v>
      </c>
      <c r="AN838" s="5">
        <f t="shared" si="1037"/>
        <v>2.6116967934398487E-2</v>
      </c>
      <c r="AO838" s="5">
        <f t="shared" si="1038"/>
        <v>1.2133917443937447E-2</v>
      </c>
      <c r="AP838" s="5">
        <f t="shared" si="1039"/>
        <v>3.7582706871157963E-3</v>
      </c>
      <c r="AQ838" s="5">
        <f t="shared" si="1040"/>
        <v>8.7304442008695677E-4</v>
      </c>
      <c r="AR838" s="5">
        <f t="shared" si="1041"/>
        <v>1.752974845839607E-4</v>
      </c>
      <c r="AS838" s="5">
        <f t="shared" si="1042"/>
        <v>4.4966772703693353E-4</v>
      </c>
      <c r="AT838" s="5">
        <f t="shared" si="1043"/>
        <v>5.7673692585621711E-4</v>
      </c>
      <c r="AU838" s="5">
        <f t="shared" si="1044"/>
        <v>4.9314262012664493E-4</v>
      </c>
      <c r="AV838" s="5">
        <f t="shared" si="1045"/>
        <v>3.1624857827206395E-4</v>
      </c>
      <c r="AW838" s="5">
        <f t="shared" si="1046"/>
        <v>1.0742278855190185E-5</v>
      </c>
      <c r="AX838" s="5">
        <f t="shared" si="1047"/>
        <v>1.2016535246471527E-2</v>
      </c>
      <c r="AY838" s="5">
        <f t="shared" si="1048"/>
        <v>1.116574075590205E-2</v>
      </c>
      <c r="AZ838" s="5">
        <f t="shared" si="1049"/>
        <v>5.1875921000032266E-3</v>
      </c>
      <c r="BA838" s="5">
        <f t="shared" si="1050"/>
        <v>1.606766768954466E-3</v>
      </c>
      <c r="BB838" s="5">
        <f t="shared" si="1051"/>
        <v>3.7325112499902904E-4</v>
      </c>
      <c r="BC838" s="5">
        <f t="shared" si="1052"/>
        <v>6.9364841247591887E-5</v>
      </c>
      <c r="BD838" s="5">
        <f t="shared" si="1053"/>
        <v>2.7147679258614074E-5</v>
      </c>
      <c r="BE838" s="5">
        <f t="shared" si="1054"/>
        <v>6.9638393588596E-5</v>
      </c>
      <c r="BF838" s="5">
        <f t="shared" si="1055"/>
        <v>8.9317134908713079E-5</v>
      </c>
      <c r="BG838" s="5">
        <f t="shared" si="1056"/>
        <v>7.6371191016939778E-5</v>
      </c>
      <c r="BH838" s="5">
        <f t="shared" si="1057"/>
        <v>4.8976258782598899E-5</v>
      </c>
      <c r="BI838" s="5">
        <f t="shared" si="1058"/>
        <v>2.5126479159483548E-5</v>
      </c>
      <c r="BJ838" s="8">
        <f t="shared" si="1059"/>
        <v>0.71041989163010499</v>
      </c>
      <c r="BK838" s="8">
        <f t="shared" si="1060"/>
        <v>0.1703368263694876</v>
      </c>
      <c r="BL838" s="8">
        <f t="shared" si="1061"/>
        <v>0.11020038559879491</v>
      </c>
      <c r="BM838" s="8">
        <f t="shared" si="1062"/>
        <v>0.6619724251002248</v>
      </c>
      <c r="BN838" s="8">
        <f t="shared" si="1063"/>
        <v>0.32189026990851205</v>
      </c>
    </row>
    <row r="839" spans="1:66" x14ac:dyDescent="0.25">
      <c r="A839" t="s">
        <v>337</v>
      </c>
      <c r="B839" t="s">
        <v>370</v>
      </c>
      <c r="C839" t="s">
        <v>358</v>
      </c>
      <c r="D839" t="s">
        <v>507</v>
      </c>
      <c r="E839">
        <f>VLOOKUP(A839,home!$A$2:$E$405,3,FALSE)</f>
        <v>1.3762376237623799</v>
      </c>
      <c r="F839">
        <f>VLOOKUP(B839,home!$B$2:$E$405,3,FALSE)</f>
        <v>0.55000000000000004</v>
      </c>
      <c r="G839">
        <f>VLOOKUP(C839,away!$B$2:$E$405,4,FALSE)</f>
        <v>1.4</v>
      </c>
      <c r="H839">
        <f>VLOOKUP(A839,away!$A$2:$E$405,3,FALSE)</f>
        <v>1.0792079207920799</v>
      </c>
      <c r="I839">
        <f>VLOOKUP(C839,away!$B$2:$E$405,3,FALSE)</f>
        <v>0.47</v>
      </c>
      <c r="J839">
        <f>VLOOKUP(B839,home!$B$2:$E$405,4,FALSE)</f>
        <v>1.37</v>
      </c>
      <c r="K839" s="3">
        <f t="shared" si="1008"/>
        <v>1.0597029702970326</v>
      </c>
      <c r="L839" s="3">
        <f t="shared" si="1009"/>
        <v>0.6949019801980203</v>
      </c>
      <c r="M839" s="5">
        <f t="shared" si="1010"/>
        <v>0.17297556270626993</v>
      </c>
      <c r="N839" s="5">
        <f t="shared" si="1011"/>
        <v>0.18330271758863487</v>
      </c>
      <c r="O839" s="5">
        <f t="shared" si="1012"/>
        <v>0.12020106105045379</v>
      </c>
      <c r="P839" s="5">
        <f t="shared" si="1013"/>
        <v>0.12737742142802083</v>
      </c>
      <c r="Q839" s="5">
        <f t="shared" si="1014"/>
        <v>9.7123217146097243E-2</v>
      </c>
      <c r="R839" s="5">
        <f t="shared" si="1015"/>
        <v>4.1763977672931732E-2</v>
      </c>
      <c r="S839" s="5">
        <f t="shared" si="1016"/>
        <v>2.3449855048604945E-2</v>
      </c>
      <c r="T839" s="5">
        <f t="shared" si="1017"/>
        <v>6.7491115918025285E-2</v>
      </c>
      <c r="U839" s="5">
        <f t="shared" si="1018"/>
        <v>4.4257411191424706E-2</v>
      </c>
      <c r="V839" s="5">
        <f t="shared" si="1019"/>
        <v>1.9186923942188135E-3</v>
      </c>
      <c r="W839" s="5">
        <f t="shared" si="1020"/>
        <v>3.4307253898174316E-2</v>
      </c>
      <c r="X839" s="5">
        <f t="shared" si="1021"/>
        <v>2.3840178668997583E-2</v>
      </c>
      <c r="Y839" s="5">
        <f t="shared" si="1022"/>
        <v>8.2832936826805117E-3</v>
      </c>
      <c r="Z839" s="5">
        <f t="shared" si="1023"/>
        <v>9.6739569286220586E-3</v>
      </c>
      <c r="AA839" s="5">
        <f t="shared" si="1024"/>
        <v>1.0251520891786353E-2</v>
      </c>
      <c r="AB839" s="5">
        <f t="shared" si="1025"/>
        <v>5.4317835695440421E-3</v>
      </c>
      <c r="AC839" s="5">
        <f t="shared" si="1026"/>
        <v>8.8306581384042367E-5</v>
      </c>
      <c r="AD839" s="5">
        <f t="shared" si="1027"/>
        <v>9.0888747146574429E-3</v>
      </c>
      <c r="AE839" s="5">
        <f t="shared" si="1028"/>
        <v>6.315877036987173E-3</v>
      </c>
      <c r="AF839" s="5">
        <f t="shared" si="1029"/>
        <v>2.1944577298447956E-3</v>
      </c>
      <c r="AG839" s="5">
        <f t="shared" si="1030"/>
        <v>5.0831100731000038E-4</v>
      </c>
      <c r="AH839" s="5">
        <f t="shared" si="1031"/>
        <v>1.680612956512456E-3</v>
      </c>
      <c r="AI839" s="5">
        <f t="shared" si="1032"/>
        <v>1.7809505419359275E-3</v>
      </c>
      <c r="AJ839" s="5">
        <f t="shared" si="1033"/>
        <v>9.4363928962080609E-4</v>
      </c>
      <c r="AK839" s="5">
        <f t="shared" si="1034"/>
        <v>3.3332578603338339E-4</v>
      </c>
      <c r="AL839" s="5">
        <f t="shared" si="1035"/>
        <v>2.6011222523782021E-6</v>
      </c>
      <c r="AM839" s="5">
        <f t="shared" si="1036"/>
        <v>1.9263015063560179E-3</v>
      </c>
      <c r="AN839" s="5">
        <f t="shared" si="1037"/>
        <v>1.3385907312252262E-3</v>
      </c>
      <c r="AO839" s="5">
        <f t="shared" si="1038"/>
        <v>4.6509467490156274E-4</v>
      </c>
      <c r="AP839" s="5">
        <f t="shared" si="1039"/>
        <v>1.0773173685621685E-4</v>
      </c>
      <c r="AQ839" s="5">
        <f t="shared" si="1040"/>
        <v>1.8715749317889275E-5</v>
      </c>
      <c r="AR839" s="5">
        <f t="shared" si="1041"/>
        <v>2.3357225428539112E-4</v>
      </c>
      <c r="AS839" s="5">
        <f t="shared" si="1042"/>
        <v>2.4751721164520277E-4</v>
      </c>
      <c r="AT839" s="5">
        <f t="shared" si="1043"/>
        <v>1.3114736219003032E-4</v>
      </c>
      <c r="AU839" s="5">
        <f t="shared" si="1044"/>
        <v>4.6325749753131962E-5</v>
      </c>
      <c r="AV839" s="5">
        <f t="shared" si="1045"/>
        <v>1.227288365365774E-5</v>
      </c>
      <c r="AW839" s="5">
        <f t="shared" si="1046"/>
        <v>5.3206655987072554E-8</v>
      </c>
      <c r="AX839" s="5">
        <f t="shared" si="1047"/>
        <v>3.4021790466218661E-4</v>
      </c>
      <c r="AY839" s="5">
        <f t="shared" si="1048"/>
        <v>2.3641809564857471E-4</v>
      </c>
      <c r="AZ839" s="5">
        <f t="shared" si="1049"/>
        <v>8.2143701410419766E-5</v>
      </c>
      <c r="BA839" s="5">
        <f t="shared" si="1050"/>
        <v>1.9027273590298541E-5</v>
      </c>
      <c r="BB839" s="5">
        <f t="shared" si="1051"/>
        <v>3.3055225239169864E-6</v>
      </c>
      <c r="BC839" s="5">
        <f t="shared" si="1052"/>
        <v>4.5940282949181453E-7</v>
      </c>
      <c r="BD839" s="5">
        <f t="shared" si="1053"/>
        <v>2.7051637003705632E-5</v>
      </c>
      <c r="BE839" s="5">
        <f t="shared" si="1054"/>
        <v>2.8666700084223977E-5</v>
      </c>
      <c r="BF839" s="5">
        <f t="shared" si="1055"/>
        <v>1.5189093613933171E-5</v>
      </c>
      <c r="BG839" s="5">
        <f t="shared" si="1056"/>
        <v>5.3653092062682247E-6</v>
      </c>
      <c r="BH839" s="5">
        <f t="shared" si="1057"/>
        <v>1.4214085256111128E-6</v>
      </c>
      <c r="BI839" s="5">
        <f t="shared" si="1058"/>
        <v>3.0125416731912448E-7</v>
      </c>
      <c r="BJ839" s="8">
        <f t="shared" si="1059"/>
        <v>0.43699330369073103</v>
      </c>
      <c r="BK839" s="8">
        <f t="shared" si="1060"/>
        <v>0.32604885737639955</v>
      </c>
      <c r="BL839" s="8">
        <f t="shared" si="1061"/>
        <v>0.22739311381437161</v>
      </c>
      <c r="BM839" s="8">
        <f t="shared" si="1062"/>
        <v>0.25712890932872329</v>
      </c>
      <c r="BN839" s="8">
        <f t="shared" si="1063"/>
        <v>0.74274395759240852</v>
      </c>
    </row>
    <row r="840" spans="1:66" x14ac:dyDescent="0.25">
      <c r="A840" t="s">
        <v>337</v>
      </c>
      <c r="B840" t="s">
        <v>422</v>
      </c>
      <c r="C840" t="s">
        <v>411</v>
      </c>
      <c r="D840" t="s">
        <v>507</v>
      </c>
      <c r="E840">
        <f>VLOOKUP(A840,home!$A$2:$E$405,3,FALSE)</f>
        <v>1.3762376237623799</v>
      </c>
      <c r="F840">
        <f>VLOOKUP(B840,home!$B$2:$E$405,3,FALSE)</f>
        <v>0.55000000000000004</v>
      </c>
      <c r="G840">
        <f>VLOOKUP(C840,away!$B$2:$E$405,4,FALSE)</f>
        <v>0.39</v>
      </c>
      <c r="H840">
        <f>VLOOKUP(A840,away!$A$2:$E$405,3,FALSE)</f>
        <v>1.0792079207920799</v>
      </c>
      <c r="I840">
        <f>VLOOKUP(C840,away!$B$2:$E$405,3,FALSE)</f>
        <v>1.56</v>
      </c>
      <c r="J840">
        <f>VLOOKUP(B840,home!$B$2:$E$405,4,FALSE)</f>
        <v>0.51</v>
      </c>
      <c r="K840" s="3">
        <f t="shared" si="1008"/>
        <v>0.29520297029703052</v>
      </c>
      <c r="L840" s="3">
        <f t="shared" si="1009"/>
        <v>0.85861782178217894</v>
      </c>
      <c r="M840" s="5">
        <f t="shared" si="1010"/>
        <v>0.31542927438124774</v>
      </c>
      <c r="N840" s="5">
        <f t="shared" si="1011"/>
        <v>9.3115658715981361E-2</v>
      </c>
      <c r="O840" s="5">
        <f t="shared" si="1012"/>
        <v>0.2708331964955602</v>
      </c>
      <c r="P840" s="5">
        <f t="shared" si="1013"/>
        <v>7.9950764060528687E-2</v>
      </c>
      <c r="Q840" s="5">
        <f t="shared" si="1014"/>
        <v>1.3744009517061138E-2</v>
      </c>
      <c r="R840" s="5">
        <f t="shared" si="1015"/>
        <v>0.11627110462066137</v>
      </c>
      <c r="S840" s="5">
        <f t="shared" si="1016"/>
        <v>5.0662107111025464E-3</v>
      </c>
      <c r="T840" s="5">
        <f t="shared" si="1017"/>
        <v>1.1800851514092572E-2</v>
      </c>
      <c r="U840" s="5">
        <f t="shared" si="1018"/>
        <v>3.4323575443736029E-2</v>
      </c>
      <c r="V840" s="5">
        <f t="shared" si="1019"/>
        <v>1.4267942844233887E-4</v>
      </c>
      <c r="W840" s="5">
        <f t="shared" si="1020"/>
        <v>1.3524241444090347E-3</v>
      </c>
      <c r="X840" s="5">
        <f t="shared" si="1021"/>
        <v>1.1612154729981124E-3</v>
      </c>
      <c r="Y840" s="5">
        <f t="shared" si="1022"/>
        <v>4.9852015002270099E-4</v>
      </c>
      <c r="Z840" s="5">
        <f t="shared" si="1023"/>
        <v>3.3277480861866701E-2</v>
      </c>
      <c r="AA840" s="5">
        <f t="shared" si="1024"/>
        <v>9.8236111944256382E-3</v>
      </c>
      <c r="AB840" s="5">
        <f t="shared" si="1025"/>
        <v>1.4499796018188041E-3</v>
      </c>
      <c r="AC840" s="5">
        <f t="shared" si="1026"/>
        <v>2.2602787388039198E-6</v>
      </c>
      <c r="AD840" s="5">
        <f t="shared" si="1027"/>
        <v>9.9809906132741777E-5</v>
      </c>
      <c r="AE840" s="5">
        <f t="shared" si="1028"/>
        <v>8.5698564195978489E-5</v>
      </c>
      <c r="AF840" s="5">
        <f t="shared" si="1029"/>
        <v>3.6791157259905639E-5</v>
      </c>
      <c r="AG840" s="5">
        <f t="shared" si="1030"/>
        <v>1.052984776911526E-5</v>
      </c>
      <c r="AH840" s="5">
        <f t="shared" si="1031"/>
        <v>7.1431595330035324E-3</v>
      </c>
      <c r="AI840" s="5">
        <f t="shared" si="1032"/>
        <v>2.1086819114481924E-3</v>
      </c>
      <c r="AJ840" s="5">
        <f t="shared" si="1033"/>
        <v>3.1124458183556309E-4</v>
      </c>
      <c r="AK840" s="5">
        <f t="shared" si="1034"/>
        <v>3.0626775015571807E-5</v>
      </c>
      <c r="AL840" s="5">
        <f t="shared" si="1035"/>
        <v>2.2916200471453138E-8</v>
      </c>
      <c r="AM840" s="5">
        <f t="shared" si="1036"/>
        <v>5.8928361510906394E-6</v>
      </c>
      <c r="AN840" s="5">
        <f t="shared" si="1037"/>
        <v>5.0596941401687242E-6</v>
      </c>
      <c r="AO840" s="5">
        <f t="shared" si="1038"/>
        <v>2.1721717807578627E-6</v>
      </c>
      <c r="AP840" s="5">
        <f t="shared" si="1039"/>
        <v>6.2168846764367749E-7</v>
      </c>
      <c r="AQ840" s="5">
        <f t="shared" si="1040"/>
        <v>1.3344819947882873E-7</v>
      </c>
      <c r="AR840" s="5">
        <f t="shared" si="1041"/>
        <v>1.2266488157740205E-3</v>
      </c>
      <c r="AS840" s="5">
        <f t="shared" si="1042"/>
        <v>3.6211037392782584E-4</v>
      </c>
      <c r="AT840" s="5">
        <f t="shared" si="1043"/>
        <v>5.3448028979431289E-5</v>
      </c>
      <c r="AU840" s="5">
        <f t="shared" si="1044"/>
        <v>5.2593389704166279E-6</v>
      </c>
      <c r="AV840" s="5">
        <f t="shared" si="1045"/>
        <v>3.8814312146647859E-7</v>
      </c>
      <c r="AW840" s="5">
        <f t="shared" si="1046"/>
        <v>1.6134694013868873E-10</v>
      </c>
      <c r="AX840" s="5">
        <f t="shared" si="1047"/>
        <v>2.8993045587927934E-7</v>
      </c>
      <c r="AY840" s="5">
        <f t="shared" si="1048"/>
        <v>2.4893945649538096E-7</v>
      </c>
      <c r="AZ840" s="5">
        <f t="shared" si="1049"/>
        <v>1.0687192694585176E-7</v>
      </c>
      <c r="BA840" s="5">
        <f t="shared" si="1050"/>
        <v>3.058738037463713E-8</v>
      </c>
      <c r="BB840" s="5">
        <f t="shared" si="1051"/>
        <v>6.5657174778234747E-9</v>
      </c>
      <c r="BC840" s="5">
        <f t="shared" si="1052"/>
        <v>1.1274884078491951E-9</v>
      </c>
      <c r="BD840" s="5">
        <f t="shared" si="1053"/>
        <v>1.7553708904859637E-4</v>
      </c>
      <c r="BE840" s="5">
        <f t="shared" si="1054"/>
        <v>5.1819070084439994E-5</v>
      </c>
      <c r="BF840" s="5">
        <f t="shared" si="1055"/>
        <v>7.648571703478341E-6</v>
      </c>
      <c r="BG840" s="5">
        <f t="shared" si="1056"/>
        <v>7.526270284655417E-7</v>
      </c>
      <c r="BH840" s="5">
        <f t="shared" si="1057"/>
        <v>5.55444335822139E-8</v>
      </c>
      <c r="BI840" s="5">
        <f t="shared" si="1058"/>
        <v>3.2793763553871374E-9</v>
      </c>
      <c r="BJ840" s="8">
        <f t="shared" si="1059"/>
        <v>0.12192007285108737</v>
      </c>
      <c r="BK840" s="8">
        <f t="shared" si="1060"/>
        <v>0.40059146071571705</v>
      </c>
      <c r="BL840" s="8">
        <f t="shared" si="1061"/>
        <v>0.44417885103995314</v>
      </c>
      <c r="BM840" s="8">
        <f t="shared" si="1062"/>
        <v>0.11062360889947406</v>
      </c>
      <c r="BN840" s="8">
        <f t="shared" si="1063"/>
        <v>0.8893440077910405</v>
      </c>
    </row>
    <row r="841" spans="1:66" x14ac:dyDescent="0.25">
      <c r="A841" t="s">
        <v>337</v>
      </c>
      <c r="B841" t="s">
        <v>424</v>
      </c>
      <c r="C841" t="s">
        <v>379</v>
      </c>
      <c r="D841" t="s">
        <v>507</v>
      </c>
      <c r="E841">
        <f>VLOOKUP(A841,home!$A$2:$E$405,3,FALSE)</f>
        <v>1.3762376237623799</v>
      </c>
      <c r="F841">
        <f>VLOOKUP(B841,home!$B$2:$E$405,3,FALSE)</f>
        <v>1.4</v>
      </c>
      <c r="G841">
        <f>VLOOKUP(C841,away!$B$2:$E$405,4,FALSE)</f>
        <v>0.86</v>
      </c>
      <c r="H841">
        <f>VLOOKUP(A841,away!$A$2:$E$405,3,FALSE)</f>
        <v>1.0792079207920799</v>
      </c>
      <c r="I841">
        <f>VLOOKUP(C841,away!$B$2:$E$405,3,FALSE)</f>
        <v>1.25</v>
      </c>
      <c r="J841">
        <f>VLOOKUP(B841,home!$B$2:$E$405,4,FALSE)</f>
        <v>0.87</v>
      </c>
      <c r="K841" s="3">
        <f t="shared" si="1008"/>
        <v>1.6569900990099053</v>
      </c>
      <c r="L841" s="3">
        <f t="shared" si="1009"/>
        <v>1.173638613861387</v>
      </c>
      <c r="M841" s="5">
        <f t="shared" si="1010"/>
        <v>5.897576318962696E-2</v>
      </c>
      <c r="N841" s="5">
        <f t="shared" si="1011"/>
        <v>9.7722255686764681E-2</v>
      </c>
      <c r="O841" s="5">
        <f t="shared" si="1012"/>
        <v>6.9216232961291202E-2</v>
      </c>
      <c r="P841" s="5">
        <f t="shared" si="1013"/>
        <v>0.11469061270762256</v>
      </c>
      <c r="Q841" s="5">
        <f t="shared" si="1014"/>
        <v>8.0962405062941792E-2</v>
      </c>
      <c r="R841" s="5">
        <f t="shared" si="1015"/>
        <v>4.0617421854698327E-2</v>
      </c>
      <c r="S841" s="5">
        <f t="shared" si="1016"/>
        <v>5.575992548394644E-2</v>
      </c>
      <c r="T841" s="5">
        <f t="shared" si="1017"/>
        <v>9.5020604852955146E-2</v>
      </c>
      <c r="U841" s="5">
        <f t="shared" si="1018"/>
        <v>6.7302665860543662E-2</v>
      </c>
      <c r="V841" s="5">
        <f t="shared" si="1019"/>
        <v>1.2048527644450715E-2</v>
      </c>
      <c r="W841" s="5">
        <f t="shared" si="1020"/>
        <v>4.4717967860441313E-2</v>
      </c>
      <c r="X841" s="5">
        <f t="shared" si="1021"/>
        <v>5.2482733814426405E-2</v>
      </c>
      <c r="Y841" s="5">
        <f t="shared" si="1022"/>
        <v>3.0797881482809777E-2</v>
      </c>
      <c r="Z841" s="5">
        <f t="shared" si="1023"/>
        <v>1.5890058228057117E-2</v>
      </c>
      <c r="AA841" s="5">
        <f t="shared" si="1024"/>
        <v>2.6329669156581519E-2</v>
      </c>
      <c r="AB841" s="5">
        <f t="shared" si="1025"/>
        <v>2.1814000551331043E-2</v>
      </c>
      <c r="AC841" s="5">
        <f t="shared" si="1026"/>
        <v>1.4644289270615914E-3</v>
      </c>
      <c r="AD841" s="5">
        <f t="shared" si="1027"/>
        <v>1.8524307498148613E-2</v>
      </c>
      <c r="AE841" s="5">
        <f t="shared" si="1028"/>
        <v>2.1740842574869235E-2</v>
      </c>
      <c r="AF841" s="5">
        <f t="shared" si="1029"/>
        <v>1.2757946171874082E-2</v>
      </c>
      <c r="AG841" s="5">
        <f t="shared" si="1030"/>
        <v>4.9910727536254945E-3</v>
      </c>
      <c r="AH841" s="5">
        <f t="shared" si="1031"/>
        <v>4.6622964782384235E-3</v>
      </c>
      <c r="AI841" s="5">
        <f t="shared" si="1032"/>
        <v>7.7253791030898172E-3</v>
      </c>
      <c r="AJ841" s="5">
        <f t="shared" si="1033"/>
        <v>6.400438342458928E-3</v>
      </c>
      <c r="AK841" s="5">
        <f t="shared" si="1034"/>
        <v>3.5351543209259369E-3</v>
      </c>
      <c r="AL841" s="5">
        <f t="shared" si="1035"/>
        <v>1.1391544039637038E-4</v>
      </c>
      <c r="AM841" s="5">
        <f t="shared" si="1036"/>
        <v>6.138918823089437E-3</v>
      </c>
      <c r="AN841" s="5">
        <f t="shared" si="1037"/>
        <v>7.2048721781382647E-3</v>
      </c>
      <c r="AO841" s="5">
        <f t="shared" si="1038"/>
        <v>4.2279580980993329E-3</v>
      </c>
      <c r="AP841" s="5">
        <f t="shared" si="1039"/>
        <v>1.654031627239109E-3</v>
      </c>
      <c r="AQ841" s="5">
        <f t="shared" si="1040"/>
        <v>4.853088465689509E-4</v>
      </c>
      <c r="AR841" s="5">
        <f t="shared" si="1041"/>
        <v>1.0943702352261137E-3</v>
      </c>
      <c r="AS841" s="5">
        <f t="shared" si="1042"/>
        <v>1.8133606444208112E-3</v>
      </c>
      <c r="AT841" s="5">
        <f t="shared" si="1043"/>
        <v>1.5023603168697536E-3</v>
      </c>
      <c r="AU841" s="5">
        <f t="shared" si="1044"/>
        <v>8.2979872339952168E-4</v>
      </c>
      <c r="AV841" s="5">
        <f t="shared" si="1045"/>
        <v>3.4374206721101677E-4</v>
      </c>
      <c r="AW841" s="5">
        <f t="shared" si="1046"/>
        <v>6.1536727355410338E-6</v>
      </c>
      <c r="AX841" s="5">
        <f t="shared" si="1047"/>
        <v>1.6953546180807878E-3</v>
      </c>
      <c r="AY841" s="5">
        <f t="shared" si="1048"/>
        <v>1.989733643967837E-3</v>
      </c>
      <c r="AZ841" s="5">
        <f t="shared" si="1049"/>
        <v>1.1676141179298896E-3</v>
      </c>
      <c r="BA841" s="5">
        <f t="shared" si="1050"/>
        <v>4.5678567163074052E-4</v>
      </c>
      <c r="BB841" s="5">
        <f t="shared" si="1051"/>
        <v>1.3402532562111134E-4</v>
      </c>
      <c r="BC841" s="5">
        <f t="shared" si="1052"/>
        <v>3.1459459476856422E-5</v>
      </c>
      <c r="BD841" s="5">
        <f t="shared" si="1053"/>
        <v>2.1406586098698911E-4</v>
      </c>
      <c r="BE841" s="5">
        <f t="shared" si="1054"/>
        <v>3.5470501219147165E-4</v>
      </c>
      <c r="BF841" s="5">
        <f t="shared" si="1055"/>
        <v>2.938713466352283E-4</v>
      </c>
      <c r="BG841" s="5">
        <f t="shared" si="1056"/>
        <v>1.6231397058576034E-4</v>
      </c>
      <c r="BH841" s="5">
        <f t="shared" si="1057"/>
        <v>6.7238160547897495E-5</v>
      </c>
      <c r="BI841" s="5">
        <f t="shared" si="1058"/>
        <v>2.2282593260700905E-5</v>
      </c>
      <c r="BJ841" s="8">
        <f t="shared" si="1059"/>
        <v>0.48490408016869879</v>
      </c>
      <c r="BK841" s="8">
        <f t="shared" si="1060"/>
        <v>0.24504290703707249</v>
      </c>
      <c r="BL841" s="8">
        <f t="shared" si="1061"/>
        <v>0.25430136756049404</v>
      </c>
      <c r="BM841" s="8">
        <f t="shared" si="1062"/>
        <v>0.53597014156014444</v>
      </c>
      <c r="BN841" s="8">
        <f t="shared" si="1063"/>
        <v>0.4621846914629455</v>
      </c>
    </row>
    <row r="842" spans="1:66" x14ac:dyDescent="0.25">
      <c r="A842" t="s">
        <v>40</v>
      </c>
      <c r="B842" t="s">
        <v>317</v>
      </c>
      <c r="C842" t="s">
        <v>41</v>
      </c>
      <c r="D842" t="s">
        <v>507</v>
      </c>
      <c r="E842">
        <f>VLOOKUP(A842,home!$A$2:$E$405,3,FALSE)</f>
        <v>1.4842105263157901</v>
      </c>
      <c r="F842">
        <f>VLOOKUP(B842,home!$B$2:$E$405,3,FALSE)</f>
        <v>1.27</v>
      </c>
      <c r="G842">
        <f>VLOOKUP(C842,away!$B$2:$E$405,4,FALSE)</f>
        <v>1.27</v>
      </c>
      <c r="H842">
        <f>VLOOKUP(A842,away!$A$2:$E$405,3,FALSE)</f>
        <v>1.1789473684210501</v>
      </c>
      <c r="I842">
        <f>VLOOKUP(C842,away!$B$2:$E$405,3,FALSE)</f>
        <v>0.56000000000000005</v>
      </c>
      <c r="J842">
        <f>VLOOKUP(B842,home!$B$2:$E$405,4,FALSE)</f>
        <v>1.04</v>
      </c>
      <c r="K842" s="3">
        <f t="shared" si="1008"/>
        <v>2.3938831578947379</v>
      </c>
      <c r="L842" s="3">
        <f t="shared" si="1009"/>
        <v>0.68661894736841966</v>
      </c>
      <c r="M842" s="5">
        <f t="shared" si="1010"/>
        <v>4.5936186056807493E-2</v>
      </c>
      <c r="N842" s="5">
        <f t="shared" si="1011"/>
        <v>0.10996586213931056</v>
      </c>
      <c r="O842" s="5">
        <f t="shared" si="1012"/>
        <v>3.1540655716445043E-2</v>
      </c>
      <c r="P842" s="5">
        <f t="shared" si="1013"/>
        <v>7.5504644508554167E-2</v>
      </c>
      <c r="Q842" s="5">
        <f t="shared" si="1014"/>
        <v>0.13162271265933512</v>
      </c>
      <c r="R842" s="5">
        <f t="shared" si="1015"/>
        <v>1.0828205913667611E-2</v>
      </c>
      <c r="S842" s="5">
        <f t="shared" si="1016"/>
        <v>3.1026472982067968E-2</v>
      </c>
      <c r="T842" s="5">
        <f t="shared" si="1017"/>
        <v>9.0374648415928641E-2</v>
      </c>
      <c r="U842" s="5">
        <f t="shared" si="1018"/>
        <v>2.5921459766945095E-2</v>
      </c>
      <c r="V842" s="5">
        <f t="shared" si="1019"/>
        <v>5.6664183123959723E-3</v>
      </c>
      <c r="W842" s="5">
        <f t="shared" si="1020"/>
        <v>0.10502979834386694</v>
      </c>
      <c r="X842" s="5">
        <f t="shared" si="1021"/>
        <v>7.2115449581183308E-2</v>
      </c>
      <c r="Y842" s="5">
        <f t="shared" si="1022"/>
        <v>2.4757917040216213E-2</v>
      </c>
      <c r="Z842" s="5">
        <f t="shared" si="1023"/>
        <v>2.4782837821103174E-3</v>
      </c>
      <c r="AA842" s="5">
        <f t="shared" si="1024"/>
        <v>5.932721806477562E-3</v>
      </c>
      <c r="AB842" s="5">
        <f t="shared" si="1025"/>
        <v>7.1011214065007412E-3</v>
      </c>
      <c r="AC842" s="5">
        <f t="shared" si="1026"/>
        <v>5.8211311310369382E-4</v>
      </c>
      <c r="AD842" s="5">
        <f t="shared" si="1027"/>
        <v>6.2857266333115933E-2</v>
      </c>
      <c r="AE842" s="5">
        <f t="shared" si="1028"/>
        <v>4.3158990044100468E-2</v>
      </c>
      <c r="AF842" s="5">
        <f t="shared" si="1029"/>
        <v>1.4816890156782184E-2</v>
      </c>
      <c r="AG842" s="5">
        <f t="shared" si="1030"/>
        <v>3.3911858409077611E-3</v>
      </c>
      <c r="AH842" s="5">
        <f t="shared" si="1031"/>
        <v>4.2540915043820298E-4</v>
      </c>
      <c r="AI842" s="5">
        <f t="shared" si="1032"/>
        <v>1.0183798004483229E-3</v>
      </c>
      <c r="AJ842" s="5">
        <f t="shared" si="1033"/>
        <v>1.2189411263167224E-3</v>
      </c>
      <c r="AK842" s="5">
        <f t="shared" si="1034"/>
        <v>9.7266754425161478E-4</v>
      </c>
      <c r="AL842" s="5">
        <f t="shared" si="1035"/>
        <v>3.8272436126332452E-5</v>
      </c>
      <c r="AM842" s="5">
        <f t="shared" si="1036"/>
        <v>3.0094590245230039E-2</v>
      </c>
      <c r="AN842" s="5">
        <f t="shared" si="1037"/>
        <v>2.0663515875663761E-2</v>
      </c>
      <c r="AO842" s="5">
        <f t="shared" si="1038"/>
        <v>7.0939807597394395E-3</v>
      </c>
      <c r="AP842" s="5">
        <f t="shared" si="1039"/>
        <v>1.6236205339680387E-3</v>
      </c>
      <c r="AQ842" s="5">
        <f t="shared" si="1040"/>
        <v>2.787021554897215E-4</v>
      </c>
      <c r="AR842" s="5">
        <f t="shared" si="1041"/>
        <v>5.8418796614954539E-5</v>
      </c>
      <c r="AS842" s="5">
        <f t="shared" si="1042"/>
        <v>1.3984777332101778E-4</v>
      </c>
      <c r="AT842" s="5">
        <f t="shared" si="1043"/>
        <v>1.6738961461113281E-4</v>
      </c>
      <c r="AU842" s="5">
        <f t="shared" si="1044"/>
        <v>1.3357039307469393E-4</v>
      </c>
      <c r="AV842" s="5">
        <f t="shared" si="1045"/>
        <v>7.9937978593722445E-5</v>
      </c>
      <c r="AW842" s="5">
        <f t="shared" si="1046"/>
        <v>1.7474402669906729E-6</v>
      </c>
      <c r="AX842" s="5">
        <f t="shared" si="1047"/>
        <v>1.2007155455299894E-2</v>
      </c>
      <c r="AY842" s="5">
        <f t="shared" si="1048"/>
        <v>8.2443404396069907E-3</v>
      </c>
      <c r="AZ842" s="5">
        <f t="shared" si="1049"/>
        <v>2.8303601771949229E-3</v>
      </c>
      <c r="BA842" s="5">
        <f t="shared" si="1050"/>
        <v>6.477929751796907E-4</v>
      </c>
      <c r="BB842" s="5">
        <f t="shared" si="1051"/>
        <v>1.1119673268263399E-4</v>
      </c>
      <c r="BC842" s="5">
        <f t="shared" si="1052"/>
        <v>1.5269956709071542E-5</v>
      </c>
      <c r="BD842" s="5">
        <f t="shared" si="1053"/>
        <v>6.685242106381646E-6</v>
      </c>
      <c r="BE842" s="5">
        <f t="shared" si="1054"/>
        <v>1.6003688484915762E-5</v>
      </c>
      <c r="BF842" s="5">
        <f t="shared" si="1055"/>
        <v>1.9155480164116904E-5</v>
      </c>
      <c r="BG842" s="5">
        <f t="shared" si="1056"/>
        <v>1.5285327115422064E-5</v>
      </c>
      <c r="BH842" s="5">
        <f t="shared" si="1057"/>
        <v>9.1478217861301601E-6</v>
      </c>
      <c r="BI842" s="5">
        <f t="shared" si="1058"/>
        <v>4.3797633010479105E-6</v>
      </c>
      <c r="BJ842" s="8">
        <f t="shared" si="1059"/>
        <v>0.74170124586151154</v>
      </c>
      <c r="BK842" s="8">
        <f t="shared" si="1060"/>
        <v>0.16699844784866261</v>
      </c>
      <c r="BL842" s="8">
        <f t="shared" si="1061"/>
        <v>8.560938411066446E-2</v>
      </c>
      <c r="BM842" s="8">
        <f t="shared" si="1062"/>
        <v>0.58314650160948878</v>
      </c>
      <c r="BN842" s="8">
        <f t="shared" si="1063"/>
        <v>0.40539826699412002</v>
      </c>
    </row>
    <row r="843" spans="1:66" x14ac:dyDescent="0.25">
      <c r="A843" t="s">
        <v>16</v>
      </c>
      <c r="B843" t="s">
        <v>17</v>
      </c>
      <c r="C843" t="s">
        <v>257</v>
      </c>
      <c r="D843" t="s">
        <v>508</v>
      </c>
      <c r="E843">
        <f>VLOOKUP(A843,home!$A$2:$E$405,3,FALSE)</f>
        <v>1.54909090909091</v>
      </c>
      <c r="F843">
        <f>VLOOKUP(B843,home!$B$2:$E$405,3,FALSE)</f>
        <v>1.25</v>
      </c>
      <c r="G843">
        <f>VLOOKUP(C843,away!$B$2:$E$405,4,FALSE)</f>
        <v>1.48</v>
      </c>
      <c r="H843">
        <f>VLOOKUP(A843,away!$A$2:$E$405,3,FALSE)</f>
        <v>1.29454545454545</v>
      </c>
      <c r="I843">
        <f>VLOOKUP(C843,away!$B$2:$E$405,3,FALSE)</f>
        <v>0.46</v>
      </c>
      <c r="J843">
        <f>VLOOKUP(B843,home!$B$2:$E$405,4,FALSE)</f>
        <v>0.98</v>
      </c>
      <c r="K843" s="3">
        <f t="shared" si="1008"/>
        <v>2.8658181818181832</v>
      </c>
      <c r="L843" s="3">
        <f t="shared" si="1009"/>
        <v>0.58358109090908894</v>
      </c>
      <c r="M843" s="5">
        <f t="shared" si="1010"/>
        <v>3.1764712576853114E-2</v>
      </c>
      <c r="N843" s="5">
        <f t="shared" si="1011"/>
        <v>9.1031890842974375E-2</v>
      </c>
      <c r="O843" s="5">
        <f t="shared" si="1012"/>
        <v>1.8537285618013599E-2</v>
      </c>
      <c r="P843" s="5">
        <f t="shared" si="1013"/>
        <v>5.3124490165660086E-2</v>
      </c>
      <c r="Q843" s="5">
        <f t="shared" si="1014"/>
        <v>0.13044042395154207</v>
      </c>
      <c r="R843" s="5">
        <f t="shared" si="1015"/>
        <v>5.4090046817268696E-3</v>
      </c>
      <c r="S843" s="5">
        <f t="shared" si="1016"/>
        <v>2.2211844735987436E-2</v>
      </c>
      <c r="T843" s="5">
        <f t="shared" si="1017"/>
        <v>7.6122564908284979E-2</v>
      </c>
      <c r="U843" s="5">
        <f t="shared" si="1018"/>
        <v>1.5501223962432538E-2</v>
      </c>
      <c r="V843" s="5">
        <f t="shared" si="1019"/>
        <v>4.1275464064554875E-3</v>
      </c>
      <c r="W843" s="5">
        <f t="shared" si="1020"/>
        <v>0.12460617953480044</v>
      </c>
      <c r="X843" s="5">
        <f t="shared" si="1021"/>
        <v>7.271781018693263E-2</v>
      </c>
      <c r="Y843" s="5">
        <f t="shared" si="1022"/>
        <v>2.1218369498705099E-2</v>
      </c>
      <c r="Z843" s="5">
        <f t="shared" si="1023"/>
        <v>1.0521976176315123E-3</v>
      </c>
      <c r="AA843" s="5">
        <f t="shared" si="1024"/>
        <v>3.0154070634741646E-3</v>
      </c>
      <c r="AB843" s="5">
        <f t="shared" si="1025"/>
        <v>4.320804194043619E-3</v>
      </c>
      <c r="AC843" s="5">
        <f t="shared" si="1026"/>
        <v>4.314414107075742E-4</v>
      </c>
      <c r="AD843" s="5">
        <f t="shared" si="1027"/>
        <v>8.9274663719432976E-2</v>
      </c>
      <c r="AE843" s="5">
        <f t="shared" si="1028"/>
        <v>5.2099005643928754E-2</v>
      </c>
      <c r="AF843" s="5">
        <f t="shared" si="1029"/>
        <v>1.520199727448136E-2</v>
      </c>
      <c r="AG843" s="5">
        <f t="shared" si="1030"/>
        <v>2.9571993844796107E-3</v>
      </c>
      <c r="AH843" s="5">
        <f t="shared" si="1031"/>
        <v>1.5351065838733552E-4</v>
      </c>
      <c r="AI843" s="5">
        <f t="shared" si="1032"/>
        <v>4.3993363590930616E-4</v>
      </c>
      <c r="AJ843" s="5">
        <f t="shared" si="1033"/>
        <v>6.3038490629113524E-4</v>
      </c>
      <c r="AK843" s="5">
        <f t="shared" si="1034"/>
        <v>6.0218950866429562E-4</v>
      </c>
      <c r="AL843" s="5">
        <f t="shared" si="1035"/>
        <v>2.8862348336682103E-5</v>
      </c>
      <c r="AM843" s="5">
        <f t="shared" si="1036"/>
        <v>5.1168990892571008E-2</v>
      </c>
      <c r="AN843" s="5">
        <f t="shared" si="1037"/>
        <v>2.986125552580382E-2</v>
      </c>
      <c r="AO843" s="5">
        <f t="shared" si="1038"/>
        <v>8.7132320378318258E-3</v>
      </c>
      <c r="AP843" s="5">
        <f t="shared" si="1039"/>
        <v>1.6949591526606409E-3</v>
      </c>
      <c r="AQ843" s="5">
        <f t="shared" si="1040"/>
        <v>2.4728652783901034E-4</v>
      </c>
      <c r="AR843" s="5">
        <f t="shared" si="1041"/>
        <v>1.7917183497570757E-5</v>
      </c>
      <c r="AS843" s="5">
        <f t="shared" si="1042"/>
        <v>5.1347390234310985E-5</v>
      </c>
      <c r="AT843" s="5">
        <f t="shared" si="1043"/>
        <v>7.3576142261200922E-5</v>
      </c>
      <c r="AU843" s="5">
        <f t="shared" si="1044"/>
        <v>7.0285282080063608E-5</v>
      </c>
      <c r="AV843" s="5">
        <f t="shared" si="1045"/>
        <v>5.0356209824816508E-5</v>
      </c>
      <c r="AW843" s="5">
        <f t="shared" si="1046"/>
        <v>1.3408463319339264E-6</v>
      </c>
      <c r="AX843" s="5">
        <f t="shared" si="1047"/>
        <v>2.4440170740869814E-2</v>
      </c>
      <c r="AY843" s="5">
        <f t="shared" si="1048"/>
        <v>1.4262821502961202E-2</v>
      </c>
      <c r="AZ843" s="5">
        <f t="shared" si="1049"/>
        <v>4.1617564660698545E-3</v>
      </c>
      <c r="BA843" s="5">
        <f t="shared" si="1050"/>
        <v>8.0957412618900041E-4</v>
      </c>
      <c r="BB843" s="5">
        <f t="shared" si="1051"/>
        <v>1.1811303793328727E-4</v>
      </c>
      <c r="BC843" s="5">
        <f t="shared" si="1052"/>
        <v>1.3785707105538884E-5</v>
      </c>
      <c r="BD843" s="5">
        <f t="shared" si="1053"/>
        <v>1.7426882485884446E-6</v>
      </c>
      <c r="BE843" s="5">
        <f t="shared" si="1054"/>
        <v>4.9942276680456504E-6</v>
      </c>
      <c r="BF843" s="5">
        <f t="shared" si="1055"/>
        <v>7.1562742276123254E-6</v>
      </c>
      <c r="BG843" s="5">
        <f t="shared" si="1056"/>
        <v>6.8361935985227588E-6</v>
      </c>
      <c r="BH843" s="5">
        <f t="shared" si="1057"/>
        <v>4.8978219772688994E-6</v>
      </c>
      <c r="BI843" s="5">
        <f t="shared" si="1058"/>
        <v>2.807253454753178E-6</v>
      </c>
      <c r="BJ843" s="8">
        <f t="shared" si="1059"/>
        <v>0.81116205066339708</v>
      </c>
      <c r="BK843" s="8">
        <f t="shared" si="1060"/>
        <v>0.12595171914696157</v>
      </c>
      <c r="BL843" s="8">
        <f t="shared" si="1061"/>
        <v>4.8901660896015622E-2</v>
      </c>
      <c r="BM843" s="8">
        <f t="shared" si="1062"/>
        <v>0.64249833983060667</v>
      </c>
      <c r="BN843" s="8">
        <f t="shared" si="1063"/>
        <v>0.33030780783677016</v>
      </c>
    </row>
    <row r="844" spans="1:66" x14ac:dyDescent="0.25">
      <c r="A844" t="s">
        <v>154</v>
      </c>
      <c r="B844" t="s">
        <v>168</v>
      </c>
      <c r="C844" t="s">
        <v>161</v>
      </c>
      <c r="D844" t="s">
        <v>508</v>
      </c>
      <c r="E844">
        <f>VLOOKUP(A844,home!$A$2:$E$405,3,FALSE)</f>
        <v>1.3314121037464</v>
      </c>
      <c r="F844">
        <f>VLOOKUP(B844,home!$B$2:$E$405,3,FALSE)</f>
        <v>0.8</v>
      </c>
      <c r="G844">
        <f>VLOOKUP(C844,away!$B$2:$E$405,4,FALSE)</f>
        <v>1.08</v>
      </c>
      <c r="H844">
        <f>VLOOKUP(A844,away!$A$2:$E$405,3,FALSE)</f>
        <v>1.01440922190202</v>
      </c>
      <c r="I844">
        <f>VLOOKUP(C844,away!$B$2:$E$405,3,FALSE)</f>
        <v>0.71</v>
      </c>
      <c r="J844">
        <f>VLOOKUP(B844,home!$B$2:$E$405,4,FALSE)</f>
        <v>0.87</v>
      </c>
      <c r="K844" s="3">
        <f t="shared" si="1008"/>
        <v>1.1503400576368896</v>
      </c>
      <c r="L844" s="3">
        <f t="shared" si="1009"/>
        <v>0.62660057636887767</v>
      </c>
      <c r="M844" s="5">
        <f t="shared" si="1010"/>
        <v>0.16915486309005964</v>
      </c>
      <c r="N844" s="5">
        <f t="shared" si="1011"/>
        <v>0.19458561495657942</v>
      </c>
      <c r="O844" s="5">
        <f t="shared" si="1012"/>
        <v>0.10599253470782999</v>
      </c>
      <c r="P844" s="5">
        <f t="shared" si="1013"/>
        <v>0.12192745848488518</v>
      </c>
      <c r="Q844" s="5">
        <f t="shared" si="1014"/>
        <v>0.1119198137622306</v>
      </c>
      <c r="R844" s="5">
        <f t="shared" si="1015"/>
        <v>3.3207491669362266E-2</v>
      </c>
      <c r="S844" s="5">
        <f t="shared" si="1016"/>
        <v>2.1971442116725359E-2</v>
      </c>
      <c r="T844" s="5">
        <f t="shared" si="1017"/>
        <v>7.0129019810511145E-2</v>
      </c>
      <c r="U844" s="5">
        <f t="shared" si="1018"/>
        <v>3.8199907880910718E-2</v>
      </c>
      <c r="V844" s="5">
        <f t="shared" si="1019"/>
        <v>1.7596775244244707E-3</v>
      </c>
      <c r="W844" s="5">
        <f t="shared" si="1020"/>
        <v>4.2915281671318091E-2</v>
      </c>
      <c r="X844" s="5">
        <f t="shared" si="1021"/>
        <v>2.6890740230280652E-2</v>
      </c>
      <c r="Y844" s="5">
        <f t="shared" si="1022"/>
        <v>8.4248766636398093E-3</v>
      </c>
      <c r="Z844" s="5">
        <f t="shared" si="1023"/>
        <v>6.9359444732623671E-3</v>
      </c>
      <c r="AA844" s="5">
        <f t="shared" si="1024"/>
        <v>7.9786947651388981E-3</v>
      </c>
      <c r="AB844" s="5">
        <f t="shared" si="1025"/>
        <v>4.5891060979985155E-3</v>
      </c>
      <c r="AC844" s="5">
        <f t="shared" si="1026"/>
        <v>7.9273884144783683E-5</v>
      </c>
      <c r="AD844" s="5">
        <f t="shared" si="1027"/>
        <v>1.2341791897821855E-2</v>
      </c>
      <c r="AE844" s="5">
        <f t="shared" si="1028"/>
        <v>7.7333739165999192E-3</v>
      </c>
      <c r="AF844" s="5">
        <f t="shared" si="1029"/>
        <v>2.4228682767087764E-3</v>
      </c>
      <c r="AG844" s="5">
        <f t="shared" si="1030"/>
        <v>5.0605688621719637E-4</v>
      </c>
      <c r="AH844" s="5">
        <f t="shared" si="1031"/>
        <v>1.0865167011521826E-3</v>
      </c>
      <c r="AI844" s="5">
        <f t="shared" si="1032"/>
        <v>1.2498636846268449E-3</v>
      </c>
      <c r="AJ844" s="5">
        <f t="shared" si="1033"/>
        <v>7.1888413150595016E-4</v>
      </c>
      <c r="AK844" s="5">
        <f t="shared" si="1034"/>
        <v>2.7565373775693329E-4</v>
      </c>
      <c r="AL844" s="5">
        <f t="shared" si="1035"/>
        <v>2.2856364969779466E-6</v>
      </c>
      <c r="AM844" s="5">
        <f t="shared" si="1036"/>
        <v>2.8394515206165757E-3</v>
      </c>
      <c r="AN844" s="5">
        <f t="shared" si="1037"/>
        <v>1.7792019593898326E-3</v>
      </c>
      <c r="AO844" s="5">
        <f t="shared" si="1038"/>
        <v>5.5742448661515263E-4</v>
      </c>
      <c r="AP844" s="5">
        <f t="shared" si="1039"/>
        <v>1.1642750153172682E-4</v>
      </c>
      <c r="AQ844" s="5">
        <f t="shared" si="1040"/>
        <v>1.8238384891242102E-5</v>
      </c>
      <c r="AR844" s="5">
        <f t="shared" si="1041"/>
        <v>1.3616239823527386E-4</v>
      </c>
      <c r="AS844" s="5">
        <f t="shared" si="1042"/>
        <v>1.5663306103394205E-4</v>
      </c>
      <c r="AT844" s="5">
        <f t="shared" si="1043"/>
        <v>9.0090642228813695E-5</v>
      </c>
      <c r="AU844" s="5">
        <f t="shared" si="1044"/>
        <v>3.4544958191345977E-5</v>
      </c>
      <c r="AV844" s="5">
        <f t="shared" si="1045"/>
        <v>9.9346122992242202E-6</v>
      </c>
      <c r="AW844" s="5">
        <f t="shared" si="1046"/>
        <v>4.5763759513021583E-8</v>
      </c>
      <c r="AX844" s="5">
        <f t="shared" si="1047"/>
        <v>5.4438913764720434E-4</v>
      </c>
      <c r="AY844" s="5">
        <f t="shared" si="1048"/>
        <v>3.4111454741869452E-4</v>
      </c>
      <c r="AZ844" s="5">
        <f t="shared" si="1049"/>
        <v>1.068712860101814E-4</v>
      </c>
      <c r="BA844" s="5">
        <f t="shared" si="1050"/>
        <v>2.2321869803754282E-5</v>
      </c>
      <c r="BB844" s="5">
        <f t="shared" si="1051"/>
        <v>3.4967241211658694E-6</v>
      </c>
      <c r="BC844" s="5">
        <f t="shared" si="1052"/>
        <v>4.382098699450983E-7</v>
      </c>
      <c r="BD844" s="5">
        <f t="shared" si="1053"/>
        <v>1.4219906202331874E-5</v>
      </c>
      <c r="BE844" s="5">
        <f t="shared" si="1054"/>
        <v>1.6357727720381611E-5</v>
      </c>
      <c r="BF844" s="5">
        <f t="shared" si="1055"/>
        <v>9.4084747243361679E-6</v>
      </c>
      <c r="BG844" s="5">
        <f t="shared" si="1056"/>
        <v>3.6076484522226943E-6</v>
      </c>
      <c r="BH844" s="5">
        <f t="shared" si="1057"/>
        <v>1.0375056321158727E-6</v>
      </c>
      <c r="BI844" s="5">
        <f t="shared" si="1058"/>
        <v>2.3869685772935394E-7</v>
      </c>
      <c r="BJ844" s="8">
        <f t="shared" si="1059"/>
        <v>0.48419881369982298</v>
      </c>
      <c r="BK844" s="8">
        <f t="shared" si="1060"/>
        <v>0.31523611528415513</v>
      </c>
      <c r="BL844" s="8">
        <f t="shared" si="1061"/>
        <v>0.19377088900786002</v>
      </c>
      <c r="BM844" s="8">
        <f t="shared" si="1062"/>
        <v>0.26301291701049406</v>
      </c>
      <c r="BN844" s="8">
        <f t="shared" si="1063"/>
        <v>0.73678777667094719</v>
      </c>
    </row>
    <row r="845" spans="1:66" x14ac:dyDescent="0.25">
      <c r="A845" t="s">
        <v>340</v>
      </c>
      <c r="B845" t="s">
        <v>352</v>
      </c>
      <c r="C845" t="s">
        <v>429</v>
      </c>
      <c r="D845" t="s">
        <v>508</v>
      </c>
      <c r="E845">
        <f>VLOOKUP(A845,home!$A$2:$E$405,3,FALSE)</f>
        <v>1.34848484848485</v>
      </c>
      <c r="F845">
        <f>VLOOKUP(B845,home!$B$2:$E$405,3,FALSE)</f>
        <v>1.18</v>
      </c>
      <c r="G845">
        <f>VLOOKUP(C845,away!$B$2:$E$405,4,FALSE)</f>
        <v>0.87</v>
      </c>
      <c r="H845">
        <f>VLOOKUP(A845,away!$A$2:$E$405,3,FALSE)</f>
        <v>1.1393939393939401</v>
      </c>
      <c r="I845">
        <f>VLOOKUP(C845,away!$B$2:$E$405,3,FALSE)</f>
        <v>0.61</v>
      </c>
      <c r="J845">
        <f>VLOOKUP(B845,home!$B$2:$E$405,4,FALSE)</f>
        <v>0.83</v>
      </c>
      <c r="K845" s="3">
        <f t="shared" si="1008"/>
        <v>1.3843545454545469</v>
      </c>
      <c r="L845" s="3">
        <f t="shared" si="1009"/>
        <v>0.57687515151515179</v>
      </c>
      <c r="M845" s="5">
        <f t="shared" si="1010"/>
        <v>0.14068531420389827</v>
      </c>
      <c r="N845" s="5">
        <f t="shared" si="1011"/>
        <v>0.19475835419686768</v>
      </c>
      <c r="O845" s="5">
        <f t="shared" si="1012"/>
        <v>8.1157861947330545E-2</v>
      </c>
      <c r="P845" s="5">
        <f t="shared" si="1013"/>
        <v>0.11235125508615963</v>
      </c>
      <c r="Q845" s="5">
        <f t="shared" si="1014"/>
        <v>0.13480730644884026</v>
      </c>
      <c r="R845" s="5">
        <f t="shared" si="1015"/>
        <v>2.3408976953756037E-2</v>
      </c>
      <c r="S845" s="5">
        <f t="shared" si="1016"/>
        <v>2.243092072343246E-2</v>
      </c>
      <c r="T845" s="5">
        <f t="shared" si="1017"/>
        <v>7.7766985333024216E-2</v>
      </c>
      <c r="U845" s="5">
        <f t="shared" si="1018"/>
        <v>3.2406323650372895E-2</v>
      </c>
      <c r="V845" s="5">
        <f t="shared" si="1019"/>
        <v>1.990369712935109E-3</v>
      </c>
      <c r="W845" s="5">
        <f t="shared" si="1020"/>
        <v>6.2207035814312049E-2</v>
      </c>
      <c r="X845" s="5">
        <f t="shared" si="1021"/>
        <v>3.5885693210689733E-2</v>
      </c>
      <c r="Y845" s="5">
        <f t="shared" si="1022"/>
        <v>1.0350782354071445E-2</v>
      </c>
      <c r="Z845" s="5">
        <f t="shared" si="1023"/>
        <v>4.5013523756709051E-3</v>
      </c>
      <c r="AA845" s="5">
        <f t="shared" si="1024"/>
        <v>6.2314676219526396E-3</v>
      </c>
      <c r="AB845" s="5">
        <f t="shared" si="1025"/>
        <v>4.3132802636514879E-3</v>
      </c>
      <c r="AC845" s="5">
        <f t="shared" si="1026"/>
        <v>9.9344295724446006E-5</v>
      </c>
      <c r="AD845" s="5">
        <f t="shared" si="1027"/>
        <v>2.1529148197199175E-2</v>
      </c>
      <c r="AE845" s="5">
        <f t="shared" si="1028"/>
        <v>1.2419630628251429E-2</v>
      </c>
      <c r="AF845" s="5">
        <f t="shared" si="1029"/>
        <v>3.5822881502173809E-3</v>
      </c>
      <c r="AG845" s="5">
        <f t="shared" si="1030"/>
        <v>6.8884433980919509E-4</v>
      </c>
      <c r="AH845" s="5">
        <f t="shared" si="1031"/>
        <v>6.4917958343456027E-4</v>
      </c>
      <c r="AI845" s="5">
        <f t="shared" si="1032"/>
        <v>8.9869470714392264E-4</v>
      </c>
      <c r="AJ845" s="5">
        <f t="shared" si="1033"/>
        <v>6.2205605140531626E-4</v>
      </c>
      <c r="AK845" s="5">
        <f t="shared" si="1034"/>
        <v>2.8704870743015247E-4</v>
      </c>
      <c r="AL845" s="5">
        <f t="shared" si="1035"/>
        <v>3.1734531421284143E-6</v>
      </c>
      <c r="AM845" s="5">
        <f t="shared" si="1036"/>
        <v>5.9607948333114434E-3</v>
      </c>
      <c r="AN845" s="5">
        <f t="shared" si="1037"/>
        <v>3.4386344226172726E-3</v>
      </c>
      <c r="AO845" s="5">
        <f t="shared" si="1038"/>
        <v>9.9183137677627759E-4</v>
      </c>
      <c r="AP845" s="5">
        <f t="shared" si="1039"/>
        <v>1.9072095858509898E-4</v>
      </c>
      <c r="AQ845" s="5">
        <f t="shared" si="1040"/>
        <v>2.7505545470223482E-5</v>
      </c>
      <c r="AR845" s="5">
        <f t="shared" si="1041"/>
        <v>7.4899114110871023E-5</v>
      </c>
      <c r="AS845" s="5">
        <f t="shared" si="1042"/>
        <v>1.0368692906990309E-4</v>
      </c>
      <c r="AT845" s="5">
        <f t="shared" si="1043"/>
        <v>7.1769735781071795E-5</v>
      </c>
      <c r="AU845" s="5">
        <f t="shared" si="1044"/>
        <v>3.3118253318199544E-5</v>
      </c>
      <c r="AV845" s="5">
        <f t="shared" si="1045"/>
        <v>1.146185112964117E-5</v>
      </c>
      <c r="AW845" s="5">
        <f t="shared" si="1046"/>
        <v>7.0397745787946861E-8</v>
      </c>
      <c r="AX845" s="5">
        <f t="shared" si="1047"/>
        <v>1.3753089036694463E-3</v>
      </c>
      <c r="AY845" s="5">
        <f t="shared" si="1048"/>
        <v>7.9338153218444919E-4</v>
      </c>
      <c r="AZ845" s="5">
        <f t="shared" si="1049"/>
        <v>2.2884104579411365E-4</v>
      </c>
      <c r="BA845" s="5">
        <f t="shared" si="1050"/>
        <v>4.4004237655121718E-5</v>
      </c>
      <c r="BB845" s="5">
        <f t="shared" si="1051"/>
        <v>6.34623781615177E-6</v>
      </c>
      <c r="BC845" s="5">
        <f t="shared" si="1052"/>
        <v>7.3219738034874779E-7</v>
      </c>
      <c r="BD845" s="5">
        <f t="shared" si="1053"/>
        <v>7.2012396335098942E-6</v>
      </c>
      <c r="BE845" s="5">
        <f t="shared" si="1054"/>
        <v>9.9690688195568569E-6</v>
      </c>
      <c r="BF845" s="5">
        <f t="shared" si="1055"/>
        <v>6.9003628671513666E-6</v>
      </c>
      <c r="BG845" s="5">
        <f t="shared" si="1056"/>
        <v>3.1841829001422564E-6</v>
      </c>
      <c r="BH845" s="5">
        <f t="shared" si="1057"/>
        <v>1.1020095178426439E-6</v>
      </c>
      <c r="BI845" s="5">
        <f t="shared" si="1058"/>
        <v>3.0511437703192727E-7</v>
      </c>
      <c r="BJ845" s="8">
        <f t="shared" si="1059"/>
        <v>0.56705416996454261</v>
      </c>
      <c r="BK845" s="8">
        <f t="shared" si="1060"/>
        <v>0.27835375900747644</v>
      </c>
      <c r="BL845" s="8">
        <f t="shared" si="1061"/>
        <v>0.15029848734800247</v>
      </c>
      <c r="BM845" s="8">
        <f t="shared" si="1062"/>
        <v>0.31224538872440122</v>
      </c>
      <c r="BN845" s="8">
        <f t="shared" si="1063"/>
        <v>0.68716906883685236</v>
      </c>
    </row>
    <row r="846" spans="1:66" x14ac:dyDescent="0.25">
      <c r="A846" t="s">
        <v>40</v>
      </c>
      <c r="B846" t="s">
        <v>233</v>
      </c>
      <c r="C846" t="s">
        <v>239</v>
      </c>
      <c r="D846" t="s">
        <v>508</v>
      </c>
      <c r="E846">
        <f>VLOOKUP(A846,home!$A$2:$E$405,3,FALSE)</f>
        <v>1.4842105263157901</v>
      </c>
      <c r="F846">
        <f>VLOOKUP(B846,home!$B$2:$E$405,3,FALSE)</f>
        <v>1.27</v>
      </c>
      <c r="G846">
        <f>VLOOKUP(C846,away!$B$2:$E$405,4,FALSE)</f>
        <v>0.43</v>
      </c>
      <c r="H846">
        <f>VLOOKUP(A846,away!$A$2:$E$405,3,FALSE)</f>
        <v>1.1789473684210501</v>
      </c>
      <c r="I846">
        <f>VLOOKUP(C846,away!$B$2:$E$405,3,FALSE)</f>
        <v>0.67</v>
      </c>
      <c r="J846">
        <f>VLOOKUP(B846,home!$B$2:$E$405,4,FALSE)</f>
        <v>1.1299999999999999</v>
      </c>
      <c r="K846" s="3">
        <f t="shared" si="1008"/>
        <v>0.81052736842105289</v>
      </c>
      <c r="L846" s="3">
        <f t="shared" si="1009"/>
        <v>0.89258105263157705</v>
      </c>
      <c r="M846" s="5">
        <f t="shared" si="1010"/>
        <v>0.18211654839665645</v>
      </c>
      <c r="N846" s="5">
        <f t="shared" si="1011"/>
        <v>0.14761044671786727</v>
      </c>
      <c r="O846" s="5">
        <f t="shared" si="1012"/>
        <v>0.16255378046951716</v>
      </c>
      <c r="P846" s="5">
        <f t="shared" si="1013"/>
        <v>0.13175428791085128</v>
      </c>
      <c r="Q846" s="5">
        <f t="shared" si="1014"/>
        <v>5.9821153464844498E-2</v>
      </c>
      <c r="R846" s="5">
        <f t="shared" si="1015"/>
        <v>7.2546212240361965E-2</v>
      </c>
      <c r="S846" s="5">
        <f t="shared" si="1016"/>
        <v>2.3829784464570652E-2</v>
      </c>
      <c r="T846" s="5">
        <f t="shared" si="1017"/>
        <v>5.3395228129286015E-2</v>
      </c>
      <c r="U846" s="5">
        <f t="shared" si="1018"/>
        <v>5.880069049609575E-2</v>
      </c>
      <c r="V846" s="5">
        <f t="shared" si="1019"/>
        <v>1.9155476173180195E-3</v>
      </c>
      <c r="W846" s="5">
        <f t="shared" si="1020"/>
        <v>1.6162227364590789E-2</v>
      </c>
      <c r="X846" s="5">
        <f t="shared" si="1021"/>
        <v>1.4426097913957325E-2</v>
      </c>
      <c r="Y846" s="5">
        <f t="shared" si="1022"/>
        <v>6.4382308307031145E-3</v>
      </c>
      <c r="Z846" s="5">
        <f t="shared" si="1023"/>
        <v>2.1584458161978692E-2</v>
      </c>
      <c r="AA846" s="5">
        <f t="shared" si="1024"/>
        <v>1.7494794072822905E-2</v>
      </c>
      <c r="AB846" s="5">
        <f t="shared" si="1025"/>
        <v>7.0900047004566914E-3</v>
      </c>
      <c r="AC846" s="5">
        <f t="shared" si="1026"/>
        <v>8.661404417288564E-5</v>
      </c>
      <c r="AD846" s="5">
        <f t="shared" si="1027"/>
        <v>3.2749819034111251E-3</v>
      </c>
      <c r="AE846" s="5">
        <f t="shared" si="1028"/>
        <v>2.923186794696068E-3</v>
      </c>
      <c r="AF846" s="5">
        <f t="shared" si="1029"/>
        <v>1.3045905731242711E-3</v>
      </c>
      <c r="AG846" s="5">
        <f t="shared" si="1030"/>
        <v>3.8815094233749805E-4</v>
      </c>
      <c r="AH846" s="5">
        <f t="shared" si="1031"/>
        <v>4.8164695966752937E-3</v>
      </c>
      <c r="AI846" s="5">
        <f t="shared" si="1032"/>
        <v>3.9038804272732357E-3</v>
      </c>
      <c r="AJ846" s="5">
        <f t="shared" si="1033"/>
        <v>1.5821009646741157E-3</v>
      </c>
      <c r="AK846" s="5">
        <f t="shared" si="1034"/>
        <v>4.2744537715790678E-4</v>
      </c>
      <c r="AL846" s="5">
        <f t="shared" si="1035"/>
        <v>2.5064766082041742E-6</v>
      </c>
      <c r="AM846" s="5">
        <f t="shared" si="1036"/>
        <v>5.3089249275967804E-4</v>
      </c>
      <c r="AN846" s="5">
        <f t="shared" si="1037"/>
        <v>4.7386458002163532E-4</v>
      </c>
      <c r="AO846" s="5">
        <f t="shared" si="1038"/>
        <v>2.1148127282026572E-4</v>
      </c>
      <c r="AP846" s="5">
        <f t="shared" si="1039"/>
        <v>6.2921392368592833E-5</v>
      </c>
      <c r="AQ846" s="5">
        <f t="shared" si="1040"/>
        <v>1.4040610658350768E-5</v>
      </c>
      <c r="AR846" s="5">
        <f t="shared" si="1041"/>
        <v>8.5981790051368448E-4</v>
      </c>
      <c r="AS846" s="5">
        <f t="shared" si="1042"/>
        <v>6.9690594022467128E-4</v>
      </c>
      <c r="AT846" s="5">
        <f t="shared" si="1043"/>
        <v>2.8243066888365123E-4</v>
      </c>
      <c r="AU846" s="5">
        <f t="shared" si="1044"/>
        <v>7.6305928937221194E-5</v>
      </c>
      <c r="AV846" s="5">
        <f t="shared" si="1045"/>
        <v>1.5462010944102441E-5</v>
      </c>
      <c r="AW846" s="5">
        <f t="shared" si="1046"/>
        <v>5.0370527919033752E-8</v>
      </c>
      <c r="AX846" s="5">
        <f t="shared" si="1047"/>
        <v>7.171714917849908E-5</v>
      </c>
      <c r="AY846" s="5">
        <f t="shared" si="1048"/>
        <v>6.401336850548055E-5</v>
      </c>
      <c r="AZ846" s="5">
        <f t="shared" si="1049"/>
        <v>2.8568559921557438E-5</v>
      </c>
      <c r="BA846" s="5">
        <f t="shared" si="1050"/>
        <v>8.4999184289840076E-6</v>
      </c>
      <c r="BB846" s="5">
        <f t="shared" si="1051"/>
        <v>1.8967165346562714E-6</v>
      </c>
      <c r="BC846" s="5">
        <f t="shared" si="1052"/>
        <v>3.3859464820944249E-7</v>
      </c>
      <c r="BD846" s="5">
        <f t="shared" si="1053"/>
        <v>1.2790952778532944E-4</v>
      </c>
      <c r="BE846" s="5">
        <f t="shared" si="1054"/>
        <v>1.0367417295182261E-4</v>
      </c>
      <c r="BF846" s="5">
        <f t="shared" si="1055"/>
        <v>4.201537728793494E-5</v>
      </c>
      <c r="BG846" s="5">
        <f t="shared" si="1056"/>
        <v>1.1351537728802529E-5</v>
      </c>
      <c r="BH846" s="5">
        <f t="shared" si="1057"/>
        <v>2.300183000714652E-6</v>
      </c>
      <c r="BI846" s="5">
        <f t="shared" si="1058"/>
        <v>3.7287225489121757E-7</v>
      </c>
      <c r="BJ846" s="8">
        <f t="shared" si="1059"/>
        <v>0.30721252929066384</v>
      </c>
      <c r="BK846" s="8">
        <f t="shared" si="1060"/>
        <v>0.33976930227868296</v>
      </c>
      <c r="BL846" s="8">
        <f t="shared" si="1061"/>
        <v>0.33143392446554787</v>
      </c>
      <c r="BM846" s="8">
        <f t="shared" si="1062"/>
        <v>0.2435338219987972</v>
      </c>
      <c r="BN846" s="8">
        <f t="shared" si="1063"/>
        <v>0.7564024292000987</v>
      </c>
    </row>
    <row r="847" spans="1:66" x14ac:dyDescent="0.25">
      <c r="A847" t="s">
        <v>40</v>
      </c>
      <c r="B847" t="s">
        <v>42</v>
      </c>
      <c r="C847" t="s">
        <v>238</v>
      </c>
      <c r="D847" t="s">
        <v>508</v>
      </c>
      <c r="E847">
        <f>VLOOKUP(A847,home!$A$2:$E$405,3,FALSE)</f>
        <v>1.4842105263157901</v>
      </c>
      <c r="F847">
        <f>VLOOKUP(B847,home!$B$2:$E$405,3,FALSE)</f>
        <v>1.2</v>
      </c>
      <c r="G847">
        <f>VLOOKUP(C847,away!$B$2:$E$405,4,FALSE)</f>
        <v>0.89</v>
      </c>
      <c r="H847">
        <f>VLOOKUP(A847,away!$A$2:$E$405,3,FALSE)</f>
        <v>1.1789473684210501</v>
      </c>
      <c r="I847">
        <f>VLOOKUP(C847,away!$B$2:$E$405,3,FALSE)</f>
        <v>0.56999999999999995</v>
      </c>
      <c r="J847">
        <f>VLOOKUP(B847,home!$B$2:$E$405,4,FALSE)</f>
        <v>0.85</v>
      </c>
      <c r="K847" s="3">
        <f t="shared" si="1008"/>
        <v>1.5851368421052638</v>
      </c>
      <c r="L847" s="3">
        <f t="shared" si="1009"/>
        <v>0.57119999999999871</v>
      </c>
      <c r="M847" s="5">
        <f t="shared" si="1010"/>
        <v>0.11574834986940621</v>
      </c>
      <c r="N847" s="5">
        <f t="shared" si="1011"/>
        <v>0.18347697379088579</v>
      </c>
      <c r="O847" s="5">
        <f t="shared" si="1012"/>
        <v>6.611545744540466E-2</v>
      </c>
      <c r="P847" s="5">
        <f t="shared" si="1013"/>
        <v>0.1048020474293537</v>
      </c>
      <c r="Q847" s="5">
        <f t="shared" si="1014"/>
        <v>0.14541805541695749</v>
      </c>
      <c r="R847" s="5">
        <f t="shared" si="1015"/>
        <v>1.8882574646407527E-2</v>
      </c>
      <c r="S847" s="5">
        <f t="shared" si="1016"/>
        <v>2.3722733753389732E-2</v>
      </c>
      <c r="T847" s="5">
        <f t="shared" si="1017"/>
        <v>8.306279325416592E-2</v>
      </c>
      <c r="U847" s="5">
        <f t="shared" si="1018"/>
        <v>2.9931464745823345E-2</v>
      </c>
      <c r="V847" s="5">
        <f t="shared" si="1019"/>
        <v>2.3865865242060241E-3</v>
      </c>
      <c r="W847" s="5">
        <f t="shared" si="1020"/>
        <v>7.6835839049574764E-2</v>
      </c>
      <c r="X847" s="5">
        <f t="shared" si="1021"/>
        <v>4.3888631265116995E-2</v>
      </c>
      <c r="Y847" s="5">
        <f t="shared" si="1022"/>
        <v>1.2534593089317385E-2</v>
      </c>
      <c r="Z847" s="5">
        <f t="shared" si="1023"/>
        <v>3.5952422126759847E-3</v>
      </c>
      <c r="AA847" s="5">
        <f t="shared" si="1024"/>
        <v>5.6989508876047514E-3</v>
      </c>
      <c r="AB847" s="5">
        <f t="shared" si="1025"/>
        <v>4.5168085066453938E-3</v>
      </c>
      <c r="AC847" s="5">
        <f t="shared" si="1026"/>
        <v>1.3505546428215531E-4</v>
      </c>
      <c r="AD847" s="5">
        <f t="shared" si="1027"/>
        <v>3.0448829817887803E-2</v>
      </c>
      <c r="AE847" s="5">
        <f t="shared" si="1028"/>
        <v>1.7392371591977471E-2</v>
      </c>
      <c r="AF847" s="5">
        <f t="shared" si="1029"/>
        <v>4.9672613266687543E-3</v>
      </c>
      <c r="AG847" s="5">
        <f t="shared" si="1030"/>
        <v>9.4576655659772842E-4</v>
      </c>
      <c r="AH847" s="5">
        <f t="shared" si="1031"/>
        <v>5.1340058797012941E-4</v>
      </c>
      <c r="AI847" s="5">
        <f t="shared" si="1032"/>
        <v>8.1381018674995653E-4</v>
      </c>
      <c r="AJ847" s="5">
        <f t="shared" si="1033"/>
        <v>6.4500025474896071E-4</v>
      </c>
      <c r="AK847" s="5">
        <f t="shared" si="1034"/>
        <v>3.4080455565661946E-4</v>
      </c>
      <c r="AL847" s="5">
        <f t="shared" si="1035"/>
        <v>4.891331648100822E-6</v>
      </c>
      <c r="AM847" s="5">
        <f t="shared" si="1036"/>
        <v>9.6531123886654524E-3</v>
      </c>
      <c r="AN847" s="5">
        <f t="shared" si="1037"/>
        <v>5.5138577964056927E-3</v>
      </c>
      <c r="AO847" s="5">
        <f t="shared" si="1038"/>
        <v>1.5747577866534622E-3</v>
      </c>
      <c r="AP847" s="5">
        <f t="shared" si="1039"/>
        <v>2.9983388257881846E-4</v>
      </c>
      <c r="AQ847" s="5">
        <f t="shared" si="1040"/>
        <v>4.2816278432255175E-5</v>
      </c>
      <c r="AR847" s="5">
        <f t="shared" si="1041"/>
        <v>5.8650883169707467E-5</v>
      </c>
      <c r="AS847" s="5">
        <f t="shared" si="1042"/>
        <v>9.2969675734314855E-5</v>
      </c>
      <c r="AT847" s="5">
        <f t="shared" si="1043"/>
        <v>7.368482910252113E-5</v>
      </c>
      <c r="AU847" s="5">
        <f t="shared" si="1044"/>
        <v>3.8933512438212131E-5</v>
      </c>
      <c r="AV847" s="5">
        <f t="shared" si="1045"/>
        <v>1.5428736239593392E-5</v>
      </c>
      <c r="AW847" s="5">
        <f t="shared" si="1046"/>
        <v>1.2302108937077944E-7</v>
      </c>
      <c r="AX847" s="5">
        <f t="shared" si="1047"/>
        <v>2.5502506813760584E-3</v>
      </c>
      <c r="AY847" s="5">
        <f t="shared" si="1048"/>
        <v>1.456703189202001E-3</v>
      </c>
      <c r="AZ847" s="5">
        <f t="shared" si="1049"/>
        <v>4.1603443083609051E-4</v>
      </c>
      <c r="BA847" s="5">
        <f t="shared" si="1050"/>
        <v>7.9212955631191448E-5</v>
      </c>
      <c r="BB847" s="5">
        <f t="shared" si="1051"/>
        <v>1.1311610064134112E-5</v>
      </c>
      <c r="BC847" s="5">
        <f t="shared" si="1052"/>
        <v>1.2922383337266784E-6</v>
      </c>
      <c r="BD847" s="5">
        <f t="shared" si="1053"/>
        <v>5.5835640777561347E-6</v>
      </c>
      <c r="BE847" s="5">
        <f t="shared" si="1054"/>
        <v>8.8507131299067499E-6</v>
      </c>
      <c r="BF847" s="5">
        <f t="shared" si="1055"/>
        <v>7.014795730559991E-6</v>
      </c>
      <c r="BG847" s="5">
        <f t="shared" si="1056"/>
        <v>3.7064703841177843E-6</v>
      </c>
      <c r="BH847" s="5">
        <f t="shared" si="1057"/>
        <v>1.4688156900092866E-6</v>
      </c>
      <c r="BI847" s="5">
        <f t="shared" si="1058"/>
        <v>4.6565477289919693E-7</v>
      </c>
      <c r="BJ847" s="8">
        <f t="shared" si="1059"/>
        <v>0.62057029839732891</v>
      </c>
      <c r="BK847" s="8">
        <f t="shared" si="1060"/>
        <v>0.24825636756148795</v>
      </c>
      <c r="BL847" s="8">
        <f t="shared" si="1061"/>
        <v>0.12776502946748097</v>
      </c>
      <c r="BM847" s="8">
        <f t="shared" si="1062"/>
        <v>0.36428689887244581</v>
      </c>
      <c r="BN847" s="8">
        <f t="shared" si="1063"/>
        <v>0.63444345859841533</v>
      </c>
    </row>
    <row r="848" spans="1:66" x14ac:dyDescent="0.25">
      <c r="A848" t="s">
        <v>40</v>
      </c>
      <c r="B848" t="s">
        <v>237</v>
      </c>
      <c r="C848" t="s">
        <v>316</v>
      </c>
      <c r="D848" t="s">
        <v>508</v>
      </c>
      <c r="E848">
        <f>VLOOKUP(A848,home!$A$2:$E$405,3,FALSE)</f>
        <v>1.4842105263157901</v>
      </c>
      <c r="F848">
        <f>VLOOKUP(B848,home!$B$2:$E$405,3,FALSE)</f>
        <v>0.71</v>
      </c>
      <c r="G848">
        <f>VLOOKUP(C848,away!$B$2:$E$405,4,FALSE)</f>
        <v>1.65</v>
      </c>
      <c r="H848">
        <f>VLOOKUP(A848,away!$A$2:$E$405,3,FALSE)</f>
        <v>1.1789473684210501</v>
      </c>
      <c r="I848">
        <f>VLOOKUP(C848,away!$B$2:$E$405,3,FALSE)</f>
        <v>0.75</v>
      </c>
      <c r="J848">
        <f>VLOOKUP(B848,home!$B$2:$E$405,4,FALSE)</f>
        <v>1.08</v>
      </c>
      <c r="K848" s="3">
        <f t="shared" si="1008"/>
        <v>1.7387526315789479</v>
      </c>
      <c r="L848" s="3">
        <f t="shared" si="1009"/>
        <v>0.95494736842105066</v>
      </c>
      <c r="M848" s="5">
        <f t="shared" si="1010"/>
        <v>6.7630243968583498E-2</v>
      </c>
      <c r="N848" s="5">
        <f t="shared" si="1011"/>
        <v>0.11759226467470081</v>
      </c>
      <c r="O848" s="5">
        <f t="shared" si="1012"/>
        <v>6.4583323503472442E-2</v>
      </c>
      <c r="P848" s="5">
        <f t="shared" si="1013"/>
        <v>0.11229442369777723</v>
      </c>
      <c r="Q848" s="5">
        <f t="shared" si="1014"/>
        <v>0.10223192982823213</v>
      </c>
      <c r="R848" s="5">
        <f t="shared" si="1015"/>
        <v>3.0836837411763195E-2</v>
      </c>
      <c r="S848" s="5">
        <f t="shared" si="1016"/>
        <v>4.6613899542761135E-2</v>
      </c>
      <c r="T848" s="5">
        <f t="shared" si="1017"/>
        <v>9.7626112358075792E-2</v>
      </c>
      <c r="U848" s="5">
        <f t="shared" si="1018"/>
        <v>5.3617632199275407E-2</v>
      </c>
      <c r="V848" s="5">
        <f t="shared" si="1019"/>
        <v>8.5998358760123739E-3</v>
      </c>
      <c r="W848" s="5">
        <f t="shared" si="1020"/>
        <v>5.9252012340077646E-2</v>
      </c>
      <c r="X848" s="5">
        <f t="shared" si="1021"/>
        <v>5.6582553257808768E-2</v>
      </c>
      <c r="Y848" s="5">
        <f t="shared" si="1022"/>
        <v>2.7016680166044211E-2</v>
      </c>
      <c r="Z848" s="5">
        <f t="shared" si="1023"/>
        <v>9.8158522455970235E-3</v>
      </c>
      <c r="AA848" s="5">
        <f t="shared" si="1024"/>
        <v>1.7067338923221952E-2</v>
      </c>
      <c r="AB848" s="5">
        <f t="shared" si="1025"/>
        <v>1.483794023340099E-2</v>
      </c>
      <c r="AC848" s="5">
        <f t="shared" si="1026"/>
        <v>8.9245723965679109E-4</v>
      </c>
      <c r="AD848" s="5">
        <f t="shared" si="1027"/>
        <v>2.5756148095664563E-2</v>
      </c>
      <c r="AE848" s="5">
        <f t="shared" si="1028"/>
        <v>2.4595765844617732E-2</v>
      </c>
      <c r="AF848" s="5">
        <f t="shared" si="1029"/>
        <v>1.1743830933809029E-2</v>
      </c>
      <c r="AG848" s="5">
        <f t="shared" si="1030"/>
        <v>3.7382468151408886E-3</v>
      </c>
      <c r="AH848" s="5">
        <f t="shared" si="1031"/>
        <v>2.3434055676856843E-3</v>
      </c>
      <c r="AI848" s="5">
        <f t="shared" si="1032"/>
        <v>4.0746025976702415E-3</v>
      </c>
      <c r="AJ848" s="5">
        <f t="shared" si="1033"/>
        <v>3.542362994668776E-3</v>
      </c>
      <c r="AK848" s="5">
        <f t="shared" si="1034"/>
        <v>2.0530976596627388E-3</v>
      </c>
      <c r="AL848" s="5">
        <f t="shared" si="1035"/>
        <v>5.9274055819596384E-5</v>
      </c>
      <c r="AM848" s="5">
        <f t="shared" si="1036"/>
        <v>8.9567140561347767E-3</v>
      </c>
      <c r="AN848" s="5">
        <f t="shared" si="1037"/>
        <v>8.55319051760574E-3</v>
      </c>
      <c r="AO848" s="5">
        <f t="shared" si="1038"/>
        <v>4.0839233881957418E-3</v>
      </c>
      <c r="AP848" s="5">
        <f t="shared" si="1039"/>
        <v>1.2999772974635684E-3</v>
      </c>
      <c r="AQ848" s="5">
        <f t="shared" si="1040"/>
        <v>3.1035247480498598E-4</v>
      </c>
      <c r="AR848" s="5">
        <f t="shared" si="1041"/>
        <v>4.4756579600093669E-4</v>
      </c>
      <c r="AS848" s="5">
        <f t="shared" si="1042"/>
        <v>7.7820620560135521E-4</v>
      </c>
      <c r="AT848" s="5">
        <f t="shared" si="1043"/>
        <v>6.7655404395021229E-4</v>
      </c>
      <c r="AU848" s="5">
        <f t="shared" si="1044"/>
        <v>3.9212004144127021E-4</v>
      </c>
      <c r="AV848" s="5">
        <f t="shared" si="1045"/>
        <v>1.704499384877136E-4</v>
      </c>
      <c r="AW848" s="5">
        <f t="shared" si="1046"/>
        <v>2.7338795764475187E-6</v>
      </c>
      <c r="AX848" s="5">
        <f t="shared" si="1047"/>
        <v>2.5955850225674129E-3</v>
      </c>
      <c r="AY848" s="5">
        <f t="shared" si="1048"/>
        <v>2.4786470868138444E-3</v>
      </c>
      <c r="AZ848" s="5">
        <f t="shared" si="1049"/>
        <v>1.1834887563986918E-3</v>
      </c>
      <c r="BA848" s="5">
        <f t="shared" si="1050"/>
        <v>3.7672315782627769E-4</v>
      </c>
      <c r="BB848" s="5">
        <f t="shared" si="1051"/>
        <v>8.9937697047367976E-5</v>
      </c>
      <c r="BC848" s="5">
        <f t="shared" si="1052"/>
        <v>1.7177153423446756E-5</v>
      </c>
      <c r="BD848" s="5">
        <f t="shared" si="1053"/>
        <v>7.1233629847727847E-5</v>
      </c>
      <c r="BE848" s="5">
        <f t="shared" si="1054"/>
        <v>1.2385766135465746E-4</v>
      </c>
      <c r="BF848" s="5">
        <f t="shared" si="1055"/>
        <v>1.0767891731081244E-4</v>
      </c>
      <c r="BG848" s="5">
        <f t="shared" si="1056"/>
        <v>6.240900027991569E-5</v>
      </c>
      <c r="BH848" s="5">
        <f t="shared" si="1057"/>
        <v>2.7128453367728662E-5</v>
      </c>
      <c r="BI848" s="5">
        <f t="shared" si="1058"/>
        <v>9.4339339367609988E-6</v>
      </c>
      <c r="BJ848" s="8">
        <f t="shared" si="1059"/>
        <v>0.55608126092245336</v>
      </c>
      <c r="BK848" s="8">
        <f t="shared" si="1060"/>
        <v>0.23856878146742444</v>
      </c>
      <c r="BL848" s="8">
        <f t="shared" si="1061"/>
        <v>0.19582317871240054</v>
      </c>
      <c r="BM848" s="8">
        <f t="shared" si="1062"/>
        <v>0.50264413705610866</v>
      </c>
      <c r="BN848" s="8">
        <f t="shared" si="1063"/>
        <v>0.49516902308452931</v>
      </c>
    </row>
    <row r="849" spans="1:66" x14ac:dyDescent="0.25">
      <c r="A849" t="s">
        <v>40</v>
      </c>
      <c r="B849" t="s">
        <v>321</v>
      </c>
      <c r="C849" t="s">
        <v>232</v>
      </c>
      <c r="D849" t="s">
        <v>508</v>
      </c>
      <c r="E849">
        <f>VLOOKUP(A849,home!$A$2:$E$405,3,FALSE)</f>
        <v>1.4842105263157901</v>
      </c>
      <c r="F849">
        <f>VLOOKUP(B849,home!$B$2:$E$405,3,FALSE)</f>
        <v>1.46</v>
      </c>
      <c r="G849">
        <f>VLOOKUP(C849,away!$B$2:$E$405,4,FALSE)</f>
        <v>1.0900000000000001</v>
      </c>
      <c r="H849">
        <f>VLOOKUP(A849,away!$A$2:$E$405,3,FALSE)</f>
        <v>1.1789473684210501</v>
      </c>
      <c r="I849">
        <f>VLOOKUP(C849,away!$B$2:$E$405,3,FALSE)</f>
        <v>0.79</v>
      </c>
      <c r="J849">
        <f>VLOOKUP(B849,home!$B$2:$E$405,4,FALSE)</f>
        <v>0.71</v>
      </c>
      <c r="K849" s="3">
        <f t="shared" si="1008"/>
        <v>2.3619726315789484</v>
      </c>
      <c r="L849" s="3">
        <f t="shared" si="1009"/>
        <v>0.66127157894736699</v>
      </c>
      <c r="M849" s="5">
        <f t="shared" si="1010"/>
        <v>4.8643153472230298E-2</v>
      </c>
      <c r="N849" s="5">
        <f t="shared" si="1011"/>
        <v>0.11489379721510246</v>
      </c>
      <c r="O849" s="5">
        <f t="shared" si="1012"/>
        <v>3.2166334901560831E-2</v>
      </c>
      <c r="P849" s="5">
        <f t="shared" si="1013"/>
        <v>7.597600269568941E-2</v>
      </c>
      <c r="Q849" s="5">
        <f t="shared" si="1014"/>
        <v>0.13568800228012684</v>
      </c>
      <c r="R849" s="5">
        <f t="shared" si="1015"/>
        <v>1.0635341534652462E-2</v>
      </c>
      <c r="S849" s="5">
        <f t="shared" si="1016"/>
        <v>2.9666831679152753E-2</v>
      </c>
      <c r="T849" s="5">
        <f t="shared" si="1017"/>
        <v>8.9726619511993413E-2</v>
      </c>
      <c r="U849" s="5">
        <f t="shared" si="1018"/>
        <v>2.5120385632343967E-2</v>
      </c>
      <c r="V849" s="5">
        <f t="shared" si="1019"/>
        <v>5.1485315283878357E-3</v>
      </c>
      <c r="W849" s="5">
        <f t="shared" si="1020"/>
        <v>0.10683044927309385</v>
      </c>
      <c r="X849" s="5">
        <f t="shared" si="1021"/>
        <v>7.0643939870475361E-2</v>
      </c>
      <c r="Y849" s="5">
        <f t="shared" si="1022"/>
        <v>2.3357414830606046E-2</v>
      </c>
      <c r="Z849" s="5">
        <f t="shared" si="1023"/>
        <v>2.3442830297547156E-3</v>
      </c>
      <c r="AA849" s="5">
        <f t="shared" si="1024"/>
        <v>5.5371323569556154E-3</v>
      </c>
      <c r="AB849" s="5">
        <f t="shared" si="1025"/>
        <v>6.5392775422797025E-3</v>
      </c>
      <c r="AC849" s="5">
        <f t="shared" si="1026"/>
        <v>5.0259494060010234E-4</v>
      </c>
      <c r="AD849" s="5">
        <f t="shared" si="1027"/>
        <v>6.3082649350582692E-2</v>
      </c>
      <c r="AE849" s="5">
        <f t="shared" si="1028"/>
        <v>4.1714763140242916E-2</v>
      </c>
      <c r="AF849" s="5">
        <f t="shared" si="1029"/>
        <v>1.3792393643581927E-2</v>
      </c>
      <c r="AG849" s="5">
        <f t="shared" si="1030"/>
        <v>3.0401726407183497E-3</v>
      </c>
      <c r="AH849" s="5">
        <f t="shared" si="1031"/>
        <v>3.8755193514635453E-4</v>
      </c>
      <c r="AI849" s="5">
        <f t="shared" si="1032"/>
        <v>9.15387064131149E-4</v>
      </c>
      <c r="AJ849" s="5">
        <f t="shared" si="1033"/>
        <v>1.0810595963895891E-3</v>
      </c>
      <c r="AK849" s="5">
        <f t="shared" si="1034"/>
        <v>8.511443932593311E-4</v>
      </c>
      <c r="AL849" s="5">
        <f t="shared" si="1035"/>
        <v>3.1400229496776052E-5</v>
      </c>
      <c r="AM849" s="5">
        <f t="shared" si="1036"/>
        <v>2.979989825871358E-2</v>
      </c>
      <c r="AN849" s="5">
        <f t="shared" si="1037"/>
        <v>1.9705825774010421E-2</v>
      </c>
      <c r="AO849" s="5">
        <f t="shared" si="1038"/>
        <v>6.515451262020795E-3</v>
      </c>
      <c r="AP849" s="5">
        <f t="shared" si="1039"/>
        <v>1.4361609145303687E-3</v>
      </c>
      <c r="AQ849" s="5">
        <f t="shared" si="1040"/>
        <v>2.3742309889349789E-4</v>
      </c>
      <c r="AR849" s="5">
        <f t="shared" si="1041"/>
        <v>5.1255416015667502E-5</v>
      </c>
      <c r="AS849" s="5">
        <f t="shared" si="1042"/>
        <v>1.2106388984919994E-4</v>
      </c>
      <c r="AT849" s="5">
        <f t="shared" si="1043"/>
        <v>1.4297479724814942E-4</v>
      </c>
      <c r="AU849" s="5">
        <f t="shared" si="1044"/>
        <v>1.1256751936855934E-4</v>
      </c>
      <c r="AV849" s="5">
        <f t="shared" si="1045"/>
        <v>6.6470349988317576E-5</v>
      </c>
      <c r="AW849" s="5">
        <f t="shared" si="1046"/>
        <v>1.3623385310502263E-6</v>
      </c>
      <c r="AX849" s="5">
        <f t="shared" si="1047"/>
        <v>1.1731090685153109E-2</v>
      </c>
      <c r="AY849" s="5">
        <f t="shared" si="1048"/>
        <v>7.7574368601459462E-3</v>
      </c>
      <c r="AZ849" s="5">
        <f t="shared" si="1049"/>
        <v>2.564886260546607E-3</v>
      </c>
      <c r="BA849" s="5">
        <f t="shared" si="1050"/>
        <v>5.6536212911068745E-4</v>
      </c>
      <c r="BB849" s="5">
        <f t="shared" si="1051"/>
        <v>9.3464476948517368E-5</v>
      </c>
      <c r="BC849" s="5">
        <f t="shared" si="1052"/>
        <v>1.2361080449447176E-5</v>
      </c>
      <c r="BD849" s="5">
        <f t="shared" si="1053"/>
        <v>5.6489583130474316E-6</v>
      </c>
      <c r="BE849" s="5">
        <f t="shared" si="1054"/>
        <v>1.3342684932348418E-5</v>
      </c>
      <c r="BF849" s="5">
        <f t="shared" si="1055"/>
        <v>1.5757528320993892E-5</v>
      </c>
      <c r="BG849" s="5">
        <f t="shared" si="1056"/>
        <v>1.2406283545172584E-5</v>
      </c>
      <c r="BH849" s="5">
        <f t="shared" si="1057"/>
        <v>7.3258255483264721E-6</v>
      </c>
      <c r="BI849" s="5">
        <f t="shared" si="1058"/>
        <v>3.460679889773795E-6</v>
      </c>
      <c r="BJ849" s="8">
        <f t="shared" si="1059"/>
        <v>0.74318956255704693</v>
      </c>
      <c r="BK849" s="8">
        <f t="shared" si="1060"/>
        <v>0.16772595140570312</v>
      </c>
      <c r="BL849" s="8">
        <f t="shared" si="1061"/>
        <v>8.3785888889738536E-2</v>
      </c>
      <c r="BM849" s="8">
        <f t="shared" si="1062"/>
        <v>0.57128697926126615</v>
      </c>
      <c r="BN849" s="8">
        <f t="shared" si="1063"/>
        <v>0.41800263209936228</v>
      </c>
    </row>
    <row r="850" spans="1:66" x14ac:dyDescent="0.25">
      <c r="A850" t="s">
        <v>40</v>
      </c>
      <c r="B850" t="s">
        <v>319</v>
      </c>
      <c r="C850" t="s">
        <v>320</v>
      </c>
      <c r="D850" t="s">
        <v>508</v>
      </c>
      <c r="E850">
        <f>VLOOKUP(A850,home!$A$2:$E$405,3,FALSE)</f>
        <v>1.4842105263157901</v>
      </c>
      <c r="F850">
        <f>VLOOKUP(B850,home!$B$2:$E$405,3,FALSE)</f>
        <v>1.01</v>
      </c>
      <c r="G850">
        <f>VLOOKUP(C850,away!$B$2:$E$405,4,FALSE)</f>
        <v>0.97</v>
      </c>
      <c r="H850">
        <f>VLOOKUP(A850,away!$A$2:$E$405,3,FALSE)</f>
        <v>1.1789473684210501</v>
      </c>
      <c r="I850">
        <f>VLOOKUP(C850,away!$B$2:$E$405,3,FALSE)</f>
        <v>1.38</v>
      </c>
      <c r="J850">
        <f>VLOOKUP(B850,home!$B$2:$E$405,4,FALSE)</f>
        <v>1.1299999999999999</v>
      </c>
      <c r="K850" s="3">
        <f t="shared" si="1008"/>
        <v>1.4540810526315795</v>
      </c>
      <c r="L850" s="3">
        <f t="shared" si="1009"/>
        <v>1.8384505263157851</v>
      </c>
      <c r="M850" s="5">
        <f t="shared" si="1010"/>
        <v>3.715965761264961E-2</v>
      </c>
      <c r="N850" s="5">
        <f t="shared" si="1011"/>
        <v>5.403315405683063E-2</v>
      </c>
      <c r="O850" s="5">
        <f t="shared" si="1012"/>
        <v>6.8316192095690051E-2</v>
      </c>
      <c r="P850" s="5">
        <f t="shared" si="1013"/>
        <v>9.9337280514282186E-2</v>
      </c>
      <c r="Q850" s="5">
        <f t="shared" si="1014"/>
        <v>3.9284292763980294E-2</v>
      </c>
      <c r="R850" s="5">
        <f t="shared" si="1015"/>
        <v>6.2797969657105837E-2</v>
      </c>
      <c r="S850" s="5">
        <f t="shared" si="1016"/>
        <v>6.6388497189853235E-2</v>
      </c>
      <c r="T850" s="5">
        <f t="shared" si="1017"/>
        <v>7.2222228707882974E-2</v>
      </c>
      <c r="U850" s="5">
        <f t="shared" si="1018"/>
        <v>9.1313337822130441E-2</v>
      </c>
      <c r="V850" s="5">
        <f t="shared" si="1019"/>
        <v>1.971927261372923E-2</v>
      </c>
      <c r="W850" s="5">
        <f t="shared" si="1020"/>
        <v>1.9040848591378539E-2</v>
      </c>
      <c r="X850" s="5">
        <f t="shared" si="1021"/>
        <v>3.5005658114319063E-2</v>
      </c>
      <c r="Y850" s="5">
        <f t="shared" si="1022"/>
        <v>3.217808529215016E-2</v>
      </c>
      <c r="Z850" s="5">
        <f t="shared" si="1023"/>
        <v>3.8483653455889645E-2</v>
      </c>
      <c r="AA850" s="5">
        <f t="shared" si="1024"/>
        <v>5.5958351326248941E-2</v>
      </c>
      <c r="AB850" s="5">
        <f t="shared" si="1025"/>
        <v>4.0683989199999909E-2</v>
      </c>
      <c r="AC850" s="5">
        <f t="shared" si="1026"/>
        <v>3.2946665836958672E-3</v>
      </c>
      <c r="AD850" s="5">
        <f t="shared" si="1027"/>
        <v>6.9217342906875562E-3</v>
      </c>
      <c r="AE850" s="5">
        <f t="shared" si="1028"/>
        <v>1.2725266049732557E-2</v>
      </c>
      <c r="AF850" s="5">
        <f t="shared" si="1029"/>
        <v>1.1697386033319608E-2</v>
      </c>
      <c r="AG850" s="5">
        <f t="shared" si="1030"/>
        <v>7.1683551698251162E-3</v>
      </c>
      <c r="AH850" s="5">
        <f t="shared" si="1031"/>
        <v>1.7687573237633657E-2</v>
      </c>
      <c r="AI850" s="5">
        <f t="shared" si="1032"/>
        <v>2.57191651118765E-2</v>
      </c>
      <c r="AJ850" s="5">
        <f t="shared" si="1033"/>
        <v>1.8698875339341392E-2</v>
      </c>
      <c r="AK850" s="5">
        <f t="shared" si="1034"/>
        <v>9.0632267788187393E-3</v>
      </c>
      <c r="AL850" s="5">
        <f t="shared" si="1035"/>
        <v>3.5229949859841162E-4</v>
      </c>
      <c r="AM850" s="5">
        <f t="shared" si="1036"/>
        <v>2.0129525366878115E-3</v>
      </c>
      <c r="AN850" s="5">
        <f t="shared" si="1037"/>
        <v>3.7007136505224024E-3</v>
      </c>
      <c r="AO850" s="5">
        <f t="shared" si="1038"/>
        <v>3.4017894792734613E-3</v>
      </c>
      <c r="AP850" s="5">
        <f t="shared" si="1039"/>
        <v>2.0846738861952652E-3</v>
      </c>
      <c r="AQ850" s="5">
        <f t="shared" si="1040"/>
        <v>9.5814245081811487E-4</v>
      </c>
      <c r="AR850" s="5">
        <f t="shared" si="1041"/>
        <v>6.5035456655953127E-3</v>
      </c>
      <c r="AS850" s="5">
        <f t="shared" si="1042"/>
        <v>9.4566825272663774E-3</v>
      </c>
      <c r="AT850" s="5">
        <f t="shared" si="1043"/>
        <v>6.8753914418250815E-3</v>
      </c>
      <c r="AU850" s="5">
        <f t="shared" si="1044"/>
        <v>3.3324588083277228E-3</v>
      </c>
      <c r="AV850" s="5">
        <f t="shared" si="1045"/>
        <v>1.2114163029661382E-3</v>
      </c>
      <c r="AW850" s="5">
        <f t="shared" si="1046"/>
        <v>2.6160743760607329E-5</v>
      </c>
      <c r="AX850" s="5">
        <f t="shared" si="1047"/>
        <v>4.8783269057407037E-4</v>
      </c>
      <c r="AY850" s="5">
        <f t="shared" si="1048"/>
        <v>8.9685626673994536E-4</v>
      </c>
      <c r="AZ850" s="5">
        <f t="shared" si="1049"/>
        <v>8.2441293780883152E-4</v>
      </c>
      <c r="BA850" s="5">
        <f t="shared" si="1050"/>
        <v>5.0521413313872967E-4</v>
      </c>
      <c r="BB850" s="5">
        <f t="shared" si="1051"/>
        <v>2.3220279724276774E-4</v>
      </c>
      <c r="BC850" s="5">
        <f t="shared" si="1052"/>
        <v>8.5378670960592704E-5</v>
      </c>
      <c r="BD850" s="5">
        <f t="shared" si="1053"/>
        <v>1.992741158638742E-3</v>
      </c>
      <c r="BE850" s="5">
        <f t="shared" si="1054"/>
        <v>2.8976071615756951E-3</v>
      </c>
      <c r="BF850" s="5">
        <f t="shared" si="1055"/>
        <v>2.1066778358083951E-3</v>
      </c>
      <c r="BG850" s="5">
        <f t="shared" si="1056"/>
        <v>1.02109344168263E-3</v>
      </c>
      <c r="BH850" s="5">
        <f t="shared" si="1057"/>
        <v>3.7118815662927004E-4</v>
      </c>
      <c r="BI850" s="5">
        <f t="shared" si="1058"/>
        <v>1.079475331031729E-4</v>
      </c>
      <c r="BJ850" s="8">
        <f t="shared" si="1059"/>
        <v>0.30546717857006844</v>
      </c>
      <c r="BK850" s="8">
        <f t="shared" si="1060"/>
        <v>0.22714853027954851</v>
      </c>
      <c r="BL850" s="8">
        <f t="shared" si="1061"/>
        <v>0.42611543060226398</v>
      </c>
      <c r="BM850" s="8">
        <f t="shared" si="1062"/>
        <v>0.63541555068425315</v>
      </c>
      <c r="BN850" s="8">
        <f t="shared" si="1063"/>
        <v>0.36092854670053864</v>
      </c>
    </row>
    <row r="851" spans="1:66" x14ac:dyDescent="0.25">
      <c r="A851" t="s">
        <v>16</v>
      </c>
      <c r="B851" t="s">
        <v>322</v>
      </c>
      <c r="C851" t="s">
        <v>255</v>
      </c>
      <c r="D851" t="s">
        <v>509</v>
      </c>
      <c r="E851">
        <f>VLOOKUP(A851,home!$A$2:$E$405,3,FALSE)</f>
        <v>1.54909090909091</v>
      </c>
      <c r="F851">
        <f>VLOOKUP(B851,home!$B$2:$E$405,3,FALSE)</f>
        <v>1.33</v>
      </c>
      <c r="G851">
        <f>VLOOKUP(C851,away!$B$2:$E$405,4,FALSE)</f>
        <v>0.92</v>
      </c>
      <c r="H851">
        <f>VLOOKUP(A851,away!$A$2:$E$405,3,FALSE)</f>
        <v>1.29454545454545</v>
      </c>
      <c r="I851">
        <f>VLOOKUP(C851,away!$B$2:$E$405,3,FALSE)</f>
        <v>1.2</v>
      </c>
      <c r="J851">
        <f>VLOOKUP(B851,home!$B$2:$E$405,4,FALSE)</f>
        <v>0.72</v>
      </c>
      <c r="K851" s="3">
        <f t="shared" si="1008"/>
        <v>1.8954676363636376</v>
      </c>
      <c r="L851" s="3">
        <f t="shared" si="1009"/>
        <v>1.1184872727272686</v>
      </c>
      <c r="M851" s="5">
        <f t="shared" si="1010"/>
        <v>4.909711963744505E-2</v>
      </c>
      <c r="N851" s="5">
        <f t="shared" si="1011"/>
        <v>9.3062001311450718E-2</v>
      </c>
      <c r="O851" s="5">
        <f t="shared" si="1012"/>
        <v>5.4914503442050337E-2</v>
      </c>
      <c r="P851" s="5">
        <f t="shared" si="1013"/>
        <v>0.104088664041386</v>
      </c>
      <c r="Q851" s="5">
        <f t="shared" si="1014"/>
        <v>8.8198005830542617E-2</v>
      </c>
      <c r="R851" s="5">
        <f t="shared" si="1015"/>
        <v>3.0710586594035544E-2</v>
      </c>
      <c r="S851" s="5">
        <f t="shared" si="1016"/>
        <v>5.5168460298317484E-2</v>
      </c>
      <c r="T851" s="5">
        <f t="shared" si="1017"/>
        <v>9.864834700138736E-2</v>
      </c>
      <c r="U851" s="5">
        <f t="shared" si="1018"/>
        <v>5.8210922982737369E-2</v>
      </c>
      <c r="V851" s="5">
        <f t="shared" si="1019"/>
        <v>1.2995583203424439E-2</v>
      </c>
      <c r="W851" s="5">
        <f t="shared" si="1020"/>
        <v>5.572548854786831E-2</v>
      </c>
      <c r="X851" s="5">
        <f t="shared" si="1021"/>
        <v>6.2328249707299874E-2</v>
      </c>
      <c r="Y851" s="5">
        <f t="shared" si="1022"/>
        <v>3.4856677014491001E-2</v>
      </c>
      <c r="Z851" s="5">
        <f t="shared" si="1023"/>
        <v>1.1449800081139144E-2</v>
      </c>
      <c r="AA851" s="5">
        <f t="shared" si="1024"/>
        <v>2.1702725496633001E-2</v>
      </c>
      <c r="AB851" s="5">
        <f t="shared" si="1025"/>
        <v>2.0568406899875907E-2</v>
      </c>
      <c r="AC851" s="5">
        <f t="shared" si="1026"/>
        <v>1.7219606059276115E-3</v>
      </c>
      <c r="AD851" s="5">
        <f t="shared" si="1027"/>
        <v>2.6406465015759231E-2</v>
      </c>
      <c r="AE851" s="5">
        <f t="shared" si="1028"/>
        <v>2.9535295037844574E-2</v>
      </c>
      <c r="AF851" s="5">
        <f t="shared" si="1029"/>
        <v>1.6517425798037003E-2</v>
      </c>
      <c r="AG851" s="5">
        <f t="shared" si="1030"/>
        <v>6.1581768444404789E-3</v>
      </c>
      <c r="AH851" s="5">
        <f t="shared" si="1031"/>
        <v>3.2016139165064439E-3</v>
      </c>
      <c r="AI851" s="5">
        <f t="shared" si="1032"/>
        <v>6.0685555628693984E-3</v>
      </c>
      <c r="AJ851" s="5">
        <f t="shared" si="1033"/>
        <v>5.751375334446732E-3</v>
      </c>
      <c r="AK851" s="5">
        <f t="shared" si="1034"/>
        <v>3.633848603674624E-3</v>
      </c>
      <c r="AL851" s="5">
        <f t="shared" si="1035"/>
        <v>1.4602614599509175E-4</v>
      </c>
      <c r="AM851" s="5">
        <f t="shared" si="1036"/>
        <v>1.0010519965628054E-2</v>
      </c>
      <c r="AN851" s="5">
        <f t="shared" si="1037"/>
        <v>1.1196639174937193E-2</v>
      </c>
      <c r="AO851" s="5">
        <f t="shared" si="1038"/>
        <v>6.261649207243398E-3</v>
      </c>
      <c r="AP851" s="5">
        <f t="shared" si="1039"/>
        <v>2.334524981528177E-3</v>
      </c>
      <c r="AQ851" s="5">
        <f t="shared" si="1040"/>
        <v>6.5278411992578187E-4</v>
      </c>
      <c r="AR851" s="5">
        <f t="shared" si="1041"/>
        <v>7.1619288355979319E-4</v>
      </c>
      <c r="AS851" s="5">
        <f t="shared" si="1042"/>
        <v>1.3575204321815391E-3</v>
      </c>
      <c r="AT851" s="5">
        <f t="shared" si="1043"/>
        <v>1.286568022451243E-3</v>
      </c>
      <c r="AU851" s="5">
        <f t="shared" si="1044"/>
        <v>8.128826828455657E-4</v>
      </c>
      <c r="AV851" s="5">
        <f t="shared" si="1045"/>
        <v>3.8519820437355427E-4</v>
      </c>
      <c r="AW851" s="5">
        <f t="shared" si="1046"/>
        <v>8.5995463707571177E-6</v>
      </c>
      <c r="AX851" s="5">
        <f t="shared" si="1047"/>
        <v>3.1624361030033335E-3</v>
      </c>
      <c r="AY851" s="5">
        <f t="shared" si="1048"/>
        <v>3.5371445320224503E-3</v>
      </c>
      <c r="AZ851" s="5">
        <f t="shared" si="1049"/>
        <v>1.9781255704319806E-3</v>
      </c>
      <c r="BA851" s="5">
        <f t="shared" si="1050"/>
        <v>7.375027581281795E-4</v>
      </c>
      <c r="BB851" s="5">
        <f t="shared" si="1051"/>
        <v>2.0622186214190643E-4</v>
      </c>
      <c r="BC851" s="5">
        <f t="shared" si="1052"/>
        <v>4.6131305632767984E-5</v>
      </c>
      <c r="BD851" s="5">
        <f t="shared" si="1053"/>
        <v>1.3350877084657845E-4</v>
      </c>
      <c r="BE851" s="5">
        <f t="shared" si="1054"/>
        <v>2.5306155431037858E-4</v>
      </c>
      <c r="BF851" s="5">
        <f t="shared" si="1055"/>
        <v>2.3983499310160084E-4</v>
      </c>
      <c r="BG851" s="5">
        <f t="shared" si="1056"/>
        <v>1.515331558305269E-4</v>
      </c>
      <c r="BH851" s="5">
        <f t="shared" si="1057"/>
        <v>7.18065481782029E-5</v>
      </c>
      <c r="BI851" s="5">
        <f t="shared" si="1058"/>
        <v>2.7221397630154002E-5</v>
      </c>
      <c r="BJ851" s="8">
        <f t="shared" si="1059"/>
        <v>0.55155981168974455</v>
      </c>
      <c r="BK851" s="8">
        <f t="shared" si="1060"/>
        <v>0.22675495846451815</v>
      </c>
      <c r="BL851" s="8">
        <f t="shared" si="1061"/>
        <v>0.21019786747813848</v>
      </c>
      <c r="BM851" s="8">
        <f t="shared" si="1062"/>
        <v>0.57636301187097849</v>
      </c>
      <c r="BN851" s="8">
        <f t="shared" si="1063"/>
        <v>0.42007088085691024</v>
      </c>
    </row>
    <row r="852" spans="1:66" x14ac:dyDescent="0.25">
      <c r="A852" t="s">
        <v>32</v>
      </c>
      <c r="B852" t="s">
        <v>313</v>
      </c>
      <c r="C852" t="s">
        <v>208</v>
      </c>
      <c r="D852" t="s">
        <v>509</v>
      </c>
      <c r="E852">
        <f>VLOOKUP(A852,home!$A$2:$E$405,3,FALSE)</f>
        <v>1.2328244274809199</v>
      </c>
      <c r="F852">
        <f>VLOOKUP(B852,home!$B$2:$E$405,3,FALSE)</f>
        <v>0.54</v>
      </c>
      <c r="G852">
        <f>VLOOKUP(C852,away!$B$2:$E$405,4,FALSE)</f>
        <v>0.92</v>
      </c>
      <c r="H852">
        <f>VLOOKUP(A852,away!$A$2:$E$405,3,FALSE)</f>
        <v>1.1412213740457999</v>
      </c>
      <c r="I852">
        <f>VLOOKUP(C852,away!$B$2:$E$405,3,FALSE)</f>
        <v>1.35</v>
      </c>
      <c r="J852">
        <f>VLOOKUP(B852,home!$B$2:$E$405,4,FALSE)</f>
        <v>1.17</v>
      </c>
      <c r="K852" s="3">
        <f t="shared" si="1008"/>
        <v>0.61246717557252106</v>
      </c>
      <c r="L852" s="3">
        <f t="shared" si="1009"/>
        <v>1.802559160305341</v>
      </c>
      <c r="M852" s="5">
        <f t="shared" si="1010"/>
        <v>8.9364985385421827E-2</v>
      </c>
      <c r="N852" s="5">
        <f t="shared" si="1011"/>
        <v>5.4733120194088929E-2</v>
      </c>
      <c r="O852" s="5">
        <f t="shared" si="1012"/>
        <v>0.16108567301704504</v>
      </c>
      <c r="P852" s="5">
        <f t="shared" si="1013"/>
        <v>9.8659687177948249E-2</v>
      </c>
      <c r="Q852" s="5">
        <f t="shared" si="1014"/>
        <v>1.6761119767772479E-2</v>
      </c>
      <c r="R852" s="5">
        <f t="shared" si="1015"/>
        <v>0.14518322774541276</v>
      </c>
      <c r="S852" s="5">
        <f t="shared" si="1016"/>
        <v>2.7230278816893525E-2</v>
      </c>
      <c r="T852" s="5">
        <f t="shared" si="1017"/>
        <v>3.0212909974373214E-2</v>
      </c>
      <c r="U852" s="5">
        <f t="shared" si="1018"/>
        <v>8.8919961437735021E-2</v>
      </c>
      <c r="V852" s="5">
        <f t="shared" si="1019"/>
        <v>3.3402727008375326E-3</v>
      </c>
      <c r="W852" s="5">
        <f t="shared" si="1020"/>
        <v>3.4218785612001217E-3</v>
      </c>
      <c r="X852" s="5">
        <f t="shared" si="1021"/>
        <v>6.16813854594374E-3</v>
      </c>
      <c r="Y852" s="5">
        <f t="shared" si="1022"/>
        <v>5.5592173190116782E-3</v>
      </c>
      <c r="Z852" s="5">
        <f t="shared" si="1023"/>
        <v>8.7233785698396751E-2</v>
      </c>
      <c r="AA852" s="5">
        <f t="shared" si="1024"/>
        <v>5.3427830341195637E-2</v>
      </c>
      <c r="AB852" s="5">
        <f t="shared" si="1025"/>
        <v>1.6361396173019967E-2</v>
      </c>
      <c r="AC852" s="5">
        <f t="shared" si="1026"/>
        <v>2.304805528224753E-4</v>
      </c>
      <c r="AD852" s="5">
        <f t="shared" si="1027"/>
        <v>5.2394707438259988E-4</v>
      </c>
      <c r="AE852" s="5">
        <f t="shared" si="1028"/>
        <v>9.4444559844353933E-4</v>
      </c>
      <c r="AF852" s="5">
        <f t="shared" si="1029"/>
        <v>8.5120953244223095E-4</v>
      </c>
      <c r="AG852" s="5">
        <f t="shared" si="1030"/>
        <v>5.1145184668098987E-4</v>
      </c>
      <c r="AH852" s="5">
        <f t="shared" si="1031"/>
        <v>3.9311014874689534E-2</v>
      </c>
      <c r="AI852" s="5">
        <f t="shared" si="1032"/>
        <v>2.4076706249190463E-2</v>
      </c>
      <c r="AJ852" s="5">
        <f t="shared" si="1033"/>
        <v>7.3730961367654739E-3</v>
      </c>
      <c r="AK852" s="5">
        <f t="shared" si="1034"/>
        <v>1.5052597887031394E-3</v>
      </c>
      <c r="AL852" s="5">
        <f t="shared" si="1035"/>
        <v>1.0178097895498761E-5</v>
      </c>
      <c r="AM852" s="5">
        <f t="shared" si="1036"/>
        <v>6.4180076959319355E-5</v>
      </c>
      <c r="AN852" s="5">
        <f t="shared" si="1037"/>
        <v>1.1568838563212285E-4</v>
      </c>
      <c r="AO852" s="5">
        <f t="shared" si="1038"/>
        <v>1.0426757963105994E-4</v>
      </c>
      <c r="AP852" s="5">
        <f t="shared" si="1039"/>
        <v>6.2649493595611218E-5</v>
      </c>
      <c r="AQ852" s="5">
        <f t="shared" si="1040"/>
        <v>2.8232354642314955E-5</v>
      </c>
      <c r="AR852" s="5">
        <f t="shared" si="1041"/>
        <v>1.4172085992654218E-2</v>
      </c>
      <c r="AS852" s="5">
        <f t="shared" si="1042"/>
        <v>8.6799374798918177E-3</v>
      </c>
      <c r="AT852" s="5">
        <f t="shared" si="1043"/>
        <v>2.6580883962277033E-3</v>
      </c>
      <c r="AU852" s="5">
        <f t="shared" si="1044"/>
        <v>5.4266396415322479E-4</v>
      </c>
      <c r="AV852" s="5">
        <f t="shared" si="1045"/>
        <v>8.3090966352478309E-5</v>
      </c>
      <c r="AW852" s="5">
        <f t="shared" si="1046"/>
        <v>3.1213068708733231E-7</v>
      </c>
      <c r="AX852" s="5">
        <f t="shared" si="1047"/>
        <v>6.5513650772168895E-6</v>
      </c>
      <c r="AY852" s="5">
        <f t="shared" si="1048"/>
        <v>1.1809223132441812E-5</v>
      </c>
      <c r="AZ852" s="5">
        <f t="shared" si="1049"/>
        <v>1.0643411666736362E-5</v>
      </c>
      <c r="BA852" s="5">
        <f t="shared" si="1050"/>
        <v>6.3951263989254549E-6</v>
      </c>
      <c r="BB852" s="5">
        <f t="shared" si="1051"/>
        <v>2.8818984179233972E-6</v>
      </c>
      <c r="BC852" s="5">
        <f t="shared" si="1052"/>
        <v>1.0389584784594572E-6</v>
      </c>
      <c r="BD852" s="5">
        <f t="shared" si="1053"/>
        <v>4.2576705711156451E-3</v>
      </c>
      <c r="BE852" s="5">
        <f t="shared" si="1054"/>
        <v>2.6076834692094417E-3</v>
      </c>
      <c r="BF852" s="5">
        <f t="shared" si="1055"/>
        <v>7.9856026458692986E-4</v>
      </c>
      <c r="BG852" s="5">
        <f t="shared" si="1056"/>
        <v>1.6303064992533408E-4</v>
      </c>
      <c r="BH852" s="5">
        <f t="shared" si="1057"/>
        <v>2.4962730422880443E-5</v>
      </c>
      <c r="BI852" s="5">
        <f t="shared" si="1058"/>
        <v>3.0577705993359675E-6</v>
      </c>
      <c r="BJ852" s="8">
        <f t="shared" si="1059"/>
        <v>0.12010177628797164</v>
      </c>
      <c r="BK852" s="8">
        <f t="shared" si="1060"/>
        <v>0.21884769195495155</v>
      </c>
      <c r="BL852" s="8">
        <f t="shared" si="1061"/>
        <v>0.57123499801889599</v>
      </c>
      <c r="BM852" s="8">
        <f t="shared" si="1062"/>
        <v>0.43161894158008135</v>
      </c>
      <c r="BN852" s="8">
        <f t="shared" si="1063"/>
        <v>0.56578781328768923</v>
      </c>
    </row>
    <row r="853" spans="1:66" x14ac:dyDescent="0.25">
      <c r="A853" t="s">
        <v>340</v>
      </c>
      <c r="B853" t="s">
        <v>354</v>
      </c>
      <c r="C853" t="s">
        <v>387</v>
      </c>
      <c r="D853" t="s">
        <v>509</v>
      </c>
      <c r="E853">
        <f>VLOOKUP(A853,home!$A$2:$E$405,3,FALSE)</f>
        <v>1.34848484848485</v>
      </c>
      <c r="F853">
        <f>VLOOKUP(B853,home!$B$2:$E$405,3,FALSE)</f>
        <v>1.88</v>
      </c>
      <c r="G853">
        <f>VLOOKUP(C853,away!$B$2:$E$405,4,FALSE)</f>
        <v>1.48</v>
      </c>
      <c r="H853">
        <f>VLOOKUP(A853,away!$A$2:$E$405,3,FALSE)</f>
        <v>1.1393939393939401</v>
      </c>
      <c r="I853">
        <f>VLOOKUP(C853,away!$B$2:$E$405,3,FALSE)</f>
        <v>0.83</v>
      </c>
      <c r="J853">
        <f>VLOOKUP(B853,home!$B$2:$E$405,4,FALSE)</f>
        <v>0.93</v>
      </c>
      <c r="K853" s="3">
        <f t="shared" si="1008"/>
        <v>3.7520242424242465</v>
      </c>
      <c r="L853" s="3">
        <f t="shared" si="1009"/>
        <v>0.8794981818181824</v>
      </c>
      <c r="M853" s="5">
        <f t="shared" si="1010"/>
        <v>9.7399195195429777E-3</v>
      </c>
      <c r="N853" s="5">
        <f t="shared" si="1011"/>
        <v>3.6544414156586373E-2</v>
      </c>
      <c r="O853" s="5">
        <f t="shared" si="1012"/>
        <v>8.5662415084934735E-3</v>
      </c>
      <c r="P853" s="5">
        <f t="shared" si="1013"/>
        <v>3.2140745806328364E-2</v>
      </c>
      <c r="Q853" s="5">
        <f t="shared" si="1014"/>
        <v>6.8557763920351941E-2</v>
      </c>
      <c r="R853" s="5">
        <f t="shared" si="1015"/>
        <v>3.7669969158677262E-3</v>
      </c>
      <c r="S853" s="5">
        <f t="shared" si="1016"/>
        <v>2.6515299713572121E-2</v>
      </c>
      <c r="T853" s="5">
        <f t="shared" si="1017"/>
        <v>6.0296428717469715E-2</v>
      </c>
      <c r="U853" s="5">
        <f t="shared" si="1018"/>
        <v>1.4133863749473079E-2</v>
      </c>
      <c r="V853" s="5">
        <f t="shared" si="1019"/>
        <v>9.7219775260698523E-3</v>
      </c>
      <c r="W853" s="5">
        <f t="shared" si="1020"/>
        <v>8.5743464078519627E-2</v>
      </c>
      <c r="X853" s="5">
        <f t="shared" si="1021"/>
        <v>7.5411220759850642E-2</v>
      </c>
      <c r="Y853" s="5">
        <f t="shared" si="1022"/>
        <v>3.3162015773489102E-2</v>
      </c>
      <c r="Z853" s="5">
        <f t="shared" si="1023"/>
        <v>1.1043556461401223E-3</v>
      </c>
      <c r="AA853" s="5">
        <f t="shared" si="1024"/>
        <v>4.1435691565758319E-3</v>
      </c>
      <c r="AB853" s="5">
        <f t="shared" si="1025"/>
        <v>7.7733859628169536E-3</v>
      </c>
      <c r="AC853" s="5">
        <f t="shared" si="1026"/>
        <v>2.00509619056194E-3</v>
      </c>
      <c r="AD853" s="5">
        <f t="shared" si="1027"/>
        <v>8.042788896300955E-2</v>
      </c>
      <c r="AE853" s="5">
        <f t="shared" si="1028"/>
        <v>7.0736182110441553E-2</v>
      </c>
      <c r="AF853" s="5">
        <f t="shared" si="1029"/>
        <v>3.1106171777446588E-2</v>
      </c>
      <c r="AG853" s="5">
        <f t="shared" si="1030"/>
        <v>9.1192738405294488E-3</v>
      </c>
      <c r="AH853" s="5">
        <f t="shared" si="1031"/>
        <v>2.4281969571522032E-4</v>
      </c>
      <c r="AI853" s="5">
        <f t="shared" si="1032"/>
        <v>9.1106538486158571E-4</v>
      </c>
      <c r="AJ853" s="5">
        <f t="shared" si="1033"/>
        <v>1.7091697052171225E-3</v>
      </c>
      <c r="AK853" s="5">
        <f t="shared" si="1034"/>
        <v>2.1376153894639162E-3</v>
      </c>
      <c r="AL853" s="5">
        <f t="shared" si="1035"/>
        <v>2.6466455641149935E-4</v>
      </c>
      <c r="AM853" s="5">
        <f t="shared" si="1036"/>
        <v>6.0353477831243459E-2</v>
      </c>
      <c r="AN853" s="5">
        <f t="shared" si="1037"/>
        <v>5.3080774018982597E-2</v>
      </c>
      <c r="AO853" s="5">
        <f t="shared" si="1038"/>
        <v>2.3342222119598501E-2</v>
      </c>
      <c r="AP853" s="5">
        <f t="shared" si="1039"/>
        <v>6.8431473045943488E-3</v>
      </c>
      <c r="AQ853" s="5">
        <f t="shared" si="1040"/>
        <v>1.5046339030761809E-3</v>
      </c>
      <c r="AR853" s="5">
        <f t="shared" si="1041"/>
        <v>4.2711896178236124E-5</v>
      </c>
      <c r="AS853" s="5">
        <f t="shared" si="1042"/>
        <v>1.6025606990064948E-4</v>
      </c>
      <c r="AT853" s="5">
        <f t="shared" si="1043"/>
        <v>3.006423296314357E-4</v>
      </c>
      <c r="AU853" s="5">
        <f t="shared" si="1044"/>
        <v>3.7600576969201613E-4</v>
      </c>
      <c r="AV853" s="5">
        <f t="shared" si="1045"/>
        <v>3.5269569079395815E-4</v>
      </c>
      <c r="AW853" s="5">
        <f t="shared" si="1046"/>
        <v>2.426017145926125E-5</v>
      </c>
      <c r="AX853" s="5">
        <f t="shared" si="1047"/>
        <v>3.7741285322906645E-2</v>
      </c>
      <c r="AY853" s="5">
        <f t="shared" si="1048"/>
        <v>3.319339182097765E-2</v>
      </c>
      <c r="AZ853" s="5">
        <f t="shared" si="1049"/>
        <v>1.459676387746418E-2</v>
      </c>
      <c r="BA853" s="5">
        <f t="shared" si="1050"/>
        <v>4.2792757635530245E-3</v>
      </c>
      <c r="BB853" s="5">
        <f t="shared" si="1051"/>
        <v>9.4090381338587448E-4</v>
      </c>
      <c r="BC853" s="5">
        <f t="shared" si="1052"/>
        <v>1.6550463862773427E-4</v>
      </c>
      <c r="BD853" s="5">
        <f t="shared" si="1053"/>
        <v>6.2608391717942706E-6</v>
      </c>
      <c r="BE853" s="5">
        <f t="shared" si="1054"/>
        <v>2.3490820350491446E-5</v>
      </c>
      <c r="BF853" s="5">
        <f t="shared" si="1055"/>
        <v>4.4069063714738361E-5</v>
      </c>
      <c r="BG853" s="5">
        <f t="shared" si="1056"/>
        <v>5.5116065132879036E-5</v>
      </c>
      <c r="BH853" s="5">
        <f t="shared" si="1057"/>
        <v>5.169920313139897E-5</v>
      </c>
      <c r="BI853" s="5">
        <f t="shared" si="1058"/>
        <v>3.8795332692604887E-5</v>
      </c>
      <c r="BJ853" s="8">
        <f t="shared" si="1059"/>
        <v>0.78714620451210471</v>
      </c>
      <c r="BK853" s="8">
        <f t="shared" si="1060"/>
        <v>0.1135810951334644</v>
      </c>
      <c r="BL853" s="8">
        <f t="shared" si="1061"/>
        <v>4.4836470548875108E-2</v>
      </c>
      <c r="BM853" s="8">
        <f t="shared" si="1062"/>
        <v>0.75418291236389534</v>
      </c>
      <c r="BN853" s="8">
        <f t="shared" si="1063"/>
        <v>0.15931608182717089</v>
      </c>
    </row>
    <row r="854" spans="1:66" x14ac:dyDescent="0.25">
      <c r="A854" t="s">
        <v>40</v>
      </c>
      <c r="B854" t="s">
        <v>335</v>
      </c>
      <c r="C854" t="s">
        <v>234</v>
      </c>
      <c r="D854" t="s">
        <v>509</v>
      </c>
      <c r="E854">
        <f>VLOOKUP(A854,home!$A$2:$E$405,3,FALSE)</f>
        <v>1.4842105263157901</v>
      </c>
      <c r="F854">
        <f>VLOOKUP(B854,home!$B$2:$E$405,3,FALSE)</f>
        <v>0.64</v>
      </c>
      <c r="G854">
        <f>VLOOKUP(C854,away!$B$2:$E$405,4,FALSE)</f>
        <v>1.01</v>
      </c>
      <c r="H854">
        <f>VLOOKUP(A854,away!$A$2:$E$405,3,FALSE)</f>
        <v>1.1789473684210501</v>
      </c>
      <c r="I854">
        <f>VLOOKUP(C854,away!$B$2:$E$405,3,FALSE)</f>
        <v>0.56000000000000005</v>
      </c>
      <c r="J854">
        <f>VLOOKUP(B854,home!$B$2:$E$405,4,FALSE)</f>
        <v>1.29</v>
      </c>
      <c r="K854" s="3">
        <f t="shared" si="1008"/>
        <v>0.95939368421052673</v>
      </c>
      <c r="L854" s="3">
        <f t="shared" si="1009"/>
        <v>0.85167157894736667</v>
      </c>
      <c r="M854" s="5">
        <f t="shared" si="1010"/>
        <v>0.16347989490334655</v>
      </c>
      <c r="N854" s="5">
        <f t="shared" si="1011"/>
        <v>0.15684157866567133</v>
      </c>
      <c r="O854" s="5">
        <f t="shared" si="1012"/>
        <v>0.13923118021848269</v>
      </c>
      <c r="P854" s="5">
        <f t="shared" si="1013"/>
        <v>0.13357751494678993</v>
      </c>
      <c r="Q854" s="5">
        <f t="shared" si="1014"/>
        <v>7.5236409996726789E-2</v>
      </c>
      <c r="R854" s="5">
        <f t="shared" si="1015"/>
        <v>5.9289619547690256E-2</v>
      </c>
      <c r="S854" s="5">
        <f t="shared" si="1016"/>
        <v>2.7286157282381863E-2</v>
      </c>
      <c r="T854" s="5">
        <f t="shared" si="1017"/>
        <v>6.4076712096243743E-2</v>
      </c>
      <c r="U854" s="5">
        <f t="shared" si="1018"/>
        <v>5.6882086533299014E-2</v>
      </c>
      <c r="V854" s="5">
        <f t="shared" si="1019"/>
        <v>2.4772445323782842E-3</v>
      </c>
      <c r="W854" s="5">
        <f t="shared" si="1020"/>
        <v>2.4060445524511143E-2</v>
      </c>
      <c r="X854" s="5">
        <f t="shared" si="1021"/>
        <v>2.0491597630037505E-2</v>
      </c>
      <c r="Y854" s="5">
        <f t="shared" si="1022"/>
        <v>8.7260556543640785E-3</v>
      </c>
      <c r="Z854" s="5">
        <f t="shared" si="1023"/>
        <v>1.6831761298456673E-2</v>
      </c>
      <c r="AA854" s="5">
        <f t="shared" si="1024"/>
        <v>1.6148285483878505E-2</v>
      </c>
      <c r="AB854" s="5">
        <f t="shared" si="1025"/>
        <v>7.7462815520307838E-3</v>
      </c>
      <c r="AC854" s="5">
        <f t="shared" si="1026"/>
        <v>1.2650797547087239E-4</v>
      </c>
      <c r="AD854" s="5">
        <f t="shared" si="1027"/>
        <v>5.7708598688768539E-3</v>
      </c>
      <c r="AE854" s="5">
        <f t="shared" si="1028"/>
        <v>4.9148773364103429E-3</v>
      </c>
      <c r="AF854" s="5">
        <f t="shared" si="1029"/>
        <v>2.0929306707166122E-3</v>
      </c>
      <c r="AG854" s="5">
        <f t="shared" si="1030"/>
        <v>5.9416318965219617E-4</v>
      </c>
      <c r="AH854" s="5">
        <f t="shared" si="1031"/>
        <v>3.5837831803804429E-3</v>
      </c>
      <c r="AI854" s="5">
        <f t="shared" si="1032"/>
        <v>3.4382589488369118E-3</v>
      </c>
      <c r="AJ854" s="5">
        <f t="shared" si="1033"/>
        <v>1.6493219600972287E-3</v>
      </c>
      <c r="AK854" s="5">
        <f t="shared" si="1034"/>
        <v>5.2744969058233604E-4</v>
      </c>
      <c r="AL854" s="5">
        <f t="shared" si="1035"/>
        <v>4.1347276359186546E-6</v>
      </c>
      <c r="AM854" s="5">
        <f t="shared" si="1036"/>
        <v>1.1073053021328889E-3</v>
      </c>
      <c r="AN854" s="5">
        <f t="shared" si="1037"/>
        <v>9.4306045504430835E-4</v>
      </c>
      <c r="AO854" s="5">
        <f t="shared" si="1038"/>
        <v>4.0158889339520404E-4</v>
      </c>
      <c r="AP854" s="5">
        <f t="shared" si="1039"/>
        <v>1.1400728230853973E-4</v>
      </c>
      <c r="AQ854" s="5">
        <f t="shared" si="1040"/>
        <v>2.4274190533803051E-5</v>
      </c>
      <c r="AR854" s="5">
        <f t="shared" si="1041"/>
        <v>6.1044125596792565E-4</v>
      </c>
      <c r="AS854" s="5">
        <f t="shared" si="1042"/>
        <v>5.8565348555716934E-4</v>
      </c>
      <c r="AT854" s="5">
        <f t="shared" si="1043"/>
        <v>2.8093612758971459E-4</v>
      </c>
      <c r="AU854" s="5">
        <f t="shared" si="1044"/>
        <v>8.9842782158711644E-5</v>
      </c>
      <c r="AV854" s="5">
        <f t="shared" si="1045"/>
        <v>2.1548649443742529E-5</v>
      </c>
      <c r="AW854" s="5">
        <f t="shared" si="1046"/>
        <v>9.3845492083694706E-8</v>
      </c>
      <c r="AX854" s="5">
        <f t="shared" si="1047"/>
        <v>1.7705695222652038E-4</v>
      </c>
      <c r="AY854" s="5">
        <f t="shared" si="1048"/>
        <v>1.5079437406636907E-4</v>
      </c>
      <c r="AZ854" s="5">
        <f t="shared" si="1049"/>
        <v>6.4213641328742191E-5</v>
      </c>
      <c r="BA854" s="5">
        <f t="shared" si="1050"/>
        <v>1.8229644433469913E-5</v>
      </c>
      <c r="BB854" s="5">
        <f t="shared" si="1051"/>
        <v>3.8814175145755983E-6</v>
      </c>
      <c r="BC854" s="5">
        <f t="shared" si="1052"/>
        <v>6.6113859663851296E-7</v>
      </c>
      <c r="BD854" s="5">
        <f t="shared" si="1053"/>
        <v>8.6649244720802775E-5</v>
      </c>
      <c r="BE854" s="5">
        <f t="shared" si="1054"/>
        <v>8.3130738126750502E-5</v>
      </c>
      <c r="BF854" s="5">
        <f t="shared" si="1055"/>
        <v>3.987755256128183E-5</v>
      </c>
      <c r="BG854" s="5">
        <f t="shared" si="1056"/>
        <v>1.2752757356355704E-5</v>
      </c>
      <c r="BH854" s="5">
        <f t="shared" si="1057"/>
        <v>3.0587287159892478E-6</v>
      </c>
      <c r="BI854" s="5">
        <f t="shared" si="1058"/>
        <v>5.8690500236669187E-7</v>
      </c>
      <c r="BJ854" s="8">
        <f t="shared" si="1059"/>
        <v>0.36581070392479165</v>
      </c>
      <c r="BK854" s="8">
        <f t="shared" si="1060"/>
        <v>0.32710224874206983</v>
      </c>
      <c r="BL854" s="8">
        <f t="shared" si="1061"/>
        <v>0.29031074534247897</v>
      </c>
      <c r="BM854" s="8">
        <f t="shared" si="1062"/>
        <v>0.27224856050051532</v>
      </c>
      <c r="BN854" s="8">
        <f t="shared" si="1063"/>
        <v>0.72765619827870753</v>
      </c>
    </row>
    <row r="855" spans="1:66" x14ac:dyDescent="0.25">
      <c r="A855" t="s">
        <v>40</v>
      </c>
      <c r="B855" t="s">
        <v>235</v>
      </c>
      <c r="C855" t="s">
        <v>318</v>
      </c>
      <c r="D855" t="s">
        <v>509</v>
      </c>
      <c r="E855">
        <f>VLOOKUP(A855,home!$A$2:$E$405,3,FALSE)</f>
        <v>1.4842105263157901</v>
      </c>
      <c r="F855">
        <f>VLOOKUP(B855,home!$B$2:$E$405,3,FALSE)</f>
        <v>0.64</v>
      </c>
      <c r="G855">
        <f>VLOOKUP(C855,away!$B$2:$E$405,4,FALSE)</f>
        <v>1.05</v>
      </c>
      <c r="H855">
        <f>VLOOKUP(A855,away!$A$2:$E$405,3,FALSE)</f>
        <v>1.1789473684210501</v>
      </c>
      <c r="I855">
        <f>VLOOKUP(C855,away!$B$2:$E$405,3,FALSE)</f>
        <v>0.67</v>
      </c>
      <c r="J855">
        <f>VLOOKUP(B855,home!$B$2:$E$405,4,FALSE)</f>
        <v>0.66</v>
      </c>
      <c r="K855" s="3">
        <f t="shared" si="1008"/>
        <v>0.99738947368421105</v>
      </c>
      <c r="L855" s="3">
        <f t="shared" si="1009"/>
        <v>0.52133052631578847</v>
      </c>
      <c r="M855" s="5">
        <f t="shared" si="1010"/>
        <v>0.21899201741276131</v>
      </c>
      <c r="N855" s="5">
        <f t="shared" si="1011"/>
        <v>0.21842033298835753</v>
      </c>
      <c r="O855" s="5">
        <f t="shared" si="1012"/>
        <v>0.11416722369675117</v>
      </c>
      <c r="P855" s="5">
        <f t="shared" si="1013"/>
        <v>0.11386918715489022</v>
      </c>
      <c r="Q855" s="5">
        <f t="shared" si="1014"/>
        <v>0.10892507048059402</v>
      </c>
      <c r="R855" s="5">
        <f t="shared" si="1015"/>
        <v>2.9759429408919822E-2</v>
      </c>
      <c r="S855" s="5">
        <f t="shared" si="1016"/>
        <v>1.4802128333833776E-2</v>
      </c>
      <c r="T855" s="5">
        <f t="shared" si="1017"/>
        <v>5.6785964322632436E-2</v>
      </c>
      <c r="U855" s="5">
        <f t="shared" si="1018"/>
        <v>2.9681741635304966E-2</v>
      </c>
      <c r="V855" s="5">
        <f t="shared" si="1019"/>
        <v>8.551840490956448E-4</v>
      </c>
      <c r="W855" s="5">
        <f t="shared" si="1020"/>
        <v>3.6213572905885096E-2</v>
      </c>
      <c r="X855" s="5">
        <f t="shared" si="1021"/>
        <v>1.8879241022800256E-2</v>
      </c>
      <c r="Y855" s="5">
        <f t="shared" si="1022"/>
        <v>4.9211623294295407E-3</v>
      </c>
      <c r="Z855" s="5">
        <f t="shared" si="1023"/>
        <v>5.171499665536575E-3</v>
      </c>
      <c r="AA855" s="5">
        <f t="shared" si="1024"/>
        <v>5.157999329567598E-3</v>
      </c>
      <c r="AB855" s="5">
        <f t="shared" si="1025"/>
        <v>2.5722671182904695E-3</v>
      </c>
      <c r="AC855" s="5">
        <f t="shared" si="1026"/>
        <v>2.7791855637255474E-5</v>
      </c>
      <c r="AD855" s="5">
        <f t="shared" si="1027"/>
        <v>9.0297591052063836E-3</v>
      </c>
      <c r="AE855" s="5">
        <f t="shared" si="1028"/>
        <v>4.7074890668220275E-3</v>
      </c>
      <c r="AF855" s="5">
        <f t="shared" si="1029"/>
        <v>1.2270788764160735E-3</v>
      </c>
      <c r="AG855" s="5">
        <f t="shared" si="1030"/>
        <v>2.1323789215765937E-4</v>
      </c>
      <c r="AH855" s="5">
        <f t="shared" si="1031"/>
        <v>6.7401516061902668E-4</v>
      </c>
      <c r="AI855" s="5">
        <f t="shared" si="1032"/>
        <v>6.7225562630498982E-4</v>
      </c>
      <c r="AJ855" s="5">
        <f t="shared" si="1033"/>
        <v>3.3525034265079174E-4</v>
      </c>
      <c r="AK855" s="5">
        <f t="shared" si="1034"/>
        <v>1.1145838760297488E-4</v>
      </c>
      <c r="AL855" s="5">
        <f t="shared" si="1035"/>
        <v>5.7803677929968674E-7</v>
      </c>
      <c r="AM855" s="5">
        <f t="shared" si="1036"/>
        <v>1.8012373362874022E-3</v>
      </c>
      <c r="AN855" s="5">
        <f t="shared" si="1037"/>
        <v>9.3904000854636038E-4</v>
      </c>
      <c r="AO855" s="5">
        <f t="shared" si="1038"/>
        <v>2.4477511094352826E-4</v>
      </c>
      <c r="AP855" s="5">
        <f t="shared" si="1039"/>
        <v>4.2536245805731706E-5</v>
      </c>
      <c r="AQ855" s="5">
        <f t="shared" si="1040"/>
        <v>5.5438608533499641E-6</v>
      </c>
      <c r="AR855" s="5">
        <f t="shared" si="1041"/>
        <v>7.0276935686067597E-5</v>
      </c>
      <c r="AS855" s="5">
        <f t="shared" si="1042"/>
        <v>7.0093475896066093E-5</v>
      </c>
      <c r="AT855" s="5">
        <f t="shared" si="1043"/>
        <v>3.4955247516337145E-5</v>
      </c>
      <c r="AU855" s="5">
        <f t="shared" si="1044"/>
        <v>1.1621331974273613E-5</v>
      </c>
      <c r="AV855" s="5">
        <f t="shared" si="1045"/>
        <v>2.8977485453325625E-6</v>
      </c>
      <c r="AW855" s="5">
        <f t="shared" si="1046"/>
        <v>8.3489316924412754E-9</v>
      </c>
      <c r="AX855" s="5">
        <f t="shared" si="1047"/>
        <v>2.9942252647000689E-4</v>
      </c>
      <c r="AY855" s="5">
        <f t="shared" si="1048"/>
        <v>1.560981033154118E-4</v>
      </c>
      <c r="AZ855" s="5">
        <f t="shared" si="1049"/>
        <v>4.0689353179159979E-5</v>
      </c>
      <c r="BA855" s="5">
        <f t="shared" si="1050"/>
        <v>7.0708673027801585E-6</v>
      </c>
      <c r="BB855" s="5">
        <f t="shared" si="1051"/>
        <v>9.215647431168698E-7</v>
      </c>
      <c r="BC855" s="5">
        <f t="shared" si="1052"/>
        <v>9.608796651263845E-8</v>
      </c>
      <c r="BD855" s="5">
        <f t="shared" si="1053"/>
        <v>6.1062519781797374E-6</v>
      </c>
      <c r="BE855" s="5">
        <f t="shared" si="1054"/>
        <v>6.0903114466998603E-6</v>
      </c>
      <c r="BF855" s="5">
        <f t="shared" si="1055"/>
        <v>3.0372062641984494E-6</v>
      </c>
      <c r="BG855" s="5">
        <f t="shared" si="1056"/>
        <v>1.0097591857730937E-6</v>
      </c>
      <c r="BH855" s="5">
        <f t="shared" si="1057"/>
        <v>2.5178079571150579E-7</v>
      </c>
      <c r="BI855" s="5">
        <f t="shared" si="1058"/>
        <v>5.0224703063698144E-8</v>
      </c>
      <c r="BJ855" s="8">
        <f t="shared" si="1059"/>
        <v>0.46286034005571441</v>
      </c>
      <c r="BK855" s="8">
        <f t="shared" si="1060"/>
        <v>0.34870298494631291</v>
      </c>
      <c r="BL855" s="8">
        <f t="shared" si="1061"/>
        <v>0.18333803098000348</v>
      </c>
      <c r="BM855" s="8">
        <f t="shared" si="1062"/>
        <v>0.19578350475090955</v>
      </c>
      <c r="BN855" s="8">
        <f t="shared" si="1063"/>
        <v>0.80413326114227401</v>
      </c>
    </row>
    <row r="856" spans="1:66" x14ac:dyDescent="0.25">
      <c r="A856" t="s">
        <v>40</v>
      </c>
      <c r="B856" t="s">
        <v>339</v>
      </c>
      <c r="C856" t="s">
        <v>332</v>
      </c>
      <c r="D856" t="s">
        <v>509</v>
      </c>
      <c r="E856">
        <f>VLOOKUP(A856,home!$A$2:$E$405,3,FALSE)</f>
        <v>1.4842105263157901</v>
      </c>
      <c r="F856">
        <f>VLOOKUP(B856,home!$B$2:$E$405,3,FALSE)</f>
        <v>1.42</v>
      </c>
      <c r="G856">
        <f>VLOOKUP(C856,away!$B$2:$E$405,4,FALSE)</f>
        <v>0.52</v>
      </c>
      <c r="H856">
        <f>VLOOKUP(A856,away!$A$2:$E$405,3,FALSE)</f>
        <v>1.1789473684210501</v>
      </c>
      <c r="I856">
        <f>VLOOKUP(C856,away!$B$2:$E$405,3,FALSE)</f>
        <v>1.27</v>
      </c>
      <c r="J856">
        <f>VLOOKUP(B856,home!$B$2:$E$405,4,FALSE)</f>
        <v>0.8</v>
      </c>
      <c r="K856" s="3">
        <f t="shared" si="1008"/>
        <v>1.0959410526315794</v>
      </c>
      <c r="L856" s="3">
        <f t="shared" si="1009"/>
        <v>1.1978105263157868</v>
      </c>
      <c r="M856" s="5">
        <f t="shared" si="1010"/>
        <v>0.1008872644667315</v>
      </c>
      <c r="N856" s="5">
        <f t="shared" si="1011"/>
        <v>0.11056649481679026</v>
      </c>
      <c r="O856" s="5">
        <f t="shared" si="1012"/>
        <v>0.12084382734945563</v>
      </c>
      <c r="P856" s="5">
        <f t="shared" si="1013"/>
        <v>0.13243771134939122</v>
      </c>
      <c r="Q856" s="5">
        <f t="shared" si="1014"/>
        <v>6.0587180357648582E-2</v>
      </c>
      <c r="R856" s="5">
        <f t="shared" si="1015"/>
        <v>7.2374004219732779E-2</v>
      </c>
      <c r="S856" s="5">
        <f t="shared" si="1016"/>
        <v>4.3463730234376032E-2</v>
      </c>
      <c r="T856" s="5">
        <f t="shared" si="1017"/>
        <v>7.2571962392184539E-2</v>
      </c>
      <c r="U856" s="5">
        <f t="shared" si="1018"/>
        <v>7.9317642367736307E-2</v>
      </c>
      <c r="V856" s="5">
        <f t="shared" si="1019"/>
        <v>6.339570090518957E-3</v>
      </c>
      <c r="W856" s="5">
        <f t="shared" si="1020"/>
        <v>2.2133326072380249E-2</v>
      </c>
      <c r="X856" s="5">
        <f t="shared" si="1021"/>
        <v>2.6511530951876711E-2</v>
      </c>
      <c r="Y856" s="5">
        <f t="shared" si="1022"/>
        <v>1.5877895421452362E-2</v>
      </c>
      <c r="Z856" s="5">
        <f t="shared" si="1023"/>
        <v>2.8896781362006359E-2</v>
      </c>
      <c r="AA856" s="5">
        <f t="shared" si="1024"/>
        <v>3.1669168983541857E-2</v>
      </c>
      <c r="AB856" s="5">
        <f t="shared" si="1025"/>
        <v>1.735377119589511E-2</v>
      </c>
      <c r="AC856" s="5">
        <f t="shared" si="1026"/>
        <v>5.2013388295670893E-4</v>
      </c>
      <c r="AD856" s="5">
        <f t="shared" si="1027"/>
        <v>6.0642051685005959E-3</v>
      </c>
      <c r="AE856" s="5">
        <f t="shared" si="1028"/>
        <v>7.2637687845686126E-3</v>
      </c>
      <c r="AF856" s="5">
        <f t="shared" si="1029"/>
        <v>4.3503093554401575E-3</v>
      </c>
      <c r="AG856" s="5">
        <f t="shared" si="1030"/>
        <v>1.7369487795587553E-3</v>
      </c>
      <c r="AH856" s="5">
        <f t="shared" si="1031"/>
        <v>8.6532172230142628E-3</v>
      </c>
      <c r="AI856" s="5">
        <f t="shared" si="1032"/>
        <v>9.4834159920399626E-3</v>
      </c>
      <c r="AJ856" s="5">
        <f t="shared" si="1033"/>
        <v>5.196632452429714E-3</v>
      </c>
      <c r="AK856" s="5">
        <f t="shared" si="1034"/>
        <v>1.8984009466850827E-3</v>
      </c>
      <c r="AL856" s="5">
        <f t="shared" si="1035"/>
        <v>2.7311808450024621E-5</v>
      </c>
      <c r="AM856" s="5">
        <f t="shared" si="1036"/>
        <v>1.3292022791480819E-3</v>
      </c>
      <c r="AN856" s="5">
        <f t="shared" si="1037"/>
        <v>1.5921324815665072E-3</v>
      </c>
      <c r="AO856" s="5">
        <f t="shared" si="1038"/>
        <v>9.5353652285481906E-4</v>
      </c>
      <c r="AP856" s="5">
        <f t="shared" si="1039"/>
        <v>3.8071869476735199E-4</v>
      </c>
      <c r="AQ856" s="5">
        <f t="shared" si="1040"/>
        <v>1.1400721503938529E-4</v>
      </c>
      <c r="AR856" s="5">
        <f t="shared" si="1041"/>
        <v>2.0729829352447078E-3</v>
      </c>
      <c r="AS856" s="5">
        <f t="shared" si="1042"/>
        <v>2.2718671001393863E-3</v>
      </c>
      <c r="AT856" s="5">
        <f t="shared" si="1043"/>
        <v>1.2449162105829059E-3</v>
      </c>
      <c r="AU856" s="5">
        <f t="shared" si="1044"/>
        <v>4.5478492742144911E-4</v>
      </c>
      <c r="AV856" s="5">
        <f t="shared" si="1045"/>
        <v>1.2460436801980981E-4</v>
      </c>
      <c r="AW856" s="5">
        <f t="shared" si="1046"/>
        <v>9.9591730296779755E-7</v>
      </c>
      <c r="AX856" s="5">
        <f t="shared" si="1047"/>
        <v>2.4278789082830715E-4</v>
      </c>
      <c r="AY856" s="5">
        <f t="shared" si="1048"/>
        <v>2.908138912961543E-4</v>
      </c>
      <c r="AZ856" s="5">
        <f t="shared" si="1049"/>
        <v>1.7416997009669436E-4</v>
      </c>
      <c r="BA856" s="5">
        <f t="shared" si="1050"/>
        <v>6.9540874516642101E-5</v>
      </c>
      <c r="BB856" s="5">
        <f t="shared" si="1051"/>
        <v>2.0824197876309785E-5</v>
      </c>
      <c r="BC856" s="5">
        <f t="shared" si="1052"/>
        <v>4.9886886836653401E-6</v>
      </c>
      <c r="BD856" s="5">
        <f t="shared" si="1053"/>
        <v>4.1384013011818436E-4</v>
      </c>
      <c r="BE856" s="5">
        <f t="shared" si="1054"/>
        <v>4.5354438782291273E-4</v>
      </c>
      <c r="BF856" s="5">
        <f t="shared" si="1055"/>
        <v>2.4852895690289408E-4</v>
      </c>
      <c r="BG856" s="5">
        <f t="shared" si="1056"/>
        <v>9.0791028879195414E-5</v>
      </c>
      <c r="BH856" s="5">
        <f t="shared" si="1057"/>
        <v>2.4875403939842378E-5</v>
      </c>
      <c r="BI856" s="5">
        <f t="shared" si="1058"/>
        <v>5.4523952756933198E-6</v>
      </c>
      <c r="BJ856" s="8">
        <f t="shared" si="1059"/>
        <v>0.33283634480707475</v>
      </c>
      <c r="BK856" s="8">
        <f t="shared" si="1060"/>
        <v>0.28396653572372055</v>
      </c>
      <c r="BL856" s="8">
        <f t="shared" si="1061"/>
        <v>0.35419626857487779</v>
      </c>
      <c r="BM856" s="8">
        <f t="shared" si="1062"/>
        <v>0.40190962993393631</v>
      </c>
      <c r="BN856" s="8">
        <f t="shared" si="1063"/>
        <v>0.59769648255974994</v>
      </c>
    </row>
    <row r="857" spans="1:66" x14ac:dyDescent="0.25">
      <c r="A857" t="s">
        <v>40</v>
      </c>
      <c r="B857" t="s">
        <v>333</v>
      </c>
      <c r="C857" t="s">
        <v>236</v>
      </c>
      <c r="D857" t="s">
        <v>509</v>
      </c>
      <c r="E857">
        <f>VLOOKUP(A857,home!$A$2:$E$405,3,FALSE)</f>
        <v>1.4842105263157901</v>
      </c>
      <c r="F857">
        <f>VLOOKUP(B857,home!$B$2:$E$405,3,FALSE)</f>
        <v>0.94</v>
      </c>
      <c r="G857">
        <f>VLOOKUP(C857,away!$B$2:$E$405,4,FALSE)</f>
        <v>1.01</v>
      </c>
      <c r="H857">
        <f>VLOOKUP(A857,away!$A$2:$E$405,3,FALSE)</f>
        <v>1.1789473684210501</v>
      </c>
      <c r="I857">
        <f>VLOOKUP(C857,away!$B$2:$E$405,3,FALSE)</f>
        <v>0.79</v>
      </c>
      <c r="J857">
        <f>VLOOKUP(B857,home!$B$2:$E$405,4,FALSE)</f>
        <v>1.04</v>
      </c>
      <c r="K857" s="3">
        <f t="shared" si="1008"/>
        <v>1.4091094736842111</v>
      </c>
      <c r="L857" s="3">
        <f t="shared" si="1009"/>
        <v>0.96862315789473485</v>
      </c>
      <c r="M857" s="5">
        <f t="shared" si="1010"/>
        <v>9.2760661846432321E-2</v>
      </c>
      <c r="N857" s="5">
        <f t="shared" si="1011"/>
        <v>0.13070992739302534</v>
      </c>
      <c r="O857" s="5">
        <f t="shared" si="1012"/>
        <v>8.985012520609692E-2</v>
      </c>
      <c r="P857" s="5">
        <f t="shared" si="1013"/>
        <v>0.1266086626396237</v>
      </c>
      <c r="Q857" s="5">
        <f t="shared" si="1014"/>
        <v>9.2092298497043715E-2</v>
      </c>
      <c r="R857" s="5">
        <f t="shared" si="1015"/>
        <v>4.3515456007183456E-2</v>
      </c>
      <c r="S857" s="5">
        <f t="shared" si="1016"/>
        <v>4.3201916459834351E-2</v>
      </c>
      <c r="T857" s="5">
        <f t="shared" si="1017"/>
        <v>8.9202732987991015E-2</v>
      </c>
      <c r="U857" s="5">
        <f t="shared" si="1018"/>
        <v>6.1318041311410727E-2</v>
      </c>
      <c r="V857" s="5">
        <f t="shared" si="1019"/>
        <v>6.5517917683967095E-3</v>
      </c>
      <c r="W857" s="5">
        <f t="shared" si="1020"/>
        <v>4.325604342184617E-2</v>
      </c>
      <c r="X857" s="5">
        <f t="shared" si="1021"/>
        <v>4.189880537730041E-2</v>
      </c>
      <c r="Y857" s="5">
        <f t="shared" si="1022"/>
        <v>2.0292076588288813E-2</v>
      </c>
      <c r="Z857" s="5">
        <f t="shared" si="1023"/>
        <v>1.4050026138302486E-2</v>
      </c>
      <c r="AA857" s="5">
        <f t="shared" si="1024"/>
        <v>1.9798024936992828E-2</v>
      </c>
      <c r="AB857" s="5">
        <f t="shared" si="1025"/>
        <v>1.3948792249476427E-2</v>
      </c>
      <c r="AC857" s="5">
        <f t="shared" si="1026"/>
        <v>5.589071765298015E-4</v>
      </c>
      <c r="AD857" s="5">
        <f t="shared" si="1027"/>
        <v>1.5238125144954767E-2</v>
      </c>
      <c r="AE857" s="5">
        <f t="shared" si="1028"/>
        <v>1.476000089830125E-2</v>
      </c>
      <c r="AF857" s="5">
        <f t="shared" si="1029"/>
        <v>7.1484393403208404E-3</v>
      </c>
      <c r="AG857" s="5">
        <f t="shared" si="1030"/>
        <v>2.3080479626135094E-3</v>
      </c>
      <c r="AH857" s="5">
        <f t="shared" si="1031"/>
        <v>3.4022951716465295E-3</v>
      </c>
      <c r="AI857" s="5">
        <f t="shared" si="1032"/>
        <v>4.7942063586371743E-3</v>
      </c>
      <c r="AJ857" s="5">
        <f t="shared" si="1033"/>
        <v>3.3777807993763641E-3</v>
      </c>
      <c r="AK857" s="5">
        <f t="shared" si="1034"/>
        <v>1.5865543081432871E-3</v>
      </c>
      <c r="AL857" s="5">
        <f t="shared" si="1035"/>
        <v>3.0514008309805026E-5</v>
      </c>
      <c r="AM857" s="5">
        <f t="shared" si="1036"/>
        <v>4.2944373005882703E-3</v>
      </c>
      <c r="AN857" s="5">
        <f t="shared" si="1037"/>
        <v>4.1596914194767503E-3</v>
      </c>
      <c r="AO857" s="5">
        <f t="shared" si="1038"/>
        <v>2.0145867193006014E-3</v>
      </c>
      <c r="AP857" s="5">
        <f t="shared" si="1039"/>
        <v>6.5045844996724752E-4</v>
      </c>
      <c r="AQ857" s="5">
        <f t="shared" si="1040"/>
        <v>1.5751227947164738E-4</v>
      </c>
      <c r="AR857" s="5">
        <f t="shared" si="1041"/>
        <v>6.5910837865005417E-4</v>
      </c>
      <c r="AS857" s="5">
        <f t="shared" si="1042"/>
        <v>9.2875586054043163E-4</v>
      </c>
      <c r="AT857" s="5">
        <f t="shared" si="1043"/>
        <v>6.5435934091362716E-4</v>
      </c>
      <c r="AU857" s="5">
        <f t="shared" si="1044"/>
        <v>3.0735464882504949E-4</v>
      </c>
      <c r="AV857" s="5">
        <f t="shared" si="1045"/>
        <v>1.0827408686006528E-4</v>
      </c>
      <c r="AW857" s="5">
        <f t="shared" si="1046"/>
        <v>1.1569013879907377E-6</v>
      </c>
      <c r="AX857" s="5">
        <f t="shared" si="1047"/>
        <v>1.008555380733629E-3</v>
      </c>
      <c r="AY857" s="5">
        <f t="shared" si="1048"/>
        <v>9.7691009779793435E-4</v>
      </c>
      <c r="AZ857" s="5">
        <f t="shared" si="1049"/>
        <v>4.7312887195414475E-4</v>
      </c>
      <c r="BA857" s="5">
        <f t="shared" si="1050"/>
        <v>1.527611940144658E-4</v>
      </c>
      <c r="BB857" s="5">
        <f t="shared" si="1051"/>
        <v>3.6992007537515528E-5</v>
      </c>
      <c r="BC857" s="5">
        <f t="shared" si="1052"/>
        <v>7.1662630315708262E-6</v>
      </c>
      <c r="BD857" s="5">
        <f t="shared" si="1053"/>
        <v>1.0640460652048231E-4</v>
      </c>
      <c r="BE857" s="5">
        <f t="shared" si="1054"/>
        <v>1.499357390916524E-4</v>
      </c>
      <c r="BF857" s="5">
        <f t="shared" si="1055"/>
        <v>1.0563793519894578E-4</v>
      </c>
      <c r="BG857" s="5">
        <f t="shared" si="1056"/>
        <v>4.9618471756424423E-5</v>
      </c>
      <c r="BH857" s="5">
        <f t="shared" si="1057"/>
        <v>1.7479464655427538E-5</v>
      </c>
      <c r="BI857" s="5">
        <f t="shared" si="1058"/>
        <v>4.9260958481782525E-6</v>
      </c>
      <c r="BJ857" s="8">
        <f t="shared" si="1059"/>
        <v>0.47083869759555963</v>
      </c>
      <c r="BK857" s="8">
        <f t="shared" si="1060"/>
        <v>0.27068936399692456</v>
      </c>
      <c r="BL857" s="8">
        <f t="shared" si="1061"/>
        <v>0.24468313097782399</v>
      </c>
      <c r="BM857" s="8">
        <f t="shared" si="1062"/>
        <v>0.42374833392279537</v>
      </c>
      <c r="BN857" s="8">
        <f t="shared" si="1063"/>
        <v>0.57553713158940545</v>
      </c>
    </row>
    <row r="858" spans="1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1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1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1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1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1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1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2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2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2021-04-30T11:28:38Z</dcterms:modified>
</cp:coreProperties>
</file>