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01" i="3" l="1"/>
  <c r="N101" i="3"/>
  <c r="O101" i="3"/>
  <c r="P101" i="3"/>
  <c r="BN101" i="3" s="1"/>
  <c r="Q101" i="3"/>
  <c r="R101" i="3"/>
  <c r="S101" i="3"/>
  <c r="T101" i="3"/>
  <c r="U101" i="3"/>
  <c r="V101" i="3"/>
  <c r="W101" i="3"/>
  <c r="X101" i="3"/>
  <c r="Y101" i="3"/>
  <c r="Z101" i="3"/>
  <c r="AA101" i="3"/>
  <c r="AB101" i="3"/>
  <c r="BL101" i="3" s="1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BL103" i="3" s="1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M104" i="3"/>
  <c r="N104" i="3"/>
  <c r="BN104" i="3" s="1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L105" i="3"/>
  <c r="M106" i="3"/>
  <c r="N106" i="3"/>
  <c r="BN106" i="3" s="1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L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N108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BL111" i="3" s="1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M112" i="3"/>
  <c r="N112" i="3"/>
  <c r="BN112" i="3" s="1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L113" i="3"/>
  <c r="M114" i="3"/>
  <c r="N114" i="3"/>
  <c r="BN114" i="3" s="1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L115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N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BL119" i="3" s="1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M120" i="3"/>
  <c r="N120" i="3"/>
  <c r="BN120" i="3" s="1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L121" i="3"/>
  <c r="M122" i="3"/>
  <c r="N122" i="3"/>
  <c r="BN122" i="3" s="1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L123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N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M126" i="3"/>
  <c r="N126" i="3"/>
  <c r="BN126" i="3" s="1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BL127" i="3" s="1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M128" i="3"/>
  <c r="N128" i="3"/>
  <c r="BN128" i="3" s="1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L129" i="3"/>
  <c r="M130" i="3"/>
  <c r="N130" i="3"/>
  <c r="BN130" i="3" s="1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L131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N132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BL135" i="3" s="1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M136" i="3"/>
  <c r="N136" i="3"/>
  <c r="BN136" i="3" s="1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L137" i="3"/>
  <c r="M138" i="3"/>
  <c r="N138" i="3"/>
  <c r="BN138" i="3" s="1"/>
  <c r="O138" i="3"/>
  <c r="P138" i="3"/>
  <c r="BK138" i="3" s="1"/>
  <c r="Q138" i="3"/>
  <c r="R138" i="3"/>
  <c r="S138" i="3"/>
  <c r="T138" i="3"/>
  <c r="BM138" i="3" s="1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L139" i="3"/>
  <c r="M140" i="3"/>
  <c r="N140" i="3"/>
  <c r="O140" i="3"/>
  <c r="P140" i="3"/>
  <c r="BK140" i="3" s="1"/>
  <c r="Q140" i="3"/>
  <c r="R140" i="3"/>
  <c r="S140" i="3"/>
  <c r="T140" i="3"/>
  <c r="BM140" i="3" s="1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N140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BL143" i="3" s="1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M144" i="3"/>
  <c r="N144" i="3"/>
  <c r="BN144" i="3" s="1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L145" i="3"/>
  <c r="M146" i="3"/>
  <c r="N146" i="3"/>
  <c r="BN146" i="3" s="1"/>
  <c r="O146" i="3"/>
  <c r="P146" i="3"/>
  <c r="BK146" i="3" s="1"/>
  <c r="Q146" i="3"/>
  <c r="R146" i="3"/>
  <c r="S146" i="3"/>
  <c r="T146" i="3"/>
  <c r="BM146" i="3" s="1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L147" i="3"/>
  <c r="M148" i="3"/>
  <c r="N148" i="3"/>
  <c r="O148" i="3"/>
  <c r="P148" i="3"/>
  <c r="BK148" i="3" s="1"/>
  <c r="Q148" i="3"/>
  <c r="R148" i="3"/>
  <c r="S148" i="3"/>
  <c r="T148" i="3"/>
  <c r="BM148" i="3" s="1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N148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BL151" i="3" s="1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M152" i="3"/>
  <c r="N152" i="3"/>
  <c r="BN152" i="3" s="1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L153" i="3"/>
  <c r="M154" i="3"/>
  <c r="N154" i="3"/>
  <c r="BN154" i="3" s="1"/>
  <c r="O154" i="3"/>
  <c r="P154" i="3"/>
  <c r="BK154" i="3" s="1"/>
  <c r="Q154" i="3"/>
  <c r="R154" i="3"/>
  <c r="S154" i="3"/>
  <c r="T154" i="3"/>
  <c r="BM154" i="3" s="1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L155" i="3"/>
  <c r="M156" i="3"/>
  <c r="N156" i="3"/>
  <c r="O156" i="3"/>
  <c r="P156" i="3"/>
  <c r="BK156" i="3" s="1"/>
  <c r="Q156" i="3"/>
  <c r="R156" i="3"/>
  <c r="S156" i="3"/>
  <c r="T156" i="3"/>
  <c r="BM156" i="3" s="1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N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M158" i="3"/>
  <c r="N158" i="3"/>
  <c r="BN158" i="3" s="1"/>
  <c r="O158" i="3"/>
  <c r="P158" i="3"/>
  <c r="Q158" i="3"/>
  <c r="R158" i="3"/>
  <c r="BL158" i="3" s="1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M159" i="3"/>
  <c r="N159" i="3"/>
  <c r="O159" i="3"/>
  <c r="P159" i="3"/>
  <c r="BK159" i="3" s="1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M159" i="3"/>
  <c r="BN159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M163" i="3"/>
  <c r="N163" i="3"/>
  <c r="O163" i="3"/>
  <c r="P163" i="3"/>
  <c r="Q163" i="3"/>
  <c r="R163" i="3"/>
  <c r="S163" i="3"/>
  <c r="T163" i="3"/>
  <c r="U163" i="3"/>
  <c r="BM163" i="3" s="1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M165" i="3"/>
  <c r="N165" i="3"/>
  <c r="O165" i="3"/>
  <c r="P165" i="3"/>
  <c r="Q165" i="3"/>
  <c r="R165" i="3"/>
  <c r="S165" i="3"/>
  <c r="T165" i="3"/>
  <c r="U165" i="3"/>
  <c r="BM165" i="3" s="1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M167" i="3"/>
  <c r="N167" i="3"/>
  <c r="O167" i="3"/>
  <c r="P167" i="3"/>
  <c r="Q167" i="3"/>
  <c r="R167" i="3"/>
  <c r="S167" i="3"/>
  <c r="T167" i="3"/>
  <c r="U167" i="3"/>
  <c r="BM167" i="3" s="1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M169" i="3"/>
  <c r="N169" i="3"/>
  <c r="O169" i="3"/>
  <c r="P169" i="3"/>
  <c r="Q169" i="3"/>
  <c r="R169" i="3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M171" i="3"/>
  <c r="N171" i="3"/>
  <c r="O171" i="3"/>
  <c r="P171" i="3"/>
  <c r="Q171" i="3"/>
  <c r="R171" i="3"/>
  <c r="S171" i="3"/>
  <c r="T171" i="3"/>
  <c r="U171" i="3"/>
  <c r="BM171" i="3" s="1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M173" i="3"/>
  <c r="N173" i="3"/>
  <c r="O173" i="3"/>
  <c r="P173" i="3"/>
  <c r="Q173" i="3"/>
  <c r="R173" i="3"/>
  <c r="S173" i="3"/>
  <c r="T173" i="3"/>
  <c r="U173" i="3"/>
  <c r="BM173" i="3" s="1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BM175" i="3" s="1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M177" i="3"/>
  <c r="N177" i="3"/>
  <c r="O177" i="3"/>
  <c r="P177" i="3"/>
  <c r="Q177" i="3"/>
  <c r="R177" i="3"/>
  <c r="S177" i="3"/>
  <c r="T177" i="3"/>
  <c r="U177" i="3"/>
  <c r="BM177" i="3" s="1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M179" i="3"/>
  <c r="N179" i="3"/>
  <c r="O179" i="3"/>
  <c r="P179" i="3"/>
  <c r="Q179" i="3"/>
  <c r="R179" i="3"/>
  <c r="S179" i="3"/>
  <c r="T179" i="3"/>
  <c r="U179" i="3"/>
  <c r="BM179" i="3" s="1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M181" i="3"/>
  <c r="N181" i="3"/>
  <c r="O181" i="3"/>
  <c r="P181" i="3"/>
  <c r="Q181" i="3"/>
  <c r="R181" i="3"/>
  <c r="S181" i="3"/>
  <c r="T181" i="3"/>
  <c r="U181" i="3"/>
  <c r="BM181" i="3" s="1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M183" i="3"/>
  <c r="N183" i="3"/>
  <c r="O183" i="3"/>
  <c r="P183" i="3"/>
  <c r="Q183" i="3"/>
  <c r="R183" i="3"/>
  <c r="S183" i="3"/>
  <c r="T183" i="3"/>
  <c r="U183" i="3"/>
  <c r="BM183" i="3" s="1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M185" i="3"/>
  <c r="N185" i="3"/>
  <c r="O185" i="3"/>
  <c r="P185" i="3"/>
  <c r="Q185" i="3"/>
  <c r="R185" i="3"/>
  <c r="S185" i="3"/>
  <c r="T185" i="3"/>
  <c r="U185" i="3"/>
  <c r="BM185" i="3" s="1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M187" i="3"/>
  <c r="N187" i="3"/>
  <c r="O187" i="3"/>
  <c r="P187" i="3"/>
  <c r="Q187" i="3"/>
  <c r="R187" i="3"/>
  <c r="S187" i="3"/>
  <c r="T187" i="3"/>
  <c r="U187" i="3"/>
  <c r="BM187" i="3" s="1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M189" i="3"/>
  <c r="N189" i="3"/>
  <c r="O189" i="3"/>
  <c r="P189" i="3"/>
  <c r="Q189" i="3"/>
  <c r="R189" i="3"/>
  <c r="S189" i="3"/>
  <c r="T189" i="3"/>
  <c r="U189" i="3"/>
  <c r="BM189" i="3" s="1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M191" i="3"/>
  <c r="N191" i="3"/>
  <c r="O191" i="3"/>
  <c r="P191" i="3"/>
  <c r="Q191" i="3"/>
  <c r="BJ191" i="3" s="1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M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M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M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M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M199" i="3"/>
  <c r="N199" i="3"/>
  <c r="O199" i="3"/>
  <c r="P199" i="3"/>
  <c r="Q199" i="3"/>
  <c r="R199" i="3"/>
  <c r="S199" i="3"/>
  <c r="T199" i="3"/>
  <c r="U199" i="3"/>
  <c r="BM199" i="3" s="1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K199" i="3"/>
  <c r="M200" i="3"/>
  <c r="N200" i="3"/>
  <c r="O200" i="3"/>
  <c r="P200" i="3"/>
  <c r="Q200" i="3"/>
  <c r="R200" i="3"/>
  <c r="S200" i="3"/>
  <c r="BK200" i="3" s="1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M200" i="3" s="1"/>
  <c r="BH200" i="3"/>
  <c r="BI200" i="3"/>
  <c r="M201" i="3"/>
  <c r="BK201" i="3" s="1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M201" i="3"/>
  <c r="M202" i="3"/>
  <c r="N202" i="3"/>
  <c r="O202" i="3"/>
  <c r="P202" i="3"/>
  <c r="Q202" i="3"/>
  <c r="R202" i="3"/>
  <c r="S202" i="3"/>
  <c r="T202" i="3"/>
  <c r="U202" i="3"/>
  <c r="BM202" i="3" s="1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M203" i="3"/>
  <c r="N203" i="3"/>
  <c r="O203" i="3"/>
  <c r="P203" i="3"/>
  <c r="Q203" i="3"/>
  <c r="R203" i="3"/>
  <c r="S203" i="3"/>
  <c r="T203" i="3"/>
  <c r="U203" i="3"/>
  <c r="BM203" i="3" s="1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K203" i="3"/>
  <c r="M204" i="3"/>
  <c r="N204" i="3"/>
  <c r="O204" i="3"/>
  <c r="P204" i="3"/>
  <c r="Q204" i="3"/>
  <c r="R204" i="3"/>
  <c r="S204" i="3"/>
  <c r="BK204" i="3" s="1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M204" i="3" s="1"/>
  <c r="BD204" i="3"/>
  <c r="BE204" i="3"/>
  <c r="BF204" i="3"/>
  <c r="BG204" i="3"/>
  <c r="BH204" i="3"/>
  <c r="BI204" i="3"/>
  <c r="M205" i="3"/>
  <c r="BK205" i="3" s="1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M205" i="3"/>
  <c r="M206" i="3"/>
  <c r="N206" i="3"/>
  <c r="O206" i="3"/>
  <c r="P206" i="3"/>
  <c r="Q206" i="3"/>
  <c r="R206" i="3"/>
  <c r="S206" i="3"/>
  <c r="T206" i="3"/>
  <c r="U206" i="3"/>
  <c r="BM206" i="3" s="1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BM207" i="3" s="1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K207" i="3"/>
  <c r="M208" i="3"/>
  <c r="N208" i="3"/>
  <c r="O208" i="3"/>
  <c r="P208" i="3"/>
  <c r="Q208" i="3"/>
  <c r="R208" i="3"/>
  <c r="S208" i="3"/>
  <c r="BK208" i="3" s="1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M208" i="3" s="1"/>
  <c r="BD208" i="3"/>
  <c r="BE208" i="3"/>
  <c r="BF208" i="3"/>
  <c r="BG208" i="3"/>
  <c r="BH208" i="3"/>
  <c r="BI208" i="3"/>
  <c r="M209" i="3"/>
  <c r="BK209" i="3" s="1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M209" i="3"/>
  <c r="M210" i="3"/>
  <c r="N210" i="3"/>
  <c r="O210" i="3"/>
  <c r="P210" i="3"/>
  <c r="Q210" i="3"/>
  <c r="R210" i="3"/>
  <c r="S210" i="3"/>
  <c r="T210" i="3"/>
  <c r="U210" i="3"/>
  <c r="BM210" i="3" s="1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M211" i="3"/>
  <c r="N211" i="3"/>
  <c r="O211" i="3"/>
  <c r="P211" i="3"/>
  <c r="Q211" i="3"/>
  <c r="R211" i="3"/>
  <c r="S211" i="3"/>
  <c r="T211" i="3"/>
  <c r="U211" i="3"/>
  <c r="BM211" i="3" s="1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K211" i="3"/>
  <c r="M212" i="3"/>
  <c r="N212" i="3"/>
  <c r="O212" i="3"/>
  <c r="P212" i="3"/>
  <c r="Q212" i="3"/>
  <c r="R212" i="3"/>
  <c r="S212" i="3"/>
  <c r="BK212" i="3" s="1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M212" i="3"/>
  <c r="M213" i="3"/>
  <c r="BK213" i="3" s="1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M213" i="3"/>
  <c r="M214" i="3"/>
  <c r="N214" i="3"/>
  <c r="O214" i="3"/>
  <c r="P214" i="3"/>
  <c r="Q214" i="3"/>
  <c r="R214" i="3"/>
  <c r="S214" i="3"/>
  <c r="T214" i="3"/>
  <c r="U214" i="3"/>
  <c r="BM214" i="3" s="1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M215" i="3"/>
  <c r="N215" i="3"/>
  <c r="O215" i="3"/>
  <c r="P215" i="3"/>
  <c r="Q215" i="3"/>
  <c r="R215" i="3"/>
  <c r="S215" i="3"/>
  <c r="T215" i="3"/>
  <c r="U215" i="3"/>
  <c r="BM215" i="3" s="1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M216" i="3"/>
  <c r="N216" i="3"/>
  <c r="O216" i="3"/>
  <c r="P216" i="3"/>
  <c r="Q216" i="3"/>
  <c r="R216" i="3"/>
  <c r="S216" i="3"/>
  <c r="BK216" i="3" s="1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M216" i="3"/>
  <c r="M217" i="3"/>
  <c r="BK217" i="3" s="1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M217" i="3"/>
  <c r="M218" i="3"/>
  <c r="N218" i="3"/>
  <c r="O218" i="3"/>
  <c r="P218" i="3"/>
  <c r="Q218" i="3"/>
  <c r="R218" i="3"/>
  <c r="S218" i="3"/>
  <c r="T218" i="3"/>
  <c r="U218" i="3"/>
  <c r="BM218" i="3" s="1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P219" i="3"/>
  <c r="Q219" i="3"/>
  <c r="R219" i="3"/>
  <c r="S219" i="3"/>
  <c r="T219" i="3"/>
  <c r="U219" i="3"/>
  <c r="BM219" i="3" s="1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M220" i="3"/>
  <c r="N220" i="3"/>
  <c r="O220" i="3"/>
  <c r="P220" i="3"/>
  <c r="Q220" i="3"/>
  <c r="R220" i="3"/>
  <c r="S220" i="3"/>
  <c r="BK220" i="3" s="1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M220" i="3" s="1"/>
  <c r="BD220" i="3"/>
  <c r="BE220" i="3"/>
  <c r="BF220" i="3"/>
  <c r="BG220" i="3"/>
  <c r="BH220" i="3"/>
  <c r="BI220" i="3"/>
  <c r="M221" i="3"/>
  <c r="BK221" i="3" s="1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M221" i="3"/>
  <c r="M222" i="3"/>
  <c r="N222" i="3"/>
  <c r="O222" i="3"/>
  <c r="P222" i="3"/>
  <c r="Q222" i="3"/>
  <c r="R222" i="3"/>
  <c r="S222" i="3"/>
  <c r="T222" i="3"/>
  <c r="U222" i="3"/>
  <c r="BM222" i="3" s="1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M223" i="3"/>
  <c r="N223" i="3"/>
  <c r="O223" i="3"/>
  <c r="P223" i="3"/>
  <c r="Q223" i="3"/>
  <c r="R223" i="3"/>
  <c r="S223" i="3"/>
  <c r="T223" i="3"/>
  <c r="U223" i="3"/>
  <c r="BM223" i="3" s="1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M224" i="3"/>
  <c r="N224" i="3"/>
  <c r="O224" i="3"/>
  <c r="P224" i="3"/>
  <c r="Q224" i="3"/>
  <c r="R224" i="3"/>
  <c r="S224" i="3"/>
  <c r="BK224" i="3" s="1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M224" i="3" s="1"/>
  <c r="BH224" i="3"/>
  <c r="BI224" i="3"/>
  <c r="M225" i="3"/>
  <c r="BK225" i="3" s="1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M225" i="3"/>
  <c r="M226" i="3"/>
  <c r="N226" i="3"/>
  <c r="O226" i="3"/>
  <c r="P226" i="3"/>
  <c r="Q226" i="3"/>
  <c r="R226" i="3"/>
  <c r="S226" i="3"/>
  <c r="T226" i="3"/>
  <c r="U226" i="3"/>
  <c r="BM226" i="3" s="1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BM227" i="3" s="1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M228" i="3"/>
  <c r="N228" i="3"/>
  <c r="O228" i="3"/>
  <c r="P228" i="3"/>
  <c r="Q228" i="3"/>
  <c r="R228" i="3"/>
  <c r="S228" i="3"/>
  <c r="BK228" i="3" s="1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M228" i="3" s="1"/>
  <c r="BH228" i="3"/>
  <c r="BI228" i="3"/>
  <c r="M229" i="3"/>
  <c r="BK229" i="3" s="1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M229" i="3"/>
  <c r="M230" i="3"/>
  <c r="N230" i="3"/>
  <c r="O230" i="3"/>
  <c r="P230" i="3"/>
  <c r="Q230" i="3"/>
  <c r="R230" i="3"/>
  <c r="S230" i="3"/>
  <c r="T230" i="3"/>
  <c r="U230" i="3"/>
  <c r="BM230" i="3" s="1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M231" i="3"/>
  <c r="N231" i="3"/>
  <c r="O231" i="3"/>
  <c r="P231" i="3"/>
  <c r="Q231" i="3"/>
  <c r="R231" i="3"/>
  <c r="S231" i="3"/>
  <c r="BM231" i="3" s="1"/>
  <c r="T231" i="3"/>
  <c r="U231" i="3"/>
  <c r="BL231" i="3" s="1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K231" i="3"/>
  <c r="BN231" i="3"/>
  <c r="M232" i="3"/>
  <c r="BN232" i="3" s="1"/>
  <c r="N232" i="3"/>
  <c r="O232" i="3"/>
  <c r="P232" i="3"/>
  <c r="Q232" i="3"/>
  <c r="BJ232" i="3" s="1"/>
  <c r="R232" i="3"/>
  <c r="S232" i="3"/>
  <c r="T232" i="3"/>
  <c r="U232" i="3"/>
  <c r="BL232" i="3" s="1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M232" i="3" s="1"/>
  <c r="BF232" i="3"/>
  <c r="BG232" i="3"/>
  <c r="BH232" i="3"/>
  <c r="BI232" i="3"/>
  <c r="M233" i="3"/>
  <c r="N233" i="3"/>
  <c r="O233" i="3"/>
  <c r="BL233" i="3" s="1"/>
  <c r="P233" i="3"/>
  <c r="Q233" i="3"/>
  <c r="R233" i="3"/>
  <c r="S233" i="3"/>
  <c r="BM233" i="3" s="1"/>
  <c r="T233" i="3"/>
  <c r="U233" i="3"/>
  <c r="V233" i="3"/>
  <c r="W233" i="3"/>
  <c r="BJ233" i="3" s="1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K233" i="3"/>
  <c r="M234" i="3"/>
  <c r="BN234" i="3" s="1"/>
  <c r="N234" i="3"/>
  <c r="O234" i="3"/>
  <c r="P234" i="3"/>
  <c r="Q234" i="3"/>
  <c r="BJ234" i="3" s="1"/>
  <c r="R234" i="3"/>
  <c r="S234" i="3"/>
  <c r="T234" i="3"/>
  <c r="U234" i="3"/>
  <c r="BL234" i="3" s="1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M234" i="3" s="1"/>
  <c r="BF234" i="3"/>
  <c r="BG234" i="3"/>
  <c r="BH234" i="3"/>
  <c r="BI234" i="3"/>
  <c r="M235" i="3"/>
  <c r="N235" i="3"/>
  <c r="O235" i="3"/>
  <c r="BL235" i="3" s="1"/>
  <c r="P235" i="3"/>
  <c r="Q235" i="3"/>
  <c r="R235" i="3"/>
  <c r="S235" i="3"/>
  <c r="BM235" i="3" s="1"/>
  <c r="T235" i="3"/>
  <c r="U235" i="3"/>
  <c r="V235" i="3"/>
  <c r="W235" i="3"/>
  <c r="BJ235" i="3" s="1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K235" i="3"/>
  <c r="M236" i="3"/>
  <c r="BN236" i="3" s="1"/>
  <c r="N236" i="3"/>
  <c r="O236" i="3"/>
  <c r="P236" i="3"/>
  <c r="Q236" i="3"/>
  <c r="BJ236" i="3" s="1"/>
  <c r="R236" i="3"/>
  <c r="S236" i="3"/>
  <c r="T236" i="3"/>
  <c r="U236" i="3"/>
  <c r="BL236" i="3" s="1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M236" i="3"/>
  <c r="M237" i="3"/>
  <c r="N237" i="3"/>
  <c r="O237" i="3"/>
  <c r="BL237" i="3" s="1"/>
  <c r="P237" i="3"/>
  <c r="Q237" i="3"/>
  <c r="R237" i="3"/>
  <c r="S237" i="3"/>
  <c r="BM237" i="3" s="1"/>
  <c r="T237" i="3"/>
  <c r="U237" i="3"/>
  <c r="V237" i="3"/>
  <c r="W237" i="3"/>
  <c r="BJ237" i="3" s="1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K237" i="3"/>
  <c r="M238" i="3"/>
  <c r="BN238" i="3" s="1"/>
  <c r="N238" i="3"/>
  <c r="O238" i="3"/>
  <c r="P238" i="3"/>
  <c r="Q238" i="3"/>
  <c r="BJ238" i="3" s="1"/>
  <c r="R238" i="3"/>
  <c r="S238" i="3"/>
  <c r="T238" i="3"/>
  <c r="U238" i="3"/>
  <c r="BL238" i="3" s="1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M238" i="3" s="1"/>
  <c r="M239" i="3"/>
  <c r="N239" i="3"/>
  <c r="O239" i="3"/>
  <c r="BL239" i="3" s="1"/>
  <c r="P239" i="3"/>
  <c r="Q239" i="3"/>
  <c r="R239" i="3"/>
  <c r="S239" i="3"/>
  <c r="BM239" i="3" s="1"/>
  <c r="T239" i="3"/>
  <c r="U239" i="3"/>
  <c r="V239" i="3"/>
  <c r="W239" i="3"/>
  <c r="BJ239" i="3" s="1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K239" i="3"/>
  <c r="M240" i="3"/>
  <c r="BN240" i="3" s="1"/>
  <c r="N240" i="3"/>
  <c r="O240" i="3"/>
  <c r="P240" i="3"/>
  <c r="Q240" i="3"/>
  <c r="BJ240" i="3" s="1"/>
  <c r="R240" i="3"/>
  <c r="S240" i="3"/>
  <c r="T240" i="3"/>
  <c r="U240" i="3"/>
  <c r="BL240" i="3" s="1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M240" i="3"/>
  <c r="M241" i="3"/>
  <c r="N241" i="3"/>
  <c r="O241" i="3"/>
  <c r="BL241" i="3" s="1"/>
  <c r="P241" i="3"/>
  <c r="Q241" i="3"/>
  <c r="R241" i="3"/>
  <c r="S241" i="3"/>
  <c r="BM241" i="3" s="1"/>
  <c r="T241" i="3"/>
  <c r="U241" i="3"/>
  <c r="V241" i="3"/>
  <c r="W241" i="3"/>
  <c r="BJ241" i="3" s="1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K241" i="3"/>
  <c r="M242" i="3"/>
  <c r="BN242" i="3" s="1"/>
  <c r="N242" i="3"/>
  <c r="O242" i="3"/>
  <c r="P242" i="3"/>
  <c r="Q242" i="3"/>
  <c r="BJ242" i="3" s="1"/>
  <c r="R242" i="3"/>
  <c r="S242" i="3"/>
  <c r="T242" i="3"/>
  <c r="U242" i="3"/>
  <c r="BL242" i="3" s="1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M242" i="3" s="1"/>
  <c r="BF242" i="3"/>
  <c r="BG242" i="3"/>
  <c r="BH242" i="3"/>
  <c r="BI242" i="3"/>
  <c r="M243" i="3"/>
  <c r="N243" i="3"/>
  <c r="O243" i="3"/>
  <c r="BL243" i="3" s="1"/>
  <c r="P243" i="3"/>
  <c r="Q243" i="3"/>
  <c r="R243" i="3"/>
  <c r="S243" i="3"/>
  <c r="BM243" i="3" s="1"/>
  <c r="T243" i="3"/>
  <c r="U243" i="3"/>
  <c r="V243" i="3"/>
  <c r="W243" i="3"/>
  <c r="BJ243" i="3" s="1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K243" i="3"/>
  <c r="M244" i="3"/>
  <c r="BN244" i="3" s="1"/>
  <c r="N244" i="3"/>
  <c r="O244" i="3"/>
  <c r="P244" i="3"/>
  <c r="Q244" i="3"/>
  <c r="BJ244" i="3" s="1"/>
  <c r="R244" i="3"/>
  <c r="S244" i="3"/>
  <c r="T244" i="3"/>
  <c r="U244" i="3"/>
  <c r="BL244" i="3" s="1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M244" i="3" s="1"/>
  <c r="BF244" i="3"/>
  <c r="BG244" i="3"/>
  <c r="BH244" i="3"/>
  <c r="BI244" i="3"/>
  <c r="M245" i="3"/>
  <c r="N245" i="3"/>
  <c r="O245" i="3"/>
  <c r="BL245" i="3" s="1"/>
  <c r="P245" i="3"/>
  <c r="Q245" i="3"/>
  <c r="R245" i="3"/>
  <c r="S245" i="3"/>
  <c r="BM245" i="3" s="1"/>
  <c r="T245" i="3"/>
  <c r="U245" i="3"/>
  <c r="V245" i="3"/>
  <c r="W245" i="3"/>
  <c r="BJ245" i="3" s="1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K245" i="3"/>
  <c r="M246" i="3"/>
  <c r="BN246" i="3" s="1"/>
  <c r="N246" i="3"/>
  <c r="O246" i="3"/>
  <c r="P246" i="3"/>
  <c r="Q246" i="3"/>
  <c r="BJ246" i="3" s="1"/>
  <c r="R246" i="3"/>
  <c r="S246" i="3"/>
  <c r="T246" i="3"/>
  <c r="U246" i="3"/>
  <c r="BL246" i="3" s="1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M246" i="3" s="1"/>
  <c r="M247" i="3"/>
  <c r="N247" i="3"/>
  <c r="O247" i="3"/>
  <c r="BL247" i="3" s="1"/>
  <c r="P247" i="3"/>
  <c r="Q247" i="3"/>
  <c r="R247" i="3"/>
  <c r="S247" i="3"/>
  <c r="BM247" i="3" s="1"/>
  <c r="T247" i="3"/>
  <c r="U247" i="3"/>
  <c r="V247" i="3"/>
  <c r="W247" i="3"/>
  <c r="BJ247" i="3" s="1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K247" i="3"/>
  <c r="M248" i="3"/>
  <c r="BN248" i="3" s="1"/>
  <c r="N248" i="3"/>
  <c r="O248" i="3"/>
  <c r="P248" i="3"/>
  <c r="Q248" i="3"/>
  <c r="BJ248" i="3" s="1"/>
  <c r="R248" i="3"/>
  <c r="S248" i="3"/>
  <c r="T248" i="3"/>
  <c r="U248" i="3"/>
  <c r="BL248" i="3" s="1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M248" i="3" s="1"/>
  <c r="BF248" i="3"/>
  <c r="BG248" i="3"/>
  <c r="BH248" i="3"/>
  <c r="BI248" i="3"/>
  <c r="M249" i="3"/>
  <c r="N249" i="3"/>
  <c r="O249" i="3"/>
  <c r="BL249" i="3" s="1"/>
  <c r="P249" i="3"/>
  <c r="Q249" i="3"/>
  <c r="R249" i="3"/>
  <c r="S249" i="3"/>
  <c r="BM249" i="3" s="1"/>
  <c r="T249" i="3"/>
  <c r="U249" i="3"/>
  <c r="V249" i="3"/>
  <c r="W249" i="3"/>
  <c r="BJ249" i="3" s="1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K249" i="3"/>
  <c r="M250" i="3"/>
  <c r="BN250" i="3" s="1"/>
  <c r="N250" i="3"/>
  <c r="O250" i="3"/>
  <c r="P250" i="3"/>
  <c r="Q250" i="3"/>
  <c r="BJ250" i="3" s="1"/>
  <c r="R250" i="3"/>
  <c r="S250" i="3"/>
  <c r="T250" i="3"/>
  <c r="U250" i="3"/>
  <c r="BL250" i="3" s="1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M250" i="3"/>
  <c r="M251" i="3"/>
  <c r="N251" i="3"/>
  <c r="O251" i="3"/>
  <c r="BL251" i="3" s="1"/>
  <c r="P251" i="3"/>
  <c r="Q251" i="3"/>
  <c r="R251" i="3"/>
  <c r="S251" i="3"/>
  <c r="BM251" i="3" s="1"/>
  <c r="T251" i="3"/>
  <c r="U251" i="3"/>
  <c r="V251" i="3"/>
  <c r="W251" i="3"/>
  <c r="BJ251" i="3" s="1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K251" i="3"/>
  <c r="M252" i="3"/>
  <c r="BN252" i="3" s="1"/>
  <c r="N252" i="3"/>
  <c r="O252" i="3"/>
  <c r="P252" i="3"/>
  <c r="Q252" i="3"/>
  <c r="BJ252" i="3" s="1"/>
  <c r="R252" i="3"/>
  <c r="S252" i="3"/>
  <c r="T252" i="3"/>
  <c r="U252" i="3"/>
  <c r="BL252" i="3" s="1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M252" i="3" s="1"/>
  <c r="BF252" i="3"/>
  <c r="BG252" i="3"/>
  <c r="BH252" i="3"/>
  <c r="BI252" i="3"/>
  <c r="M253" i="3"/>
  <c r="N253" i="3"/>
  <c r="O253" i="3"/>
  <c r="BL253" i="3" s="1"/>
  <c r="P253" i="3"/>
  <c r="Q253" i="3"/>
  <c r="R253" i="3"/>
  <c r="S253" i="3"/>
  <c r="BM253" i="3" s="1"/>
  <c r="T253" i="3"/>
  <c r="U253" i="3"/>
  <c r="V253" i="3"/>
  <c r="W253" i="3"/>
  <c r="BJ253" i="3" s="1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K253" i="3"/>
  <c r="M254" i="3"/>
  <c r="BN254" i="3" s="1"/>
  <c r="N254" i="3"/>
  <c r="O254" i="3"/>
  <c r="P254" i="3"/>
  <c r="Q254" i="3"/>
  <c r="BJ254" i="3" s="1"/>
  <c r="R254" i="3"/>
  <c r="S254" i="3"/>
  <c r="T254" i="3"/>
  <c r="U254" i="3"/>
  <c r="BL254" i="3" s="1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M254" i="3" s="1"/>
  <c r="BF254" i="3"/>
  <c r="BG254" i="3"/>
  <c r="BH254" i="3"/>
  <c r="BI254" i="3"/>
  <c r="M255" i="3"/>
  <c r="N255" i="3"/>
  <c r="O255" i="3"/>
  <c r="BL255" i="3" s="1"/>
  <c r="P255" i="3"/>
  <c r="Q255" i="3"/>
  <c r="R255" i="3"/>
  <c r="S255" i="3"/>
  <c r="BM255" i="3" s="1"/>
  <c r="T255" i="3"/>
  <c r="U255" i="3"/>
  <c r="V255" i="3"/>
  <c r="W255" i="3"/>
  <c r="BJ255" i="3" s="1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K255" i="3"/>
  <c r="M256" i="3"/>
  <c r="BN256" i="3" s="1"/>
  <c r="N256" i="3"/>
  <c r="O256" i="3"/>
  <c r="P256" i="3"/>
  <c r="Q256" i="3"/>
  <c r="BJ256" i="3" s="1"/>
  <c r="R256" i="3"/>
  <c r="S256" i="3"/>
  <c r="T256" i="3"/>
  <c r="U256" i="3"/>
  <c r="BL256" i="3" s="1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M256" i="3" s="1"/>
  <c r="M257" i="3"/>
  <c r="N257" i="3"/>
  <c r="O257" i="3"/>
  <c r="BL257" i="3" s="1"/>
  <c r="P257" i="3"/>
  <c r="Q257" i="3"/>
  <c r="R257" i="3"/>
  <c r="S257" i="3"/>
  <c r="BM257" i="3" s="1"/>
  <c r="T257" i="3"/>
  <c r="U257" i="3"/>
  <c r="V257" i="3"/>
  <c r="W257" i="3"/>
  <c r="BJ257" i="3" s="1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K257" i="3"/>
  <c r="M258" i="3"/>
  <c r="BN258" i="3" s="1"/>
  <c r="N258" i="3"/>
  <c r="O258" i="3"/>
  <c r="P258" i="3"/>
  <c r="Q258" i="3"/>
  <c r="BJ258" i="3" s="1"/>
  <c r="R258" i="3"/>
  <c r="S258" i="3"/>
  <c r="T258" i="3"/>
  <c r="U258" i="3"/>
  <c r="BL258" i="3" s="1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M258" i="3" s="1"/>
  <c r="M259" i="3"/>
  <c r="N259" i="3"/>
  <c r="O259" i="3"/>
  <c r="BL259" i="3" s="1"/>
  <c r="P259" i="3"/>
  <c r="Q259" i="3"/>
  <c r="R259" i="3"/>
  <c r="S259" i="3"/>
  <c r="BM259" i="3" s="1"/>
  <c r="T259" i="3"/>
  <c r="U259" i="3"/>
  <c r="V259" i="3"/>
  <c r="W259" i="3"/>
  <c r="BJ259" i="3" s="1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K259" i="3"/>
  <c r="M260" i="3"/>
  <c r="BN260" i="3" s="1"/>
  <c r="N260" i="3"/>
  <c r="O260" i="3"/>
  <c r="P260" i="3"/>
  <c r="Q260" i="3"/>
  <c r="BJ260" i="3" s="1"/>
  <c r="R260" i="3"/>
  <c r="S260" i="3"/>
  <c r="T260" i="3"/>
  <c r="U260" i="3"/>
  <c r="BL260" i="3" s="1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M260" i="3" s="1"/>
  <c r="BF260" i="3"/>
  <c r="BG260" i="3"/>
  <c r="BH260" i="3"/>
  <c r="BI260" i="3"/>
  <c r="M261" i="3"/>
  <c r="N261" i="3"/>
  <c r="O261" i="3"/>
  <c r="BL261" i="3" s="1"/>
  <c r="P261" i="3"/>
  <c r="Q261" i="3"/>
  <c r="R261" i="3"/>
  <c r="S261" i="3"/>
  <c r="BM261" i="3" s="1"/>
  <c r="T261" i="3"/>
  <c r="U261" i="3"/>
  <c r="V261" i="3"/>
  <c r="W261" i="3"/>
  <c r="BJ261" i="3" s="1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K261" i="3"/>
  <c r="M262" i="3"/>
  <c r="BN262" i="3" s="1"/>
  <c r="N262" i="3"/>
  <c r="O262" i="3"/>
  <c r="P262" i="3"/>
  <c r="Q262" i="3"/>
  <c r="BJ262" i="3" s="1"/>
  <c r="R262" i="3"/>
  <c r="S262" i="3"/>
  <c r="T262" i="3"/>
  <c r="U262" i="3"/>
  <c r="BL262" i="3" s="1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M262" i="3" s="1"/>
  <c r="BF262" i="3"/>
  <c r="BG262" i="3"/>
  <c r="BH262" i="3"/>
  <c r="BI262" i="3"/>
  <c r="M263" i="3"/>
  <c r="N263" i="3"/>
  <c r="O263" i="3"/>
  <c r="BL263" i="3" s="1"/>
  <c r="P263" i="3"/>
  <c r="Q263" i="3"/>
  <c r="R263" i="3"/>
  <c r="S263" i="3"/>
  <c r="BM263" i="3" s="1"/>
  <c r="T263" i="3"/>
  <c r="U263" i="3"/>
  <c r="V263" i="3"/>
  <c r="W263" i="3"/>
  <c r="BJ263" i="3" s="1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K263" i="3"/>
  <c r="M264" i="3"/>
  <c r="BN264" i="3" s="1"/>
  <c r="N264" i="3"/>
  <c r="O264" i="3"/>
  <c r="P264" i="3"/>
  <c r="Q264" i="3"/>
  <c r="BJ264" i="3" s="1"/>
  <c r="R264" i="3"/>
  <c r="S264" i="3"/>
  <c r="T264" i="3"/>
  <c r="U264" i="3"/>
  <c r="BL264" i="3" s="1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M264" i="3" s="1"/>
  <c r="M265" i="3"/>
  <c r="N265" i="3"/>
  <c r="O265" i="3"/>
  <c r="BL265" i="3" s="1"/>
  <c r="P265" i="3"/>
  <c r="Q265" i="3"/>
  <c r="R265" i="3"/>
  <c r="S265" i="3"/>
  <c r="BM265" i="3" s="1"/>
  <c r="T265" i="3"/>
  <c r="U265" i="3"/>
  <c r="V265" i="3"/>
  <c r="W265" i="3"/>
  <c r="BJ265" i="3" s="1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K265" i="3"/>
  <c r="M266" i="3"/>
  <c r="BN266" i="3" s="1"/>
  <c r="N266" i="3"/>
  <c r="O266" i="3"/>
  <c r="P266" i="3"/>
  <c r="Q266" i="3"/>
  <c r="BJ266" i="3" s="1"/>
  <c r="R266" i="3"/>
  <c r="S266" i="3"/>
  <c r="T266" i="3"/>
  <c r="U266" i="3"/>
  <c r="BL266" i="3" s="1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M266" i="3" s="1"/>
  <c r="M267" i="3"/>
  <c r="N267" i="3"/>
  <c r="O267" i="3"/>
  <c r="BL267" i="3" s="1"/>
  <c r="P267" i="3"/>
  <c r="Q267" i="3"/>
  <c r="R267" i="3"/>
  <c r="S267" i="3"/>
  <c r="BM267" i="3" s="1"/>
  <c r="T267" i="3"/>
  <c r="U267" i="3"/>
  <c r="V267" i="3"/>
  <c r="W267" i="3"/>
  <c r="BJ267" i="3" s="1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K267" i="3"/>
  <c r="M268" i="3"/>
  <c r="BN268" i="3" s="1"/>
  <c r="N268" i="3"/>
  <c r="O268" i="3"/>
  <c r="P268" i="3"/>
  <c r="Q268" i="3"/>
  <c r="BJ268" i="3" s="1"/>
  <c r="R268" i="3"/>
  <c r="S268" i="3"/>
  <c r="T268" i="3"/>
  <c r="U268" i="3"/>
  <c r="BL268" i="3" s="1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M268" i="3" s="1"/>
  <c r="M269" i="3"/>
  <c r="N269" i="3"/>
  <c r="O269" i="3"/>
  <c r="BL269" i="3" s="1"/>
  <c r="P269" i="3"/>
  <c r="Q269" i="3"/>
  <c r="R269" i="3"/>
  <c r="S269" i="3"/>
  <c r="BM269" i="3" s="1"/>
  <c r="T269" i="3"/>
  <c r="U269" i="3"/>
  <c r="V269" i="3"/>
  <c r="W269" i="3"/>
  <c r="BJ269" i="3" s="1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K269" i="3"/>
  <c r="M270" i="3"/>
  <c r="BN270" i="3" s="1"/>
  <c r="N270" i="3"/>
  <c r="O270" i="3"/>
  <c r="P270" i="3"/>
  <c r="Q270" i="3"/>
  <c r="BJ270" i="3" s="1"/>
  <c r="R270" i="3"/>
  <c r="S270" i="3"/>
  <c r="T270" i="3"/>
  <c r="U270" i="3"/>
  <c r="BL270" i="3" s="1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M270" i="3" s="1"/>
  <c r="BF270" i="3"/>
  <c r="BG270" i="3"/>
  <c r="BH270" i="3"/>
  <c r="BI270" i="3"/>
  <c r="M271" i="3"/>
  <c r="N271" i="3"/>
  <c r="O271" i="3"/>
  <c r="BL271" i="3" s="1"/>
  <c r="P271" i="3"/>
  <c r="Q271" i="3"/>
  <c r="R271" i="3"/>
  <c r="S271" i="3"/>
  <c r="BM271" i="3" s="1"/>
  <c r="T271" i="3"/>
  <c r="U271" i="3"/>
  <c r="V271" i="3"/>
  <c r="W271" i="3"/>
  <c r="BJ271" i="3" s="1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K271" i="3"/>
  <c r="M272" i="3"/>
  <c r="BN272" i="3" s="1"/>
  <c r="N272" i="3"/>
  <c r="O272" i="3"/>
  <c r="P272" i="3"/>
  <c r="Q272" i="3"/>
  <c r="BJ272" i="3" s="1"/>
  <c r="R272" i="3"/>
  <c r="S272" i="3"/>
  <c r="T272" i="3"/>
  <c r="U272" i="3"/>
  <c r="BL272" i="3" s="1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M272" i="3"/>
  <c r="M273" i="3"/>
  <c r="N273" i="3"/>
  <c r="O273" i="3"/>
  <c r="BL273" i="3" s="1"/>
  <c r="P273" i="3"/>
  <c r="Q273" i="3"/>
  <c r="R273" i="3"/>
  <c r="S273" i="3"/>
  <c r="BM273" i="3" s="1"/>
  <c r="T273" i="3"/>
  <c r="U273" i="3"/>
  <c r="V273" i="3"/>
  <c r="W273" i="3"/>
  <c r="BJ273" i="3" s="1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K273" i="3"/>
  <c r="M274" i="3"/>
  <c r="BN274" i="3" s="1"/>
  <c r="N274" i="3"/>
  <c r="O274" i="3"/>
  <c r="P274" i="3"/>
  <c r="Q274" i="3"/>
  <c r="BJ274" i="3" s="1"/>
  <c r="R274" i="3"/>
  <c r="S274" i="3"/>
  <c r="T274" i="3"/>
  <c r="U274" i="3"/>
  <c r="BL274" i="3" s="1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M274" i="3" s="1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BK275" i="3" s="1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M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M278" i="3"/>
  <c r="N278" i="3"/>
  <c r="O278" i="3"/>
  <c r="P278" i="3"/>
  <c r="Q278" i="3"/>
  <c r="R278" i="3"/>
  <c r="S278" i="3"/>
  <c r="T278" i="3"/>
  <c r="U278" i="3"/>
  <c r="BM278" i="3" s="1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Q280" i="3"/>
  <c r="R280" i="3"/>
  <c r="S280" i="3"/>
  <c r="T280" i="3"/>
  <c r="U280" i="3"/>
  <c r="BM280" i="3" s="1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M282" i="3"/>
  <c r="N282" i="3"/>
  <c r="O282" i="3"/>
  <c r="P282" i="3"/>
  <c r="Q282" i="3"/>
  <c r="R282" i="3"/>
  <c r="S282" i="3"/>
  <c r="T282" i="3"/>
  <c r="U282" i="3"/>
  <c r="BM282" i="3" s="1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M284" i="3"/>
  <c r="N284" i="3"/>
  <c r="O284" i="3"/>
  <c r="P284" i="3"/>
  <c r="Q284" i="3"/>
  <c r="R284" i="3"/>
  <c r="S284" i="3"/>
  <c r="T284" i="3"/>
  <c r="U284" i="3"/>
  <c r="BM284" i="3" s="1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M286" i="3"/>
  <c r="N286" i="3"/>
  <c r="O286" i="3"/>
  <c r="P286" i="3"/>
  <c r="Q286" i="3"/>
  <c r="R286" i="3"/>
  <c r="S286" i="3"/>
  <c r="T286" i="3"/>
  <c r="U286" i="3"/>
  <c r="BM286" i="3" s="1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BM296" i="3" s="1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F115" i="3"/>
  <c r="G115" i="3"/>
  <c r="H115" i="3"/>
  <c r="I115" i="3"/>
  <c r="L115" i="3" s="1"/>
  <c r="J115" i="3"/>
  <c r="K115" i="3"/>
  <c r="E116" i="3"/>
  <c r="F116" i="3"/>
  <c r="G116" i="3"/>
  <c r="H116" i="3"/>
  <c r="I116" i="3"/>
  <c r="L116" i="3" s="1"/>
  <c r="J116" i="3"/>
  <c r="K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G120" i="3"/>
  <c r="H120" i="3"/>
  <c r="I120" i="3"/>
  <c r="L120" i="3" s="1"/>
  <c r="J120" i="3"/>
  <c r="K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F123" i="3"/>
  <c r="G123" i="3"/>
  <c r="H123" i="3"/>
  <c r="I123" i="3"/>
  <c r="L123" i="3" s="1"/>
  <c r="J123" i="3"/>
  <c r="K123" i="3"/>
  <c r="E124" i="3"/>
  <c r="F124" i="3"/>
  <c r="G124" i="3"/>
  <c r="H124" i="3"/>
  <c r="I124" i="3"/>
  <c r="L124" i="3" s="1"/>
  <c r="J124" i="3"/>
  <c r="K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F127" i="3"/>
  <c r="G127" i="3"/>
  <c r="H127" i="3"/>
  <c r="I127" i="3"/>
  <c r="L127" i="3" s="1"/>
  <c r="J127" i="3"/>
  <c r="K127" i="3"/>
  <c r="E128" i="3"/>
  <c r="F128" i="3"/>
  <c r="G128" i="3"/>
  <c r="H128" i="3"/>
  <c r="I128" i="3"/>
  <c r="L128" i="3" s="1"/>
  <c r="J128" i="3"/>
  <c r="K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F131" i="3"/>
  <c r="G131" i="3"/>
  <c r="H131" i="3"/>
  <c r="I131" i="3"/>
  <c r="L131" i="3" s="1"/>
  <c r="J131" i="3"/>
  <c r="K131" i="3"/>
  <c r="E132" i="3"/>
  <c r="F132" i="3"/>
  <c r="G132" i="3"/>
  <c r="H132" i="3"/>
  <c r="I132" i="3"/>
  <c r="L132" i="3" s="1"/>
  <c r="J132" i="3"/>
  <c r="K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F135" i="3"/>
  <c r="G135" i="3"/>
  <c r="H135" i="3"/>
  <c r="I135" i="3"/>
  <c r="L135" i="3" s="1"/>
  <c r="J135" i="3"/>
  <c r="K135" i="3"/>
  <c r="E136" i="3"/>
  <c r="F136" i="3"/>
  <c r="G136" i="3"/>
  <c r="H136" i="3"/>
  <c r="I136" i="3"/>
  <c r="L136" i="3" s="1"/>
  <c r="J136" i="3"/>
  <c r="K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F139" i="3"/>
  <c r="G139" i="3"/>
  <c r="H139" i="3"/>
  <c r="I139" i="3"/>
  <c r="L139" i="3" s="1"/>
  <c r="J139" i="3"/>
  <c r="K139" i="3"/>
  <c r="E140" i="3"/>
  <c r="F140" i="3"/>
  <c r="G140" i="3"/>
  <c r="H140" i="3"/>
  <c r="I140" i="3"/>
  <c r="L140" i="3" s="1"/>
  <c r="J140" i="3"/>
  <c r="K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F143" i="3"/>
  <c r="G143" i="3"/>
  <c r="H143" i="3"/>
  <c r="I143" i="3"/>
  <c r="L143" i="3" s="1"/>
  <c r="J143" i="3"/>
  <c r="K143" i="3"/>
  <c r="E144" i="3"/>
  <c r="F144" i="3"/>
  <c r="G144" i="3"/>
  <c r="H144" i="3"/>
  <c r="I144" i="3"/>
  <c r="L144" i="3" s="1"/>
  <c r="J144" i="3"/>
  <c r="K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F148" i="3"/>
  <c r="G148" i="3"/>
  <c r="H148" i="3"/>
  <c r="I148" i="3"/>
  <c r="L148" i="3" s="1"/>
  <c r="J148" i="3"/>
  <c r="K148" i="3"/>
  <c r="E149" i="3"/>
  <c r="K149" i="3" s="1"/>
  <c r="F149" i="3"/>
  <c r="G149" i="3"/>
  <c r="H149" i="3"/>
  <c r="I149" i="3"/>
  <c r="L149" i="3" s="1"/>
  <c r="J149" i="3"/>
  <c r="E150" i="3"/>
  <c r="K150" i="3" s="1"/>
  <c r="F150" i="3"/>
  <c r="G150" i="3"/>
  <c r="H150" i="3"/>
  <c r="I150" i="3"/>
  <c r="L150" i="3" s="1"/>
  <c r="J150" i="3"/>
  <c r="E151" i="3"/>
  <c r="F151" i="3"/>
  <c r="G151" i="3"/>
  <c r="H151" i="3"/>
  <c r="I151" i="3"/>
  <c r="L151" i="3" s="1"/>
  <c r="J151" i="3"/>
  <c r="K151" i="3"/>
  <c r="E152" i="3"/>
  <c r="F152" i="3"/>
  <c r="G152" i="3"/>
  <c r="H152" i="3"/>
  <c r="I152" i="3"/>
  <c r="L152" i="3" s="1"/>
  <c r="J152" i="3"/>
  <c r="K152" i="3"/>
  <c r="E153" i="3"/>
  <c r="K153" i="3" s="1"/>
  <c r="F153" i="3"/>
  <c r="G153" i="3"/>
  <c r="H153" i="3"/>
  <c r="I153" i="3"/>
  <c r="L153" i="3" s="1"/>
  <c r="J153" i="3"/>
  <c r="E154" i="3"/>
  <c r="K154" i="3" s="1"/>
  <c r="F154" i="3"/>
  <c r="G154" i="3"/>
  <c r="H154" i="3"/>
  <c r="I154" i="3"/>
  <c r="L154" i="3" s="1"/>
  <c r="J154" i="3"/>
  <c r="E155" i="3"/>
  <c r="F155" i="3"/>
  <c r="G155" i="3"/>
  <c r="H155" i="3"/>
  <c r="I155" i="3"/>
  <c r="L155" i="3" s="1"/>
  <c r="J155" i="3"/>
  <c r="K155" i="3"/>
  <c r="E156" i="3"/>
  <c r="F156" i="3"/>
  <c r="G156" i="3"/>
  <c r="H156" i="3"/>
  <c r="I156" i="3"/>
  <c r="L156" i="3" s="1"/>
  <c r="J156" i="3"/>
  <c r="K156" i="3"/>
  <c r="E157" i="3"/>
  <c r="K157" i="3" s="1"/>
  <c r="F157" i="3"/>
  <c r="G157" i="3"/>
  <c r="H157" i="3"/>
  <c r="I157" i="3"/>
  <c r="L157" i="3" s="1"/>
  <c r="J157" i="3"/>
  <c r="E158" i="3"/>
  <c r="K158" i="3" s="1"/>
  <c r="F158" i="3"/>
  <c r="G158" i="3"/>
  <c r="H158" i="3"/>
  <c r="I158" i="3"/>
  <c r="L158" i="3" s="1"/>
  <c r="J158" i="3"/>
  <c r="E159" i="3"/>
  <c r="F159" i="3"/>
  <c r="K159" i="3" s="1"/>
  <c r="G159" i="3"/>
  <c r="H159" i="3"/>
  <c r="I159" i="3"/>
  <c r="J159" i="3"/>
  <c r="E160" i="3"/>
  <c r="F160" i="3"/>
  <c r="G160" i="3"/>
  <c r="H160" i="3"/>
  <c r="I160" i="3"/>
  <c r="J160" i="3"/>
  <c r="K160" i="3"/>
  <c r="E161" i="3"/>
  <c r="K161" i="3" s="1"/>
  <c r="F161" i="3"/>
  <c r="G161" i="3"/>
  <c r="H161" i="3"/>
  <c r="I161" i="3"/>
  <c r="L161" i="3" s="1"/>
  <c r="J161" i="3"/>
  <c r="E162" i="3"/>
  <c r="K162" i="3" s="1"/>
  <c r="F162" i="3"/>
  <c r="G162" i="3"/>
  <c r="H162" i="3"/>
  <c r="I162" i="3"/>
  <c r="L162" i="3" s="1"/>
  <c r="J162" i="3"/>
  <c r="E163" i="3"/>
  <c r="F163" i="3"/>
  <c r="K163" i="3" s="1"/>
  <c r="G163" i="3"/>
  <c r="H163" i="3"/>
  <c r="I163" i="3"/>
  <c r="J163" i="3"/>
  <c r="E164" i="3"/>
  <c r="F164" i="3"/>
  <c r="G164" i="3"/>
  <c r="H164" i="3"/>
  <c r="I164" i="3"/>
  <c r="J164" i="3"/>
  <c r="K164" i="3"/>
  <c r="E165" i="3"/>
  <c r="F165" i="3"/>
  <c r="G165" i="3"/>
  <c r="H165" i="3"/>
  <c r="I165" i="3"/>
  <c r="L165" i="3" s="1"/>
  <c r="J165" i="3"/>
  <c r="K165" i="3"/>
  <c r="E166" i="3"/>
  <c r="K166" i="3" s="1"/>
  <c r="F166" i="3"/>
  <c r="G166" i="3"/>
  <c r="H166" i="3"/>
  <c r="I166" i="3"/>
  <c r="L166" i="3" s="1"/>
  <c r="J166" i="3"/>
  <c r="E167" i="3"/>
  <c r="F167" i="3"/>
  <c r="K167" i="3" s="1"/>
  <c r="G167" i="3"/>
  <c r="H167" i="3"/>
  <c r="I167" i="3"/>
  <c r="J167" i="3"/>
  <c r="E168" i="3"/>
  <c r="F168" i="3"/>
  <c r="G168" i="3"/>
  <c r="H168" i="3"/>
  <c r="I168" i="3"/>
  <c r="J168" i="3"/>
  <c r="K168" i="3"/>
  <c r="E169" i="3"/>
  <c r="F169" i="3"/>
  <c r="G169" i="3"/>
  <c r="H169" i="3"/>
  <c r="I169" i="3"/>
  <c r="L169" i="3" s="1"/>
  <c r="J169" i="3"/>
  <c r="K169" i="3"/>
  <c r="E170" i="3"/>
  <c r="K170" i="3" s="1"/>
  <c r="F170" i="3"/>
  <c r="G170" i="3"/>
  <c r="H170" i="3"/>
  <c r="I170" i="3"/>
  <c r="L170" i="3" s="1"/>
  <c r="J170" i="3"/>
  <c r="E171" i="3"/>
  <c r="F171" i="3"/>
  <c r="K171" i="3" s="1"/>
  <c r="G171" i="3"/>
  <c r="H171" i="3"/>
  <c r="I171" i="3"/>
  <c r="J171" i="3"/>
  <c r="E172" i="3"/>
  <c r="F172" i="3"/>
  <c r="G172" i="3"/>
  <c r="H172" i="3"/>
  <c r="I172" i="3"/>
  <c r="J172" i="3"/>
  <c r="K172" i="3"/>
  <c r="E173" i="3"/>
  <c r="F173" i="3"/>
  <c r="G173" i="3"/>
  <c r="H173" i="3"/>
  <c r="I173" i="3"/>
  <c r="L173" i="3" s="1"/>
  <c r="J173" i="3"/>
  <c r="K173" i="3"/>
  <c r="E174" i="3"/>
  <c r="K174" i="3" s="1"/>
  <c r="F174" i="3"/>
  <c r="G174" i="3"/>
  <c r="H174" i="3"/>
  <c r="I174" i="3"/>
  <c r="L174" i="3" s="1"/>
  <c r="J174" i="3"/>
  <c r="E175" i="3"/>
  <c r="F175" i="3"/>
  <c r="K175" i="3" s="1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L177" i="3" s="1"/>
  <c r="J177" i="3"/>
  <c r="K177" i="3"/>
  <c r="E178" i="3"/>
  <c r="K178" i="3" s="1"/>
  <c r="F178" i="3"/>
  <c r="G178" i="3"/>
  <c r="H178" i="3"/>
  <c r="I178" i="3"/>
  <c r="L178" i="3" s="1"/>
  <c r="J178" i="3"/>
  <c r="E179" i="3"/>
  <c r="F179" i="3"/>
  <c r="K179" i="3" s="1"/>
  <c r="G179" i="3"/>
  <c r="H179" i="3"/>
  <c r="I179" i="3"/>
  <c r="J179" i="3"/>
  <c r="E180" i="3"/>
  <c r="F180" i="3"/>
  <c r="G180" i="3"/>
  <c r="H180" i="3"/>
  <c r="I180" i="3"/>
  <c r="J180" i="3"/>
  <c r="K180" i="3"/>
  <c r="E181" i="3"/>
  <c r="F181" i="3"/>
  <c r="G181" i="3"/>
  <c r="H181" i="3"/>
  <c r="I181" i="3"/>
  <c r="L181" i="3" s="1"/>
  <c r="J181" i="3"/>
  <c r="K181" i="3"/>
  <c r="E182" i="3"/>
  <c r="K182" i="3" s="1"/>
  <c r="F182" i="3"/>
  <c r="G182" i="3"/>
  <c r="H182" i="3"/>
  <c r="I182" i="3"/>
  <c r="L182" i="3" s="1"/>
  <c r="J182" i="3"/>
  <c r="E183" i="3"/>
  <c r="F183" i="3"/>
  <c r="K183" i="3" s="1"/>
  <c r="G183" i="3"/>
  <c r="H183" i="3"/>
  <c r="I183" i="3"/>
  <c r="J183" i="3"/>
  <c r="E184" i="3"/>
  <c r="F184" i="3"/>
  <c r="G184" i="3"/>
  <c r="H184" i="3"/>
  <c r="I184" i="3"/>
  <c r="J184" i="3"/>
  <c r="K184" i="3"/>
  <c r="E185" i="3"/>
  <c r="F185" i="3"/>
  <c r="G185" i="3"/>
  <c r="H185" i="3"/>
  <c r="I185" i="3"/>
  <c r="L185" i="3" s="1"/>
  <c r="J185" i="3"/>
  <c r="K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L215" i="3" s="1"/>
  <c r="J215" i="3"/>
  <c r="E216" i="3"/>
  <c r="K216" i="3" s="1"/>
  <c r="F216" i="3"/>
  <c r="G216" i="3"/>
  <c r="H216" i="3"/>
  <c r="I216" i="3"/>
  <c r="L216" i="3" s="1"/>
  <c r="J216" i="3"/>
  <c r="E217" i="3"/>
  <c r="K217" i="3" s="1"/>
  <c r="F217" i="3"/>
  <c r="G217" i="3"/>
  <c r="H217" i="3"/>
  <c r="I217" i="3"/>
  <c r="L217" i="3" s="1"/>
  <c r="J217" i="3"/>
  <c r="E218" i="3"/>
  <c r="K218" i="3" s="1"/>
  <c r="F218" i="3"/>
  <c r="G218" i="3"/>
  <c r="H218" i="3"/>
  <c r="I218" i="3"/>
  <c r="L218" i="3" s="1"/>
  <c r="J218" i="3"/>
  <c r="E219" i="3"/>
  <c r="K219" i="3" s="1"/>
  <c r="F219" i="3"/>
  <c r="G219" i="3"/>
  <c r="H219" i="3"/>
  <c r="I219" i="3"/>
  <c r="L219" i="3" s="1"/>
  <c r="J219" i="3"/>
  <c r="E220" i="3"/>
  <c r="K220" i="3" s="1"/>
  <c r="F220" i="3"/>
  <c r="G220" i="3"/>
  <c r="H220" i="3"/>
  <c r="I220" i="3"/>
  <c r="L220" i="3" s="1"/>
  <c r="J220" i="3"/>
  <c r="E221" i="3"/>
  <c r="K221" i="3" s="1"/>
  <c r="F221" i="3"/>
  <c r="G221" i="3"/>
  <c r="H221" i="3"/>
  <c r="I221" i="3"/>
  <c r="L221" i="3" s="1"/>
  <c r="J221" i="3"/>
  <c r="E222" i="3"/>
  <c r="K222" i="3" s="1"/>
  <c r="F222" i="3"/>
  <c r="G222" i="3"/>
  <c r="H222" i="3"/>
  <c r="I222" i="3"/>
  <c r="L222" i="3" s="1"/>
  <c r="J222" i="3"/>
  <c r="E223" i="3"/>
  <c r="K223" i="3" s="1"/>
  <c r="F223" i="3"/>
  <c r="G223" i="3"/>
  <c r="H223" i="3"/>
  <c r="I223" i="3"/>
  <c r="L223" i="3" s="1"/>
  <c r="J223" i="3"/>
  <c r="E224" i="3"/>
  <c r="K224" i="3" s="1"/>
  <c r="F224" i="3"/>
  <c r="G224" i="3"/>
  <c r="H224" i="3"/>
  <c r="I224" i="3"/>
  <c r="L224" i="3" s="1"/>
  <c r="J224" i="3"/>
  <c r="E225" i="3"/>
  <c r="K225" i="3" s="1"/>
  <c r="F225" i="3"/>
  <c r="G225" i="3"/>
  <c r="H225" i="3"/>
  <c r="I225" i="3"/>
  <c r="L225" i="3" s="1"/>
  <c r="J225" i="3"/>
  <c r="E226" i="3"/>
  <c r="K226" i="3" s="1"/>
  <c r="F226" i="3"/>
  <c r="G226" i="3"/>
  <c r="H226" i="3"/>
  <c r="I226" i="3"/>
  <c r="L226" i="3" s="1"/>
  <c r="J226" i="3"/>
  <c r="E227" i="3"/>
  <c r="K227" i="3" s="1"/>
  <c r="F227" i="3"/>
  <c r="G227" i="3"/>
  <c r="H227" i="3"/>
  <c r="I227" i="3"/>
  <c r="L227" i="3" s="1"/>
  <c r="J227" i="3"/>
  <c r="E228" i="3"/>
  <c r="K228" i="3" s="1"/>
  <c r="F228" i="3"/>
  <c r="G228" i="3"/>
  <c r="H228" i="3"/>
  <c r="I228" i="3"/>
  <c r="L228" i="3" s="1"/>
  <c r="J228" i="3"/>
  <c r="E229" i="3"/>
  <c r="K229" i="3" s="1"/>
  <c r="F229" i="3"/>
  <c r="G229" i="3"/>
  <c r="H229" i="3"/>
  <c r="I229" i="3"/>
  <c r="L229" i="3" s="1"/>
  <c r="J229" i="3"/>
  <c r="E230" i="3"/>
  <c r="K230" i="3" s="1"/>
  <c r="F230" i="3"/>
  <c r="G230" i="3"/>
  <c r="H230" i="3"/>
  <c r="I230" i="3"/>
  <c r="L230" i="3" s="1"/>
  <c r="J230" i="3"/>
  <c r="E231" i="3"/>
  <c r="K231" i="3" s="1"/>
  <c r="F231" i="3"/>
  <c r="G231" i="3"/>
  <c r="H231" i="3"/>
  <c r="I231" i="3"/>
  <c r="L231" i="3" s="1"/>
  <c r="J231" i="3"/>
  <c r="E232" i="3"/>
  <c r="K232" i="3" s="1"/>
  <c r="F232" i="3"/>
  <c r="G232" i="3"/>
  <c r="H232" i="3"/>
  <c r="I232" i="3"/>
  <c r="L232" i="3" s="1"/>
  <c r="J232" i="3"/>
  <c r="E233" i="3"/>
  <c r="K233" i="3" s="1"/>
  <c r="F233" i="3"/>
  <c r="G233" i="3"/>
  <c r="H233" i="3"/>
  <c r="I233" i="3"/>
  <c r="L233" i="3" s="1"/>
  <c r="J233" i="3"/>
  <c r="E234" i="3"/>
  <c r="K234" i="3" s="1"/>
  <c r="F234" i="3"/>
  <c r="G234" i="3"/>
  <c r="H234" i="3"/>
  <c r="I234" i="3"/>
  <c r="L234" i="3" s="1"/>
  <c r="J234" i="3"/>
  <c r="E235" i="3"/>
  <c r="K235" i="3" s="1"/>
  <c r="F235" i="3"/>
  <c r="G235" i="3"/>
  <c r="H235" i="3"/>
  <c r="I235" i="3"/>
  <c r="L235" i="3" s="1"/>
  <c r="J235" i="3"/>
  <c r="E236" i="3"/>
  <c r="K236" i="3" s="1"/>
  <c r="F236" i="3"/>
  <c r="G236" i="3"/>
  <c r="H236" i="3"/>
  <c r="I236" i="3"/>
  <c r="L236" i="3" s="1"/>
  <c r="J236" i="3"/>
  <c r="E237" i="3"/>
  <c r="K237" i="3" s="1"/>
  <c r="F237" i="3"/>
  <c r="G237" i="3"/>
  <c r="H237" i="3"/>
  <c r="I237" i="3"/>
  <c r="L237" i="3" s="1"/>
  <c r="J237" i="3"/>
  <c r="E238" i="3"/>
  <c r="K238" i="3" s="1"/>
  <c r="F238" i="3"/>
  <c r="G238" i="3"/>
  <c r="H238" i="3"/>
  <c r="I238" i="3"/>
  <c r="L238" i="3" s="1"/>
  <c r="J238" i="3"/>
  <c r="E239" i="3"/>
  <c r="K239" i="3" s="1"/>
  <c r="F239" i="3"/>
  <c r="G239" i="3"/>
  <c r="H239" i="3"/>
  <c r="I239" i="3"/>
  <c r="L239" i="3" s="1"/>
  <c r="J239" i="3"/>
  <c r="E240" i="3"/>
  <c r="K240" i="3" s="1"/>
  <c r="F240" i="3"/>
  <c r="G240" i="3"/>
  <c r="H240" i="3"/>
  <c r="I240" i="3"/>
  <c r="L240" i="3" s="1"/>
  <c r="J240" i="3"/>
  <c r="E241" i="3"/>
  <c r="K241" i="3" s="1"/>
  <c r="F241" i="3"/>
  <c r="G241" i="3"/>
  <c r="H241" i="3"/>
  <c r="I241" i="3"/>
  <c r="L241" i="3" s="1"/>
  <c r="J241" i="3"/>
  <c r="E242" i="3"/>
  <c r="K242" i="3" s="1"/>
  <c r="F242" i="3"/>
  <c r="G242" i="3"/>
  <c r="H242" i="3"/>
  <c r="I242" i="3"/>
  <c r="L242" i="3" s="1"/>
  <c r="J242" i="3"/>
  <c r="E243" i="3"/>
  <c r="K243" i="3" s="1"/>
  <c r="F243" i="3"/>
  <c r="G243" i="3"/>
  <c r="H243" i="3"/>
  <c r="I243" i="3"/>
  <c r="L243" i="3" s="1"/>
  <c r="J243" i="3"/>
  <c r="E244" i="3"/>
  <c r="K244" i="3" s="1"/>
  <c r="F244" i="3"/>
  <c r="G244" i="3"/>
  <c r="H244" i="3"/>
  <c r="I244" i="3"/>
  <c r="L244" i="3" s="1"/>
  <c r="J244" i="3"/>
  <c r="E245" i="3"/>
  <c r="K245" i="3" s="1"/>
  <c r="F245" i="3"/>
  <c r="G245" i="3"/>
  <c r="H245" i="3"/>
  <c r="I245" i="3"/>
  <c r="L245" i="3" s="1"/>
  <c r="J245" i="3"/>
  <c r="E246" i="3"/>
  <c r="F246" i="3"/>
  <c r="G246" i="3"/>
  <c r="H246" i="3"/>
  <c r="I246" i="3"/>
  <c r="L246" i="3" s="1"/>
  <c r="J246" i="3"/>
  <c r="K246" i="3"/>
  <c r="E247" i="3"/>
  <c r="F247" i="3"/>
  <c r="K247" i="3" s="1"/>
  <c r="G247" i="3"/>
  <c r="H247" i="3"/>
  <c r="I247" i="3"/>
  <c r="J247" i="3"/>
  <c r="L247" i="3"/>
  <c r="E248" i="3"/>
  <c r="F248" i="3"/>
  <c r="K248" i="3" s="1"/>
  <c r="G248" i="3"/>
  <c r="H248" i="3"/>
  <c r="I248" i="3"/>
  <c r="J248" i="3"/>
  <c r="L248" i="3"/>
  <c r="E249" i="3"/>
  <c r="F249" i="3"/>
  <c r="K249" i="3" s="1"/>
  <c r="G249" i="3"/>
  <c r="H249" i="3"/>
  <c r="I249" i="3"/>
  <c r="J249" i="3"/>
  <c r="L249" i="3"/>
  <c r="E250" i="3"/>
  <c r="F250" i="3"/>
  <c r="K250" i="3" s="1"/>
  <c r="G250" i="3"/>
  <c r="H250" i="3"/>
  <c r="I250" i="3"/>
  <c r="J250" i="3"/>
  <c r="L250" i="3"/>
  <c r="E251" i="3"/>
  <c r="F251" i="3"/>
  <c r="K251" i="3" s="1"/>
  <c r="G251" i="3"/>
  <c r="H251" i="3"/>
  <c r="I251" i="3"/>
  <c r="J251" i="3"/>
  <c r="L251" i="3"/>
  <c r="E252" i="3"/>
  <c r="K252" i="3" s="1"/>
  <c r="F252" i="3"/>
  <c r="G252" i="3"/>
  <c r="H252" i="3"/>
  <c r="I252" i="3"/>
  <c r="J252" i="3"/>
  <c r="L252" i="3"/>
  <c r="E253" i="3"/>
  <c r="K253" i="3" s="1"/>
  <c r="F253" i="3"/>
  <c r="G253" i="3"/>
  <c r="H253" i="3"/>
  <c r="I253" i="3"/>
  <c r="J253" i="3"/>
  <c r="L253" i="3"/>
  <c r="E254" i="3"/>
  <c r="K254" i="3" s="1"/>
  <c r="F254" i="3"/>
  <c r="G254" i="3"/>
  <c r="H254" i="3"/>
  <c r="I254" i="3"/>
  <c r="J254" i="3"/>
  <c r="L254" i="3"/>
  <c r="E255" i="3"/>
  <c r="K255" i="3" s="1"/>
  <c r="F255" i="3"/>
  <c r="G255" i="3"/>
  <c r="H255" i="3"/>
  <c r="I255" i="3"/>
  <c r="J255" i="3"/>
  <c r="L255" i="3"/>
  <c r="E256" i="3"/>
  <c r="K256" i="3" s="1"/>
  <c r="F256" i="3"/>
  <c r="G256" i="3"/>
  <c r="H256" i="3"/>
  <c r="I256" i="3"/>
  <c r="J256" i="3"/>
  <c r="L256" i="3"/>
  <c r="E257" i="3"/>
  <c r="K257" i="3" s="1"/>
  <c r="F257" i="3"/>
  <c r="G257" i="3"/>
  <c r="H257" i="3"/>
  <c r="I257" i="3"/>
  <c r="J257" i="3"/>
  <c r="L257" i="3"/>
  <c r="E258" i="3"/>
  <c r="K258" i="3" s="1"/>
  <c r="F258" i="3"/>
  <c r="G258" i="3"/>
  <c r="H258" i="3"/>
  <c r="I258" i="3"/>
  <c r="J258" i="3"/>
  <c r="L258" i="3"/>
  <c r="E259" i="3"/>
  <c r="K259" i="3" s="1"/>
  <c r="F259" i="3"/>
  <c r="G259" i="3"/>
  <c r="H259" i="3"/>
  <c r="I259" i="3"/>
  <c r="J259" i="3"/>
  <c r="L259" i="3" s="1"/>
  <c r="E260" i="3"/>
  <c r="K260" i="3" s="1"/>
  <c r="F260" i="3"/>
  <c r="G260" i="3"/>
  <c r="H260" i="3"/>
  <c r="I260" i="3"/>
  <c r="J260" i="3"/>
  <c r="L260" i="3"/>
  <c r="E261" i="3"/>
  <c r="K261" i="3" s="1"/>
  <c r="F261" i="3"/>
  <c r="G261" i="3"/>
  <c r="H261" i="3"/>
  <c r="I261" i="3"/>
  <c r="J261" i="3"/>
  <c r="L261" i="3"/>
  <c r="E262" i="3"/>
  <c r="K262" i="3" s="1"/>
  <c r="F262" i="3"/>
  <c r="G262" i="3"/>
  <c r="H262" i="3"/>
  <c r="I262" i="3"/>
  <c r="J262" i="3"/>
  <c r="L262" i="3"/>
  <c r="E263" i="3"/>
  <c r="K263" i="3" s="1"/>
  <c r="F263" i="3"/>
  <c r="G263" i="3"/>
  <c r="H263" i="3"/>
  <c r="I263" i="3"/>
  <c r="J263" i="3"/>
  <c r="L263" i="3"/>
  <c r="E264" i="3"/>
  <c r="K264" i="3" s="1"/>
  <c r="F264" i="3"/>
  <c r="G264" i="3"/>
  <c r="H264" i="3"/>
  <c r="I264" i="3"/>
  <c r="J264" i="3"/>
  <c r="L264" i="3"/>
  <c r="E265" i="3"/>
  <c r="K265" i="3" s="1"/>
  <c r="F265" i="3"/>
  <c r="G265" i="3"/>
  <c r="H265" i="3"/>
  <c r="I265" i="3"/>
  <c r="J265" i="3"/>
  <c r="L265" i="3"/>
  <c r="E266" i="3"/>
  <c r="K266" i="3" s="1"/>
  <c r="F266" i="3"/>
  <c r="G266" i="3"/>
  <c r="H266" i="3"/>
  <c r="I266" i="3"/>
  <c r="J266" i="3"/>
  <c r="L266" i="3"/>
  <c r="E267" i="3"/>
  <c r="K267" i="3" s="1"/>
  <c r="F267" i="3"/>
  <c r="G267" i="3"/>
  <c r="H267" i="3"/>
  <c r="I267" i="3"/>
  <c r="J267" i="3"/>
  <c r="L267" i="3"/>
  <c r="E268" i="3"/>
  <c r="K268" i="3" s="1"/>
  <c r="F268" i="3"/>
  <c r="G268" i="3"/>
  <c r="H268" i="3"/>
  <c r="I268" i="3"/>
  <c r="J268" i="3"/>
  <c r="L268" i="3"/>
  <c r="E269" i="3"/>
  <c r="K269" i="3" s="1"/>
  <c r="F269" i="3"/>
  <c r="G269" i="3"/>
  <c r="H269" i="3"/>
  <c r="I269" i="3"/>
  <c r="J269" i="3"/>
  <c r="L269" i="3"/>
  <c r="E270" i="3"/>
  <c r="K270" i="3" s="1"/>
  <c r="F270" i="3"/>
  <c r="G270" i="3"/>
  <c r="H270" i="3"/>
  <c r="I270" i="3"/>
  <c r="J270" i="3"/>
  <c r="L270" i="3"/>
  <c r="E271" i="3"/>
  <c r="K271" i="3" s="1"/>
  <c r="F271" i="3"/>
  <c r="G271" i="3"/>
  <c r="H271" i="3"/>
  <c r="I271" i="3"/>
  <c r="J271" i="3"/>
  <c r="L271" i="3"/>
  <c r="E272" i="3"/>
  <c r="K272" i="3" s="1"/>
  <c r="F272" i="3"/>
  <c r="G272" i="3"/>
  <c r="H272" i="3"/>
  <c r="I272" i="3"/>
  <c r="J272" i="3"/>
  <c r="L272" i="3"/>
  <c r="E273" i="3"/>
  <c r="K273" i="3" s="1"/>
  <c r="F273" i="3"/>
  <c r="G273" i="3"/>
  <c r="H273" i="3"/>
  <c r="I273" i="3"/>
  <c r="J273" i="3"/>
  <c r="L273" i="3"/>
  <c r="E274" i="3"/>
  <c r="K274" i="3" s="1"/>
  <c r="F274" i="3"/>
  <c r="G274" i="3"/>
  <c r="H274" i="3"/>
  <c r="I274" i="3"/>
  <c r="J274" i="3"/>
  <c r="L274" i="3"/>
  <c r="E275" i="3"/>
  <c r="K275" i="3" s="1"/>
  <c r="F275" i="3"/>
  <c r="G275" i="3"/>
  <c r="H275" i="3"/>
  <c r="I275" i="3"/>
  <c r="J275" i="3"/>
  <c r="L275" i="3"/>
  <c r="E276" i="3"/>
  <c r="K276" i="3" s="1"/>
  <c r="F276" i="3"/>
  <c r="G276" i="3"/>
  <c r="H276" i="3"/>
  <c r="I276" i="3"/>
  <c r="J276" i="3"/>
  <c r="L276" i="3"/>
  <c r="E277" i="3"/>
  <c r="K277" i="3" s="1"/>
  <c r="F277" i="3"/>
  <c r="G277" i="3"/>
  <c r="H277" i="3"/>
  <c r="I277" i="3"/>
  <c r="J277" i="3"/>
  <c r="L277" i="3"/>
  <c r="E278" i="3"/>
  <c r="K278" i="3" s="1"/>
  <c r="F278" i="3"/>
  <c r="G278" i="3"/>
  <c r="H278" i="3"/>
  <c r="I278" i="3"/>
  <c r="J278" i="3"/>
  <c r="L278" i="3"/>
  <c r="E279" i="3"/>
  <c r="K279" i="3" s="1"/>
  <c r="F279" i="3"/>
  <c r="G279" i="3"/>
  <c r="H279" i="3"/>
  <c r="I279" i="3"/>
  <c r="J279" i="3"/>
  <c r="L279" i="3" s="1"/>
  <c r="E280" i="3"/>
  <c r="K280" i="3" s="1"/>
  <c r="F280" i="3"/>
  <c r="G280" i="3"/>
  <c r="H280" i="3"/>
  <c r="I280" i="3"/>
  <c r="J280" i="3"/>
  <c r="L280" i="3" s="1"/>
  <c r="E281" i="3"/>
  <c r="K281" i="3" s="1"/>
  <c r="F281" i="3"/>
  <c r="G281" i="3"/>
  <c r="H281" i="3"/>
  <c r="I281" i="3"/>
  <c r="J281" i="3"/>
  <c r="L281" i="3"/>
  <c r="E282" i="3"/>
  <c r="K282" i="3" s="1"/>
  <c r="F282" i="3"/>
  <c r="G282" i="3"/>
  <c r="H282" i="3"/>
  <c r="I282" i="3"/>
  <c r="J282" i="3"/>
  <c r="L282" i="3"/>
  <c r="E283" i="3"/>
  <c r="K283" i="3" s="1"/>
  <c r="F283" i="3"/>
  <c r="G283" i="3"/>
  <c r="H283" i="3"/>
  <c r="I283" i="3"/>
  <c r="J283" i="3"/>
  <c r="L283" i="3"/>
  <c r="E284" i="3"/>
  <c r="K284" i="3" s="1"/>
  <c r="F284" i="3"/>
  <c r="G284" i="3"/>
  <c r="H284" i="3"/>
  <c r="I284" i="3"/>
  <c r="J284" i="3"/>
  <c r="L284" i="3"/>
  <c r="E285" i="3"/>
  <c r="K285" i="3" s="1"/>
  <c r="F285" i="3"/>
  <c r="G285" i="3"/>
  <c r="H285" i="3"/>
  <c r="I285" i="3"/>
  <c r="J285" i="3"/>
  <c r="L285" i="3"/>
  <c r="E286" i="3"/>
  <c r="K286" i="3" s="1"/>
  <c r="F286" i="3"/>
  <c r="G286" i="3"/>
  <c r="H286" i="3"/>
  <c r="I286" i="3"/>
  <c r="J286" i="3"/>
  <c r="L286" i="3"/>
  <c r="E287" i="3"/>
  <c r="K287" i="3" s="1"/>
  <c r="F287" i="3"/>
  <c r="G287" i="3"/>
  <c r="H287" i="3"/>
  <c r="I287" i="3"/>
  <c r="J287" i="3"/>
  <c r="L287" i="3"/>
  <c r="E288" i="3"/>
  <c r="K288" i="3" s="1"/>
  <c r="F288" i="3"/>
  <c r="G288" i="3"/>
  <c r="H288" i="3"/>
  <c r="I288" i="3"/>
  <c r="J288" i="3"/>
  <c r="L288" i="3"/>
  <c r="E289" i="3"/>
  <c r="K289" i="3" s="1"/>
  <c r="F289" i="3"/>
  <c r="G289" i="3"/>
  <c r="H289" i="3"/>
  <c r="I289" i="3"/>
  <c r="J289" i="3"/>
  <c r="L289" i="3"/>
  <c r="E290" i="3"/>
  <c r="K290" i="3" s="1"/>
  <c r="F290" i="3"/>
  <c r="G290" i="3"/>
  <c r="H290" i="3"/>
  <c r="I290" i="3"/>
  <c r="J290" i="3"/>
  <c r="L290" i="3"/>
  <c r="E291" i="3"/>
  <c r="K291" i="3" s="1"/>
  <c r="F291" i="3"/>
  <c r="G291" i="3"/>
  <c r="H291" i="3"/>
  <c r="I291" i="3"/>
  <c r="J291" i="3"/>
  <c r="L291" i="3"/>
  <c r="E292" i="3"/>
  <c r="K292" i="3" s="1"/>
  <c r="F292" i="3"/>
  <c r="G292" i="3"/>
  <c r="H292" i="3"/>
  <c r="I292" i="3"/>
  <c r="J292" i="3"/>
  <c r="L292" i="3"/>
  <c r="E293" i="3"/>
  <c r="K293" i="3" s="1"/>
  <c r="F293" i="3"/>
  <c r="G293" i="3"/>
  <c r="H293" i="3"/>
  <c r="I293" i="3"/>
  <c r="J293" i="3"/>
  <c r="L293" i="3"/>
  <c r="E294" i="3"/>
  <c r="K294" i="3" s="1"/>
  <c r="F294" i="3"/>
  <c r="G294" i="3"/>
  <c r="H294" i="3"/>
  <c r="L294" i="3" s="1"/>
  <c r="I294" i="3"/>
  <c r="J294" i="3"/>
  <c r="E295" i="3"/>
  <c r="K295" i="3" s="1"/>
  <c r="F295" i="3"/>
  <c r="G295" i="3"/>
  <c r="H295" i="3"/>
  <c r="L295" i="3" s="1"/>
  <c r="I295" i="3"/>
  <c r="J295" i="3"/>
  <c r="E296" i="3"/>
  <c r="K296" i="3" s="1"/>
  <c r="F296" i="3"/>
  <c r="G296" i="3"/>
  <c r="H296" i="3"/>
  <c r="L296" i="3" s="1"/>
  <c r="I296" i="3"/>
  <c r="J296" i="3"/>
  <c r="BL295" i="3" l="1"/>
  <c r="BN295" i="3"/>
  <c r="BL294" i="3"/>
  <c r="BM293" i="3"/>
  <c r="BN292" i="3"/>
  <c r="BK292" i="3"/>
  <c r="BJ290" i="3"/>
  <c r="BL288" i="3"/>
  <c r="BJ286" i="3"/>
  <c r="BL285" i="3"/>
  <c r="BN285" i="3"/>
  <c r="BJ284" i="3"/>
  <c r="BJ296" i="3"/>
  <c r="BJ295" i="3"/>
  <c r="BN294" i="3"/>
  <c r="BK294" i="3"/>
  <c r="BJ293" i="3"/>
  <c r="BL292" i="3"/>
  <c r="BM291" i="3"/>
  <c r="BL290" i="3"/>
  <c r="BM289" i="3"/>
  <c r="BM287" i="3"/>
  <c r="BM294" i="3"/>
  <c r="BM292" i="3"/>
  <c r="BM290" i="3"/>
  <c r="BM288" i="3"/>
  <c r="BN296" i="3"/>
  <c r="BK296" i="3"/>
  <c r="BJ292" i="3"/>
  <c r="BJ291" i="3"/>
  <c r="BL289" i="3"/>
  <c r="BN289" i="3"/>
  <c r="BJ288" i="3"/>
  <c r="BJ287" i="3"/>
  <c r="BL286" i="3"/>
  <c r="BM285" i="3"/>
  <c r="BL284" i="3"/>
  <c r="BJ283" i="3"/>
  <c r="BL283" i="3"/>
  <c r="BN283" i="3"/>
  <c r="BJ282" i="3"/>
  <c r="BN282" i="3"/>
  <c r="BK282" i="3"/>
  <c r="BM281" i="3"/>
  <c r="BL280" i="3"/>
  <c r="BJ279" i="3"/>
  <c r="BJ278" i="3"/>
  <c r="BJ277" i="3"/>
  <c r="BM277" i="3"/>
  <c r="BL277" i="3"/>
  <c r="BN277" i="3"/>
  <c r="BL276" i="3"/>
  <c r="BJ276" i="3"/>
  <c r="BN276" i="3"/>
  <c r="BK276" i="3"/>
  <c r="BJ275" i="3"/>
  <c r="BM275" i="3"/>
  <c r="BL275" i="3"/>
  <c r="BL296" i="3"/>
  <c r="BM295" i="3"/>
  <c r="BJ294" i="3"/>
  <c r="BL293" i="3"/>
  <c r="BN293" i="3"/>
  <c r="BL291" i="3"/>
  <c r="BN291" i="3"/>
  <c r="BN290" i="3"/>
  <c r="BK290" i="3"/>
  <c r="BJ289" i="3"/>
  <c r="BN288" i="3"/>
  <c r="BK288" i="3"/>
  <c r="BL287" i="3"/>
  <c r="BN287" i="3"/>
  <c r="BN286" i="3"/>
  <c r="BK286" i="3"/>
  <c r="BJ285" i="3"/>
  <c r="BN284" i="3"/>
  <c r="BK284" i="3"/>
  <c r="BM283" i="3"/>
  <c r="BL282" i="3"/>
  <c r="BJ281" i="3"/>
  <c r="BL281" i="3"/>
  <c r="BN281" i="3"/>
  <c r="BJ280" i="3"/>
  <c r="BN280" i="3"/>
  <c r="BK280" i="3"/>
  <c r="BM279" i="3"/>
  <c r="BL279" i="3"/>
  <c r="BN279" i="3"/>
  <c r="BL278" i="3"/>
  <c r="BN278" i="3"/>
  <c r="BK278" i="3"/>
  <c r="BK295" i="3"/>
  <c r="BK293" i="3"/>
  <c r="BK291" i="3"/>
  <c r="BK289" i="3"/>
  <c r="BK287" i="3"/>
  <c r="BK285" i="3"/>
  <c r="BK283" i="3"/>
  <c r="BK281" i="3"/>
  <c r="BK279" i="3"/>
  <c r="BK277" i="3"/>
  <c r="BJ230" i="3"/>
  <c r="BL228" i="3"/>
  <c r="BN222" i="3"/>
  <c r="BJ214" i="3"/>
  <c r="BN210" i="3"/>
  <c r="BL208" i="3"/>
  <c r="BN206" i="3"/>
  <c r="BL204" i="3"/>
  <c r="BJ202" i="3"/>
  <c r="BM133" i="3"/>
  <c r="BJ133" i="3"/>
  <c r="BN275" i="3"/>
  <c r="BN273" i="3"/>
  <c r="BN271" i="3"/>
  <c r="BN269" i="3"/>
  <c r="BN267" i="3"/>
  <c r="BN265" i="3"/>
  <c r="BN263" i="3"/>
  <c r="BN261" i="3"/>
  <c r="BN259" i="3"/>
  <c r="BN257" i="3"/>
  <c r="BN255" i="3"/>
  <c r="BN253" i="3"/>
  <c r="BN251" i="3"/>
  <c r="BN249" i="3"/>
  <c r="BN247" i="3"/>
  <c r="BN245" i="3"/>
  <c r="BN243" i="3"/>
  <c r="BN241" i="3"/>
  <c r="BN239" i="3"/>
  <c r="BN237" i="3"/>
  <c r="BN235" i="3"/>
  <c r="BN233" i="3"/>
  <c r="BJ231" i="3"/>
  <c r="BL229" i="3"/>
  <c r="BJ227" i="3"/>
  <c r="BN227" i="3"/>
  <c r="BL225" i="3"/>
  <c r="BJ223" i="3"/>
  <c r="BN223" i="3"/>
  <c r="BL221" i="3"/>
  <c r="BJ219" i="3"/>
  <c r="BN219" i="3"/>
  <c r="BL217" i="3"/>
  <c r="BJ215" i="3"/>
  <c r="BN215" i="3"/>
  <c r="BL213" i="3"/>
  <c r="BJ211" i="3"/>
  <c r="BN211" i="3"/>
  <c r="BL209" i="3"/>
  <c r="BJ207" i="3"/>
  <c r="BN207" i="3"/>
  <c r="BL205" i="3"/>
  <c r="BJ203" i="3"/>
  <c r="BN203" i="3"/>
  <c r="BL201" i="3"/>
  <c r="BJ199" i="3"/>
  <c r="BN199" i="3"/>
  <c r="BM198" i="3"/>
  <c r="BL198" i="3"/>
  <c r="BJ197" i="3"/>
  <c r="BN197" i="3"/>
  <c r="BK197" i="3"/>
  <c r="BM196" i="3"/>
  <c r="BL196" i="3"/>
  <c r="BJ195" i="3"/>
  <c r="BN195" i="3"/>
  <c r="BK195" i="3"/>
  <c r="BM194" i="3"/>
  <c r="BL194" i="3"/>
  <c r="BJ193" i="3"/>
  <c r="BN193" i="3"/>
  <c r="BK193" i="3"/>
  <c r="BJ192" i="3"/>
  <c r="BM192" i="3"/>
  <c r="BL192" i="3"/>
  <c r="BN192" i="3"/>
  <c r="BJ226" i="3"/>
  <c r="BL224" i="3"/>
  <c r="BN218" i="3"/>
  <c r="BL216" i="3"/>
  <c r="BN133" i="3"/>
  <c r="BK133" i="3"/>
  <c r="BK126" i="3"/>
  <c r="BM126" i="3"/>
  <c r="BK274" i="3"/>
  <c r="BK272" i="3"/>
  <c r="BK270" i="3"/>
  <c r="BK268" i="3"/>
  <c r="BK266" i="3"/>
  <c r="BK264" i="3"/>
  <c r="BK262" i="3"/>
  <c r="BK260" i="3"/>
  <c r="BK258" i="3"/>
  <c r="BK256" i="3"/>
  <c r="BK254" i="3"/>
  <c r="BK252" i="3"/>
  <c r="BK250" i="3"/>
  <c r="BK248" i="3"/>
  <c r="BK246" i="3"/>
  <c r="BK244" i="3"/>
  <c r="BK242" i="3"/>
  <c r="BK240" i="3"/>
  <c r="BK238" i="3"/>
  <c r="BK236" i="3"/>
  <c r="BK234" i="3"/>
  <c r="BK232" i="3"/>
  <c r="BL230" i="3"/>
  <c r="BJ228" i="3"/>
  <c r="BN228" i="3"/>
  <c r="BL226" i="3"/>
  <c r="BJ224" i="3"/>
  <c r="BN224" i="3"/>
  <c r="BL222" i="3"/>
  <c r="BJ220" i="3"/>
  <c r="BN220" i="3"/>
  <c r="BL218" i="3"/>
  <c r="BJ216" i="3"/>
  <c r="BN216" i="3"/>
  <c r="BL214" i="3"/>
  <c r="BJ212" i="3"/>
  <c r="BN212" i="3"/>
  <c r="BL210" i="3"/>
  <c r="BJ208" i="3"/>
  <c r="BN208" i="3"/>
  <c r="BL206" i="3"/>
  <c r="BJ204" i="3"/>
  <c r="BN204" i="3"/>
  <c r="BL202" i="3"/>
  <c r="BJ200" i="3"/>
  <c r="BN200" i="3"/>
  <c r="BK198" i="3"/>
  <c r="BK196" i="3"/>
  <c r="BK194" i="3"/>
  <c r="BK192" i="3"/>
  <c r="BN230" i="3"/>
  <c r="BN226" i="3"/>
  <c r="BJ222" i="3"/>
  <c r="BL220" i="3"/>
  <c r="BJ218" i="3"/>
  <c r="BN214" i="3"/>
  <c r="BL212" i="3"/>
  <c r="BJ210" i="3"/>
  <c r="BJ206" i="3"/>
  <c r="BN202" i="3"/>
  <c r="BL200" i="3"/>
  <c r="BL133" i="3"/>
  <c r="BL126" i="3"/>
  <c r="BM101" i="3"/>
  <c r="BJ101" i="3"/>
  <c r="BK230" i="3"/>
  <c r="BJ229" i="3"/>
  <c r="BN229" i="3"/>
  <c r="BL227" i="3"/>
  <c r="BK226" i="3"/>
  <c r="BJ225" i="3"/>
  <c r="BN225" i="3"/>
  <c r="BL223" i="3"/>
  <c r="BK222" i="3"/>
  <c r="BJ221" i="3"/>
  <c r="BN221" i="3"/>
  <c r="BL219" i="3"/>
  <c r="BK218" i="3"/>
  <c r="BJ217" i="3"/>
  <c r="BN217" i="3"/>
  <c r="BL215" i="3"/>
  <c r="BK214" i="3"/>
  <c r="BJ213" i="3"/>
  <c r="BN213" i="3"/>
  <c r="BL211" i="3"/>
  <c r="BK210" i="3"/>
  <c r="BJ209" i="3"/>
  <c r="BN209" i="3"/>
  <c r="BL207" i="3"/>
  <c r="BK206" i="3"/>
  <c r="BJ205" i="3"/>
  <c r="BN205" i="3"/>
  <c r="BL203" i="3"/>
  <c r="BK202" i="3"/>
  <c r="BJ201" i="3"/>
  <c r="BN201" i="3"/>
  <c r="BL199" i="3"/>
  <c r="BJ198" i="3"/>
  <c r="BN198" i="3"/>
  <c r="BL197" i="3"/>
  <c r="BJ196" i="3"/>
  <c r="BN196" i="3"/>
  <c r="BL195" i="3"/>
  <c r="BJ194" i="3"/>
  <c r="BN194" i="3"/>
  <c r="BL193" i="3"/>
  <c r="BL191" i="3"/>
  <c r="BJ190" i="3"/>
  <c r="BL189" i="3"/>
  <c r="BJ188" i="3"/>
  <c r="BL187" i="3"/>
  <c r="BJ186" i="3"/>
  <c r="BL185" i="3"/>
  <c r="BJ184" i="3"/>
  <c r="BJ182" i="3"/>
  <c r="BL181" i="3"/>
  <c r="BL177" i="3"/>
  <c r="BJ176" i="3"/>
  <c r="BJ174" i="3"/>
  <c r="BL173" i="3"/>
  <c r="BJ172" i="3"/>
  <c r="BL171" i="3"/>
  <c r="BJ170" i="3"/>
  <c r="BJ168" i="3"/>
  <c r="BL167" i="3"/>
  <c r="BJ166" i="3"/>
  <c r="BL165" i="3"/>
  <c r="BJ164" i="3"/>
  <c r="BL163" i="3"/>
  <c r="BJ162" i="3"/>
  <c r="BL161" i="3"/>
  <c r="BJ160" i="3"/>
  <c r="BL141" i="3"/>
  <c r="BM141" i="3"/>
  <c r="BJ141" i="3"/>
  <c r="BN141" i="3"/>
  <c r="BK141" i="3"/>
  <c r="BL134" i="3"/>
  <c r="BN134" i="3"/>
  <c r="BL109" i="3"/>
  <c r="BM109" i="3"/>
  <c r="BJ109" i="3"/>
  <c r="BN109" i="3"/>
  <c r="BK109" i="3"/>
  <c r="BK102" i="3"/>
  <c r="BM102" i="3"/>
  <c r="BL102" i="3"/>
  <c r="BN102" i="3"/>
  <c r="BK191" i="3"/>
  <c r="BM190" i="3"/>
  <c r="BL190" i="3"/>
  <c r="BN190" i="3"/>
  <c r="BJ189" i="3"/>
  <c r="BN189" i="3"/>
  <c r="BK189" i="3"/>
  <c r="BM188" i="3"/>
  <c r="BL188" i="3"/>
  <c r="BN188" i="3"/>
  <c r="BJ187" i="3"/>
  <c r="BN187" i="3"/>
  <c r="BK187" i="3"/>
  <c r="BM186" i="3"/>
  <c r="BL186" i="3"/>
  <c r="BN186" i="3"/>
  <c r="BJ185" i="3"/>
  <c r="BN185" i="3"/>
  <c r="BK185" i="3"/>
  <c r="BM184" i="3"/>
  <c r="BL184" i="3"/>
  <c r="BN184" i="3"/>
  <c r="BL183" i="3"/>
  <c r="BJ183" i="3"/>
  <c r="BN183" i="3"/>
  <c r="BK183" i="3"/>
  <c r="BM182" i="3"/>
  <c r="BL182" i="3"/>
  <c r="BN182" i="3"/>
  <c r="BJ181" i="3"/>
  <c r="BN181" i="3"/>
  <c r="BK181" i="3"/>
  <c r="BJ180" i="3"/>
  <c r="BM180" i="3"/>
  <c r="BL180" i="3"/>
  <c r="BN180" i="3"/>
  <c r="BL179" i="3"/>
  <c r="BJ179" i="3"/>
  <c r="BN179" i="3"/>
  <c r="BK179" i="3"/>
  <c r="BJ178" i="3"/>
  <c r="BM178" i="3"/>
  <c r="BL178" i="3"/>
  <c r="BN178" i="3"/>
  <c r="BJ177" i="3"/>
  <c r="BN177" i="3"/>
  <c r="BK177" i="3"/>
  <c r="BM176" i="3"/>
  <c r="BL176" i="3"/>
  <c r="BN176" i="3"/>
  <c r="BL175" i="3"/>
  <c r="BJ175" i="3"/>
  <c r="BN175" i="3"/>
  <c r="BK175" i="3"/>
  <c r="BM174" i="3"/>
  <c r="BL174" i="3"/>
  <c r="BN174" i="3"/>
  <c r="BJ173" i="3"/>
  <c r="BN173" i="3"/>
  <c r="BK173" i="3"/>
  <c r="BM172" i="3"/>
  <c r="BL172" i="3"/>
  <c r="BN172" i="3"/>
  <c r="BJ171" i="3"/>
  <c r="BN171" i="3"/>
  <c r="BK171" i="3"/>
  <c r="BM170" i="3"/>
  <c r="BL170" i="3"/>
  <c r="BN170" i="3"/>
  <c r="BL169" i="3"/>
  <c r="BJ169" i="3"/>
  <c r="BN169" i="3"/>
  <c r="BK169" i="3"/>
  <c r="BM168" i="3"/>
  <c r="BL168" i="3"/>
  <c r="BN168" i="3"/>
  <c r="BJ167" i="3"/>
  <c r="BN167" i="3"/>
  <c r="BK167" i="3"/>
  <c r="BM166" i="3"/>
  <c r="BL166" i="3"/>
  <c r="BN166" i="3"/>
  <c r="BJ165" i="3"/>
  <c r="BN165" i="3"/>
  <c r="BK165" i="3"/>
  <c r="BM164" i="3"/>
  <c r="BL164" i="3"/>
  <c r="BN164" i="3"/>
  <c r="BJ163" i="3"/>
  <c r="BN163" i="3"/>
  <c r="BK163" i="3"/>
  <c r="BM162" i="3"/>
  <c r="BL162" i="3"/>
  <c r="BN162" i="3"/>
  <c r="BJ161" i="3"/>
  <c r="BN161" i="3"/>
  <c r="BK161" i="3"/>
  <c r="BM160" i="3"/>
  <c r="BL160" i="3"/>
  <c r="BN160" i="3"/>
  <c r="BL159" i="3"/>
  <c r="BL149" i="3"/>
  <c r="BM149" i="3"/>
  <c r="BJ149" i="3"/>
  <c r="BN149" i="3"/>
  <c r="BK149" i="3"/>
  <c r="BL142" i="3"/>
  <c r="BN142" i="3"/>
  <c r="BL117" i="3"/>
  <c r="BM117" i="3"/>
  <c r="BJ117" i="3"/>
  <c r="BN117" i="3"/>
  <c r="BK117" i="3"/>
  <c r="BK110" i="3"/>
  <c r="BM110" i="3"/>
  <c r="BL110" i="3"/>
  <c r="BN110" i="3"/>
  <c r="BN191" i="3"/>
  <c r="BK190" i="3"/>
  <c r="BK188" i="3"/>
  <c r="BK186" i="3"/>
  <c r="BK184" i="3"/>
  <c r="BK182" i="3"/>
  <c r="BK180" i="3"/>
  <c r="BK178" i="3"/>
  <c r="BK176" i="3"/>
  <c r="BK174" i="3"/>
  <c r="BK172" i="3"/>
  <c r="BK170" i="3"/>
  <c r="BK168" i="3"/>
  <c r="BK166" i="3"/>
  <c r="BK164" i="3"/>
  <c r="BK162" i="3"/>
  <c r="BK160" i="3"/>
  <c r="BJ159" i="3"/>
  <c r="BL157" i="3"/>
  <c r="BM157" i="3"/>
  <c r="BJ157" i="3"/>
  <c r="BK157" i="3"/>
  <c r="BN157" i="3"/>
  <c r="BL150" i="3"/>
  <c r="BN150" i="3"/>
  <c r="BL125" i="3"/>
  <c r="BM125" i="3"/>
  <c r="BJ125" i="3"/>
  <c r="BN125" i="3"/>
  <c r="BK125" i="3"/>
  <c r="BK118" i="3"/>
  <c r="BM118" i="3"/>
  <c r="BL118" i="3"/>
  <c r="BN118" i="3"/>
  <c r="BM158" i="3"/>
  <c r="BK158" i="3"/>
  <c r="BL156" i="3"/>
  <c r="BM155" i="3"/>
  <c r="BJ155" i="3"/>
  <c r="BN155" i="3"/>
  <c r="BK155" i="3"/>
  <c r="BM152" i="3"/>
  <c r="BK152" i="3"/>
  <c r="BL148" i="3"/>
  <c r="BM147" i="3"/>
  <c r="BJ147" i="3"/>
  <c r="BN147" i="3"/>
  <c r="BK147" i="3"/>
  <c r="BM144" i="3"/>
  <c r="BK144" i="3"/>
  <c r="BL140" i="3"/>
  <c r="BM139" i="3"/>
  <c r="BJ139" i="3"/>
  <c r="BN139" i="3"/>
  <c r="BK139" i="3"/>
  <c r="BM136" i="3"/>
  <c r="BK132" i="3"/>
  <c r="BM132" i="3"/>
  <c r="BL132" i="3"/>
  <c r="BM131" i="3"/>
  <c r="BJ131" i="3"/>
  <c r="BN131" i="3"/>
  <c r="BK131" i="3"/>
  <c r="BK124" i="3"/>
  <c r="BM124" i="3"/>
  <c r="BL124" i="3"/>
  <c r="BM123" i="3"/>
  <c r="BJ123" i="3"/>
  <c r="BN123" i="3"/>
  <c r="BK123" i="3"/>
  <c r="BK116" i="3"/>
  <c r="BM116" i="3"/>
  <c r="BL116" i="3"/>
  <c r="BM115" i="3"/>
  <c r="BJ115" i="3"/>
  <c r="BN115" i="3"/>
  <c r="BK115" i="3"/>
  <c r="BK108" i="3"/>
  <c r="BM108" i="3"/>
  <c r="BL108" i="3"/>
  <c r="BM107" i="3"/>
  <c r="BJ107" i="3"/>
  <c r="BN107" i="3"/>
  <c r="BK107" i="3"/>
  <c r="BL154" i="3"/>
  <c r="BM153" i="3"/>
  <c r="BJ153" i="3"/>
  <c r="BN153" i="3"/>
  <c r="BK153" i="3"/>
  <c r="BM150" i="3"/>
  <c r="BK150" i="3"/>
  <c r="BL146" i="3"/>
  <c r="BM145" i="3"/>
  <c r="BJ145" i="3"/>
  <c r="BN145" i="3"/>
  <c r="BK145" i="3"/>
  <c r="BM142" i="3"/>
  <c r="BK142" i="3"/>
  <c r="BL138" i="3"/>
  <c r="BM137" i="3"/>
  <c r="BJ137" i="3"/>
  <c r="BN137" i="3"/>
  <c r="BK137" i="3"/>
  <c r="BM134" i="3"/>
  <c r="BK134" i="3"/>
  <c r="BK130" i="3"/>
  <c r="BM130" i="3"/>
  <c r="BL130" i="3"/>
  <c r="BM129" i="3"/>
  <c r="BJ129" i="3"/>
  <c r="BN129" i="3"/>
  <c r="BK129" i="3"/>
  <c r="BK122" i="3"/>
  <c r="BM122" i="3"/>
  <c r="BL122" i="3"/>
  <c r="BM121" i="3"/>
  <c r="BJ121" i="3"/>
  <c r="BN121" i="3"/>
  <c r="BK121" i="3"/>
  <c r="BK114" i="3"/>
  <c r="BM114" i="3"/>
  <c r="BL114" i="3"/>
  <c r="BM113" i="3"/>
  <c r="BJ113" i="3"/>
  <c r="BN113" i="3"/>
  <c r="BK113" i="3"/>
  <c r="BK106" i="3"/>
  <c r="BM106" i="3"/>
  <c r="BL106" i="3"/>
  <c r="BM105" i="3"/>
  <c r="BJ105" i="3"/>
  <c r="BN105" i="3"/>
  <c r="BK105" i="3"/>
  <c r="BL152" i="3"/>
  <c r="BM151" i="3"/>
  <c r="BJ151" i="3"/>
  <c r="BN151" i="3"/>
  <c r="BK151" i="3"/>
  <c r="BL144" i="3"/>
  <c r="BM143" i="3"/>
  <c r="BJ143" i="3"/>
  <c r="BN143" i="3"/>
  <c r="BK143" i="3"/>
  <c r="BK136" i="3"/>
  <c r="BL136" i="3"/>
  <c r="BM135" i="3"/>
  <c r="BJ135" i="3"/>
  <c r="BN135" i="3"/>
  <c r="BK135" i="3"/>
  <c r="BK128" i="3"/>
  <c r="BM128" i="3"/>
  <c r="BL128" i="3"/>
  <c r="BM127" i="3"/>
  <c r="BJ127" i="3"/>
  <c r="BN127" i="3"/>
  <c r="BK127" i="3"/>
  <c r="BK120" i="3"/>
  <c r="BM120" i="3"/>
  <c r="BL120" i="3"/>
  <c r="BM119" i="3"/>
  <c r="BJ119" i="3"/>
  <c r="BN119" i="3"/>
  <c r="BK119" i="3"/>
  <c r="BK112" i="3"/>
  <c r="BM112" i="3"/>
  <c r="BL112" i="3"/>
  <c r="BM111" i="3"/>
  <c r="BJ111" i="3"/>
  <c r="BN111" i="3"/>
  <c r="BK111" i="3"/>
  <c r="BK104" i="3"/>
  <c r="BM104" i="3"/>
  <c r="BL104" i="3"/>
  <c r="BM103" i="3"/>
  <c r="BJ103" i="3"/>
  <c r="BN103" i="3"/>
  <c r="BK103" i="3"/>
  <c r="BK101" i="3"/>
  <c r="L183" i="3"/>
  <c r="L179" i="3"/>
  <c r="L175" i="3"/>
  <c r="L171" i="3"/>
  <c r="L167" i="3"/>
  <c r="L163" i="3"/>
  <c r="L159" i="3"/>
  <c r="L184" i="3"/>
  <c r="L180" i="3"/>
  <c r="L176" i="3"/>
  <c r="L172" i="3"/>
  <c r="L168" i="3"/>
  <c r="L164" i="3"/>
  <c r="L16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81" i="3"/>
  <c r="L77" i="3"/>
  <c r="L73" i="3"/>
  <c r="L69" i="3"/>
  <c r="L49" i="3"/>
  <c r="L45" i="3"/>
  <c r="L41" i="3"/>
  <c r="L37" i="3"/>
  <c r="L17" i="3"/>
  <c r="L53" i="3"/>
  <c r="L21" i="3"/>
  <c r="L85" i="3"/>
  <c r="L68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O11" i="3" s="1"/>
  <c r="L96" i="3"/>
  <c r="L63" i="3"/>
  <c r="L62" i="3"/>
  <c r="K16" i="3"/>
  <c r="K15" i="3"/>
  <c r="L14" i="3"/>
  <c r="N14" i="3" s="1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BA75" i="3" s="1"/>
  <c r="L74" i="3"/>
  <c r="K71" i="3"/>
  <c r="L67" i="3"/>
  <c r="AH67" i="3" s="1"/>
  <c r="L66" i="3"/>
  <c r="L64" i="3"/>
  <c r="K63" i="3"/>
  <c r="K62" i="3"/>
  <c r="L60" i="3"/>
  <c r="L59" i="3"/>
  <c r="L58" i="3"/>
  <c r="O58" i="3" s="1"/>
  <c r="L55" i="3"/>
  <c r="L54" i="3"/>
  <c r="BG53" i="3"/>
  <c r="L40" i="3"/>
  <c r="L39" i="3"/>
  <c r="L38" i="3"/>
  <c r="AQ37" i="3"/>
  <c r="AL37" i="3"/>
  <c r="L24" i="3"/>
  <c r="L23" i="3"/>
  <c r="L22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T58" i="3"/>
  <c r="AZ3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AG21" i="3" l="1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BN61" i="3" s="1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<sst xmlns="http://schemas.openxmlformats.org/spreadsheetml/2006/main" count="2577" uniqueCount="493">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</sst>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1.5</v>
      </c>
      <c r="D3">
        <v>1.1200000000000001</v>
      </c>
      <c r="E3">
        <v>1.02</v>
      </c>
    </row>
    <row r="4" spans="1:5" x14ac:dyDescent="0.25">
      <c r="A4" t="s">
        <v>10</v>
      </c>
      <c r="B4" t="s">
        <v>244</v>
      </c>
      <c r="C4">
        <v>1.5</v>
      </c>
      <c r="D4">
        <v>1.29</v>
      </c>
      <c r="E4">
        <v>1.2</v>
      </c>
    </row>
    <row r="5" spans="1:5" x14ac:dyDescent="0.25">
      <c r="A5" t="s">
        <v>10</v>
      </c>
      <c r="B5" t="s">
        <v>242</v>
      </c>
      <c r="C5">
        <v>1.5</v>
      </c>
      <c r="D5">
        <v>0.92</v>
      </c>
      <c r="E5">
        <v>1.1599999999999999</v>
      </c>
    </row>
    <row r="6" spans="1:5" x14ac:dyDescent="0.25">
      <c r="A6" t="s">
        <v>10</v>
      </c>
      <c r="B6" t="s">
        <v>49</v>
      </c>
      <c r="C6">
        <v>1.5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1.5</v>
      </c>
      <c r="D7">
        <v>1.25</v>
      </c>
      <c r="E7">
        <v>0.57999999999999996</v>
      </c>
    </row>
    <row r="8" spans="1:5" x14ac:dyDescent="0.25">
      <c r="A8" t="s">
        <v>10</v>
      </c>
      <c r="B8" t="s">
        <v>11</v>
      </c>
      <c r="C8">
        <v>1.5</v>
      </c>
      <c r="D8">
        <v>1</v>
      </c>
      <c r="E8">
        <v>1.1599999999999999</v>
      </c>
    </row>
    <row r="9" spans="1:5" x14ac:dyDescent="0.25">
      <c r="A9" t="s">
        <v>10</v>
      </c>
      <c r="B9" t="s">
        <v>46</v>
      </c>
      <c r="C9">
        <v>1.5</v>
      </c>
      <c r="D9">
        <v>1.42</v>
      </c>
      <c r="E9">
        <v>0.89</v>
      </c>
    </row>
    <row r="10" spans="1:5" x14ac:dyDescent="0.25">
      <c r="A10" t="s">
        <v>10</v>
      </c>
      <c r="B10" t="s">
        <v>240</v>
      </c>
      <c r="C10">
        <v>1.5</v>
      </c>
      <c r="D10">
        <v>1.04</v>
      </c>
      <c r="E10">
        <v>0.94</v>
      </c>
    </row>
    <row r="11" spans="1:5" x14ac:dyDescent="0.25">
      <c r="A11" t="s">
        <v>10</v>
      </c>
      <c r="B11" t="s">
        <v>44</v>
      </c>
      <c r="C11">
        <v>1.5</v>
      </c>
      <c r="D11">
        <v>0.96</v>
      </c>
      <c r="E11">
        <v>1.38</v>
      </c>
    </row>
    <row r="12" spans="1:5" x14ac:dyDescent="0.25">
      <c r="A12" t="s">
        <v>10</v>
      </c>
      <c r="B12" t="s">
        <v>50</v>
      </c>
      <c r="C12">
        <v>1.5</v>
      </c>
      <c r="D12">
        <v>1.04</v>
      </c>
      <c r="E12">
        <v>1.25</v>
      </c>
    </row>
    <row r="13" spans="1:5" x14ac:dyDescent="0.25">
      <c r="A13" t="s">
        <v>10</v>
      </c>
      <c r="B13" t="s">
        <v>45</v>
      </c>
      <c r="C13">
        <v>1.5</v>
      </c>
      <c r="D13">
        <v>0.62</v>
      </c>
      <c r="E13">
        <v>0.85</v>
      </c>
    </row>
    <row r="14" spans="1:5" x14ac:dyDescent="0.25">
      <c r="A14" t="s">
        <v>10</v>
      </c>
      <c r="B14" t="s">
        <v>43</v>
      </c>
      <c r="C14">
        <v>1.5</v>
      </c>
      <c r="D14">
        <v>1.33</v>
      </c>
      <c r="E14">
        <v>0.89</v>
      </c>
    </row>
    <row r="15" spans="1:5" x14ac:dyDescent="0.25">
      <c r="A15" t="s">
        <v>10</v>
      </c>
      <c r="B15" t="s">
        <v>247</v>
      </c>
      <c r="C15">
        <v>1.5</v>
      </c>
      <c r="D15">
        <v>0.96</v>
      </c>
      <c r="E15">
        <v>0.94</v>
      </c>
    </row>
    <row r="16" spans="1:5" x14ac:dyDescent="0.25">
      <c r="A16" t="s">
        <v>10</v>
      </c>
      <c r="B16" t="s">
        <v>246</v>
      </c>
      <c r="C16">
        <v>1.5</v>
      </c>
      <c r="D16">
        <v>0.83</v>
      </c>
      <c r="E16">
        <v>0.85</v>
      </c>
    </row>
    <row r="17" spans="1:5" x14ac:dyDescent="0.25">
      <c r="A17" t="s">
        <v>10</v>
      </c>
      <c r="B17" t="s">
        <v>243</v>
      </c>
      <c r="C17">
        <v>1.5</v>
      </c>
      <c r="D17">
        <v>0.96</v>
      </c>
      <c r="E17">
        <v>0.89</v>
      </c>
    </row>
    <row r="18" spans="1:5" x14ac:dyDescent="0.25">
      <c r="A18" t="s">
        <v>10</v>
      </c>
      <c r="B18" t="s">
        <v>47</v>
      </c>
      <c r="C18">
        <v>1.5</v>
      </c>
      <c r="D18">
        <v>0.75</v>
      </c>
      <c r="E18">
        <v>1.6</v>
      </c>
    </row>
    <row r="19" spans="1:5" x14ac:dyDescent="0.25">
      <c r="A19" t="s">
        <v>10</v>
      </c>
      <c r="B19" t="s">
        <v>48</v>
      </c>
      <c r="C19">
        <v>1.5</v>
      </c>
      <c r="D19">
        <v>0.88</v>
      </c>
      <c r="E19">
        <v>1.38</v>
      </c>
    </row>
    <row r="20" spans="1:5" x14ac:dyDescent="0.25">
      <c r="A20" t="s">
        <v>13</v>
      </c>
      <c r="B20" t="s">
        <v>58</v>
      </c>
      <c r="C20">
        <v>1.6049382716049401</v>
      </c>
      <c r="D20">
        <v>0.76</v>
      </c>
      <c r="E20">
        <v>1.1399999999999999</v>
      </c>
    </row>
    <row r="21" spans="1:5" x14ac:dyDescent="0.25">
      <c r="A21" t="s">
        <v>13</v>
      </c>
      <c r="B21" t="s">
        <v>248</v>
      </c>
      <c r="C21">
        <v>1.6049382716049401</v>
      </c>
      <c r="D21">
        <v>2.4</v>
      </c>
      <c r="E21">
        <v>1</v>
      </c>
    </row>
    <row r="22" spans="1:5" x14ac:dyDescent="0.25">
      <c r="A22" t="s">
        <v>13</v>
      </c>
      <c r="B22" t="s">
        <v>56</v>
      </c>
      <c r="C22">
        <v>1.6049382716049401</v>
      </c>
      <c r="D22">
        <v>0.45</v>
      </c>
      <c r="E22">
        <v>1.1399999999999999</v>
      </c>
    </row>
    <row r="23" spans="1:5" x14ac:dyDescent="0.25">
      <c r="A23" t="s">
        <v>13</v>
      </c>
      <c r="B23" t="s">
        <v>51</v>
      </c>
      <c r="C23">
        <v>1.6049382716049401</v>
      </c>
      <c r="D23">
        <v>1.34</v>
      </c>
      <c r="E23">
        <v>0.89</v>
      </c>
    </row>
    <row r="24" spans="1:5" x14ac:dyDescent="0.25">
      <c r="A24" t="s">
        <v>13</v>
      </c>
      <c r="B24" t="s">
        <v>250</v>
      </c>
      <c r="C24">
        <v>1.6049382716049401</v>
      </c>
      <c r="D24">
        <v>1.29</v>
      </c>
      <c r="E24">
        <v>0.83</v>
      </c>
    </row>
    <row r="25" spans="1:5" x14ac:dyDescent="0.25">
      <c r="A25" t="s">
        <v>13</v>
      </c>
      <c r="B25" t="s">
        <v>53</v>
      </c>
      <c r="C25">
        <v>1.6049382716049401</v>
      </c>
      <c r="D25">
        <v>0.67</v>
      </c>
      <c r="E25">
        <v>1.28</v>
      </c>
    </row>
    <row r="26" spans="1:5" x14ac:dyDescent="0.25">
      <c r="A26" t="s">
        <v>13</v>
      </c>
      <c r="B26" t="s">
        <v>249</v>
      </c>
      <c r="C26">
        <v>1.6049382716049401</v>
      </c>
      <c r="D26">
        <v>1.1599999999999999</v>
      </c>
      <c r="E26">
        <v>1.03</v>
      </c>
    </row>
    <row r="27" spans="1:5" x14ac:dyDescent="0.25">
      <c r="A27" t="s">
        <v>13</v>
      </c>
      <c r="B27" t="s">
        <v>54</v>
      </c>
      <c r="C27">
        <v>1.6049382716049401</v>
      </c>
      <c r="D27">
        <v>0.77</v>
      </c>
      <c r="E27">
        <v>1.34</v>
      </c>
    </row>
    <row r="28" spans="1:5" x14ac:dyDescent="0.25">
      <c r="A28" t="s">
        <v>13</v>
      </c>
      <c r="B28" t="s">
        <v>55</v>
      </c>
      <c r="C28">
        <v>1.6049382716049401</v>
      </c>
      <c r="D28">
        <v>1.1000000000000001</v>
      </c>
      <c r="E28">
        <v>1.06</v>
      </c>
    </row>
    <row r="29" spans="1:5" x14ac:dyDescent="0.25">
      <c r="A29" t="s">
        <v>13</v>
      </c>
      <c r="B29" t="s">
        <v>15</v>
      </c>
      <c r="C29">
        <v>1.6049382716049401</v>
      </c>
      <c r="D29">
        <v>1.2</v>
      </c>
      <c r="E29">
        <v>1.03</v>
      </c>
    </row>
    <row r="30" spans="1:5" x14ac:dyDescent="0.25">
      <c r="A30" t="s">
        <v>13</v>
      </c>
      <c r="B30" t="s">
        <v>52</v>
      </c>
      <c r="C30">
        <v>1.6049382716049401</v>
      </c>
      <c r="D30">
        <v>0.53</v>
      </c>
      <c r="E30">
        <v>1.08</v>
      </c>
    </row>
    <row r="31" spans="1:5" x14ac:dyDescent="0.25">
      <c r="A31" t="s">
        <v>13</v>
      </c>
      <c r="B31" t="s">
        <v>62</v>
      </c>
      <c r="C31">
        <v>1.6049382716049401</v>
      </c>
      <c r="D31">
        <v>0.98</v>
      </c>
      <c r="E31">
        <v>0.88</v>
      </c>
    </row>
    <row r="32" spans="1:5" x14ac:dyDescent="0.25">
      <c r="A32" t="s">
        <v>13</v>
      </c>
      <c r="B32" t="s">
        <v>60</v>
      </c>
      <c r="C32">
        <v>1.6049382716049401</v>
      </c>
      <c r="D32">
        <v>1.1100000000000001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1.6049382716049401</v>
      </c>
      <c r="D33">
        <v>0.36</v>
      </c>
      <c r="E33">
        <v>1.5</v>
      </c>
    </row>
    <row r="34" spans="1:5" x14ac:dyDescent="0.25">
      <c r="A34" t="s">
        <v>13</v>
      </c>
      <c r="B34" t="s">
        <v>61</v>
      </c>
      <c r="C34">
        <v>1.6049382716049401</v>
      </c>
      <c r="D34">
        <v>1.05</v>
      </c>
      <c r="E34">
        <v>0.95</v>
      </c>
    </row>
    <row r="35" spans="1:5" x14ac:dyDescent="0.25">
      <c r="A35" t="s">
        <v>13</v>
      </c>
      <c r="B35" t="s">
        <v>14</v>
      </c>
      <c r="C35">
        <v>1.6049382716049401</v>
      </c>
      <c r="D35">
        <v>1.1100000000000001</v>
      </c>
      <c r="E35">
        <v>0.77</v>
      </c>
    </row>
    <row r="36" spans="1:5" x14ac:dyDescent="0.25">
      <c r="A36" t="s">
        <v>13</v>
      </c>
      <c r="B36" t="s">
        <v>57</v>
      </c>
      <c r="C36">
        <v>1.6049382716049401</v>
      </c>
      <c r="D36">
        <v>0.62</v>
      </c>
      <c r="E36">
        <v>1.06</v>
      </c>
    </row>
    <row r="37" spans="1:5" x14ac:dyDescent="0.25">
      <c r="A37" t="s">
        <v>13</v>
      </c>
      <c r="B37" t="s">
        <v>59</v>
      </c>
      <c r="C37">
        <v>1.6049382716049401</v>
      </c>
      <c r="D37">
        <v>1.2</v>
      </c>
      <c r="E37">
        <v>0.45</v>
      </c>
    </row>
    <row r="38" spans="1:5" x14ac:dyDescent="0.25">
      <c r="A38" t="s">
        <v>16</v>
      </c>
      <c r="B38" t="s">
        <v>63</v>
      </c>
      <c r="C38">
        <v>1.55</v>
      </c>
      <c r="D38">
        <v>1.29</v>
      </c>
      <c r="E38">
        <v>0.63</v>
      </c>
    </row>
    <row r="39" spans="1:5" x14ac:dyDescent="0.25">
      <c r="A39" t="s">
        <v>16</v>
      </c>
      <c r="B39" t="s">
        <v>20</v>
      </c>
      <c r="C39">
        <v>1.55</v>
      </c>
      <c r="D39">
        <v>0.74</v>
      </c>
      <c r="E39">
        <v>1.08</v>
      </c>
    </row>
    <row r="40" spans="1:5" x14ac:dyDescent="0.25">
      <c r="A40" t="s">
        <v>16</v>
      </c>
      <c r="B40" t="s">
        <v>253</v>
      </c>
      <c r="C40">
        <v>1.55</v>
      </c>
      <c r="D40">
        <v>0.88</v>
      </c>
      <c r="E40">
        <v>1.08</v>
      </c>
    </row>
    <row r="41" spans="1:5" x14ac:dyDescent="0.25">
      <c r="A41" t="s">
        <v>16</v>
      </c>
      <c r="B41" t="s">
        <v>65</v>
      </c>
      <c r="C41">
        <v>1.55</v>
      </c>
      <c r="D41">
        <v>1.1399999999999999</v>
      </c>
      <c r="E41">
        <v>0.92</v>
      </c>
    </row>
    <row r="42" spans="1:5" x14ac:dyDescent="0.25">
      <c r="A42" t="s">
        <v>16</v>
      </c>
      <c r="B42" t="s">
        <v>66</v>
      </c>
      <c r="C42">
        <v>1.55</v>
      </c>
      <c r="D42">
        <v>1.0900000000000001</v>
      </c>
      <c r="E42">
        <v>0.98</v>
      </c>
    </row>
    <row r="43" spans="1:5" x14ac:dyDescent="0.25">
      <c r="A43" t="s">
        <v>16</v>
      </c>
      <c r="B43" t="s">
        <v>17</v>
      </c>
      <c r="C43">
        <v>1.55</v>
      </c>
      <c r="D43">
        <v>1.1399999999999999</v>
      </c>
      <c r="E43">
        <v>1.04</v>
      </c>
    </row>
    <row r="44" spans="1:5" x14ac:dyDescent="0.25">
      <c r="A44" t="s">
        <v>16</v>
      </c>
      <c r="B44" t="s">
        <v>322</v>
      </c>
      <c r="C44">
        <v>1.55</v>
      </c>
      <c r="D44">
        <v>1.44</v>
      </c>
      <c r="E44">
        <v>0.67</v>
      </c>
    </row>
    <row r="45" spans="1:5" x14ac:dyDescent="0.25">
      <c r="A45" t="s">
        <v>16</v>
      </c>
      <c r="B45" t="s">
        <v>67</v>
      </c>
      <c r="C45">
        <v>1.55</v>
      </c>
      <c r="D45">
        <v>1.24</v>
      </c>
      <c r="E45">
        <v>0.8</v>
      </c>
    </row>
    <row r="46" spans="1:5" x14ac:dyDescent="0.25">
      <c r="A46" t="s">
        <v>16</v>
      </c>
      <c r="B46" t="s">
        <v>252</v>
      </c>
      <c r="C46">
        <v>1.55</v>
      </c>
      <c r="D46">
        <v>1.1499999999999999</v>
      </c>
      <c r="E46">
        <v>0.63</v>
      </c>
    </row>
    <row r="47" spans="1:5" x14ac:dyDescent="0.25">
      <c r="A47" t="s">
        <v>16</v>
      </c>
      <c r="B47" t="s">
        <v>254</v>
      </c>
      <c r="C47">
        <v>1.55</v>
      </c>
      <c r="D47">
        <v>1.02</v>
      </c>
      <c r="E47">
        <v>0.93</v>
      </c>
    </row>
    <row r="48" spans="1:5" x14ac:dyDescent="0.25">
      <c r="A48" t="s">
        <v>16</v>
      </c>
      <c r="B48" t="s">
        <v>255</v>
      </c>
      <c r="C48">
        <v>1.55</v>
      </c>
      <c r="D48">
        <v>0.65</v>
      </c>
      <c r="E48">
        <v>0.8</v>
      </c>
    </row>
    <row r="49" spans="1:5" x14ac:dyDescent="0.25">
      <c r="A49" t="s">
        <v>16</v>
      </c>
      <c r="B49" t="s">
        <v>64</v>
      </c>
      <c r="C49">
        <v>1.55</v>
      </c>
      <c r="D49">
        <v>0.78</v>
      </c>
      <c r="E49">
        <v>1.1399999999999999</v>
      </c>
    </row>
    <row r="50" spans="1:5" x14ac:dyDescent="0.25">
      <c r="A50" t="s">
        <v>16</v>
      </c>
      <c r="B50" t="s">
        <v>323</v>
      </c>
      <c r="C50">
        <v>1.55</v>
      </c>
      <c r="D50">
        <v>0.65</v>
      </c>
      <c r="E50">
        <v>1.4</v>
      </c>
    </row>
    <row r="51" spans="1:5" x14ac:dyDescent="0.25">
      <c r="A51" t="s">
        <v>16</v>
      </c>
      <c r="B51" t="s">
        <v>18</v>
      </c>
      <c r="C51">
        <v>1.55</v>
      </c>
      <c r="D51">
        <v>1.1399999999999999</v>
      </c>
      <c r="E51">
        <v>1.17</v>
      </c>
    </row>
    <row r="52" spans="1:5" x14ac:dyDescent="0.25">
      <c r="A52" t="s">
        <v>16</v>
      </c>
      <c r="B52" t="s">
        <v>256</v>
      </c>
      <c r="C52">
        <v>1.55</v>
      </c>
      <c r="D52">
        <v>0.88</v>
      </c>
      <c r="E52">
        <v>0.97</v>
      </c>
    </row>
    <row r="53" spans="1:5" x14ac:dyDescent="0.25">
      <c r="A53" t="s">
        <v>16</v>
      </c>
      <c r="B53" t="s">
        <v>257</v>
      </c>
      <c r="C53">
        <v>1.55</v>
      </c>
      <c r="D53">
        <v>0.97</v>
      </c>
      <c r="E53">
        <v>1.03</v>
      </c>
    </row>
    <row r="54" spans="1:5" x14ac:dyDescent="0.25">
      <c r="A54" t="s">
        <v>16</v>
      </c>
      <c r="B54" t="s">
        <v>68</v>
      </c>
      <c r="C54">
        <v>1.55</v>
      </c>
      <c r="D54">
        <v>0.97</v>
      </c>
      <c r="E54">
        <v>1.25</v>
      </c>
    </row>
    <row r="55" spans="1:5" x14ac:dyDescent="0.25">
      <c r="A55" t="s">
        <v>16</v>
      </c>
      <c r="B55" t="s">
        <v>19</v>
      </c>
      <c r="C55">
        <v>1.55</v>
      </c>
      <c r="D55">
        <v>0.89</v>
      </c>
      <c r="E55">
        <v>1.53</v>
      </c>
    </row>
    <row r="56" spans="1:5" x14ac:dyDescent="0.25">
      <c r="A56" t="s">
        <v>69</v>
      </c>
      <c r="B56" t="s">
        <v>324</v>
      </c>
      <c r="C56">
        <v>1.34</v>
      </c>
      <c r="D56">
        <v>0.9</v>
      </c>
      <c r="E56">
        <v>0.91</v>
      </c>
    </row>
    <row r="57" spans="1:5" x14ac:dyDescent="0.25">
      <c r="A57" t="s">
        <v>69</v>
      </c>
      <c r="B57" t="s">
        <v>351</v>
      </c>
      <c r="C57">
        <v>1.34</v>
      </c>
      <c r="D57">
        <v>1.23</v>
      </c>
      <c r="E57">
        <v>1.03</v>
      </c>
    </row>
    <row r="58" spans="1:5" x14ac:dyDescent="0.25">
      <c r="A58" t="s">
        <v>69</v>
      </c>
      <c r="B58" t="s">
        <v>73</v>
      </c>
      <c r="C58">
        <v>1.34</v>
      </c>
      <c r="D58">
        <v>0.8</v>
      </c>
      <c r="E58">
        <v>0.96</v>
      </c>
    </row>
    <row r="59" spans="1:5" x14ac:dyDescent="0.25">
      <c r="A59" t="s">
        <v>69</v>
      </c>
      <c r="B59" t="s">
        <v>75</v>
      </c>
      <c r="C59">
        <v>1.34</v>
      </c>
      <c r="D59">
        <v>0.6</v>
      </c>
      <c r="E59">
        <v>0.81</v>
      </c>
    </row>
    <row r="60" spans="1:5" x14ac:dyDescent="0.25">
      <c r="A60" t="s">
        <v>69</v>
      </c>
      <c r="B60" t="s">
        <v>77</v>
      </c>
      <c r="C60">
        <v>1.34</v>
      </c>
      <c r="D60">
        <v>1.34</v>
      </c>
      <c r="E60">
        <v>0.81</v>
      </c>
    </row>
    <row r="61" spans="1:5" x14ac:dyDescent="0.25">
      <c r="A61" t="s">
        <v>69</v>
      </c>
      <c r="B61" t="s">
        <v>263</v>
      </c>
      <c r="C61">
        <v>1.34</v>
      </c>
      <c r="D61">
        <v>0.75</v>
      </c>
      <c r="E61">
        <v>1.06</v>
      </c>
    </row>
    <row r="62" spans="1:5" x14ac:dyDescent="0.25">
      <c r="A62" t="s">
        <v>69</v>
      </c>
      <c r="B62" t="s">
        <v>381</v>
      </c>
      <c r="C62">
        <v>1.34</v>
      </c>
      <c r="D62">
        <v>1</v>
      </c>
      <c r="E62">
        <v>1.1599999999999999</v>
      </c>
    </row>
    <row r="63" spans="1:5" x14ac:dyDescent="0.25">
      <c r="A63" t="s">
        <v>69</v>
      </c>
      <c r="B63" t="s">
        <v>76</v>
      </c>
      <c r="C63">
        <v>1.34</v>
      </c>
      <c r="D63">
        <v>0.42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1.34</v>
      </c>
      <c r="D64">
        <v>1.04</v>
      </c>
      <c r="E64">
        <v>0.91</v>
      </c>
    </row>
    <row r="65" spans="1:5" x14ac:dyDescent="0.25">
      <c r="A65" t="s">
        <v>69</v>
      </c>
      <c r="B65" t="s">
        <v>78</v>
      </c>
      <c r="C65">
        <v>1.34</v>
      </c>
      <c r="D65">
        <v>1.24</v>
      </c>
      <c r="E65">
        <v>1.06</v>
      </c>
    </row>
    <row r="66" spans="1:5" x14ac:dyDescent="0.25">
      <c r="A66" t="s">
        <v>69</v>
      </c>
      <c r="B66" t="s">
        <v>260</v>
      </c>
      <c r="C66">
        <v>1.34</v>
      </c>
      <c r="D66">
        <v>1.0900000000000001</v>
      </c>
      <c r="E66">
        <v>0.91</v>
      </c>
    </row>
    <row r="67" spans="1:5" x14ac:dyDescent="0.25">
      <c r="A67" t="s">
        <v>69</v>
      </c>
      <c r="B67" t="s">
        <v>262</v>
      </c>
      <c r="C67">
        <v>1.34</v>
      </c>
      <c r="D67">
        <v>1.68</v>
      </c>
      <c r="E67">
        <v>0.62</v>
      </c>
    </row>
    <row r="68" spans="1:5" x14ac:dyDescent="0.25">
      <c r="A68" t="s">
        <v>69</v>
      </c>
      <c r="B68" t="s">
        <v>261</v>
      </c>
      <c r="C68">
        <v>1.34</v>
      </c>
      <c r="D68">
        <v>1.54</v>
      </c>
      <c r="E68">
        <v>1.01</v>
      </c>
    </row>
    <row r="69" spans="1:5" x14ac:dyDescent="0.25">
      <c r="A69" t="s">
        <v>69</v>
      </c>
      <c r="B69" t="s">
        <v>325</v>
      </c>
      <c r="C69">
        <v>1.34</v>
      </c>
      <c r="D69">
        <v>0.95</v>
      </c>
      <c r="E69">
        <v>1.27</v>
      </c>
    </row>
    <row r="70" spans="1:5" x14ac:dyDescent="0.25">
      <c r="A70" t="s">
        <v>69</v>
      </c>
      <c r="B70" t="s">
        <v>258</v>
      </c>
      <c r="C70">
        <v>1.34</v>
      </c>
      <c r="D70">
        <v>0.5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1.34</v>
      </c>
      <c r="D71">
        <v>1.04</v>
      </c>
      <c r="E71">
        <v>1.01</v>
      </c>
    </row>
    <row r="72" spans="1:5" x14ac:dyDescent="0.25">
      <c r="A72" t="s">
        <v>69</v>
      </c>
      <c r="B72" t="s">
        <v>259</v>
      </c>
      <c r="C72">
        <v>1.34</v>
      </c>
      <c r="D72">
        <v>1.33</v>
      </c>
      <c r="E72">
        <v>0.76</v>
      </c>
    </row>
    <row r="73" spans="1:5" x14ac:dyDescent="0.25">
      <c r="A73" t="s">
        <v>69</v>
      </c>
      <c r="B73" t="s">
        <v>71</v>
      </c>
      <c r="C73">
        <v>1.34</v>
      </c>
      <c r="D73">
        <v>0.45</v>
      </c>
      <c r="E73">
        <v>1.67</v>
      </c>
    </row>
    <row r="74" spans="1:5" x14ac:dyDescent="0.25">
      <c r="A74" t="s">
        <v>69</v>
      </c>
      <c r="B74" t="s">
        <v>74</v>
      </c>
      <c r="C74">
        <v>1.34</v>
      </c>
      <c r="D74">
        <v>1.29</v>
      </c>
      <c r="E74">
        <v>0.91</v>
      </c>
    </row>
    <row r="75" spans="1:5" x14ac:dyDescent="0.25">
      <c r="A75" t="s">
        <v>69</v>
      </c>
      <c r="B75" t="s">
        <v>70</v>
      </c>
      <c r="C75">
        <v>1.34</v>
      </c>
      <c r="D75">
        <v>0.85</v>
      </c>
      <c r="E75">
        <v>0.91</v>
      </c>
    </row>
    <row r="76" spans="1:5" x14ac:dyDescent="0.25">
      <c r="A76" t="s">
        <v>80</v>
      </c>
      <c r="B76" t="s">
        <v>97</v>
      </c>
      <c r="C76">
        <v>1.2299578059071701</v>
      </c>
      <c r="D76">
        <v>1.02</v>
      </c>
      <c r="E76">
        <v>0.98</v>
      </c>
    </row>
    <row r="77" spans="1:5" x14ac:dyDescent="0.25">
      <c r="A77" t="s">
        <v>80</v>
      </c>
      <c r="B77" t="s">
        <v>82</v>
      </c>
      <c r="C77">
        <v>1.2299578059071701</v>
      </c>
      <c r="D77">
        <v>0.61</v>
      </c>
      <c r="E77">
        <v>1.57</v>
      </c>
    </row>
    <row r="78" spans="1:5" x14ac:dyDescent="0.25">
      <c r="A78" t="s">
        <v>80</v>
      </c>
      <c r="B78" t="s">
        <v>83</v>
      </c>
      <c r="C78">
        <v>1.2299578059071701</v>
      </c>
      <c r="D78">
        <v>1.02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1.2299578059071701</v>
      </c>
      <c r="D79">
        <v>1.46</v>
      </c>
      <c r="E79">
        <v>0.98</v>
      </c>
    </row>
    <row r="80" spans="1:5" x14ac:dyDescent="0.25">
      <c r="A80" t="s">
        <v>80</v>
      </c>
      <c r="B80" t="s">
        <v>359</v>
      </c>
      <c r="C80">
        <v>1.2299578059071701</v>
      </c>
      <c r="D80">
        <v>1.5</v>
      </c>
      <c r="E80">
        <v>0.98</v>
      </c>
    </row>
    <row r="81" spans="1:5" x14ac:dyDescent="0.25">
      <c r="A81" t="s">
        <v>80</v>
      </c>
      <c r="B81" t="s">
        <v>87</v>
      </c>
      <c r="C81">
        <v>1.2299578059071701</v>
      </c>
      <c r="D81">
        <v>0.61</v>
      </c>
      <c r="E81">
        <v>1.18</v>
      </c>
    </row>
    <row r="82" spans="1:5" x14ac:dyDescent="0.25">
      <c r="A82" t="s">
        <v>80</v>
      </c>
      <c r="B82" t="s">
        <v>89</v>
      </c>
      <c r="C82">
        <v>1.2299578059071701</v>
      </c>
      <c r="D82">
        <v>1.3</v>
      </c>
      <c r="E82">
        <v>1.08</v>
      </c>
    </row>
    <row r="83" spans="1:5" x14ac:dyDescent="0.25">
      <c r="A83" t="s">
        <v>80</v>
      </c>
      <c r="B83" t="s">
        <v>369</v>
      </c>
      <c r="C83">
        <v>1.2299578059071701</v>
      </c>
      <c r="D83">
        <v>0.89</v>
      </c>
      <c r="E83">
        <v>0.98</v>
      </c>
    </row>
    <row r="84" spans="1:5" x14ac:dyDescent="0.25">
      <c r="A84" t="s">
        <v>80</v>
      </c>
      <c r="B84" t="s">
        <v>91</v>
      </c>
      <c r="C84">
        <v>1.2299578059071701</v>
      </c>
      <c r="D84">
        <v>0.65</v>
      </c>
      <c r="E84">
        <v>0.98</v>
      </c>
    </row>
    <row r="85" spans="1:5" x14ac:dyDescent="0.25">
      <c r="A85" t="s">
        <v>80</v>
      </c>
      <c r="B85" t="s">
        <v>96</v>
      </c>
      <c r="C85">
        <v>1.2299578059071701</v>
      </c>
      <c r="D85">
        <v>1.1100000000000001</v>
      </c>
      <c r="E85">
        <v>0.98</v>
      </c>
    </row>
    <row r="86" spans="1:5" x14ac:dyDescent="0.25">
      <c r="A86" t="s">
        <v>80</v>
      </c>
      <c r="B86" t="s">
        <v>86</v>
      </c>
      <c r="C86">
        <v>1.2299578059071701</v>
      </c>
      <c r="D86">
        <v>0.98</v>
      </c>
      <c r="E86">
        <v>1.1399999999999999</v>
      </c>
    </row>
    <row r="87" spans="1:5" x14ac:dyDescent="0.25">
      <c r="A87" t="s">
        <v>80</v>
      </c>
      <c r="B87" t="s">
        <v>81</v>
      </c>
      <c r="C87">
        <v>1.2299578059071701</v>
      </c>
      <c r="D87">
        <v>1.06</v>
      </c>
      <c r="E87">
        <v>0.93</v>
      </c>
    </row>
    <row r="88" spans="1:5" x14ac:dyDescent="0.25">
      <c r="A88" t="s">
        <v>80</v>
      </c>
      <c r="B88" t="s">
        <v>94</v>
      </c>
      <c r="C88">
        <v>1.2299578059071701</v>
      </c>
      <c r="D88">
        <v>0.77</v>
      </c>
      <c r="E88">
        <v>0.79</v>
      </c>
    </row>
    <row r="89" spans="1:5" x14ac:dyDescent="0.25">
      <c r="A89" t="s">
        <v>80</v>
      </c>
      <c r="B89" t="s">
        <v>90</v>
      </c>
      <c r="C89">
        <v>1.2299578059071701</v>
      </c>
      <c r="D89">
        <v>1.38</v>
      </c>
      <c r="E89">
        <v>0.49</v>
      </c>
    </row>
    <row r="90" spans="1:5" x14ac:dyDescent="0.25">
      <c r="A90" t="s">
        <v>80</v>
      </c>
      <c r="B90" t="s">
        <v>93</v>
      </c>
      <c r="C90">
        <v>1.2299578059071701</v>
      </c>
      <c r="D90">
        <v>0.77</v>
      </c>
      <c r="E90">
        <v>0.93</v>
      </c>
    </row>
    <row r="91" spans="1:5" x14ac:dyDescent="0.25">
      <c r="A91" t="s">
        <v>80</v>
      </c>
      <c r="B91" t="s">
        <v>88</v>
      </c>
      <c r="C91">
        <v>1.2299578059071701</v>
      </c>
      <c r="D91">
        <v>0.65</v>
      </c>
      <c r="E91">
        <v>0.93</v>
      </c>
    </row>
    <row r="92" spans="1:5" x14ac:dyDescent="0.25">
      <c r="A92" t="s">
        <v>80</v>
      </c>
      <c r="B92" t="s">
        <v>410</v>
      </c>
      <c r="C92">
        <v>1.2299578059071701</v>
      </c>
      <c r="D92">
        <v>0.98</v>
      </c>
      <c r="E92">
        <v>1.08</v>
      </c>
    </row>
    <row r="93" spans="1:5" x14ac:dyDescent="0.25">
      <c r="A93" t="s">
        <v>80</v>
      </c>
      <c r="B93" t="s">
        <v>412</v>
      </c>
      <c r="C93">
        <v>1.2299578059071701</v>
      </c>
      <c r="D93">
        <v>1.3</v>
      </c>
      <c r="E93">
        <v>1.08</v>
      </c>
    </row>
    <row r="94" spans="1:5" x14ac:dyDescent="0.25">
      <c r="A94" t="s">
        <v>80</v>
      </c>
      <c r="B94" t="s">
        <v>92</v>
      </c>
      <c r="C94">
        <v>1.2299578059071701</v>
      </c>
      <c r="D94">
        <v>0.95</v>
      </c>
      <c r="E94">
        <v>1.58</v>
      </c>
    </row>
    <row r="95" spans="1:5" x14ac:dyDescent="0.25">
      <c r="A95" t="s">
        <v>80</v>
      </c>
      <c r="B95" t="s">
        <v>416</v>
      </c>
      <c r="C95">
        <v>1.2299578059071701</v>
      </c>
      <c r="D95">
        <v>0.86</v>
      </c>
      <c r="E95">
        <v>0.72</v>
      </c>
    </row>
    <row r="96" spans="1:5" x14ac:dyDescent="0.25">
      <c r="A96" t="s">
        <v>80</v>
      </c>
      <c r="B96" t="s">
        <v>84</v>
      </c>
      <c r="C96">
        <v>1.2299578059071701</v>
      </c>
      <c r="D96">
        <v>1.1000000000000001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1.2299578059071701</v>
      </c>
      <c r="D97">
        <v>0.93</v>
      </c>
      <c r="E97">
        <v>0.59</v>
      </c>
    </row>
    <row r="98" spans="1:5" x14ac:dyDescent="0.25">
      <c r="A98" t="s">
        <v>80</v>
      </c>
      <c r="B98" t="s">
        <v>95</v>
      </c>
      <c r="C98">
        <v>1.2299578059071701</v>
      </c>
      <c r="D98">
        <v>1.59</v>
      </c>
      <c r="E98">
        <v>0.59</v>
      </c>
    </row>
    <row r="99" spans="1:5" x14ac:dyDescent="0.25">
      <c r="A99" t="s">
        <v>80</v>
      </c>
      <c r="B99" t="s">
        <v>435</v>
      </c>
      <c r="C99">
        <v>1.2299578059071701</v>
      </c>
      <c r="D99">
        <v>0.53</v>
      </c>
      <c r="E99">
        <v>1.18</v>
      </c>
    </row>
    <row r="100" spans="1:5" x14ac:dyDescent="0.25">
      <c r="A100" t="s">
        <v>99</v>
      </c>
      <c r="B100" t="s">
        <v>100</v>
      </c>
      <c r="C100">
        <v>1.33549783549784</v>
      </c>
      <c r="D100">
        <v>0.79</v>
      </c>
      <c r="E100">
        <v>1.39</v>
      </c>
    </row>
    <row r="101" spans="1:5" x14ac:dyDescent="0.25">
      <c r="A101" t="s">
        <v>99</v>
      </c>
      <c r="B101" t="s">
        <v>102</v>
      </c>
      <c r="C101">
        <v>1.33549783549784</v>
      </c>
      <c r="D101">
        <v>0.95</v>
      </c>
      <c r="E101">
        <v>0.68</v>
      </c>
    </row>
    <row r="102" spans="1:5" x14ac:dyDescent="0.25">
      <c r="A102" t="s">
        <v>99</v>
      </c>
      <c r="B102" t="s">
        <v>111</v>
      </c>
      <c r="C102">
        <v>1.33549783549784</v>
      </c>
      <c r="D102">
        <v>1.08</v>
      </c>
      <c r="E102">
        <v>0.76</v>
      </c>
    </row>
    <row r="103" spans="1:5" x14ac:dyDescent="0.25">
      <c r="A103" t="s">
        <v>99</v>
      </c>
      <c r="B103" t="s">
        <v>104</v>
      </c>
      <c r="C103">
        <v>1.33549783549784</v>
      </c>
      <c r="D103">
        <v>0.86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1.33549783549784</v>
      </c>
      <c r="D104">
        <v>0.99</v>
      </c>
      <c r="E104">
        <v>1.57</v>
      </c>
    </row>
    <row r="105" spans="1:5" x14ac:dyDescent="0.25">
      <c r="A105" t="s">
        <v>99</v>
      </c>
      <c r="B105" t="s">
        <v>105</v>
      </c>
      <c r="C105">
        <v>1.33549783549784</v>
      </c>
      <c r="D105">
        <v>1.25</v>
      </c>
      <c r="E105">
        <v>1.48</v>
      </c>
    </row>
    <row r="106" spans="1:5" x14ac:dyDescent="0.25">
      <c r="A106" t="s">
        <v>99</v>
      </c>
      <c r="B106" t="s">
        <v>117</v>
      </c>
      <c r="C106">
        <v>1.33549783549784</v>
      </c>
      <c r="D106">
        <v>1.1000000000000001</v>
      </c>
      <c r="E106">
        <v>0.89</v>
      </c>
    </row>
    <row r="107" spans="1:5" x14ac:dyDescent="0.25">
      <c r="A107" t="s">
        <v>99</v>
      </c>
      <c r="B107" t="s">
        <v>121</v>
      </c>
      <c r="C107">
        <v>1.33549783549784</v>
      </c>
      <c r="D107">
        <v>1.26</v>
      </c>
      <c r="E107">
        <v>0.85</v>
      </c>
    </row>
    <row r="108" spans="1:5" x14ac:dyDescent="0.25">
      <c r="A108" t="s">
        <v>99</v>
      </c>
      <c r="B108" t="s">
        <v>108</v>
      </c>
      <c r="C108">
        <v>1.33549783549784</v>
      </c>
      <c r="D108">
        <v>0.9</v>
      </c>
      <c r="E108">
        <v>0.56999999999999995</v>
      </c>
    </row>
    <row r="109" spans="1:5" x14ac:dyDescent="0.25">
      <c r="A109" t="s">
        <v>99</v>
      </c>
      <c r="B109" t="s">
        <v>103</v>
      </c>
      <c r="C109">
        <v>1.33549783549784</v>
      </c>
      <c r="D109">
        <v>1.05</v>
      </c>
      <c r="E109">
        <v>1.1299999999999999</v>
      </c>
    </row>
    <row r="110" spans="1:5" x14ac:dyDescent="0.25">
      <c r="A110" t="s">
        <v>99</v>
      </c>
      <c r="B110" t="s">
        <v>110</v>
      </c>
      <c r="C110">
        <v>1.33549783549784</v>
      </c>
      <c r="D110">
        <v>0.94</v>
      </c>
      <c r="E110">
        <v>0.4</v>
      </c>
    </row>
    <row r="111" spans="1:5" x14ac:dyDescent="0.25">
      <c r="A111" t="s">
        <v>99</v>
      </c>
      <c r="B111" t="s">
        <v>107</v>
      </c>
      <c r="C111">
        <v>1.33549783549784</v>
      </c>
      <c r="D111">
        <v>0.82</v>
      </c>
      <c r="E111">
        <v>0.69</v>
      </c>
    </row>
    <row r="112" spans="1:5" x14ac:dyDescent="0.25">
      <c r="A112" t="s">
        <v>99</v>
      </c>
      <c r="B112" t="s">
        <v>395</v>
      </c>
      <c r="C112">
        <v>1.33549783549784</v>
      </c>
      <c r="D112">
        <v>1.1000000000000001</v>
      </c>
      <c r="E112">
        <v>1.1100000000000001</v>
      </c>
    </row>
    <row r="113" spans="1:5" x14ac:dyDescent="0.25">
      <c r="A113" t="s">
        <v>99</v>
      </c>
      <c r="B113" t="s">
        <v>115</v>
      </c>
      <c r="C113">
        <v>1.33549783549784</v>
      </c>
      <c r="D113">
        <v>1.1200000000000001</v>
      </c>
      <c r="E113">
        <v>1.01</v>
      </c>
    </row>
    <row r="114" spans="1:5" x14ac:dyDescent="0.25">
      <c r="A114" t="s">
        <v>99</v>
      </c>
      <c r="B114" t="s">
        <v>112</v>
      </c>
      <c r="C114">
        <v>1.33549783549784</v>
      </c>
      <c r="D114">
        <v>0.6</v>
      </c>
      <c r="E114">
        <v>0.89</v>
      </c>
    </row>
    <row r="115" spans="1:5" x14ac:dyDescent="0.25">
      <c r="A115" t="s">
        <v>99</v>
      </c>
      <c r="B115" t="s">
        <v>113</v>
      </c>
      <c r="C115">
        <v>1.33549783549784</v>
      </c>
      <c r="D115">
        <v>0.99</v>
      </c>
      <c r="E115">
        <v>0.72</v>
      </c>
    </row>
    <row r="116" spans="1:5" x14ac:dyDescent="0.25">
      <c r="A116" t="s">
        <v>99</v>
      </c>
      <c r="B116" t="s">
        <v>114</v>
      </c>
      <c r="C116">
        <v>1.33549783549784</v>
      </c>
      <c r="D116">
        <v>1.73</v>
      </c>
      <c r="E116">
        <v>0.64</v>
      </c>
    </row>
    <row r="117" spans="1:5" x14ac:dyDescent="0.25">
      <c r="A117" t="s">
        <v>99</v>
      </c>
      <c r="B117" t="s">
        <v>116</v>
      </c>
      <c r="C117">
        <v>1.33549783549784</v>
      </c>
      <c r="D117">
        <v>1.1200000000000001</v>
      </c>
      <c r="E117">
        <v>1.0900000000000001</v>
      </c>
    </row>
    <row r="118" spans="1:5" x14ac:dyDescent="0.25">
      <c r="A118" t="s">
        <v>99</v>
      </c>
      <c r="B118" t="s">
        <v>109</v>
      </c>
      <c r="C118">
        <v>1.33549783549784</v>
      </c>
      <c r="D118">
        <v>1.01</v>
      </c>
      <c r="E118">
        <v>0.85</v>
      </c>
    </row>
    <row r="119" spans="1:5" x14ac:dyDescent="0.25">
      <c r="A119" t="s">
        <v>99</v>
      </c>
      <c r="B119" t="s">
        <v>118</v>
      </c>
      <c r="C119">
        <v>1.33549783549784</v>
      </c>
      <c r="D119">
        <v>0.79</v>
      </c>
      <c r="E119">
        <v>1.62</v>
      </c>
    </row>
    <row r="120" spans="1:5" x14ac:dyDescent="0.25">
      <c r="A120" t="s">
        <v>99</v>
      </c>
      <c r="B120" t="s">
        <v>417</v>
      </c>
      <c r="C120">
        <v>1.33549783549784</v>
      </c>
      <c r="D120">
        <v>1.04</v>
      </c>
      <c r="E120">
        <v>1.03</v>
      </c>
    </row>
    <row r="121" spans="1:5" x14ac:dyDescent="0.25">
      <c r="A121" t="s">
        <v>99</v>
      </c>
      <c r="B121" t="s">
        <v>101</v>
      </c>
      <c r="C121">
        <v>1.33549783549784</v>
      </c>
      <c r="D121">
        <v>1.06</v>
      </c>
      <c r="E121">
        <v>0.77</v>
      </c>
    </row>
    <row r="122" spans="1:5" x14ac:dyDescent="0.25">
      <c r="A122" t="s">
        <v>99</v>
      </c>
      <c r="B122" t="s">
        <v>120</v>
      </c>
      <c r="C122">
        <v>1.33549783549784</v>
      </c>
      <c r="D122">
        <v>0.79</v>
      </c>
      <c r="E122">
        <v>1.29</v>
      </c>
    </row>
    <row r="123" spans="1:5" x14ac:dyDescent="0.25">
      <c r="A123" t="s">
        <v>99</v>
      </c>
      <c r="B123" t="s">
        <v>119</v>
      </c>
      <c r="C123">
        <v>1.33549783549784</v>
      </c>
      <c r="D123">
        <v>0.71</v>
      </c>
      <c r="E123">
        <v>1.53</v>
      </c>
    </row>
    <row r="124" spans="1:5" x14ac:dyDescent="0.25">
      <c r="A124" t="s">
        <v>122</v>
      </c>
      <c r="B124" t="s">
        <v>123</v>
      </c>
      <c r="C124">
        <v>1.2585470085470101</v>
      </c>
      <c r="D124">
        <v>1.1299999999999999</v>
      </c>
      <c r="E124">
        <v>1.2</v>
      </c>
    </row>
    <row r="125" spans="1:5" x14ac:dyDescent="0.25">
      <c r="A125" t="s">
        <v>122</v>
      </c>
      <c r="B125" t="s">
        <v>125</v>
      </c>
      <c r="C125">
        <v>1.2585470085470101</v>
      </c>
      <c r="D125">
        <v>0.91</v>
      </c>
      <c r="E125">
        <v>0.91</v>
      </c>
    </row>
    <row r="126" spans="1:5" x14ac:dyDescent="0.25">
      <c r="A126" t="s">
        <v>122</v>
      </c>
      <c r="B126" t="s">
        <v>127</v>
      </c>
      <c r="C126">
        <v>1.2585470085470101</v>
      </c>
      <c r="D126">
        <v>0.93</v>
      </c>
      <c r="E126">
        <v>0.76</v>
      </c>
    </row>
    <row r="127" spans="1:5" x14ac:dyDescent="0.25">
      <c r="A127" t="s">
        <v>122</v>
      </c>
      <c r="B127" t="s">
        <v>130</v>
      </c>
      <c r="C127">
        <v>1.2585470085470101</v>
      </c>
      <c r="D127">
        <v>1.03</v>
      </c>
      <c r="E127">
        <v>0.68</v>
      </c>
    </row>
    <row r="128" spans="1:5" x14ac:dyDescent="0.25">
      <c r="A128" t="s">
        <v>122</v>
      </c>
      <c r="B128" t="s">
        <v>362</v>
      </c>
      <c r="C128">
        <v>1.2585470085470101</v>
      </c>
      <c r="D128">
        <v>1.47</v>
      </c>
      <c r="E128">
        <v>1.0900000000000001</v>
      </c>
    </row>
    <row r="129" spans="1:5" x14ac:dyDescent="0.25">
      <c r="A129" t="s">
        <v>122</v>
      </c>
      <c r="B129" t="s">
        <v>126</v>
      </c>
      <c r="C129">
        <v>1.2585470085470101</v>
      </c>
      <c r="D129">
        <v>1.25</v>
      </c>
      <c r="E129">
        <v>0.91</v>
      </c>
    </row>
    <row r="130" spans="1:5" x14ac:dyDescent="0.25">
      <c r="A130" t="s">
        <v>122</v>
      </c>
      <c r="B130" t="s">
        <v>129</v>
      </c>
      <c r="C130">
        <v>1.2585470085470101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1.2585470085470101</v>
      </c>
      <c r="D131">
        <v>1.1100000000000001</v>
      </c>
      <c r="E131">
        <v>1.05</v>
      </c>
    </row>
    <row r="132" spans="1:5" x14ac:dyDescent="0.25">
      <c r="A132" t="s">
        <v>122</v>
      </c>
      <c r="B132" t="s">
        <v>136</v>
      </c>
      <c r="C132">
        <v>1.2585470085470101</v>
      </c>
      <c r="D132">
        <v>1.42</v>
      </c>
      <c r="E132">
        <v>0.81</v>
      </c>
    </row>
    <row r="133" spans="1:5" x14ac:dyDescent="0.25">
      <c r="A133" t="s">
        <v>122</v>
      </c>
      <c r="B133" t="s">
        <v>131</v>
      </c>
      <c r="C133">
        <v>1.2585470085470101</v>
      </c>
      <c r="D133">
        <v>1.0900000000000001</v>
      </c>
      <c r="E133">
        <v>1.05</v>
      </c>
    </row>
    <row r="134" spans="1:5" x14ac:dyDescent="0.25">
      <c r="A134" t="s">
        <v>122</v>
      </c>
      <c r="B134" t="s">
        <v>133</v>
      </c>
      <c r="C134">
        <v>1.2585470085470101</v>
      </c>
      <c r="D134">
        <v>0.56000000000000005</v>
      </c>
      <c r="E134">
        <v>1.18</v>
      </c>
    </row>
    <row r="135" spans="1:5" x14ac:dyDescent="0.25">
      <c r="A135" t="s">
        <v>122</v>
      </c>
      <c r="B135" t="s">
        <v>135</v>
      </c>
      <c r="C135">
        <v>1.2585470085470101</v>
      </c>
      <c r="D135">
        <v>0.63</v>
      </c>
      <c r="E135">
        <v>0.91</v>
      </c>
    </row>
    <row r="136" spans="1:5" x14ac:dyDescent="0.25">
      <c r="A136" t="s">
        <v>122</v>
      </c>
      <c r="B136" t="s">
        <v>137</v>
      </c>
      <c r="C136">
        <v>1.2585470085470101</v>
      </c>
      <c r="D136">
        <v>1.03</v>
      </c>
      <c r="E136">
        <v>0.82</v>
      </c>
    </row>
    <row r="137" spans="1:5" x14ac:dyDescent="0.25">
      <c r="A137" t="s">
        <v>122</v>
      </c>
      <c r="B137" t="s">
        <v>401</v>
      </c>
      <c r="C137">
        <v>1.2585470085470101</v>
      </c>
      <c r="D137">
        <v>0.99</v>
      </c>
      <c r="E137">
        <v>1.32</v>
      </c>
    </row>
    <row r="138" spans="1:5" x14ac:dyDescent="0.25">
      <c r="A138" t="s">
        <v>122</v>
      </c>
      <c r="B138" t="s">
        <v>138</v>
      </c>
      <c r="C138">
        <v>1.2585470085470101</v>
      </c>
      <c r="D138">
        <v>1.17</v>
      </c>
      <c r="E138">
        <v>1.05</v>
      </c>
    </row>
    <row r="139" spans="1:5" x14ac:dyDescent="0.25">
      <c r="A139" t="s">
        <v>122</v>
      </c>
      <c r="B139" t="s">
        <v>139</v>
      </c>
      <c r="C139">
        <v>1.2585470085470101</v>
      </c>
      <c r="D139">
        <v>0.88</v>
      </c>
      <c r="E139">
        <v>0.81</v>
      </c>
    </row>
    <row r="140" spans="1:5" x14ac:dyDescent="0.25">
      <c r="A140" t="s">
        <v>122</v>
      </c>
      <c r="B140" t="s">
        <v>144</v>
      </c>
      <c r="C140">
        <v>1.2585470085470101</v>
      </c>
      <c r="D140">
        <v>0.99</v>
      </c>
      <c r="E140">
        <v>1.59</v>
      </c>
    </row>
    <row r="141" spans="1:5" x14ac:dyDescent="0.25">
      <c r="A141" t="s">
        <v>122</v>
      </c>
      <c r="B141" t="s">
        <v>132</v>
      </c>
      <c r="C141">
        <v>1.2585470085470101</v>
      </c>
      <c r="D141">
        <v>0.95</v>
      </c>
      <c r="E141">
        <v>0.95</v>
      </c>
    </row>
    <row r="142" spans="1:5" x14ac:dyDescent="0.25">
      <c r="A142" t="s">
        <v>122</v>
      </c>
      <c r="B142" t="s">
        <v>140</v>
      </c>
      <c r="C142">
        <v>1.2585470085470101</v>
      </c>
      <c r="D142">
        <v>1.21</v>
      </c>
      <c r="E142">
        <v>0.62</v>
      </c>
    </row>
    <row r="143" spans="1:5" x14ac:dyDescent="0.25">
      <c r="A143" t="s">
        <v>122</v>
      </c>
      <c r="B143" t="s">
        <v>124</v>
      </c>
      <c r="C143">
        <v>1.2585470085470101</v>
      </c>
      <c r="D143">
        <v>0.87</v>
      </c>
      <c r="E143">
        <v>1.1399999999999999</v>
      </c>
    </row>
    <row r="144" spans="1:5" x14ac:dyDescent="0.25">
      <c r="A144" t="s">
        <v>122</v>
      </c>
      <c r="B144" t="s">
        <v>134</v>
      </c>
      <c r="C144">
        <v>1.2585470085470101</v>
      </c>
      <c r="D144">
        <v>0.52</v>
      </c>
      <c r="E144">
        <v>1.23</v>
      </c>
    </row>
    <row r="145" spans="1:5" x14ac:dyDescent="0.25">
      <c r="A145" t="s">
        <v>122</v>
      </c>
      <c r="B145" t="s">
        <v>141</v>
      </c>
      <c r="C145">
        <v>1.2585470085470101</v>
      </c>
      <c r="D145">
        <v>0.91</v>
      </c>
      <c r="E145">
        <v>0.68</v>
      </c>
    </row>
    <row r="146" spans="1:5" x14ac:dyDescent="0.25">
      <c r="A146" t="s">
        <v>122</v>
      </c>
      <c r="B146" t="s">
        <v>142</v>
      </c>
      <c r="C146">
        <v>1.2585470085470101</v>
      </c>
      <c r="D146">
        <v>1.1499999999999999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1.2585470085470101</v>
      </c>
      <c r="D147">
        <v>0.71</v>
      </c>
      <c r="E147">
        <v>1.05</v>
      </c>
    </row>
    <row r="148" spans="1:5" x14ac:dyDescent="0.25">
      <c r="A148" t="s">
        <v>145</v>
      </c>
      <c r="B148" t="s">
        <v>347</v>
      </c>
      <c r="C148">
        <v>1.42165242165242</v>
      </c>
      <c r="D148">
        <v>0.98</v>
      </c>
      <c r="E148">
        <v>1.31</v>
      </c>
    </row>
    <row r="149" spans="1:5" x14ac:dyDescent="0.25">
      <c r="A149" t="s">
        <v>145</v>
      </c>
      <c r="B149" t="s">
        <v>349</v>
      </c>
      <c r="C149">
        <v>1.42165242165242</v>
      </c>
      <c r="D149">
        <v>0.85</v>
      </c>
      <c r="E149">
        <v>0.92</v>
      </c>
    </row>
    <row r="150" spans="1:5" x14ac:dyDescent="0.25">
      <c r="A150" t="s">
        <v>145</v>
      </c>
      <c r="B150" t="s">
        <v>355</v>
      </c>
      <c r="C150">
        <v>1.42165242165242</v>
      </c>
      <c r="D150">
        <v>0.35</v>
      </c>
      <c r="E150">
        <v>1.71</v>
      </c>
    </row>
    <row r="151" spans="1:5" x14ac:dyDescent="0.25">
      <c r="A151" t="s">
        <v>145</v>
      </c>
      <c r="B151" t="s">
        <v>357</v>
      </c>
      <c r="C151">
        <v>1.42165242165242</v>
      </c>
      <c r="D151">
        <v>0.7</v>
      </c>
      <c r="E151">
        <v>0.91</v>
      </c>
    </row>
    <row r="152" spans="1:5" x14ac:dyDescent="0.25">
      <c r="A152" t="s">
        <v>145</v>
      </c>
      <c r="B152" t="s">
        <v>360</v>
      </c>
      <c r="C152">
        <v>1.42165242165242</v>
      </c>
      <c r="D152">
        <v>1.17</v>
      </c>
      <c r="E152">
        <v>1.28</v>
      </c>
    </row>
    <row r="153" spans="1:5" x14ac:dyDescent="0.25">
      <c r="A153" t="s">
        <v>145</v>
      </c>
      <c r="B153" t="s">
        <v>366</v>
      </c>
      <c r="C153">
        <v>1.42165242165242</v>
      </c>
      <c r="D153">
        <v>1.21</v>
      </c>
      <c r="E153">
        <v>0.67</v>
      </c>
    </row>
    <row r="154" spans="1:5" x14ac:dyDescent="0.25">
      <c r="A154" t="s">
        <v>145</v>
      </c>
      <c r="B154" t="s">
        <v>371</v>
      </c>
      <c r="C154">
        <v>1.42165242165242</v>
      </c>
      <c r="D154">
        <v>0.66</v>
      </c>
      <c r="E154">
        <v>0.96</v>
      </c>
    </row>
    <row r="155" spans="1:5" x14ac:dyDescent="0.25">
      <c r="A155" t="s">
        <v>145</v>
      </c>
      <c r="B155" t="s">
        <v>149</v>
      </c>
      <c r="C155">
        <v>1.42165242165242</v>
      </c>
      <c r="D155">
        <v>0.7</v>
      </c>
      <c r="E155">
        <v>1.71</v>
      </c>
    </row>
    <row r="156" spans="1:5" x14ac:dyDescent="0.25">
      <c r="A156" t="s">
        <v>145</v>
      </c>
      <c r="B156" t="s">
        <v>375</v>
      </c>
      <c r="C156">
        <v>1.42165242165242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1.42165242165242</v>
      </c>
      <c r="D157">
        <v>1.31</v>
      </c>
      <c r="E157">
        <v>1.1000000000000001</v>
      </c>
    </row>
    <row r="158" spans="1:5" x14ac:dyDescent="0.25">
      <c r="A158" t="s">
        <v>145</v>
      </c>
      <c r="B158" t="s">
        <v>389</v>
      </c>
      <c r="C158">
        <v>1.42165242165242</v>
      </c>
      <c r="D158">
        <v>1.03</v>
      </c>
      <c r="E158">
        <v>0.71</v>
      </c>
    </row>
    <row r="159" spans="1:5" x14ac:dyDescent="0.25">
      <c r="A159" t="s">
        <v>145</v>
      </c>
      <c r="B159" t="s">
        <v>391</v>
      </c>
      <c r="C159">
        <v>1.42165242165242</v>
      </c>
      <c r="D159">
        <v>1.06</v>
      </c>
      <c r="E159">
        <v>1.34</v>
      </c>
    </row>
    <row r="160" spans="1:5" x14ac:dyDescent="0.25">
      <c r="A160" t="s">
        <v>145</v>
      </c>
      <c r="B160" t="s">
        <v>146</v>
      </c>
      <c r="C160">
        <v>1.42165242165242</v>
      </c>
      <c r="D160">
        <v>1.26</v>
      </c>
      <c r="E160">
        <v>1.28</v>
      </c>
    </row>
    <row r="161" spans="1:5" x14ac:dyDescent="0.25">
      <c r="A161" t="s">
        <v>145</v>
      </c>
      <c r="B161" t="s">
        <v>404</v>
      </c>
      <c r="C161">
        <v>1.42165242165242</v>
      </c>
      <c r="D161">
        <v>1.03</v>
      </c>
      <c r="E161">
        <v>0.76</v>
      </c>
    </row>
    <row r="162" spans="1:5" x14ac:dyDescent="0.25">
      <c r="A162" t="s">
        <v>145</v>
      </c>
      <c r="B162" t="s">
        <v>419</v>
      </c>
      <c r="C162">
        <v>1.42165242165242</v>
      </c>
      <c r="D162">
        <v>0.95</v>
      </c>
      <c r="E162">
        <v>0.73</v>
      </c>
    </row>
    <row r="163" spans="1:5" x14ac:dyDescent="0.25">
      <c r="A163" t="s">
        <v>145</v>
      </c>
      <c r="B163" t="s">
        <v>423</v>
      </c>
      <c r="C163">
        <v>1.42165242165242</v>
      </c>
      <c r="D163">
        <v>0.88</v>
      </c>
      <c r="E163">
        <v>0.54</v>
      </c>
    </row>
    <row r="164" spans="1:5" x14ac:dyDescent="0.25">
      <c r="A164" t="s">
        <v>145</v>
      </c>
      <c r="B164" t="s">
        <v>425</v>
      </c>
      <c r="C164">
        <v>1.42165242165242</v>
      </c>
      <c r="D164">
        <v>1.45</v>
      </c>
      <c r="E164">
        <v>0.68</v>
      </c>
    </row>
    <row r="165" spans="1:5" x14ac:dyDescent="0.25">
      <c r="A165" t="s">
        <v>145</v>
      </c>
      <c r="B165" t="s">
        <v>427</v>
      </c>
      <c r="C165">
        <v>1.42165242165242</v>
      </c>
      <c r="D165">
        <v>1.1000000000000001</v>
      </c>
      <c r="E165">
        <v>0.7</v>
      </c>
    </row>
    <row r="166" spans="1:5" x14ac:dyDescent="0.25">
      <c r="A166" t="s">
        <v>145</v>
      </c>
      <c r="B166" t="s">
        <v>432</v>
      </c>
      <c r="C166">
        <v>1.42165242165242</v>
      </c>
      <c r="D166">
        <v>1.36</v>
      </c>
      <c r="E166">
        <v>1.48</v>
      </c>
    </row>
    <row r="167" spans="1:5" x14ac:dyDescent="0.25">
      <c r="A167" t="s">
        <v>145</v>
      </c>
      <c r="B167" t="s">
        <v>433</v>
      </c>
      <c r="C167">
        <v>1.42165242165242</v>
      </c>
      <c r="D167">
        <v>0.91</v>
      </c>
      <c r="E167">
        <v>1.36</v>
      </c>
    </row>
    <row r="168" spans="1:5" x14ac:dyDescent="0.25">
      <c r="A168" t="s">
        <v>145</v>
      </c>
      <c r="B168" t="s">
        <v>434</v>
      </c>
      <c r="C168">
        <v>1.42165242165242</v>
      </c>
      <c r="D168">
        <v>0.89</v>
      </c>
      <c r="E168">
        <v>0.8</v>
      </c>
    </row>
    <row r="169" spans="1:5" x14ac:dyDescent="0.25">
      <c r="A169" t="s">
        <v>145</v>
      </c>
      <c r="B169" t="s">
        <v>148</v>
      </c>
      <c r="C169">
        <v>1.42165242165242</v>
      </c>
      <c r="D169">
        <v>1.1000000000000001</v>
      </c>
      <c r="E169">
        <v>0.54</v>
      </c>
    </row>
    <row r="170" spans="1:5" x14ac:dyDescent="0.25">
      <c r="A170" t="s">
        <v>145</v>
      </c>
      <c r="B170" t="s">
        <v>147</v>
      </c>
      <c r="C170">
        <v>1.42165242165242</v>
      </c>
      <c r="D170">
        <v>1.19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1.3612903225806501</v>
      </c>
      <c r="D171">
        <v>0.78</v>
      </c>
      <c r="E171">
        <v>1.05</v>
      </c>
    </row>
    <row r="172" spans="1:5" x14ac:dyDescent="0.25">
      <c r="A172" t="s">
        <v>21</v>
      </c>
      <c r="B172" t="s">
        <v>269</v>
      </c>
      <c r="C172">
        <v>1.3612903225806501</v>
      </c>
      <c r="D172">
        <v>0.69</v>
      </c>
      <c r="E172">
        <v>0.85</v>
      </c>
    </row>
    <row r="173" spans="1:5" x14ac:dyDescent="0.25">
      <c r="A173" t="s">
        <v>21</v>
      </c>
      <c r="B173" t="s">
        <v>264</v>
      </c>
      <c r="C173">
        <v>1.3612903225806501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1.3612903225806501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1.3612903225806501</v>
      </c>
      <c r="D175">
        <v>1.08</v>
      </c>
      <c r="E175">
        <v>1.05</v>
      </c>
    </row>
    <row r="176" spans="1:5" x14ac:dyDescent="0.25">
      <c r="A176" t="s">
        <v>21</v>
      </c>
      <c r="B176" t="s">
        <v>272</v>
      </c>
      <c r="C176">
        <v>1.3612903225806501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1.3612903225806501</v>
      </c>
      <c r="D177">
        <v>1.06</v>
      </c>
      <c r="E177">
        <v>1.27</v>
      </c>
    </row>
    <row r="178" spans="1:5" x14ac:dyDescent="0.25">
      <c r="A178" t="s">
        <v>21</v>
      </c>
      <c r="B178" t="s">
        <v>274</v>
      </c>
      <c r="C178">
        <v>1.3612903225806501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1.3612903225806501</v>
      </c>
      <c r="D179">
        <v>1.1499999999999999</v>
      </c>
      <c r="E179">
        <v>0.85</v>
      </c>
    </row>
    <row r="180" spans="1:5" x14ac:dyDescent="0.25">
      <c r="A180" t="s">
        <v>21</v>
      </c>
      <c r="B180" t="s">
        <v>275</v>
      </c>
      <c r="C180">
        <v>1.3612903225806501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1.3612903225806501</v>
      </c>
      <c r="D181">
        <v>1.65</v>
      </c>
      <c r="E181">
        <v>0.8</v>
      </c>
    </row>
    <row r="182" spans="1:5" x14ac:dyDescent="0.25">
      <c r="A182" t="s">
        <v>21</v>
      </c>
      <c r="B182" t="s">
        <v>22</v>
      </c>
      <c r="C182">
        <v>1.3612903225806501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1.3612903225806501</v>
      </c>
      <c r="D183">
        <v>0.73</v>
      </c>
      <c r="E183">
        <v>1.18</v>
      </c>
    </row>
    <row r="184" spans="1:5" x14ac:dyDescent="0.25">
      <c r="A184" t="s">
        <v>21</v>
      </c>
      <c r="B184" t="s">
        <v>268</v>
      </c>
      <c r="C184">
        <v>1.3612903225806501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1.3612903225806501</v>
      </c>
      <c r="D185">
        <v>0.78</v>
      </c>
      <c r="E185">
        <v>1.46</v>
      </c>
    </row>
    <row r="186" spans="1:5" x14ac:dyDescent="0.25">
      <c r="A186" t="s">
        <v>21</v>
      </c>
      <c r="B186" t="s">
        <v>153</v>
      </c>
      <c r="C186">
        <v>1.3612903225806501</v>
      </c>
      <c r="D186">
        <v>1.61</v>
      </c>
      <c r="E186">
        <v>0.52</v>
      </c>
    </row>
    <row r="187" spans="1:5" x14ac:dyDescent="0.25">
      <c r="A187" t="s">
        <v>21</v>
      </c>
      <c r="B187" t="s">
        <v>273</v>
      </c>
      <c r="C187">
        <v>1.3612903225806501</v>
      </c>
      <c r="D187">
        <v>0.69</v>
      </c>
      <c r="E187">
        <v>0.75</v>
      </c>
    </row>
    <row r="188" spans="1:5" x14ac:dyDescent="0.25">
      <c r="A188" t="s">
        <v>21</v>
      </c>
      <c r="B188" t="s">
        <v>265</v>
      </c>
      <c r="C188">
        <v>1.3612903225806501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1.3612903225806501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1.3612903225806501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1.3192182410423501</v>
      </c>
      <c r="D191">
        <v>0.71</v>
      </c>
      <c r="E191">
        <v>0.85</v>
      </c>
    </row>
    <row r="192" spans="1:5" x14ac:dyDescent="0.25">
      <c r="A192" t="s">
        <v>154</v>
      </c>
      <c r="B192" t="s">
        <v>161</v>
      </c>
      <c r="C192">
        <v>1.3192182410423501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1.3192182410423501</v>
      </c>
      <c r="D193">
        <v>1.52</v>
      </c>
      <c r="E193">
        <v>0.85</v>
      </c>
    </row>
    <row r="194" spans="1:5" x14ac:dyDescent="0.25">
      <c r="A194" t="s">
        <v>154</v>
      </c>
      <c r="B194" t="s">
        <v>160</v>
      </c>
      <c r="C194">
        <v>1.3192182410423501</v>
      </c>
      <c r="D194">
        <v>0.66</v>
      </c>
      <c r="E194">
        <v>1.03</v>
      </c>
    </row>
    <row r="195" spans="1:5" x14ac:dyDescent="0.25">
      <c r="A195" t="s">
        <v>154</v>
      </c>
      <c r="B195" t="s">
        <v>165</v>
      </c>
      <c r="C195">
        <v>1.3192182410423501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1.3192182410423501</v>
      </c>
      <c r="D196">
        <v>0.91</v>
      </c>
      <c r="E196">
        <v>1.68</v>
      </c>
    </row>
    <row r="197" spans="1:5" x14ac:dyDescent="0.25">
      <c r="A197" t="s">
        <v>154</v>
      </c>
      <c r="B197" t="s">
        <v>167</v>
      </c>
      <c r="C197">
        <v>1.3192182410423501</v>
      </c>
      <c r="D197">
        <v>1.41</v>
      </c>
      <c r="E197">
        <v>0.39</v>
      </c>
    </row>
    <row r="198" spans="1:5" x14ac:dyDescent="0.25">
      <c r="A198" t="s">
        <v>154</v>
      </c>
      <c r="B198" t="s">
        <v>168</v>
      </c>
      <c r="C198">
        <v>1.3192182410423501</v>
      </c>
      <c r="D198">
        <v>0.81</v>
      </c>
      <c r="E198">
        <v>0.84</v>
      </c>
    </row>
    <row r="199" spans="1:5" x14ac:dyDescent="0.25">
      <c r="A199" t="s">
        <v>154</v>
      </c>
      <c r="B199" t="s">
        <v>156</v>
      </c>
      <c r="C199">
        <v>1.3192182410423501</v>
      </c>
      <c r="D199">
        <v>1.41</v>
      </c>
      <c r="E199">
        <v>0.71</v>
      </c>
    </row>
    <row r="200" spans="1:5" x14ac:dyDescent="0.25">
      <c r="A200" t="s">
        <v>154</v>
      </c>
      <c r="B200" t="s">
        <v>169</v>
      </c>
      <c r="C200">
        <v>1.3192182410423501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1.3192182410423501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1.3192182410423501</v>
      </c>
      <c r="D202">
        <v>1.1599999999999999</v>
      </c>
      <c r="E202">
        <v>1.49</v>
      </c>
    </row>
    <row r="203" spans="1:5" x14ac:dyDescent="0.25">
      <c r="A203" t="s">
        <v>154</v>
      </c>
      <c r="B203" t="s">
        <v>166</v>
      </c>
      <c r="C203">
        <v>1.3192182410423501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1.3192182410423501</v>
      </c>
      <c r="D204">
        <v>1.21</v>
      </c>
      <c r="E204">
        <v>0.97</v>
      </c>
    </row>
    <row r="205" spans="1:5" x14ac:dyDescent="0.25">
      <c r="A205" t="s">
        <v>154</v>
      </c>
      <c r="B205" t="s">
        <v>172</v>
      </c>
      <c r="C205">
        <v>1.3192182410423501</v>
      </c>
      <c r="D205">
        <v>0.86</v>
      </c>
      <c r="E205">
        <v>0.97</v>
      </c>
    </row>
    <row r="206" spans="1:5" x14ac:dyDescent="0.25">
      <c r="A206" t="s">
        <v>154</v>
      </c>
      <c r="B206" t="s">
        <v>171</v>
      </c>
      <c r="C206">
        <v>1.3192182410423501</v>
      </c>
      <c r="D206">
        <v>0.9</v>
      </c>
      <c r="E206">
        <v>0.97</v>
      </c>
    </row>
    <row r="207" spans="1:5" x14ac:dyDescent="0.25">
      <c r="A207" t="s">
        <v>154</v>
      </c>
      <c r="B207" t="s">
        <v>158</v>
      </c>
      <c r="C207">
        <v>1.3192182410423501</v>
      </c>
      <c r="D207">
        <v>0.95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1.3192182410423501</v>
      </c>
      <c r="D208">
        <v>1.8</v>
      </c>
      <c r="E208">
        <v>0.97</v>
      </c>
    </row>
    <row r="209" spans="1:5" x14ac:dyDescent="0.25">
      <c r="A209" t="s">
        <v>154</v>
      </c>
      <c r="B209" t="s">
        <v>157</v>
      </c>
      <c r="C209">
        <v>1.3192182410423501</v>
      </c>
      <c r="D209">
        <v>1.23</v>
      </c>
      <c r="E209">
        <v>0.85</v>
      </c>
    </row>
    <row r="210" spans="1:5" x14ac:dyDescent="0.25">
      <c r="A210" t="s">
        <v>154</v>
      </c>
      <c r="B210" t="s">
        <v>173</v>
      </c>
      <c r="C210">
        <v>1.3192182410423501</v>
      </c>
      <c r="D210">
        <v>0.91</v>
      </c>
      <c r="E210">
        <v>0.97</v>
      </c>
    </row>
    <row r="211" spans="1:5" x14ac:dyDescent="0.25">
      <c r="A211" t="s">
        <v>175</v>
      </c>
      <c r="B211" t="s">
        <v>284</v>
      </c>
      <c r="C211">
        <v>1.2091836734693899</v>
      </c>
      <c r="D211">
        <v>1.3</v>
      </c>
      <c r="E211">
        <v>1.34</v>
      </c>
    </row>
    <row r="212" spans="1:5" x14ac:dyDescent="0.25">
      <c r="A212" t="s">
        <v>175</v>
      </c>
      <c r="B212" t="s">
        <v>179</v>
      </c>
      <c r="C212">
        <v>1.2091836734693899</v>
      </c>
      <c r="D212">
        <v>0.89</v>
      </c>
      <c r="E212">
        <v>1.54</v>
      </c>
    </row>
    <row r="213" spans="1:5" x14ac:dyDescent="0.25">
      <c r="A213" t="s">
        <v>175</v>
      </c>
      <c r="B213" t="s">
        <v>282</v>
      </c>
      <c r="C213">
        <v>1.2091836734693899</v>
      </c>
      <c r="D213">
        <v>1.06</v>
      </c>
      <c r="E213">
        <v>0.47</v>
      </c>
    </row>
    <row r="214" spans="1:5" x14ac:dyDescent="0.25">
      <c r="A214" t="s">
        <v>175</v>
      </c>
      <c r="B214" t="s">
        <v>176</v>
      </c>
      <c r="C214">
        <v>1.2091836734693899</v>
      </c>
      <c r="D214">
        <v>0.89</v>
      </c>
      <c r="E214">
        <v>0.8</v>
      </c>
    </row>
    <row r="215" spans="1:5" x14ac:dyDescent="0.25">
      <c r="A215" t="s">
        <v>175</v>
      </c>
      <c r="B215" t="s">
        <v>285</v>
      </c>
      <c r="C215">
        <v>1.2091836734693899</v>
      </c>
      <c r="D215">
        <v>1</v>
      </c>
      <c r="E215">
        <v>1.21</v>
      </c>
    </row>
    <row r="216" spans="1:5" x14ac:dyDescent="0.25">
      <c r="A216" t="s">
        <v>175</v>
      </c>
      <c r="B216" t="s">
        <v>277</v>
      </c>
      <c r="C216">
        <v>1.2091836734693899</v>
      </c>
      <c r="D216">
        <v>0.59</v>
      </c>
      <c r="E216">
        <v>0.87</v>
      </c>
    </row>
    <row r="217" spans="1:5" x14ac:dyDescent="0.25">
      <c r="A217" t="s">
        <v>175</v>
      </c>
      <c r="B217" t="s">
        <v>281</v>
      </c>
      <c r="C217">
        <v>1.2091836734693899</v>
      </c>
      <c r="D217">
        <v>0.59</v>
      </c>
      <c r="E217">
        <v>1.27</v>
      </c>
    </row>
    <row r="218" spans="1:5" x14ac:dyDescent="0.25">
      <c r="A218" t="s">
        <v>175</v>
      </c>
      <c r="B218" t="s">
        <v>178</v>
      </c>
      <c r="C218">
        <v>1.2091836734693899</v>
      </c>
      <c r="D218">
        <v>0.47</v>
      </c>
      <c r="E218">
        <v>1.27</v>
      </c>
    </row>
    <row r="219" spans="1:5" x14ac:dyDescent="0.25">
      <c r="A219" t="s">
        <v>175</v>
      </c>
      <c r="B219" t="s">
        <v>278</v>
      </c>
      <c r="C219">
        <v>1.2091836734693899</v>
      </c>
      <c r="D219">
        <v>0.83</v>
      </c>
      <c r="E219">
        <v>1.67</v>
      </c>
    </row>
    <row r="220" spans="1:5" x14ac:dyDescent="0.25">
      <c r="A220" t="s">
        <v>175</v>
      </c>
      <c r="B220" t="s">
        <v>276</v>
      </c>
      <c r="C220">
        <v>1.2091836734693899</v>
      </c>
      <c r="D220">
        <v>2.13</v>
      </c>
      <c r="E220">
        <v>0.2</v>
      </c>
    </row>
    <row r="221" spans="1:5" x14ac:dyDescent="0.25">
      <c r="A221" t="s">
        <v>175</v>
      </c>
      <c r="B221" t="s">
        <v>279</v>
      </c>
      <c r="C221">
        <v>1.2091836734693899</v>
      </c>
      <c r="D221">
        <v>1.95</v>
      </c>
      <c r="E221">
        <v>0.8</v>
      </c>
    </row>
    <row r="222" spans="1:5" x14ac:dyDescent="0.25">
      <c r="A222" t="s">
        <v>175</v>
      </c>
      <c r="B222" t="s">
        <v>283</v>
      </c>
      <c r="C222">
        <v>1.2091836734693899</v>
      </c>
      <c r="D222">
        <v>1.06</v>
      </c>
      <c r="E222">
        <v>0.47</v>
      </c>
    </row>
    <row r="223" spans="1:5" x14ac:dyDescent="0.25">
      <c r="A223" t="s">
        <v>175</v>
      </c>
      <c r="B223" t="s">
        <v>177</v>
      </c>
      <c r="C223">
        <v>1.2091836734693899</v>
      </c>
      <c r="D223">
        <v>0.65</v>
      </c>
      <c r="E223">
        <v>1.21</v>
      </c>
    </row>
    <row r="224" spans="1:5" x14ac:dyDescent="0.25">
      <c r="A224" t="s">
        <v>175</v>
      </c>
      <c r="B224" t="s">
        <v>280</v>
      </c>
      <c r="C224">
        <v>1.2091836734693899</v>
      </c>
      <c r="D224">
        <v>0.59</v>
      </c>
      <c r="E224">
        <v>0.87</v>
      </c>
    </row>
    <row r="225" spans="1:5" x14ac:dyDescent="0.25">
      <c r="A225" t="s">
        <v>24</v>
      </c>
      <c r="B225" t="s">
        <v>292</v>
      </c>
      <c r="C225">
        <v>1.59861591695502</v>
      </c>
      <c r="D225">
        <v>1.71</v>
      </c>
      <c r="E225">
        <v>1.04</v>
      </c>
    </row>
    <row r="226" spans="1:5" x14ac:dyDescent="0.25">
      <c r="A226" t="s">
        <v>24</v>
      </c>
      <c r="B226" t="s">
        <v>289</v>
      </c>
      <c r="C226">
        <v>1.59861591695502</v>
      </c>
      <c r="D226">
        <v>0.63</v>
      </c>
      <c r="E226">
        <v>1.41</v>
      </c>
    </row>
    <row r="227" spans="1:5" x14ac:dyDescent="0.25">
      <c r="A227" t="s">
        <v>24</v>
      </c>
      <c r="B227" t="s">
        <v>180</v>
      </c>
      <c r="C227">
        <v>1.59861591695502</v>
      </c>
      <c r="D227">
        <v>1.07</v>
      </c>
      <c r="E227">
        <v>1.1100000000000001</v>
      </c>
    </row>
    <row r="228" spans="1:5" x14ac:dyDescent="0.25">
      <c r="A228" t="s">
        <v>24</v>
      </c>
      <c r="B228" t="s">
        <v>326</v>
      </c>
      <c r="C228">
        <v>1.59861591695502</v>
      </c>
      <c r="D228">
        <v>0.63</v>
      </c>
      <c r="E228">
        <v>1.22</v>
      </c>
    </row>
    <row r="229" spans="1:5" x14ac:dyDescent="0.25">
      <c r="A229" t="s">
        <v>24</v>
      </c>
      <c r="B229" t="s">
        <v>288</v>
      </c>
      <c r="C229">
        <v>1.59861591695502</v>
      </c>
      <c r="D229">
        <v>0.89</v>
      </c>
      <c r="E229">
        <v>1.46</v>
      </c>
    </row>
    <row r="230" spans="1:5" x14ac:dyDescent="0.25">
      <c r="A230" t="s">
        <v>24</v>
      </c>
      <c r="B230" t="s">
        <v>287</v>
      </c>
      <c r="C230">
        <v>1.59861591695502</v>
      </c>
      <c r="D230">
        <v>0.83</v>
      </c>
      <c r="E230">
        <v>0.9</v>
      </c>
    </row>
    <row r="231" spans="1:5" x14ac:dyDescent="0.25">
      <c r="A231" t="s">
        <v>24</v>
      </c>
      <c r="B231" t="s">
        <v>293</v>
      </c>
      <c r="C231">
        <v>1.59861591695502</v>
      </c>
      <c r="D231">
        <v>0.88</v>
      </c>
      <c r="E231">
        <v>1.04</v>
      </c>
    </row>
    <row r="232" spans="1:5" x14ac:dyDescent="0.25">
      <c r="A232" t="s">
        <v>24</v>
      </c>
      <c r="B232" t="s">
        <v>294</v>
      </c>
      <c r="C232">
        <v>1.59861591695502</v>
      </c>
      <c r="D232">
        <v>1.7</v>
      </c>
      <c r="E232">
        <v>0.76</v>
      </c>
    </row>
    <row r="233" spans="1:5" x14ac:dyDescent="0.25">
      <c r="A233" t="s">
        <v>24</v>
      </c>
      <c r="B233" t="s">
        <v>295</v>
      </c>
      <c r="C233">
        <v>1.59861591695502</v>
      </c>
      <c r="D233">
        <v>1.29</v>
      </c>
      <c r="E233">
        <v>0.52</v>
      </c>
    </row>
    <row r="234" spans="1:5" x14ac:dyDescent="0.25">
      <c r="A234" t="s">
        <v>24</v>
      </c>
      <c r="B234" t="s">
        <v>25</v>
      </c>
      <c r="C234">
        <v>1.59861591695502</v>
      </c>
      <c r="D234">
        <v>1.03</v>
      </c>
      <c r="E234">
        <v>0.86</v>
      </c>
    </row>
    <row r="235" spans="1:5" x14ac:dyDescent="0.25">
      <c r="A235" t="s">
        <v>24</v>
      </c>
      <c r="B235" t="s">
        <v>327</v>
      </c>
      <c r="C235">
        <v>1.59861591695502</v>
      </c>
      <c r="D235">
        <v>1.08</v>
      </c>
      <c r="E235">
        <v>0.99</v>
      </c>
    </row>
    <row r="236" spans="1:5" x14ac:dyDescent="0.25">
      <c r="A236" t="s">
        <v>24</v>
      </c>
      <c r="B236" t="s">
        <v>286</v>
      </c>
      <c r="C236">
        <v>1.59861591695502</v>
      </c>
      <c r="D236">
        <v>1.65</v>
      </c>
      <c r="E236">
        <v>0.71</v>
      </c>
    </row>
    <row r="237" spans="1:5" x14ac:dyDescent="0.25">
      <c r="A237" t="s">
        <v>24</v>
      </c>
      <c r="B237" t="s">
        <v>291</v>
      </c>
      <c r="C237">
        <v>1.59861591695502</v>
      </c>
      <c r="D237">
        <v>0.38</v>
      </c>
      <c r="E237">
        <v>1.1299999999999999</v>
      </c>
    </row>
    <row r="238" spans="1:5" x14ac:dyDescent="0.25">
      <c r="A238" t="s">
        <v>24</v>
      </c>
      <c r="B238" t="s">
        <v>26</v>
      </c>
      <c r="C238">
        <v>1.59861591695502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1.59861591695502</v>
      </c>
      <c r="D239">
        <v>0.98</v>
      </c>
      <c r="E239">
        <v>1.06</v>
      </c>
    </row>
    <row r="240" spans="1:5" x14ac:dyDescent="0.25">
      <c r="A240" t="s">
        <v>24</v>
      </c>
      <c r="B240" t="s">
        <v>290</v>
      </c>
      <c r="C240">
        <v>1.59861591695502</v>
      </c>
      <c r="D240">
        <v>1.03</v>
      </c>
      <c r="E240">
        <v>1.1100000000000001</v>
      </c>
    </row>
    <row r="241" spans="1:5" x14ac:dyDescent="0.25">
      <c r="A241" t="s">
        <v>24</v>
      </c>
      <c r="B241" t="s">
        <v>183</v>
      </c>
      <c r="C241">
        <v>1.59861591695502</v>
      </c>
      <c r="D241">
        <v>0.76</v>
      </c>
      <c r="E241">
        <v>1.1599999999999999</v>
      </c>
    </row>
    <row r="242" spans="1:5" x14ac:dyDescent="0.25">
      <c r="A242" t="s">
        <v>24</v>
      </c>
      <c r="B242" t="s">
        <v>182</v>
      </c>
      <c r="C242">
        <v>1.59861591695502</v>
      </c>
      <c r="D242">
        <v>0.89</v>
      </c>
      <c r="E242">
        <v>1.26</v>
      </c>
    </row>
    <row r="243" spans="1:5" x14ac:dyDescent="0.25">
      <c r="A243" t="s">
        <v>24</v>
      </c>
      <c r="B243" t="s">
        <v>185</v>
      </c>
      <c r="C243">
        <v>1.59861591695502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1.59861591695502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1.2429022082018899</v>
      </c>
      <c r="D245">
        <v>0.65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1.2429022082018899</v>
      </c>
      <c r="D246">
        <v>1.41</v>
      </c>
      <c r="E246">
        <v>1.27</v>
      </c>
    </row>
    <row r="247" spans="1:5" x14ac:dyDescent="0.25">
      <c r="A247" t="s">
        <v>27</v>
      </c>
      <c r="B247" t="s">
        <v>28</v>
      </c>
      <c r="C247">
        <v>1.2429022082018899</v>
      </c>
      <c r="D247">
        <v>1.1599999999999999</v>
      </c>
      <c r="E247">
        <v>0.75</v>
      </c>
    </row>
    <row r="248" spans="1:5" x14ac:dyDescent="0.25">
      <c r="A248" t="s">
        <v>27</v>
      </c>
      <c r="B248" t="s">
        <v>186</v>
      </c>
      <c r="C248">
        <v>1.2429022082018899</v>
      </c>
      <c r="D248">
        <v>1.1100000000000001</v>
      </c>
      <c r="E248">
        <v>0.75</v>
      </c>
    </row>
    <row r="249" spans="1:5" x14ac:dyDescent="0.25">
      <c r="A249" t="s">
        <v>27</v>
      </c>
      <c r="B249" t="s">
        <v>189</v>
      </c>
      <c r="C249">
        <v>1.2429022082018899</v>
      </c>
      <c r="D249">
        <v>0.56999999999999995</v>
      </c>
      <c r="E249">
        <v>0.93</v>
      </c>
    </row>
    <row r="250" spans="1:5" x14ac:dyDescent="0.25">
      <c r="A250" t="s">
        <v>27</v>
      </c>
      <c r="B250" t="s">
        <v>297</v>
      </c>
      <c r="C250">
        <v>1.2429022082018899</v>
      </c>
      <c r="D250">
        <v>1.02</v>
      </c>
      <c r="E250">
        <v>1.1100000000000001</v>
      </c>
    </row>
    <row r="251" spans="1:5" x14ac:dyDescent="0.25">
      <c r="A251" t="s">
        <v>27</v>
      </c>
      <c r="B251" t="s">
        <v>298</v>
      </c>
      <c r="C251">
        <v>1.2429022082018899</v>
      </c>
      <c r="D251">
        <v>1.39</v>
      </c>
      <c r="E251">
        <v>0.62</v>
      </c>
    </row>
    <row r="252" spans="1:5" x14ac:dyDescent="0.25">
      <c r="A252" t="s">
        <v>27</v>
      </c>
      <c r="B252" t="s">
        <v>31</v>
      </c>
      <c r="C252">
        <v>1.2429022082018899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1.2429022082018899</v>
      </c>
      <c r="D253">
        <v>1.61</v>
      </c>
      <c r="E253">
        <v>1.22</v>
      </c>
    </row>
    <row r="254" spans="1:5" x14ac:dyDescent="0.25">
      <c r="A254" t="s">
        <v>27</v>
      </c>
      <c r="B254" t="s">
        <v>188</v>
      </c>
      <c r="C254">
        <v>1.2429022082018899</v>
      </c>
      <c r="D254">
        <v>1.21</v>
      </c>
      <c r="E254">
        <v>0.75</v>
      </c>
    </row>
    <row r="255" spans="1:5" x14ac:dyDescent="0.25">
      <c r="A255" t="s">
        <v>27</v>
      </c>
      <c r="B255" t="s">
        <v>296</v>
      </c>
      <c r="C255">
        <v>1.2429022082018899</v>
      </c>
      <c r="D255">
        <v>0.8</v>
      </c>
      <c r="E255">
        <v>1.45</v>
      </c>
    </row>
    <row r="256" spans="1:5" x14ac:dyDescent="0.25">
      <c r="A256" t="s">
        <v>27</v>
      </c>
      <c r="B256" t="s">
        <v>190</v>
      </c>
      <c r="C256">
        <v>1.2429022082018899</v>
      </c>
      <c r="D256">
        <v>0.91</v>
      </c>
      <c r="E256">
        <v>0.87</v>
      </c>
    </row>
    <row r="257" spans="1:5" x14ac:dyDescent="0.25">
      <c r="A257" t="s">
        <v>27</v>
      </c>
      <c r="B257" t="s">
        <v>192</v>
      </c>
      <c r="C257">
        <v>1.2429022082018899</v>
      </c>
      <c r="D257">
        <v>1.07</v>
      </c>
      <c r="E257">
        <v>0.93</v>
      </c>
    </row>
    <row r="258" spans="1:5" x14ac:dyDescent="0.25">
      <c r="A258" t="s">
        <v>27</v>
      </c>
      <c r="B258" t="s">
        <v>329</v>
      </c>
      <c r="C258">
        <v>1.2429022082018899</v>
      </c>
      <c r="D258">
        <v>0.85</v>
      </c>
      <c r="E258">
        <v>1.1599999999999999</v>
      </c>
    </row>
    <row r="259" spans="1:5" x14ac:dyDescent="0.25">
      <c r="A259" t="s">
        <v>27</v>
      </c>
      <c r="B259" t="s">
        <v>194</v>
      </c>
      <c r="C259">
        <v>1.2429022082018899</v>
      </c>
      <c r="D259">
        <v>0.7</v>
      </c>
      <c r="E259">
        <v>0.93</v>
      </c>
    </row>
    <row r="260" spans="1:5" x14ac:dyDescent="0.25">
      <c r="A260" t="s">
        <v>27</v>
      </c>
      <c r="B260" t="s">
        <v>299</v>
      </c>
      <c r="C260">
        <v>1.2429022082018899</v>
      </c>
      <c r="D260">
        <v>1.06</v>
      </c>
      <c r="E260">
        <v>0.52</v>
      </c>
    </row>
    <row r="261" spans="1:5" x14ac:dyDescent="0.25">
      <c r="A261" t="s">
        <v>27</v>
      </c>
      <c r="B261" t="s">
        <v>328</v>
      </c>
      <c r="C261">
        <v>1.2429022082018899</v>
      </c>
      <c r="D261">
        <v>1.1599999999999999</v>
      </c>
      <c r="E261">
        <v>0.93</v>
      </c>
    </row>
    <row r="262" spans="1:5" x14ac:dyDescent="0.25">
      <c r="A262" t="s">
        <v>27</v>
      </c>
      <c r="B262" t="s">
        <v>193</v>
      </c>
      <c r="C262">
        <v>1.2429022082018899</v>
      </c>
      <c r="D262">
        <v>1.1100000000000001</v>
      </c>
      <c r="E262">
        <v>1.04</v>
      </c>
    </row>
    <row r="263" spans="1:5" x14ac:dyDescent="0.25">
      <c r="A263" t="s">
        <v>27</v>
      </c>
      <c r="B263" t="s">
        <v>30</v>
      </c>
      <c r="C263">
        <v>1.2429022082018899</v>
      </c>
      <c r="D263">
        <v>0.96</v>
      </c>
      <c r="E263">
        <v>1.04</v>
      </c>
    </row>
    <row r="264" spans="1:5" x14ac:dyDescent="0.25">
      <c r="A264" t="s">
        <v>27</v>
      </c>
      <c r="B264" t="s">
        <v>29</v>
      </c>
      <c r="C264">
        <v>1.2429022082018899</v>
      </c>
      <c r="D264">
        <v>0.75</v>
      </c>
      <c r="E264">
        <v>1.56</v>
      </c>
    </row>
    <row r="265" spans="1:5" x14ac:dyDescent="0.25">
      <c r="A265" t="s">
        <v>196</v>
      </c>
      <c r="B265" t="s">
        <v>205</v>
      </c>
      <c r="C265">
        <v>1.6215139442231099</v>
      </c>
      <c r="D265">
        <v>1.37</v>
      </c>
      <c r="E265">
        <v>0.9</v>
      </c>
    </row>
    <row r="266" spans="1:5" x14ac:dyDescent="0.25">
      <c r="A266" t="s">
        <v>196</v>
      </c>
      <c r="B266" t="s">
        <v>306</v>
      </c>
      <c r="C266">
        <v>1.6215139442231099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1.6215139442231099</v>
      </c>
      <c r="D267">
        <v>0.56999999999999995</v>
      </c>
      <c r="E267">
        <v>1.46</v>
      </c>
    </row>
    <row r="268" spans="1:5" x14ac:dyDescent="0.25">
      <c r="A268" t="s">
        <v>196</v>
      </c>
      <c r="B268" t="s">
        <v>197</v>
      </c>
      <c r="C268">
        <v>1.6215139442231099</v>
      </c>
      <c r="D268">
        <v>0.88</v>
      </c>
      <c r="E268">
        <v>1.76</v>
      </c>
    </row>
    <row r="269" spans="1:5" x14ac:dyDescent="0.25">
      <c r="A269" t="s">
        <v>196</v>
      </c>
      <c r="B269" t="s">
        <v>307</v>
      </c>
      <c r="C269">
        <v>1.6215139442231099</v>
      </c>
      <c r="D269">
        <v>1.41</v>
      </c>
      <c r="E269">
        <v>0.5</v>
      </c>
    </row>
    <row r="270" spans="1:5" x14ac:dyDescent="0.25">
      <c r="A270" t="s">
        <v>196</v>
      </c>
      <c r="B270" t="s">
        <v>204</v>
      </c>
      <c r="C270">
        <v>1.6215139442231099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1.6215139442231099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1.6215139442231099</v>
      </c>
      <c r="D272">
        <v>0.93</v>
      </c>
      <c r="E272">
        <v>0.7</v>
      </c>
    </row>
    <row r="273" spans="1:5" x14ac:dyDescent="0.25">
      <c r="A273" t="s">
        <v>196</v>
      </c>
      <c r="B273" t="s">
        <v>202</v>
      </c>
      <c r="C273">
        <v>1.6215139442231099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1.6215139442231099</v>
      </c>
      <c r="D274">
        <v>1.41</v>
      </c>
      <c r="E274">
        <v>0.45</v>
      </c>
    </row>
    <row r="275" spans="1:5" x14ac:dyDescent="0.25">
      <c r="A275" t="s">
        <v>196</v>
      </c>
      <c r="B275" t="s">
        <v>199</v>
      </c>
      <c r="C275">
        <v>1.6215139442231099</v>
      </c>
      <c r="D275">
        <v>1.1000000000000001</v>
      </c>
      <c r="E275">
        <v>1.36</v>
      </c>
    </row>
    <row r="276" spans="1:5" x14ac:dyDescent="0.25">
      <c r="A276" t="s">
        <v>196</v>
      </c>
      <c r="B276" t="s">
        <v>303</v>
      </c>
      <c r="C276">
        <v>1.6215139442231099</v>
      </c>
      <c r="D276">
        <v>0.79</v>
      </c>
      <c r="E276">
        <v>1</v>
      </c>
    </row>
    <row r="277" spans="1:5" x14ac:dyDescent="0.25">
      <c r="A277" t="s">
        <v>196</v>
      </c>
      <c r="B277" t="s">
        <v>201</v>
      </c>
      <c r="C277">
        <v>1.6215139442231099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1.6215139442231099</v>
      </c>
      <c r="D278">
        <v>0.75</v>
      </c>
      <c r="E278">
        <v>1.86</v>
      </c>
    </row>
    <row r="279" spans="1:5" x14ac:dyDescent="0.25">
      <c r="A279" t="s">
        <v>196</v>
      </c>
      <c r="B279" t="s">
        <v>198</v>
      </c>
      <c r="C279">
        <v>1.6215139442231099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1.6215139442231099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1.6215139442231099</v>
      </c>
      <c r="D281">
        <v>0.84</v>
      </c>
      <c r="E281">
        <v>1.51</v>
      </c>
    </row>
    <row r="282" spans="1:5" x14ac:dyDescent="0.25">
      <c r="A282" t="s">
        <v>196</v>
      </c>
      <c r="B282" t="s">
        <v>203</v>
      </c>
      <c r="C282">
        <v>1.6215139442231099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1.24444444444444</v>
      </c>
      <c r="D283">
        <v>0.62</v>
      </c>
      <c r="E283">
        <v>1.03</v>
      </c>
    </row>
    <row r="284" spans="1:5" x14ac:dyDescent="0.25">
      <c r="A284" t="s">
        <v>32</v>
      </c>
      <c r="B284" t="s">
        <v>36</v>
      </c>
      <c r="C284">
        <v>1.24444444444444</v>
      </c>
      <c r="D284">
        <v>1.42</v>
      </c>
      <c r="E284">
        <v>0.55000000000000004</v>
      </c>
    </row>
    <row r="285" spans="1:5" x14ac:dyDescent="0.25">
      <c r="A285" t="s">
        <v>32</v>
      </c>
      <c r="B285" t="s">
        <v>212</v>
      </c>
      <c r="C285">
        <v>1.24444444444444</v>
      </c>
      <c r="D285">
        <v>0.67</v>
      </c>
      <c r="E285">
        <v>1.26</v>
      </c>
    </row>
    <row r="286" spans="1:5" x14ac:dyDescent="0.25">
      <c r="A286" t="s">
        <v>32</v>
      </c>
      <c r="B286" t="s">
        <v>311</v>
      </c>
      <c r="C286">
        <v>1.24444444444444</v>
      </c>
      <c r="D286">
        <v>0.8</v>
      </c>
      <c r="E286">
        <v>1.44</v>
      </c>
    </row>
    <row r="287" spans="1:5" x14ac:dyDescent="0.25">
      <c r="A287" t="s">
        <v>32</v>
      </c>
      <c r="B287" t="s">
        <v>210</v>
      </c>
      <c r="C287">
        <v>1.24444444444444</v>
      </c>
      <c r="D287">
        <v>0.93</v>
      </c>
      <c r="E287">
        <v>1.0900000000000001</v>
      </c>
    </row>
    <row r="288" spans="1:5" x14ac:dyDescent="0.25">
      <c r="A288" t="s">
        <v>32</v>
      </c>
      <c r="B288" t="s">
        <v>312</v>
      </c>
      <c r="C288">
        <v>1.24444444444444</v>
      </c>
      <c r="D288">
        <v>0.67</v>
      </c>
      <c r="E288">
        <v>0.89</v>
      </c>
    </row>
    <row r="289" spans="1:5" x14ac:dyDescent="0.25">
      <c r="A289" t="s">
        <v>32</v>
      </c>
      <c r="B289" t="s">
        <v>209</v>
      </c>
      <c r="C289">
        <v>1.24444444444444</v>
      </c>
      <c r="D289">
        <v>0.99</v>
      </c>
      <c r="E289">
        <v>1.51</v>
      </c>
    </row>
    <row r="290" spans="1:5" x14ac:dyDescent="0.25">
      <c r="A290" t="s">
        <v>32</v>
      </c>
      <c r="B290" t="s">
        <v>313</v>
      </c>
      <c r="C290">
        <v>1.24444444444444</v>
      </c>
      <c r="D290">
        <v>0.47</v>
      </c>
      <c r="E290">
        <v>1.48</v>
      </c>
    </row>
    <row r="291" spans="1:5" x14ac:dyDescent="0.25">
      <c r="A291" t="s">
        <v>32</v>
      </c>
      <c r="B291" t="s">
        <v>309</v>
      </c>
      <c r="C291">
        <v>1.24444444444444</v>
      </c>
      <c r="D291">
        <v>0.99</v>
      </c>
      <c r="E291">
        <v>1.1599999999999999</v>
      </c>
    </row>
    <row r="292" spans="1:5" x14ac:dyDescent="0.25">
      <c r="A292" t="s">
        <v>32</v>
      </c>
      <c r="B292" t="s">
        <v>308</v>
      </c>
      <c r="C292">
        <v>1.24444444444444</v>
      </c>
      <c r="D292">
        <v>0.99</v>
      </c>
      <c r="E292">
        <v>1.64</v>
      </c>
    </row>
    <row r="293" spans="1:5" x14ac:dyDescent="0.25">
      <c r="A293" t="s">
        <v>32</v>
      </c>
      <c r="B293" t="s">
        <v>207</v>
      </c>
      <c r="C293">
        <v>1.24444444444444</v>
      </c>
      <c r="D293">
        <v>1.41</v>
      </c>
      <c r="E293">
        <v>0.67</v>
      </c>
    </row>
    <row r="294" spans="1:5" x14ac:dyDescent="0.25">
      <c r="A294" t="s">
        <v>32</v>
      </c>
      <c r="B294" t="s">
        <v>330</v>
      </c>
      <c r="C294">
        <v>1.24444444444444</v>
      </c>
      <c r="D294">
        <v>1</v>
      </c>
      <c r="E294">
        <v>0.74</v>
      </c>
    </row>
    <row r="295" spans="1:5" x14ac:dyDescent="0.25">
      <c r="A295" t="s">
        <v>32</v>
      </c>
      <c r="B295" t="s">
        <v>35</v>
      </c>
      <c r="C295">
        <v>1.24444444444444</v>
      </c>
      <c r="D295">
        <v>1.67</v>
      </c>
      <c r="E295">
        <v>0.82</v>
      </c>
    </row>
    <row r="296" spans="1:5" x14ac:dyDescent="0.25">
      <c r="A296" t="s">
        <v>32</v>
      </c>
      <c r="B296" t="s">
        <v>34</v>
      </c>
      <c r="C296">
        <v>1.24444444444444</v>
      </c>
      <c r="D296">
        <v>0.68</v>
      </c>
      <c r="E296">
        <v>0.82</v>
      </c>
    </row>
    <row r="297" spans="1:5" x14ac:dyDescent="0.25">
      <c r="A297" t="s">
        <v>32</v>
      </c>
      <c r="B297" t="s">
        <v>310</v>
      </c>
      <c r="C297">
        <v>1.24444444444444</v>
      </c>
      <c r="D297">
        <v>0.87</v>
      </c>
      <c r="E297">
        <v>0.89</v>
      </c>
    </row>
    <row r="298" spans="1:5" x14ac:dyDescent="0.25">
      <c r="A298" t="s">
        <v>32</v>
      </c>
      <c r="B298" t="s">
        <v>208</v>
      </c>
      <c r="C298">
        <v>1.24444444444444</v>
      </c>
      <c r="D298">
        <v>1.41</v>
      </c>
      <c r="E298">
        <v>0.74</v>
      </c>
    </row>
    <row r="299" spans="1:5" x14ac:dyDescent="0.25">
      <c r="A299" t="s">
        <v>32</v>
      </c>
      <c r="B299" t="s">
        <v>33</v>
      </c>
      <c r="C299">
        <v>1.24444444444444</v>
      </c>
      <c r="D299">
        <v>1.54</v>
      </c>
      <c r="E299">
        <v>0.44</v>
      </c>
    </row>
    <row r="300" spans="1:5" x14ac:dyDescent="0.25">
      <c r="A300" t="s">
        <v>32</v>
      </c>
      <c r="B300" t="s">
        <v>211</v>
      </c>
      <c r="C300">
        <v>1.24444444444444</v>
      </c>
      <c r="D300">
        <v>0.87</v>
      </c>
      <c r="E300">
        <v>0.74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1.55752212389381</v>
      </c>
      <c r="D313">
        <v>0.86</v>
      </c>
      <c r="E313">
        <v>1.72</v>
      </c>
    </row>
    <row r="314" spans="1:5" x14ac:dyDescent="0.25">
      <c r="A314" t="s">
        <v>37</v>
      </c>
      <c r="B314" t="s">
        <v>229</v>
      </c>
      <c r="C314">
        <v>1.55752212389381</v>
      </c>
      <c r="D314">
        <v>0.64</v>
      </c>
      <c r="E314">
        <v>0.7</v>
      </c>
    </row>
    <row r="315" spans="1:5" x14ac:dyDescent="0.25">
      <c r="A315" t="s">
        <v>37</v>
      </c>
      <c r="B315" t="s">
        <v>227</v>
      </c>
      <c r="C315">
        <v>1.55752212389381</v>
      </c>
      <c r="D315">
        <v>0.57999999999999996</v>
      </c>
      <c r="E315">
        <v>0.76</v>
      </c>
    </row>
    <row r="316" spans="1:5" x14ac:dyDescent="0.25">
      <c r="A316" t="s">
        <v>37</v>
      </c>
      <c r="B316" t="s">
        <v>226</v>
      </c>
      <c r="C316">
        <v>1.55752212389381</v>
      </c>
      <c r="D316">
        <v>1.28</v>
      </c>
      <c r="E316">
        <v>1.04</v>
      </c>
    </row>
    <row r="317" spans="1:5" x14ac:dyDescent="0.25">
      <c r="A317" t="s">
        <v>37</v>
      </c>
      <c r="B317" t="s">
        <v>39</v>
      </c>
      <c r="C317">
        <v>1.55752212389381</v>
      </c>
      <c r="D317">
        <v>0.99</v>
      </c>
      <c r="E317">
        <v>0.62</v>
      </c>
    </row>
    <row r="318" spans="1:5" x14ac:dyDescent="0.25">
      <c r="A318" t="s">
        <v>37</v>
      </c>
      <c r="B318" t="s">
        <v>225</v>
      </c>
      <c r="C318">
        <v>1.55752212389381</v>
      </c>
      <c r="D318">
        <v>1.87</v>
      </c>
      <c r="E318">
        <v>1.02</v>
      </c>
    </row>
    <row r="319" spans="1:5" x14ac:dyDescent="0.25">
      <c r="A319" t="s">
        <v>37</v>
      </c>
      <c r="B319" t="s">
        <v>231</v>
      </c>
      <c r="C319">
        <v>1.55752212389381</v>
      </c>
      <c r="D319">
        <v>0.76</v>
      </c>
      <c r="E319">
        <v>0.69</v>
      </c>
    </row>
    <row r="320" spans="1:5" x14ac:dyDescent="0.25">
      <c r="A320" t="s">
        <v>37</v>
      </c>
      <c r="B320" t="s">
        <v>38</v>
      </c>
      <c r="C320">
        <v>1.55752212389381</v>
      </c>
      <c r="D320">
        <v>0.7</v>
      </c>
      <c r="E320">
        <v>1.08</v>
      </c>
    </row>
    <row r="321" spans="1:5" x14ac:dyDescent="0.25">
      <c r="A321" t="s">
        <v>37</v>
      </c>
      <c r="B321" t="s">
        <v>228</v>
      </c>
      <c r="C321">
        <v>1.55752212389381</v>
      </c>
      <c r="D321">
        <v>1.03</v>
      </c>
      <c r="E321">
        <v>1.53</v>
      </c>
    </row>
    <row r="322" spans="1:5" x14ac:dyDescent="0.25">
      <c r="A322" t="s">
        <v>37</v>
      </c>
      <c r="B322" t="s">
        <v>230</v>
      </c>
      <c r="C322">
        <v>1.55752212389381</v>
      </c>
      <c r="D322">
        <v>1.28</v>
      </c>
      <c r="E322">
        <v>0.83</v>
      </c>
    </row>
    <row r="323" spans="1:5" x14ac:dyDescent="0.25">
      <c r="A323" t="s">
        <v>337</v>
      </c>
      <c r="B323" t="s">
        <v>338</v>
      </c>
      <c r="C323">
        <v>1.2222222222222201</v>
      </c>
      <c r="D323">
        <v>1.4</v>
      </c>
      <c r="E323">
        <v>1.1599999999999999</v>
      </c>
    </row>
    <row r="324" spans="1:5" x14ac:dyDescent="0.25">
      <c r="A324" t="s">
        <v>337</v>
      </c>
      <c r="B324" t="s">
        <v>367</v>
      </c>
      <c r="C324">
        <v>1.2222222222222201</v>
      </c>
      <c r="D324">
        <v>0.94</v>
      </c>
      <c r="E324">
        <v>1.93</v>
      </c>
    </row>
    <row r="325" spans="1:5" x14ac:dyDescent="0.25">
      <c r="A325" t="s">
        <v>337</v>
      </c>
      <c r="B325" t="s">
        <v>368</v>
      </c>
      <c r="C325">
        <v>1.2222222222222201</v>
      </c>
      <c r="D325">
        <v>1.52</v>
      </c>
      <c r="E325">
        <v>0.77</v>
      </c>
    </row>
    <row r="326" spans="1:5" x14ac:dyDescent="0.25">
      <c r="A326" t="s">
        <v>337</v>
      </c>
      <c r="B326" t="s">
        <v>373</v>
      </c>
      <c r="C326">
        <v>1.2222222222222201</v>
      </c>
      <c r="D326">
        <v>0.23</v>
      </c>
      <c r="E326">
        <v>0.77</v>
      </c>
    </row>
    <row r="327" spans="1:5" x14ac:dyDescent="0.25">
      <c r="A327" t="s">
        <v>337</v>
      </c>
      <c r="B327" t="s">
        <v>374</v>
      </c>
      <c r="C327">
        <v>1.2222222222222201</v>
      </c>
      <c r="D327">
        <v>1.33</v>
      </c>
      <c r="E327">
        <v>0.67</v>
      </c>
    </row>
    <row r="328" spans="1:5" x14ac:dyDescent="0.25">
      <c r="A328" t="s">
        <v>337</v>
      </c>
      <c r="B328" t="s">
        <v>382</v>
      </c>
      <c r="C328">
        <v>1.2222222222222201</v>
      </c>
      <c r="D328">
        <v>0.92</v>
      </c>
      <c r="E328">
        <v>0.45</v>
      </c>
    </row>
    <row r="329" spans="1:5" x14ac:dyDescent="0.25">
      <c r="A329" t="s">
        <v>337</v>
      </c>
      <c r="B329" t="s">
        <v>383</v>
      </c>
      <c r="C329">
        <v>1.2222222222222201</v>
      </c>
      <c r="D329">
        <v>0.47</v>
      </c>
      <c r="E329">
        <v>1.54</v>
      </c>
    </row>
    <row r="330" spans="1:5" x14ac:dyDescent="0.25">
      <c r="A330" t="s">
        <v>337</v>
      </c>
      <c r="B330" t="s">
        <v>403</v>
      </c>
      <c r="C330">
        <v>1.2222222222222201</v>
      </c>
      <c r="D330">
        <v>1.52</v>
      </c>
      <c r="E330">
        <v>1.03</v>
      </c>
    </row>
    <row r="331" spans="1:5" x14ac:dyDescent="0.25">
      <c r="A331" t="s">
        <v>337</v>
      </c>
      <c r="B331" t="s">
        <v>407</v>
      </c>
      <c r="C331">
        <v>1.2222222222222201</v>
      </c>
      <c r="D331">
        <v>1.05</v>
      </c>
      <c r="E331">
        <v>0.9</v>
      </c>
    </row>
    <row r="332" spans="1:5" x14ac:dyDescent="0.25">
      <c r="A332" t="s">
        <v>337</v>
      </c>
      <c r="B332" t="s">
        <v>408</v>
      </c>
      <c r="C332">
        <v>1.2222222222222201</v>
      </c>
      <c r="D332">
        <v>0.57999999999999996</v>
      </c>
      <c r="E332">
        <v>0.9</v>
      </c>
    </row>
    <row r="333" spans="1:5" x14ac:dyDescent="0.25">
      <c r="A333" t="s">
        <v>344</v>
      </c>
      <c r="B333" t="s">
        <v>345</v>
      </c>
      <c r="C333">
        <v>1.36231884057971</v>
      </c>
      <c r="D333">
        <v>0.63</v>
      </c>
      <c r="E333">
        <v>1.36</v>
      </c>
    </row>
    <row r="334" spans="1:5" x14ac:dyDescent="0.25">
      <c r="A334" t="s">
        <v>344</v>
      </c>
      <c r="B334" t="s">
        <v>350</v>
      </c>
      <c r="C334">
        <v>1.36231884057971</v>
      </c>
      <c r="D334">
        <v>0.49</v>
      </c>
      <c r="E334">
        <v>1.59</v>
      </c>
    </row>
    <row r="335" spans="1:5" x14ac:dyDescent="0.25">
      <c r="A335" t="s">
        <v>344</v>
      </c>
      <c r="B335" t="s">
        <v>358</v>
      </c>
      <c r="C335">
        <v>1.36231884057971</v>
      </c>
      <c r="D335">
        <v>0.42</v>
      </c>
      <c r="E335">
        <v>1.99</v>
      </c>
    </row>
    <row r="336" spans="1:5" x14ac:dyDescent="0.25">
      <c r="A336" t="s">
        <v>344</v>
      </c>
      <c r="B336" t="s">
        <v>370</v>
      </c>
      <c r="C336">
        <v>1.36231884057971</v>
      </c>
      <c r="D336">
        <v>0.52</v>
      </c>
      <c r="E336">
        <v>1.26</v>
      </c>
    </row>
    <row r="337" spans="1:5" x14ac:dyDescent="0.25">
      <c r="A337" t="s">
        <v>344</v>
      </c>
      <c r="B337" t="s">
        <v>376</v>
      </c>
      <c r="C337">
        <v>1.36231884057971</v>
      </c>
      <c r="D337">
        <v>1.26</v>
      </c>
      <c r="E337">
        <v>0.94</v>
      </c>
    </row>
    <row r="338" spans="1:5" x14ac:dyDescent="0.25">
      <c r="A338" t="s">
        <v>344</v>
      </c>
      <c r="B338" t="s">
        <v>379</v>
      </c>
      <c r="C338">
        <v>1.36231884057971</v>
      </c>
      <c r="D338">
        <v>1.38</v>
      </c>
      <c r="E338">
        <v>0.64</v>
      </c>
    </row>
    <row r="339" spans="1:5" x14ac:dyDescent="0.25">
      <c r="A339" t="s">
        <v>344</v>
      </c>
      <c r="B339" t="s">
        <v>411</v>
      </c>
      <c r="C339">
        <v>1.36231884057971</v>
      </c>
      <c r="D339">
        <v>1.89</v>
      </c>
      <c r="E339">
        <v>0.42</v>
      </c>
    </row>
    <row r="340" spans="1:5" x14ac:dyDescent="0.25">
      <c r="A340" t="s">
        <v>344</v>
      </c>
      <c r="B340" t="s">
        <v>421</v>
      </c>
      <c r="C340">
        <v>1.36231884057971</v>
      </c>
      <c r="D340">
        <v>1.35</v>
      </c>
      <c r="E340">
        <v>0.86</v>
      </c>
    </row>
    <row r="341" spans="1:5" x14ac:dyDescent="0.25">
      <c r="A341" t="s">
        <v>344</v>
      </c>
      <c r="B341" t="s">
        <v>422</v>
      </c>
      <c r="C341">
        <v>1.36231884057971</v>
      </c>
      <c r="D341">
        <v>0.63</v>
      </c>
      <c r="E341">
        <v>0.31</v>
      </c>
    </row>
    <row r="342" spans="1:5" x14ac:dyDescent="0.25">
      <c r="A342" t="s">
        <v>344</v>
      </c>
      <c r="B342" t="s">
        <v>424</v>
      </c>
      <c r="C342">
        <v>1.36231884057971</v>
      </c>
      <c r="D342">
        <v>1.36</v>
      </c>
      <c r="E342">
        <v>0.73</v>
      </c>
    </row>
    <row r="343" spans="1:5" x14ac:dyDescent="0.25">
      <c r="A343" t="s">
        <v>340</v>
      </c>
      <c r="B343" t="s">
        <v>341</v>
      </c>
      <c r="C343">
        <v>1.33793103448276</v>
      </c>
      <c r="D343">
        <v>0.6</v>
      </c>
      <c r="E343">
        <v>1.18</v>
      </c>
    </row>
    <row r="344" spans="1:5" x14ac:dyDescent="0.25">
      <c r="A344" t="s">
        <v>340</v>
      </c>
      <c r="B344" t="s">
        <v>352</v>
      </c>
      <c r="C344">
        <v>1.33793103448276</v>
      </c>
      <c r="D344">
        <v>1.23</v>
      </c>
      <c r="E344">
        <v>0.82</v>
      </c>
    </row>
    <row r="345" spans="1:5" x14ac:dyDescent="0.25">
      <c r="A345" t="s">
        <v>340</v>
      </c>
      <c r="B345" t="s">
        <v>353</v>
      </c>
      <c r="C345">
        <v>1.33793103448276</v>
      </c>
      <c r="D345">
        <v>1.49</v>
      </c>
      <c r="E345">
        <v>0.53</v>
      </c>
    </row>
    <row r="346" spans="1:5" x14ac:dyDescent="0.25">
      <c r="A346" t="s">
        <v>340</v>
      </c>
      <c r="B346" t="s">
        <v>354</v>
      </c>
      <c r="C346">
        <v>1.33793103448276</v>
      </c>
      <c r="D346">
        <v>1.84</v>
      </c>
      <c r="E346">
        <v>0.83</v>
      </c>
    </row>
    <row r="347" spans="1:5" x14ac:dyDescent="0.25">
      <c r="A347" t="s">
        <v>340</v>
      </c>
      <c r="B347" t="s">
        <v>356</v>
      </c>
      <c r="C347">
        <v>1.33793103448276</v>
      </c>
      <c r="D347">
        <v>1.1200000000000001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1.33793103448276</v>
      </c>
      <c r="D348">
        <v>0.7</v>
      </c>
      <c r="E348">
        <v>1.36</v>
      </c>
    </row>
    <row r="349" spans="1:5" x14ac:dyDescent="0.25">
      <c r="A349" t="s">
        <v>340</v>
      </c>
      <c r="B349" t="s">
        <v>365</v>
      </c>
      <c r="C349">
        <v>1.33793103448276</v>
      </c>
      <c r="D349">
        <v>1.07</v>
      </c>
      <c r="E349">
        <v>1.39</v>
      </c>
    </row>
    <row r="350" spans="1:5" x14ac:dyDescent="0.25">
      <c r="A350" t="s">
        <v>340</v>
      </c>
      <c r="B350" t="s">
        <v>377</v>
      </c>
      <c r="C350">
        <v>1.33793103448276</v>
      </c>
      <c r="D350">
        <v>0.43</v>
      </c>
      <c r="E350">
        <v>1.08</v>
      </c>
    </row>
    <row r="351" spans="1:5" x14ac:dyDescent="0.25">
      <c r="A351" t="s">
        <v>340</v>
      </c>
      <c r="B351" t="s">
        <v>378</v>
      </c>
      <c r="C351">
        <v>1.33793103448276</v>
      </c>
      <c r="D351">
        <v>0.75</v>
      </c>
      <c r="E351">
        <v>1.2</v>
      </c>
    </row>
    <row r="352" spans="1:5" x14ac:dyDescent="0.25">
      <c r="A352" t="s">
        <v>340</v>
      </c>
      <c r="B352" t="s">
        <v>385</v>
      </c>
      <c r="C352">
        <v>1.33793103448276</v>
      </c>
      <c r="D352">
        <v>0.65</v>
      </c>
      <c r="E352">
        <v>0.59</v>
      </c>
    </row>
    <row r="353" spans="1:5" x14ac:dyDescent="0.25">
      <c r="A353" t="s">
        <v>340</v>
      </c>
      <c r="B353" t="s">
        <v>387</v>
      </c>
      <c r="C353">
        <v>1.33793103448276</v>
      </c>
      <c r="D353">
        <v>1</v>
      </c>
      <c r="E353">
        <v>1.1200000000000001</v>
      </c>
    </row>
    <row r="354" spans="1:5" x14ac:dyDescent="0.25">
      <c r="A354" t="s">
        <v>340</v>
      </c>
      <c r="B354" t="s">
        <v>390</v>
      </c>
      <c r="C354">
        <v>1.33793103448276</v>
      </c>
      <c r="D354">
        <v>0.64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1.33793103448276</v>
      </c>
      <c r="D355">
        <v>1.05</v>
      </c>
      <c r="E355">
        <v>1.1200000000000001</v>
      </c>
    </row>
    <row r="356" spans="1:5" x14ac:dyDescent="0.25">
      <c r="A356" t="s">
        <v>340</v>
      </c>
      <c r="B356" t="s">
        <v>405</v>
      </c>
      <c r="C356">
        <v>1.33793103448276</v>
      </c>
      <c r="D356">
        <v>0.65</v>
      </c>
      <c r="E356">
        <v>1.1200000000000001</v>
      </c>
    </row>
    <row r="357" spans="1:5" x14ac:dyDescent="0.25">
      <c r="A357" t="s">
        <v>340</v>
      </c>
      <c r="B357" t="s">
        <v>413</v>
      </c>
      <c r="C357">
        <v>1.33793103448276</v>
      </c>
      <c r="D357">
        <v>1.33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1.33793103448276</v>
      </c>
      <c r="D358">
        <v>1.1499999999999999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1.33793103448276</v>
      </c>
      <c r="D359">
        <v>1.25</v>
      </c>
      <c r="E359">
        <v>1.01</v>
      </c>
    </row>
    <row r="360" spans="1:5" x14ac:dyDescent="0.25">
      <c r="A360" t="s">
        <v>340</v>
      </c>
      <c r="B360" t="s">
        <v>428</v>
      </c>
      <c r="C360">
        <v>1.33793103448276</v>
      </c>
      <c r="D360">
        <v>1.17</v>
      </c>
      <c r="E360">
        <v>1.01</v>
      </c>
    </row>
    <row r="361" spans="1:5" x14ac:dyDescent="0.25">
      <c r="A361" t="s">
        <v>340</v>
      </c>
      <c r="B361" t="s">
        <v>429</v>
      </c>
      <c r="C361">
        <v>1.33793103448276</v>
      </c>
      <c r="D361">
        <v>0.8</v>
      </c>
      <c r="E361">
        <v>1.39</v>
      </c>
    </row>
    <row r="362" spans="1:5" x14ac:dyDescent="0.25">
      <c r="A362" t="s">
        <v>340</v>
      </c>
      <c r="B362" t="s">
        <v>431</v>
      </c>
      <c r="C362">
        <v>1.33793103448276</v>
      </c>
      <c r="D362">
        <v>1.07</v>
      </c>
      <c r="E362">
        <v>0.95</v>
      </c>
    </row>
    <row r="363" spans="1:5" x14ac:dyDescent="0.25">
      <c r="A363" t="s">
        <v>342</v>
      </c>
      <c r="B363" t="s">
        <v>343</v>
      </c>
      <c r="C363">
        <v>1.1828254847645401</v>
      </c>
      <c r="D363">
        <v>0.65</v>
      </c>
      <c r="E363">
        <v>1.28</v>
      </c>
    </row>
    <row r="364" spans="1:5" x14ac:dyDescent="0.25">
      <c r="A364" t="s">
        <v>342</v>
      </c>
      <c r="B364" t="s">
        <v>346</v>
      </c>
      <c r="C364">
        <v>1.1828254847645401</v>
      </c>
      <c r="D364">
        <v>0.74</v>
      </c>
      <c r="E364">
        <v>1.22</v>
      </c>
    </row>
    <row r="365" spans="1:5" x14ac:dyDescent="0.25">
      <c r="A365" t="s">
        <v>342</v>
      </c>
      <c r="B365" t="s">
        <v>348</v>
      </c>
      <c r="C365">
        <v>1.1828254847645401</v>
      </c>
      <c r="D365">
        <v>1.39</v>
      </c>
      <c r="E365">
        <v>0.88</v>
      </c>
    </row>
    <row r="366" spans="1:5" x14ac:dyDescent="0.25">
      <c r="A366" t="s">
        <v>342</v>
      </c>
      <c r="B366" t="s">
        <v>363</v>
      </c>
      <c r="C366">
        <v>1.1828254847645401</v>
      </c>
      <c r="D366">
        <v>1.0900000000000001</v>
      </c>
      <c r="E366">
        <v>1.35</v>
      </c>
    </row>
    <row r="367" spans="1:5" x14ac:dyDescent="0.25">
      <c r="A367" t="s">
        <v>342</v>
      </c>
      <c r="B367" t="s">
        <v>364</v>
      </c>
      <c r="C367">
        <v>1.1828254847645401</v>
      </c>
      <c r="D367">
        <v>0.99</v>
      </c>
      <c r="E367">
        <v>1.08</v>
      </c>
    </row>
    <row r="368" spans="1:5" x14ac:dyDescent="0.25">
      <c r="A368" t="s">
        <v>342</v>
      </c>
      <c r="B368" t="s">
        <v>380</v>
      </c>
      <c r="C368">
        <v>1.1828254847645401</v>
      </c>
      <c r="D368">
        <v>1.64</v>
      </c>
      <c r="E368">
        <v>0.56999999999999995</v>
      </c>
    </row>
    <row r="369" spans="1:5" x14ac:dyDescent="0.25">
      <c r="A369" t="s">
        <v>342</v>
      </c>
      <c r="B369" t="s">
        <v>384</v>
      </c>
      <c r="C369">
        <v>1.1828254847645401</v>
      </c>
      <c r="D369">
        <v>0.8</v>
      </c>
      <c r="E369">
        <v>1.01</v>
      </c>
    </row>
    <row r="370" spans="1:5" x14ac:dyDescent="0.25">
      <c r="A370" t="s">
        <v>342</v>
      </c>
      <c r="B370" t="s">
        <v>386</v>
      </c>
      <c r="C370">
        <v>1.1828254847645401</v>
      </c>
      <c r="D370">
        <v>0.8</v>
      </c>
      <c r="E370">
        <v>0.81</v>
      </c>
    </row>
    <row r="371" spans="1:5" x14ac:dyDescent="0.25">
      <c r="A371" t="s">
        <v>342</v>
      </c>
      <c r="B371" t="s">
        <v>392</v>
      </c>
      <c r="C371">
        <v>1.1828254847645401</v>
      </c>
      <c r="D371">
        <v>1.39</v>
      </c>
      <c r="E371">
        <v>1.22</v>
      </c>
    </row>
    <row r="372" spans="1:5" x14ac:dyDescent="0.25">
      <c r="A372" t="s">
        <v>342</v>
      </c>
      <c r="B372" t="s">
        <v>393</v>
      </c>
      <c r="C372">
        <v>1.1828254847645401</v>
      </c>
      <c r="D372">
        <v>1.1399999999999999</v>
      </c>
      <c r="E372">
        <v>0.74</v>
      </c>
    </row>
    <row r="373" spans="1:5" x14ac:dyDescent="0.25">
      <c r="A373" t="s">
        <v>342</v>
      </c>
      <c r="B373" t="s">
        <v>396</v>
      </c>
      <c r="C373">
        <v>1.1828254847645401</v>
      </c>
      <c r="D373">
        <v>0.69</v>
      </c>
      <c r="E373">
        <v>1.29</v>
      </c>
    </row>
    <row r="374" spans="1:5" x14ac:dyDescent="0.25">
      <c r="A374" t="s">
        <v>342</v>
      </c>
      <c r="B374" t="s">
        <v>398</v>
      </c>
      <c r="C374">
        <v>1.1828254847645401</v>
      </c>
      <c r="D374">
        <v>0.65</v>
      </c>
      <c r="E374">
        <v>0.61</v>
      </c>
    </row>
    <row r="375" spans="1:5" x14ac:dyDescent="0.25">
      <c r="A375" t="s">
        <v>342</v>
      </c>
      <c r="B375" t="s">
        <v>399</v>
      </c>
      <c r="C375">
        <v>1.1828254847645401</v>
      </c>
      <c r="D375">
        <v>0.74</v>
      </c>
      <c r="E375">
        <v>1.37</v>
      </c>
    </row>
    <row r="376" spans="1:5" x14ac:dyDescent="0.25">
      <c r="A376" t="s">
        <v>342</v>
      </c>
      <c r="B376" t="s">
        <v>400</v>
      </c>
      <c r="C376">
        <v>1.1828254847645401</v>
      </c>
      <c r="D376">
        <v>1.24</v>
      </c>
      <c r="E376">
        <v>0.68</v>
      </c>
    </row>
    <row r="377" spans="1:5" x14ac:dyDescent="0.25">
      <c r="A377" t="s">
        <v>342</v>
      </c>
      <c r="B377" t="s">
        <v>402</v>
      </c>
      <c r="C377">
        <v>1.1828254847645401</v>
      </c>
      <c r="D377">
        <v>0.9</v>
      </c>
      <c r="E377">
        <v>1</v>
      </c>
    </row>
    <row r="378" spans="1:5" x14ac:dyDescent="0.25">
      <c r="A378" t="s">
        <v>342</v>
      </c>
      <c r="B378" t="s">
        <v>406</v>
      </c>
      <c r="C378">
        <v>1.1828254847645401</v>
      </c>
      <c r="D378">
        <v>1.1599999999999999</v>
      </c>
      <c r="E378">
        <v>1.37</v>
      </c>
    </row>
    <row r="379" spans="1:5" x14ac:dyDescent="0.25">
      <c r="A379" t="s">
        <v>342</v>
      </c>
      <c r="B379" t="s">
        <v>409</v>
      </c>
      <c r="C379">
        <v>1.1828254847645401</v>
      </c>
      <c r="D379">
        <v>1.1599999999999999</v>
      </c>
      <c r="E379">
        <v>1.22</v>
      </c>
    </row>
    <row r="380" spans="1:5" x14ac:dyDescent="0.25">
      <c r="A380" t="s">
        <v>342</v>
      </c>
      <c r="B380" t="s">
        <v>414</v>
      </c>
      <c r="C380">
        <v>1.1828254847645401</v>
      </c>
      <c r="D380">
        <v>0.74</v>
      </c>
      <c r="E380">
        <v>1.29</v>
      </c>
    </row>
    <row r="381" spans="1:5" x14ac:dyDescent="0.25">
      <c r="A381" t="s">
        <v>342</v>
      </c>
      <c r="B381" t="s">
        <v>420</v>
      </c>
      <c r="C381">
        <v>1.1828254847645401</v>
      </c>
      <c r="D381">
        <v>0.99</v>
      </c>
      <c r="E381">
        <v>0.61</v>
      </c>
    </row>
    <row r="382" spans="1:5" x14ac:dyDescent="0.25">
      <c r="A382" t="s">
        <v>342</v>
      </c>
      <c r="B382" t="s">
        <v>426</v>
      </c>
      <c r="C382">
        <v>1.1828254847645401</v>
      </c>
      <c r="D382">
        <v>1.06</v>
      </c>
      <c r="E382">
        <v>0.65</v>
      </c>
    </row>
    <row r="383" spans="1:5" x14ac:dyDescent="0.25">
      <c r="A383" t="s">
        <v>342</v>
      </c>
      <c r="B383" t="s">
        <v>430</v>
      </c>
      <c r="C383">
        <v>1.1828254847645401</v>
      </c>
      <c r="D383">
        <v>1.24</v>
      </c>
      <c r="E383">
        <v>1</v>
      </c>
    </row>
    <row r="384" spans="1:5" x14ac:dyDescent="0.25">
      <c r="A384" t="s">
        <v>342</v>
      </c>
      <c r="B384" t="s">
        <v>436</v>
      </c>
      <c r="C384">
        <v>1.1828254847645401</v>
      </c>
      <c r="D384">
        <v>0.79</v>
      </c>
      <c r="E384">
        <v>0.79</v>
      </c>
    </row>
    <row r="385" spans="1:5" x14ac:dyDescent="0.25">
      <c r="A385" t="s">
        <v>40</v>
      </c>
      <c r="B385" t="s">
        <v>339</v>
      </c>
      <c r="C385">
        <v>1.4709480122324201</v>
      </c>
      <c r="D385">
        <v>1.44</v>
      </c>
      <c r="E385">
        <v>0.76</v>
      </c>
    </row>
    <row r="386" spans="1:5" x14ac:dyDescent="0.25">
      <c r="A386" t="s">
        <v>40</v>
      </c>
      <c r="B386" t="s">
        <v>333</v>
      </c>
      <c r="C386">
        <v>1.4709480122324201</v>
      </c>
      <c r="D386">
        <v>1</v>
      </c>
      <c r="E386">
        <v>1.1000000000000001</v>
      </c>
    </row>
    <row r="387" spans="1:5" x14ac:dyDescent="0.25">
      <c r="A387" t="s">
        <v>40</v>
      </c>
      <c r="B387" t="s">
        <v>238</v>
      </c>
      <c r="C387">
        <v>1.4709480122324201</v>
      </c>
      <c r="D387">
        <v>0.85</v>
      </c>
      <c r="E387">
        <v>1.1399999999999999</v>
      </c>
    </row>
    <row r="388" spans="1:5" x14ac:dyDescent="0.25">
      <c r="A388" t="s">
        <v>40</v>
      </c>
      <c r="B388" t="s">
        <v>320</v>
      </c>
      <c r="C388">
        <v>1.4709480122324201</v>
      </c>
      <c r="D388">
        <v>1.53</v>
      </c>
      <c r="E388">
        <v>0.49</v>
      </c>
    </row>
    <row r="389" spans="1:5" x14ac:dyDescent="0.25">
      <c r="A389" t="s">
        <v>40</v>
      </c>
      <c r="B389" t="s">
        <v>234</v>
      </c>
      <c r="C389">
        <v>1.4709480122324201</v>
      </c>
      <c r="D389">
        <v>0.98</v>
      </c>
      <c r="E389">
        <v>1.36</v>
      </c>
    </row>
    <row r="390" spans="1:5" x14ac:dyDescent="0.25">
      <c r="A390" t="s">
        <v>40</v>
      </c>
      <c r="B390" t="s">
        <v>316</v>
      </c>
      <c r="C390">
        <v>1.4709480122324201</v>
      </c>
      <c r="D390">
        <v>0.54</v>
      </c>
      <c r="E390">
        <v>0.98</v>
      </c>
    </row>
    <row r="391" spans="1:5" x14ac:dyDescent="0.25">
      <c r="A391" t="s">
        <v>40</v>
      </c>
      <c r="B391" t="s">
        <v>335</v>
      </c>
      <c r="C391">
        <v>1.4709480122324201</v>
      </c>
      <c r="D391">
        <v>0.59</v>
      </c>
      <c r="E391">
        <v>1.25</v>
      </c>
    </row>
    <row r="392" spans="1:5" x14ac:dyDescent="0.25">
      <c r="A392" t="s">
        <v>40</v>
      </c>
      <c r="B392" t="s">
        <v>332</v>
      </c>
      <c r="C392">
        <v>1.4709480122324201</v>
      </c>
      <c r="D392">
        <v>1.02</v>
      </c>
      <c r="E392">
        <v>1.03</v>
      </c>
    </row>
    <row r="393" spans="1:5" x14ac:dyDescent="0.25">
      <c r="A393" t="s">
        <v>40</v>
      </c>
      <c r="B393" t="s">
        <v>321</v>
      </c>
      <c r="C393">
        <v>1.4709480122324201</v>
      </c>
      <c r="D393">
        <v>1.63</v>
      </c>
      <c r="E393">
        <v>0.75</v>
      </c>
    </row>
    <row r="394" spans="1:5" x14ac:dyDescent="0.25">
      <c r="A394" t="s">
        <v>40</v>
      </c>
      <c r="B394" t="s">
        <v>236</v>
      </c>
      <c r="C394">
        <v>1.4709480122324201</v>
      </c>
      <c r="D394">
        <v>1.22</v>
      </c>
      <c r="E394">
        <v>0.75</v>
      </c>
    </row>
    <row r="395" spans="1:5" x14ac:dyDescent="0.25">
      <c r="A395" t="s">
        <v>40</v>
      </c>
      <c r="B395" t="s">
        <v>41</v>
      </c>
      <c r="C395">
        <v>1.4709480122324201</v>
      </c>
      <c r="D395">
        <v>0.76</v>
      </c>
      <c r="E395">
        <v>1.41</v>
      </c>
    </row>
    <row r="396" spans="1:5" x14ac:dyDescent="0.25">
      <c r="A396" t="s">
        <v>40</v>
      </c>
      <c r="B396" t="s">
        <v>233</v>
      </c>
      <c r="C396">
        <v>1.4709480122324201</v>
      </c>
      <c r="D396">
        <v>1.36</v>
      </c>
      <c r="E396">
        <v>1.08</v>
      </c>
    </row>
    <row r="397" spans="1:5" x14ac:dyDescent="0.25">
      <c r="A397" t="s">
        <v>40</v>
      </c>
      <c r="B397" t="s">
        <v>317</v>
      </c>
      <c r="C397">
        <v>1.4709480122324201</v>
      </c>
      <c r="D397">
        <v>1.18</v>
      </c>
      <c r="E397">
        <v>0.93</v>
      </c>
    </row>
    <row r="398" spans="1:5" x14ac:dyDescent="0.25">
      <c r="A398" t="s">
        <v>40</v>
      </c>
      <c r="B398" t="s">
        <v>42</v>
      </c>
      <c r="C398">
        <v>1.4709480122324201</v>
      </c>
      <c r="D398">
        <v>1.23</v>
      </c>
      <c r="E398">
        <v>0.81</v>
      </c>
    </row>
    <row r="399" spans="1:5" x14ac:dyDescent="0.25">
      <c r="A399" t="s">
        <v>40</v>
      </c>
      <c r="B399" t="s">
        <v>334</v>
      </c>
      <c r="C399">
        <v>1.4709480122324201</v>
      </c>
      <c r="D399">
        <v>0.85</v>
      </c>
      <c r="E399">
        <v>1.25</v>
      </c>
    </row>
    <row r="400" spans="1:5" x14ac:dyDescent="0.25">
      <c r="A400" t="s">
        <v>40</v>
      </c>
      <c r="B400" t="s">
        <v>237</v>
      </c>
      <c r="C400">
        <v>1.4709480122324201</v>
      </c>
      <c r="D400">
        <v>0.5</v>
      </c>
      <c r="E400">
        <v>0.98</v>
      </c>
    </row>
    <row r="401" spans="1:5" x14ac:dyDescent="0.25">
      <c r="A401" t="s">
        <v>40</v>
      </c>
      <c r="B401" t="s">
        <v>232</v>
      </c>
      <c r="C401">
        <v>1.4709480122324201</v>
      </c>
      <c r="D401">
        <v>0.89</v>
      </c>
      <c r="E401">
        <v>0.92</v>
      </c>
    </row>
    <row r="402" spans="1:5" x14ac:dyDescent="0.25">
      <c r="A402" t="s">
        <v>40</v>
      </c>
      <c r="B402" t="s">
        <v>319</v>
      </c>
      <c r="C402">
        <v>1.4709480122324201</v>
      </c>
      <c r="D402">
        <v>0.91</v>
      </c>
      <c r="E402">
        <v>1.04</v>
      </c>
    </row>
    <row r="403" spans="1:5" x14ac:dyDescent="0.25">
      <c r="A403" t="s">
        <v>40</v>
      </c>
      <c r="B403" t="s">
        <v>235</v>
      </c>
      <c r="C403">
        <v>1.4709480122324201</v>
      </c>
      <c r="D403">
        <v>0.59</v>
      </c>
      <c r="E403">
        <v>0.75</v>
      </c>
    </row>
    <row r="404" spans="1:5" x14ac:dyDescent="0.25">
      <c r="A404" t="s">
        <v>40</v>
      </c>
      <c r="B404" t="s">
        <v>239</v>
      </c>
      <c r="C404">
        <v>1.4709480122324201</v>
      </c>
      <c r="D404">
        <v>0.98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1.4709480122324201</v>
      </c>
      <c r="D405">
        <v>0.91</v>
      </c>
      <c r="E405">
        <v>1.04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22" sqref="J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1.4027777777777799</v>
      </c>
      <c r="D2">
        <v>1.04</v>
      </c>
      <c r="E2">
        <v>0.96</v>
      </c>
    </row>
    <row r="3" spans="1:5" x14ac:dyDescent="0.25">
      <c r="A3" t="s">
        <v>10</v>
      </c>
      <c r="B3" t="s">
        <v>241</v>
      </c>
      <c r="C3">
        <v>1.4027777777777799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1.4027777777777799</v>
      </c>
      <c r="D4">
        <v>1.08</v>
      </c>
      <c r="E4">
        <v>1.33</v>
      </c>
    </row>
    <row r="5" spans="1:5" x14ac:dyDescent="0.25">
      <c r="A5" t="s">
        <v>10</v>
      </c>
      <c r="B5" t="s">
        <v>242</v>
      </c>
      <c r="C5">
        <v>1.4027777777777799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1.4027777777777799</v>
      </c>
      <c r="D6">
        <v>1.17</v>
      </c>
      <c r="E6">
        <v>1.21</v>
      </c>
    </row>
    <row r="7" spans="1:5" x14ac:dyDescent="0.25">
      <c r="A7" t="s">
        <v>10</v>
      </c>
      <c r="B7" t="s">
        <v>245</v>
      </c>
      <c r="C7">
        <v>1.4027777777777799</v>
      </c>
      <c r="D7">
        <v>1.58</v>
      </c>
      <c r="E7">
        <v>0.37</v>
      </c>
    </row>
    <row r="8" spans="1:5" x14ac:dyDescent="0.25">
      <c r="A8" t="s">
        <v>10</v>
      </c>
      <c r="B8" t="s">
        <v>11</v>
      </c>
      <c r="C8">
        <v>1.4027777777777799</v>
      </c>
      <c r="D8">
        <v>0.71</v>
      </c>
      <c r="E8">
        <v>0.96</v>
      </c>
    </row>
    <row r="9" spans="1:5" x14ac:dyDescent="0.25">
      <c r="A9" t="s">
        <v>10</v>
      </c>
      <c r="B9" t="s">
        <v>46</v>
      </c>
      <c r="C9">
        <v>1.4027777777777799</v>
      </c>
      <c r="D9">
        <v>1.1200000000000001</v>
      </c>
      <c r="E9">
        <v>1.04</v>
      </c>
    </row>
    <row r="10" spans="1:5" x14ac:dyDescent="0.25">
      <c r="A10" t="s">
        <v>10</v>
      </c>
      <c r="B10" t="s">
        <v>240</v>
      </c>
      <c r="C10">
        <v>1.4027777777777799</v>
      </c>
      <c r="D10">
        <v>0.79</v>
      </c>
      <c r="E10">
        <v>0.79</v>
      </c>
    </row>
    <row r="11" spans="1:5" x14ac:dyDescent="0.25">
      <c r="A11" t="s">
        <v>10</v>
      </c>
      <c r="B11" t="s">
        <v>44</v>
      </c>
      <c r="C11">
        <v>1.4027777777777799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1.4027777777777799</v>
      </c>
      <c r="D12">
        <v>0.88</v>
      </c>
      <c r="E12">
        <v>0.96</v>
      </c>
    </row>
    <row r="13" spans="1:5" x14ac:dyDescent="0.25">
      <c r="A13" t="s">
        <v>10</v>
      </c>
      <c r="B13" t="s">
        <v>45</v>
      </c>
      <c r="C13">
        <v>1.4027777777777799</v>
      </c>
      <c r="D13">
        <v>0.54</v>
      </c>
      <c r="E13">
        <v>1.17</v>
      </c>
    </row>
    <row r="14" spans="1:5" x14ac:dyDescent="0.25">
      <c r="A14" t="s">
        <v>10</v>
      </c>
      <c r="B14" t="s">
        <v>43</v>
      </c>
      <c r="C14">
        <v>1.4027777777777799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1.4027777777777799</v>
      </c>
      <c r="D15">
        <v>1.25</v>
      </c>
      <c r="E15">
        <v>1.37</v>
      </c>
    </row>
    <row r="16" spans="1:5" x14ac:dyDescent="0.25">
      <c r="A16" t="s">
        <v>10</v>
      </c>
      <c r="B16" t="s">
        <v>246</v>
      </c>
      <c r="C16">
        <v>1.4027777777777799</v>
      </c>
      <c r="D16">
        <v>0.88</v>
      </c>
      <c r="E16">
        <v>1.17</v>
      </c>
    </row>
    <row r="17" spans="1:5" x14ac:dyDescent="0.25">
      <c r="A17" t="s">
        <v>10</v>
      </c>
      <c r="B17" t="s">
        <v>243</v>
      </c>
      <c r="C17">
        <v>1.4027777777777799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1.4027777777777799</v>
      </c>
      <c r="D18">
        <v>0.88</v>
      </c>
      <c r="E18">
        <v>1.21</v>
      </c>
    </row>
    <row r="19" spans="1:5" x14ac:dyDescent="0.25">
      <c r="A19" t="s">
        <v>10</v>
      </c>
      <c r="B19" t="s">
        <v>48</v>
      </c>
      <c r="C19">
        <v>1.4027777777777799</v>
      </c>
      <c r="D19">
        <v>1.17</v>
      </c>
      <c r="E19">
        <v>1.1200000000000001</v>
      </c>
    </row>
    <row r="20" spans="1:5" x14ac:dyDescent="0.25">
      <c r="A20" t="s">
        <v>13</v>
      </c>
      <c r="B20" t="s">
        <v>58</v>
      </c>
      <c r="C20">
        <v>1.38271604938272</v>
      </c>
      <c r="D20">
        <v>0.57999999999999996</v>
      </c>
      <c r="E20">
        <v>0.91</v>
      </c>
    </row>
    <row r="21" spans="1:5" x14ac:dyDescent="0.25">
      <c r="A21" t="s">
        <v>13</v>
      </c>
      <c r="B21" t="s">
        <v>248</v>
      </c>
      <c r="C21">
        <v>1.38271604938272</v>
      </c>
      <c r="D21">
        <v>1.29</v>
      </c>
      <c r="E21">
        <v>0.76</v>
      </c>
    </row>
    <row r="22" spans="1:5" x14ac:dyDescent="0.25">
      <c r="A22" t="s">
        <v>13</v>
      </c>
      <c r="B22" t="s">
        <v>56</v>
      </c>
      <c r="C22">
        <v>1.38271604938272</v>
      </c>
      <c r="D22">
        <v>0.53</v>
      </c>
      <c r="E22">
        <v>1.1499999999999999</v>
      </c>
    </row>
    <row r="23" spans="1:5" x14ac:dyDescent="0.25">
      <c r="A23" t="s">
        <v>13</v>
      </c>
      <c r="B23" t="s">
        <v>51</v>
      </c>
      <c r="C23">
        <v>1.38271604938272</v>
      </c>
      <c r="D23">
        <v>1.2</v>
      </c>
      <c r="E23">
        <v>1.02</v>
      </c>
    </row>
    <row r="24" spans="1:5" x14ac:dyDescent="0.25">
      <c r="A24" t="s">
        <v>13</v>
      </c>
      <c r="B24" t="s">
        <v>250</v>
      </c>
      <c r="C24">
        <v>1.38271604938272</v>
      </c>
      <c r="D24">
        <v>1.25</v>
      </c>
      <c r="E24">
        <v>0.98</v>
      </c>
    </row>
    <row r="25" spans="1:5" x14ac:dyDescent="0.25">
      <c r="A25" t="s">
        <v>13</v>
      </c>
      <c r="B25" t="s">
        <v>53</v>
      </c>
      <c r="C25">
        <v>1.38271604938272</v>
      </c>
      <c r="D25">
        <v>0.49</v>
      </c>
      <c r="E25">
        <v>1.07</v>
      </c>
    </row>
    <row r="26" spans="1:5" x14ac:dyDescent="0.25">
      <c r="A26" t="s">
        <v>13</v>
      </c>
      <c r="B26" t="s">
        <v>249</v>
      </c>
      <c r="C26">
        <v>1.38271604938272</v>
      </c>
      <c r="D26">
        <v>0.67</v>
      </c>
      <c r="E26">
        <v>1.01</v>
      </c>
    </row>
    <row r="27" spans="1:5" x14ac:dyDescent="0.25">
      <c r="A27" t="s">
        <v>13</v>
      </c>
      <c r="B27" t="s">
        <v>54</v>
      </c>
      <c r="C27">
        <v>1.38271604938272</v>
      </c>
      <c r="D27">
        <v>0.71</v>
      </c>
      <c r="E27">
        <v>0.98</v>
      </c>
    </row>
    <row r="28" spans="1:5" x14ac:dyDescent="0.25">
      <c r="A28" t="s">
        <v>13</v>
      </c>
      <c r="B28" t="s">
        <v>55</v>
      </c>
      <c r="C28">
        <v>1.38271604938272</v>
      </c>
      <c r="D28">
        <v>0.8</v>
      </c>
      <c r="E28">
        <v>1.25</v>
      </c>
    </row>
    <row r="29" spans="1:5" x14ac:dyDescent="0.25">
      <c r="A29" t="s">
        <v>13</v>
      </c>
      <c r="B29" t="s">
        <v>15</v>
      </c>
      <c r="C29">
        <v>1.38271604938272</v>
      </c>
      <c r="D29">
        <v>0.86</v>
      </c>
      <c r="E29">
        <v>0.57999999999999996</v>
      </c>
    </row>
    <row r="30" spans="1:5" x14ac:dyDescent="0.25">
      <c r="A30" t="s">
        <v>13</v>
      </c>
      <c r="B30" t="s">
        <v>52</v>
      </c>
      <c r="C30">
        <v>1.38271604938272</v>
      </c>
      <c r="D30">
        <v>0.72</v>
      </c>
      <c r="E30">
        <v>1.2</v>
      </c>
    </row>
    <row r="31" spans="1:5" x14ac:dyDescent="0.25">
      <c r="A31" t="s">
        <v>13</v>
      </c>
      <c r="B31" t="s">
        <v>62</v>
      </c>
      <c r="C31">
        <v>1.38271604938272</v>
      </c>
      <c r="D31">
        <v>1.1499999999999999</v>
      </c>
      <c r="E31">
        <v>1.1499999999999999</v>
      </c>
    </row>
    <row r="32" spans="1:5" x14ac:dyDescent="0.25">
      <c r="A32" t="s">
        <v>13</v>
      </c>
      <c r="B32" t="s">
        <v>60</v>
      </c>
      <c r="C32">
        <v>1.38271604938272</v>
      </c>
      <c r="D32">
        <v>1.1000000000000001</v>
      </c>
      <c r="E32">
        <v>0.53</v>
      </c>
    </row>
    <row r="33" spans="1:5" x14ac:dyDescent="0.25">
      <c r="A33" t="s">
        <v>13</v>
      </c>
      <c r="B33" t="s">
        <v>251</v>
      </c>
      <c r="C33">
        <v>1.38271604938272</v>
      </c>
      <c r="D33">
        <v>0.43</v>
      </c>
      <c r="E33">
        <v>2.0099999999999998</v>
      </c>
    </row>
    <row r="34" spans="1:5" x14ac:dyDescent="0.25">
      <c r="A34" t="s">
        <v>13</v>
      </c>
      <c r="B34" t="s">
        <v>61</v>
      </c>
      <c r="C34">
        <v>1.38271604938272</v>
      </c>
      <c r="D34">
        <v>1.1599999999999999</v>
      </c>
      <c r="E34">
        <v>1.07</v>
      </c>
    </row>
    <row r="35" spans="1:5" x14ac:dyDescent="0.25">
      <c r="A35" t="s">
        <v>13</v>
      </c>
      <c r="B35" t="s">
        <v>14</v>
      </c>
      <c r="C35">
        <v>1.38271604938272</v>
      </c>
      <c r="D35">
        <v>0.77</v>
      </c>
      <c r="E35">
        <v>0.86</v>
      </c>
    </row>
    <row r="36" spans="1:5" x14ac:dyDescent="0.25">
      <c r="A36" t="s">
        <v>13</v>
      </c>
      <c r="B36" t="s">
        <v>57</v>
      </c>
      <c r="C36">
        <v>1.38271604938272</v>
      </c>
      <c r="D36">
        <v>0.8</v>
      </c>
      <c r="E36">
        <v>0.89</v>
      </c>
    </row>
    <row r="37" spans="1:5" x14ac:dyDescent="0.25">
      <c r="A37" t="s">
        <v>13</v>
      </c>
      <c r="B37" t="s">
        <v>59</v>
      </c>
      <c r="C37">
        <v>1.38271604938272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1.25416666666667</v>
      </c>
      <c r="D38">
        <v>1.0900000000000001</v>
      </c>
      <c r="E38">
        <v>0.79</v>
      </c>
    </row>
    <row r="39" spans="1:5" x14ac:dyDescent="0.25">
      <c r="A39" t="s">
        <v>16</v>
      </c>
      <c r="B39" t="s">
        <v>20</v>
      </c>
      <c r="C39">
        <v>1.25416666666667</v>
      </c>
      <c r="D39">
        <v>0.35</v>
      </c>
      <c r="E39">
        <v>1.34</v>
      </c>
    </row>
    <row r="40" spans="1:5" x14ac:dyDescent="0.25">
      <c r="A40" t="s">
        <v>16</v>
      </c>
      <c r="B40" t="s">
        <v>253</v>
      </c>
      <c r="C40">
        <v>1.25416666666667</v>
      </c>
      <c r="D40">
        <v>1.19</v>
      </c>
      <c r="E40">
        <v>1.34</v>
      </c>
    </row>
    <row r="41" spans="1:5" x14ac:dyDescent="0.25">
      <c r="A41" t="s">
        <v>16</v>
      </c>
      <c r="B41" t="s">
        <v>65</v>
      </c>
      <c r="C41">
        <v>1.25416666666667</v>
      </c>
      <c r="D41">
        <v>0.6</v>
      </c>
      <c r="E41">
        <v>1.01</v>
      </c>
    </row>
    <row r="42" spans="1:5" x14ac:dyDescent="0.25">
      <c r="A42" t="s">
        <v>16</v>
      </c>
      <c r="B42" t="s">
        <v>66</v>
      </c>
      <c r="C42">
        <v>1.25416666666667</v>
      </c>
      <c r="D42">
        <v>0.78</v>
      </c>
      <c r="E42">
        <v>0.97</v>
      </c>
    </row>
    <row r="43" spans="1:5" x14ac:dyDescent="0.25">
      <c r="A43" t="s">
        <v>16</v>
      </c>
      <c r="B43" t="s">
        <v>17</v>
      </c>
      <c r="C43">
        <v>1.25416666666667</v>
      </c>
      <c r="D43">
        <v>1.29</v>
      </c>
      <c r="E43">
        <v>0.69</v>
      </c>
    </row>
    <row r="44" spans="1:5" x14ac:dyDescent="0.25">
      <c r="A44" t="s">
        <v>16</v>
      </c>
      <c r="B44" t="s">
        <v>322</v>
      </c>
      <c r="C44">
        <v>1.25416666666667</v>
      </c>
      <c r="D44">
        <v>1.24</v>
      </c>
      <c r="E44">
        <v>1.01</v>
      </c>
    </row>
    <row r="45" spans="1:5" x14ac:dyDescent="0.25">
      <c r="A45" t="s">
        <v>16</v>
      </c>
      <c r="B45" t="s">
        <v>67</v>
      </c>
      <c r="C45">
        <v>1.25416666666667</v>
      </c>
      <c r="D45">
        <v>0.79</v>
      </c>
      <c r="E45">
        <v>0.94</v>
      </c>
    </row>
    <row r="46" spans="1:5" x14ac:dyDescent="0.25">
      <c r="A46" t="s">
        <v>16</v>
      </c>
      <c r="B46" t="s">
        <v>252</v>
      </c>
      <c r="C46">
        <v>1.25416666666667</v>
      </c>
      <c r="D46">
        <v>0.65</v>
      </c>
      <c r="E46">
        <v>1.19</v>
      </c>
    </row>
    <row r="47" spans="1:5" x14ac:dyDescent="0.25">
      <c r="A47" t="s">
        <v>16</v>
      </c>
      <c r="B47" t="s">
        <v>254</v>
      </c>
      <c r="C47">
        <v>1.25416666666667</v>
      </c>
      <c r="D47">
        <v>0.92</v>
      </c>
      <c r="E47">
        <v>0.51</v>
      </c>
    </row>
    <row r="48" spans="1:5" x14ac:dyDescent="0.25">
      <c r="A48" t="s">
        <v>16</v>
      </c>
      <c r="B48" t="s">
        <v>255</v>
      </c>
      <c r="C48">
        <v>1.25416666666667</v>
      </c>
      <c r="D48">
        <v>1.24</v>
      </c>
      <c r="E48">
        <v>0.94</v>
      </c>
    </row>
    <row r="49" spans="1:5" x14ac:dyDescent="0.25">
      <c r="A49" t="s">
        <v>16</v>
      </c>
      <c r="B49" t="s">
        <v>64</v>
      </c>
      <c r="C49">
        <v>1.25416666666667</v>
      </c>
      <c r="D49">
        <v>0.89</v>
      </c>
      <c r="E49">
        <v>1.04</v>
      </c>
    </row>
    <row r="50" spans="1:5" x14ac:dyDescent="0.25">
      <c r="A50" t="s">
        <v>16</v>
      </c>
      <c r="B50" t="s">
        <v>323</v>
      </c>
      <c r="C50">
        <v>1.25416666666667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1.25416666666667</v>
      </c>
      <c r="D51">
        <v>0.55000000000000004</v>
      </c>
      <c r="E51">
        <v>0.69</v>
      </c>
    </row>
    <row r="52" spans="1:5" x14ac:dyDescent="0.25">
      <c r="A52" t="s">
        <v>16</v>
      </c>
      <c r="B52" t="s">
        <v>256</v>
      </c>
      <c r="C52">
        <v>1.25416666666667</v>
      </c>
      <c r="D52">
        <v>0.48</v>
      </c>
      <c r="E52">
        <v>0.86</v>
      </c>
    </row>
    <row r="53" spans="1:5" x14ac:dyDescent="0.25">
      <c r="A53" t="s">
        <v>16</v>
      </c>
      <c r="B53" t="s">
        <v>257</v>
      </c>
      <c r="C53">
        <v>1.25416666666667</v>
      </c>
      <c r="D53">
        <v>0.4</v>
      </c>
      <c r="E53">
        <v>1.44</v>
      </c>
    </row>
    <row r="54" spans="1:5" x14ac:dyDescent="0.25">
      <c r="A54" t="s">
        <v>16</v>
      </c>
      <c r="B54" t="s">
        <v>68</v>
      </c>
      <c r="C54">
        <v>1.25416666666667</v>
      </c>
      <c r="D54">
        <v>0.99</v>
      </c>
      <c r="E54">
        <v>1.04</v>
      </c>
    </row>
    <row r="55" spans="1:5" x14ac:dyDescent="0.25">
      <c r="A55" t="s">
        <v>16</v>
      </c>
      <c r="B55" t="s">
        <v>19</v>
      </c>
      <c r="C55">
        <v>1.25416666666667</v>
      </c>
      <c r="D55">
        <v>0.45</v>
      </c>
      <c r="E55">
        <v>1.39</v>
      </c>
    </row>
    <row r="56" spans="1:5" x14ac:dyDescent="0.25">
      <c r="A56" t="s">
        <v>69</v>
      </c>
      <c r="B56" t="s">
        <v>324</v>
      </c>
      <c r="C56">
        <v>1.31666666666667</v>
      </c>
      <c r="D56">
        <v>1.0900000000000001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1.31666666666667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1.31666666666667</v>
      </c>
      <c r="D58">
        <v>0.85</v>
      </c>
      <c r="E58">
        <v>0.95</v>
      </c>
    </row>
    <row r="59" spans="1:5" x14ac:dyDescent="0.25">
      <c r="A59" t="s">
        <v>69</v>
      </c>
      <c r="B59" t="s">
        <v>75</v>
      </c>
      <c r="C59">
        <v>1.31666666666667</v>
      </c>
      <c r="D59">
        <v>0.6</v>
      </c>
      <c r="E59">
        <v>1.19</v>
      </c>
    </row>
    <row r="60" spans="1:5" x14ac:dyDescent="0.25">
      <c r="A60" t="s">
        <v>69</v>
      </c>
      <c r="B60" t="s">
        <v>77</v>
      </c>
      <c r="C60">
        <v>1.31666666666667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1.31666666666667</v>
      </c>
      <c r="D61">
        <v>0.85</v>
      </c>
      <c r="E61">
        <v>1.34</v>
      </c>
    </row>
    <row r="62" spans="1:5" x14ac:dyDescent="0.25">
      <c r="A62" t="s">
        <v>69</v>
      </c>
      <c r="B62" t="s">
        <v>381</v>
      </c>
      <c r="C62">
        <v>1.31666666666667</v>
      </c>
      <c r="D62">
        <v>1.1200000000000001</v>
      </c>
      <c r="E62">
        <v>0.8</v>
      </c>
    </row>
    <row r="63" spans="1:5" x14ac:dyDescent="0.25">
      <c r="A63" t="s">
        <v>69</v>
      </c>
      <c r="B63" t="s">
        <v>76</v>
      </c>
      <c r="C63">
        <v>1.31666666666667</v>
      </c>
      <c r="D63">
        <v>0.75</v>
      </c>
      <c r="E63">
        <v>0.9</v>
      </c>
    </row>
    <row r="64" spans="1:5" x14ac:dyDescent="0.25">
      <c r="A64" t="s">
        <v>69</v>
      </c>
      <c r="B64" t="s">
        <v>72</v>
      </c>
      <c r="C64">
        <v>1.31666666666667</v>
      </c>
      <c r="D64">
        <v>1.29</v>
      </c>
      <c r="E64">
        <v>1.49</v>
      </c>
    </row>
    <row r="65" spans="1:5" x14ac:dyDescent="0.25">
      <c r="A65" t="s">
        <v>69</v>
      </c>
      <c r="B65" t="s">
        <v>78</v>
      </c>
      <c r="C65">
        <v>1.31666666666667</v>
      </c>
      <c r="D65">
        <v>1.39</v>
      </c>
      <c r="E65">
        <v>0.65</v>
      </c>
    </row>
    <row r="66" spans="1:5" x14ac:dyDescent="0.25">
      <c r="A66" t="s">
        <v>69</v>
      </c>
      <c r="B66" t="s">
        <v>260</v>
      </c>
      <c r="C66">
        <v>1.31666666666667</v>
      </c>
      <c r="D66">
        <v>1.44</v>
      </c>
      <c r="E66">
        <v>0.9</v>
      </c>
    </row>
    <row r="67" spans="1:5" x14ac:dyDescent="0.25">
      <c r="A67" t="s">
        <v>69</v>
      </c>
      <c r="B67" t="s">
        <v>262</v>
      </c>
      <c r="C67">
        <v>1.31666666666667</v>
      </c>
      <c r="D67">
        <v>1.49</v>
      </c>
      <c r="E67">
        <v>0.4</v>
      </c>
    </row>
    <row r="68" spans="1:5" x14ac:dyDescent="0.25">
      <c r="A68" t="s">
        <v>69</v>
      </c>
      <c r="B68" t="s">
        <v>261</v>
      </c>
      <c r="C68">
        <v>1.31666666666667</v>
      </c>
      <c r="D68">
        <v>1.34</v>
      </c>
      <c r="E68">
        <v>0.65</v>
      </c>
    </row>
    <row r="69" spans="1:5" x14ac:dyDescent="0.25">
      <c r="A69" t="s">
        <v>69</v>
      </c>
      <c r="B69" t="s">
        <v>325</v>
      </c>
      <c r="C69">
        <v>1.31666666666667</v>
      </c>
      <c r="D69">
        <v>0.55000000000000004</v>
      </c>
      <c r="E69">
        <v>1.24</v>
      </c>
    </row>
    <row r="70" spans="1:5" x14ac:dyDescent="0.25">
      <c r="A70" t="s">
        <v>69</v>
      </c>
      <c r="B70" t="s">
        <v>258</v>
      </c>
      <c r="C70">
        <v>1.31666666666667</v>
      </c>
      <c r="D70">
        <v>0.35</v>
      </c>
      <c r="E70">
        <v>1.49</v>
      </c>
    </row>
    <row r="71" spans="1:5" x14ac:dyDescent="0.25">
      <c r="A71" t="s">
        <v>69</v>
      </c>
      <c r="B71" t="s">
        <v>79</v>
      </c>
      <c r="C71">
        <v>1.31666666666667</v>
      </c>
      <c r="D71">
        <v>0.9</v>
      </c>
      <c r="E71">
        <v>1.64</v>
      </c>
    </row>
    <row r="72" spans="1:5" x14ac:dyDescent="0.25">
      <c r="A72" t="s">
        <v>69</v>
      </c>
      <c r="B72" t="s">
        <v>259</v>
      </c>
      <c r="C72">
        <v>1.31666666666667</v>
      </c>
      <c r="D72">
        <v>1.21</v>
      </c>
      <c r="E72">
        <v>0.84</v>
      </c>
    </row>
    <row r="73" spans="1:5" x14ac:dyDescent="0.25">
      <c r="A73" t="s">
        <v>69</v>
      </c>
      <c r="B73" t="s">
        <v>71</v>
      </c>
      <c r="C73">
        <v>1.31666666666667</v>
      </c>
      <c r="D73">
        <v>0.8</v>
      </c>
      <c r="E73">
        <v>1.29</v>
      </c>
    </row>
    <row r="74" spans="1:5" x14ac:dyDescent="0.25">
      <c r="A74" t="s">
        <v>69</v>
      </c>
      <c r="B74" t="s">
        <v>74</v>
      </c>
      <c r="C74">
        <v>1.31666666666667</v>
      </c>
      <c r="D74">
        <v>1.0900000000000001</v>
      </c>
      <c r="E74">
        <v>0.95</v>
      </c>
    </row>
    <row r="75" spans="1:5" x14ac:dyDescent="0.25">
      <c r="A75" t="s">
        <v>69</v>
      </c>
      <c r="B75" t="s">
        <v>70</v>
      </c>
      <c r="C75">
        <v>1.31666666666667</v>
      </c>
      <c r="D75">
        <v>0.65</v>
      </c>
      <c r="E75">
        <v>1.1399999999999999</v>
      </c>
    </row>
    <row r="76" spans="1:5" x14ac:dyDescent="0.25">
      <c r="A76" t="s">
        <v>80</v>
      </c>
      <c r="B76" t="s">
        <v>97</v>
      </c>
      <c r="C76">
        <v>1.0168776371307999</v>
      </c>
      <c r="D76">
        <v>1.1000000000000001</v>
      </c>
      <c r="E76">
        <v>0.98</v>
      </c>
    </row>
    <row r="77" spans="1:5" x14ac:dyDescent="0.25">
      <c r="A77" t="s">
        <v>80</v>
      </c>
      <c r="B77" t="s">
        <v>82</v>
      </c>
      <c r="C77">
        <v>1.0168776371307999</v>
      </c>
      <c r="D77">
        <v>0.56999999999999995</v>
      </c>
      <c r="E77">
        <v>0.73</v>
      </c>
    </row>
    <row r="78" spans="1:5" x14ac:dyDescent="0.25">
      <c r="A78" t="s">
        <v>80</v>
      </c>
      <c r="B78" t="s">
        <v>83</v>
      </c>
      <c r="C78">
        <v>1.0168776371307999</v>
      </c>
      <c r="D78">
        <v>1.02</v>
      </c>
      <c r="E78">
        <v>0.89</v>
      </c>
    </row>
    <row r="79" spans="1:5" x14ac:dyDescent="0.25">
      <c r="A79" t="s">
        <v>80</v>
      </c>
      <c r="B79" t="s">
        <v>85</v>
      </c>
      <c r="C79">
        <v>1.0168776371307999</v>
      </c>
      <c r="D79">
        <v>1.03</v>
      </c>
      <c r="E79">
        <v>0.77</v>
      </c>
    </row>
    <row r="80" spans="1:5" x14ac:dyDescent="0.25">
      <c r="A80" t="s">
        <v>80</v>
      </c>
      <c r="B80" t="s">
        <v>359</v>
      </c>
      <c r="C80">
        <v>1.0168776371307999</v>
      </c>
      <c r="D80">
        <v>1.26</v>
      </c>
      <c r="E80">
        <v>0.85</v>
      </c>
    </row>
    <row r="81" spans="1:5" x14ac:dyDescent="0.25">
      <c r="A81" t="s">
        <v>80</v>
      </c>
      <c r="B81" t="s">
        <v>87</v>
      </c>
      <c r="C81">
        <v>1.0168776371307999</v>
      </c>
      <c r="D81">
        <v>1.02</v>
      </c>
      <c r="E81">
        <v>1.26</v>
      </c>
    </row>
    <row r="82" spans="1:5" x14ac:dyDescent="0.25">
      <c r="A82" t="s">
        <v>80</v>
      </c>
      <c r="B82" t="s">
        <v>89</v>
      </c>
      <c r="C82">
        <v>1.0168776371307999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1.0168776371307999</v>
      </c>
      <c r="D83">
        <v>0.56000000000000005</v>
      </c>
      <c r="E83">
        <v>1.37</v>
      </c>
    </row>
    <row r="84" spans="1:5" x14ac:dyDescent="0.25">
      <c r="A84" t="s">
        <v>80</v>
      </c>
      <c r="B84" t="s">
        <v>91</v>
      </c>
      <c r="C84">
        <v>1.0168776371307999</v>
      </c>
      <c r="D84">
        <v>0.56999999999999995</v>
      </c>
      <c r="E84">
        <v>1.02</v>
      </c>
    </row>
    <row r="85" spans="1:5" x14ac:dyDescent="0.25">
      <c r="A85" t="s">
        <v>80</v>
      </c>
      <c r="B85" t="s">
        <v>96</v>
      </c>
      <c r="C85">
        <v>1.0168776371307999</v>
      </c>
      <c r="D85">
        <v>0.65</v>
      </c>
      <c r="E85">
        <v>1.67</v>
      </c>
    </row>
    <row r="86" spans="1:5" x14ac:dyDescent="0.25">
      <c r="A86" t="s">
        <v>80</v>
      </c>
      <c r="B86" t="s">
        <v>86</v>
      </c>
      <c r="C86">
        <v>1.0168776371307999</v>
      </c>
      <c r="D86">
        <v>0.37</v>
      </c>
      <c r="E86">
        <v>0.93</v>
      </c>
    </row>
    <row r="87" spans="1:5" x14ac:dyDescent="0.25">
      <c r="A87" t="s">
        <v>80</v>
      </c>
      <c r="B87" t="s">
        <v>81</v>
      </c>
      <c r="C87">
        <v>1.0168776371307999</v>
      </c>
      <c r="D87">
        <v>0.89</v>
      </c>
      <c r="E87">
        <v>0.98</v>
      </c>
    </row>
    <row r="88" spans="1:5" x14ac:dyDescent="0.25">
      <c r="A88" t="s">
        <v>80</v>
      </c>
      <c r="B88" t="s">
        <v>94</v>
      </c>
      <c r="C88">
        <v>1.0168776371307999</v>
      </c>
      <c r="D88">
        <v>0.89</v>
      </c>
      <c r="E88">
        <v>0.85</v>
      </c>
    </row>
    <row r="89" spans="1:5" x14ac:dyDescent="0.25">
      <c r="A89" t="s">
        <v>80</v>
      </c>
      <c r="B89" t="s">
        <v>90</v>
      </c>
      <c r="C89">
        <v>1.0168776371307999</v>
      </c>
      <c r="D89">
        <v>1.22</v>
      </c>
      <c r="E89">
        <v>0.73</v>
      </c>
    </row>
    <row r="90" spans="1:5" x14ac:dyDescent="0.25">
      <c r="A90" t="s">
        <v>80</v>
      </c>
      <c r="B90" t="s">
        <v>93</v>
      </c>
      <c r="C90">
        <v>1.0168776371307999</v>
      </c>
      <c r="D90">
        <v>0.61</v>
      </c>
      <c r="E90">
        <v>0.81</v>
      </c>
    </row>
    <row r="91" spans="1:5" x14ac:dyDescent="0.25">
      <c r="A91" t="s">
        <v>80</v>
      </c>
      <c r="B91" t="s">
        <v>88</v>
      </c>
      <c r="C91">
        <v>1.0168776371307999</v>
      </c>
      <c r="D91">
        <v>1.02</v>
      </c>
      <c r="E91">
        <v>1.26</v>
      </c>
    </row>
    <row r="92" spans="1:5" x14ac:dyDescent="0.25">
      <c r="A92" t="s">
        <v>80</v>
      </c>
      <c r="B92" t="s">
        <v>410</v>
      </c>
      <c r="C92">
        <v>1.0168776371307999</v>
      </c>
      <c r="D92">
        <v>0.81</v>
      </c>
      <c r="E92">
        <v>1.03</v>
      </c>
    </row>
    <row r="93" spans="1:5" x14ac:dyDescent="0.25">
      <c r="A93" t="s">
        <v>80</v>
      </c>
      <c r="B93" t="s">
        <v>412</v>
      </c>
      <c r="C93">
        <v>1.0168776371307999</v>
      </c>
      <c r="D93">
        <v>0.98</v>
      </c>
      <c r="E93">
        <v>0.85</v>
      </c>
    </row>
    <row r="94" spans="1:5" x14ac:dyDescent="0.25">
      <c r="A94" t="s">
        <v>80</v>
      </c>
      <c r="B94" t="s">
        <v>92</v>
      </c>
      <c r="C94">
        <v>1.0168776371307999</v>
      </c>
      <c r="D94">
        <v>0.77</v>
      </c>
      <c r="E94">
        <v>0.99</v>
      </c>
    </row>
    <row r="95" spans="1:5" x14ac:dyDescent="0.25">
      <c r="A95" t="s">
        <v>80</v>
      </c>
      <c r="B95" t="s">
        <v>416</v>
      </c>
      <c r="C95">
        <v>1.0168776371307999</v>
      </c>
      <c r="D95">
        <v>0.53</v>
      </c>
      <c r="E95">
        <v>1.38</v>
      </c>
    </row>
    <row r="96" spans="1:5" x14ac:dyDescent="0.25">
      <c r="A96" t="s">
        <v>80</v>
      </c>
      <c r="B96" t="s">
        <v>84</v>
      </c>
      <c r="C96">
        <v>1.0168776371307999</v>
      </c>
      <c r="D96">
        <v>0.73</v>
      </c>
      <c r="E96">
        <v>0.85</v>
      </c>
    </row>
    <row r="97" spans="1:5" x14ac:dyDescent="0.25">
      <c r="A97" t="s">
        <v>80</v>
      </c>
      <c r="B97" t="s">
        <v>98</v>
      </c>
      <c r="C97">
        <v>1.0168776371307999</v>
      </c>
      <c r="D97">
        <v>0.94</v>
      </c>
      <c r="E97">
        <v>0.81</v>
      </c>
    </row>
    <row r="98" spans="1:5" x14ac:dyDescent="0.25">
      <c r="A98" t="s">
        <v>80</v>
      </c>
      <c r="B98" t="s">
        <v>95</v>
      </c>
      <c r="C98">
        <v>1.0168776371307999</v>
      </c>
      <c r="D98">
        <v>0.73</v>
      </c>
      <c r="E98">
        <v>0.61</v>
      </c>
    </row>
    <row r="99" spans="1:5" x14ac:dyDescent="0.25">
      <c r="A99" t="s">
        <v>80</v>
      </c>
      <c r="B99" t="s">
        <v>435</v>
      </c>
      <c r="C99">
        <v>1.0168776371307999</v>
      </c>
      <c r="D99">
        <v>0.65</v>
      </c>
      <c r="E99">
        <v>1.5</v>
      </c>
    </row>
    <row r="100" spans="1:5" x14ac:dyDescent="0.25">
      <c r="A100" t="s">
        <v>99</v>
      </c>
      <c r="B100" t="s">
        <v>100</v>
      </c>
      <c r="C100">
        <v>1.2380952380952399</v>
      </c>
      <c r="D100">
        <v>0.64</v>
      </c>
      <c r="E100">
        <v>1.1200000000000001</v>
      </c>
    </row>
    <row r="101" spans="1:5" x14ac:dyDescent="0.25">
      <c r="A101" t="s">
        <v>99</v>
      </c>
      <c r="B101" t="s">
        <v>102</v>
      </c>
      <c r="C101">
        <v>1.2380952380952399</v>
      </c>
      <c r="D101">
        <v>1.06</v>
      </c>
      <c r="E101">
        <v>1.42</v>
      </c>
    </row>
    <row r="102" spans="1:5" x14ac:dyDescent="0.25">
      <c r="A102" t="s">
        <v>99</v>
      </c>
      <c r="B102" t="s">
        <v>111</v>
      </c>
      <c r="C102">
        <v>1.2380952380952399</v>
      </c>
      <c r="D102">
        <v>0.95</v>
      </c>
      <c r="E102">
        <v>0.63</v>
      </c>
    </row>
    <row r="103" spans="1:5" x14ac:dyDescent="0.25">
      <c r="A103" t="s">
        <v>99</v>
      </c>
      <c r="B103" t="s">
        <v>104</v>
      </c>
      <c r="C103">
        <v>1.2380952380952399</v>
      </c>
      <c r="D103">
        <v>0.6</v>
      </c>
      <c r="E103">
        <v>1.31</v>
      </c>
    </row>
    <row r="104" spans="1:5" x14ac:dyDescent="0.25">
      <c r="A104" t="s">
        <v>99</v>
      </c>
      <c r="B104" t="s">
        <v>106</v>
      </c>
      <c r="C104">
        <v>1.2380952380952399</v>
      </c>
      <c r="D104">
        <v>0.91</v>
      </c>
      <c r="E104">
        <v>0.99</v>
      </c>
    </row>
    <row r="105" spans="1:5" x14ac:dyDescent="0.25">
      <c r="A105" t="s">
        <v>99</v>
      </c>
      <c r="B105" t="s">
        <v>105</v>
      </c>
      <c r="C105">
        <v>1.2380952380952399</v>
      </c>
      <c r="D105">
        <v>0.94</v>
      </c>
      <c r="E105">
        <v>0.64</v>
      </c>
    </row>
    <row r="106" spans="1:5" x14ac:dyDescent="0.25">
      <c r="A106" t="s">
        <v>99</v>
      </c>
      <c r="B106" t="s">
        <v>117</v>
      </c>
      <c r="C106">
        <v>1.2380952380952399</v>
      </c>
      <c r="D106">
        <v>0.75</v>
      </c>
      <c r="E106">
        <v>1.06</v>
      </c>
    </row>
    <row r="107" spans="1:5" x14ac:dyDescent="0.25">
      <c r="A107" t="s">
        <v>99</v>
      </c>
      <c r="B107" t="s">
        <v>121</v>
      </c>
      <c r="C107">
        <v>1.2380952380952399</v>
      </c>
      <c r="D107">
        <v>0.92</v>
      </c>
      <c r="E107">
        <v>1.1599999999999999</v>
      </c>
    </row>
    <row r="108" spans="1:5" x14ac:dyDescent="0.25">
      <c r="A108" t="s">
        <v>99</v>
      </c>
      <c r="B108" t="s">
        <v>108</v>
      </c>
      <c r="C108">
        <v>1.2380952380952399</v>
      </c>
      <c r="D108">
        <v>0.71</v>
      </c>
      <c r="E108">
        <v>0.75</v>
      </c>
    </row>
    <row r="109" spans="1:5" x14ac:dyDescent="0.25">
      <c r="A109" t="s">
        <v>99</v>
      </c>
      <c r="B109" t="s">
        <v>103</v>
      </c>
      <c r="C109">
        <v>1.2380952380952399</v>
      </c>
      <c r="D109">
        <v>1.05</v>
      </c>
      <c r="E109">
        <v>0.97</v>
      </c>
    </row>
    <row r="110" spans="1:5" x14ac:dyDescent="0.25">
      <c r="A110" t="s">
        <v>99</v>
      </c>
      <c r="B110" t="s">
        <v>110</v>
      </c>
      <c r="C110">
        <v>1.2380952380952399</v>
      </c>
      <c r="D110">
        <v>1.61</v>
      </c>
      <c r="E110">
        <v>0.82</v>
      </c>
    </row>
    <row r="111" spans="1:5" x14ac:dyDescent="0.25">
      <c r="A111" t="s">
        <v>99</v>
      </c>
      <c r="B111" t="s">
        <v>107</v>
      </c>
      <c r="C111">
        <v>1.2380952380952399</v>
      </c>
      <c r="D111">
        <v>0.79</v>
      </c>
      <c r="E111">
        <v>0.87</v>
      </c>
    </row>
    <row r="112" spans="1:5" x14ac:dyDescent="0.25">
      <c r="A112" t="s">
        <v>99</v>
      </c>
      <c r="B112" t="s">
        <v>395</v>
      </c>
      <c r="C112">
        <v>1.2380952380952399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1.2380952380952399</v>
      </c>
      <c r="D113">
        <v>0.99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1.2380952380952399</v>
      </c>
      <c r="D114">
        <v>0.64</v>
      </c>
      <c r="E114">
        <v>1.31</v>
      </c>
    </row>
    <row r="115" spans="1:5" x14ac:dyDescent="0.25">
      <c r="A115" t="s">
        <v>99</v>
      </c>
      <c r="B115" t="s">
        <v>113</v>
      </c>
      <c r="C115">
        <v>1.2380952380952399</v>
      </c>
      <c r="D115">
        <v>1.05</v>
      </c>
      <c r="E115">
        <v>1.1599999999999999</v>
      </c>
    </row>
    <row r="116" spans="1:5" x14ac:dyDescent="0.25">
      <c r="A116" t="s">
        <v>99</v>
      </c>
      <c r="B116" t="s">
        <v>114</v>
      </c>
      <c r="C116">
        <v>1.2380952380952399</v>
      </c>
      <c r="D116">
        <v>0.86</v>
      </c>
      <c r="E116">
        <v>0.86</v>
      </c>
    </row>
    <row r="117" spans="1:5" x14ac:dyDescent="0.25">
      <c r="A117" t="s">
        <v>99</v>
      </c>
      <c r="B117" t="s">
        <v>116</v>
      </c>
      <c r="C117">
        <v>1.2380952380952399</v>
      </c>
      <c r="D117">
        <v>0.75</v>
      </c>
      <c r="E117">
        <v>1.35</v>
      </c>
    </row>
    <row r="118" spans="1:5" x14ac:dyDescent="0.25">
      <c r="A118" t="s">
        <v>99</v>
      </c>
      <c r="B118" t="s">
        <v>109</v>
      </c>
      <c r="C118">
        <v>1.2380952380952399</v>
      </c>
      <c r="D118">
        <v>1.21</v>
      </c>
      <c r="E118">
        <v>0.79</v>
      </c>
    </row>
    <row r="119" spans="1:5" x14ac:dyDescent="0.25">
      <c r="A119" t="s">
        <v>99</v>
      </c>
      <c r="B119" t="s">
        <v>118</v>
      </c>
      <c r="C119">
        <v>1.2380952380952399</v>
      </c>
      <c r="D119">
        <v>1.06</v>
      </c>
      <c r="E119">
        <v>1.22</v>
      </c>
    </row>
    <row r="120" spans="1:5" x14ac:dyDescent="0.25">
      <c r="A120" t="s">
        <v>99</v>
      </c>
      <c r="B120" t="s">
        <v>417</v>
      </c>
      <c r="C120">
        <v>1.2380952380952399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1.2380952380952399</v>
      </c>
      <c r="D121">
        <v>1.26</v>
      </c>
      <c r="E121">
        <v>0.43</v>
      </c>
    </row>
    <row r="122" spans="1:5" x14ac:dyDescent="0.25">
      <c r="A122" t="s">
        <v>99</v>
      </c>
      <c r="B122" t="s">
        <v>120</v>
      </c>
      <c r="C122">
        <v>1.2380952380952399</v>
      </c>
      <c r="D122">
        <v>0.95</v>
      </c>
      <c r="E122">
        <v>1.46</v>
      </c>
    </row>
    <row r="123" spans="1:5" x14ac:dyDescent="0.25">
      <c r="A123" t="s">
        <v>99</v>
      </c>
      <c r="B123" t="s">
        <v>119</v>
      </c>
      <c r="C123">
        <v>1.2380952380952399</v>
      </c>
      <c r="D123">
        <v>0.79</v>
      </c>
      <c r="E123">
        <v>1.1200000000000001</v>
      </c>
    </row>
    <row r="124" spans="1:5" x14ac:dyDescent="0.25">
      <c r="A124" t="s">
        <v>122</v>
      </c>
      <c r="B124" t="s">
        <v>123</v>
      </c>
      <c r="C124">
        <v>1.1004273504273501</v>
      </c>
      <c r="D124">
        <v>0.75</v>
      </c>
      <c r="E124">
        <v>0.96</v>
      </c>
    </row>
    <row r="125" spans="1:5" x14ac:dyDescent="0.25">
      <c r="A125" t="s">
        <v>122</v>
      </c>
      <c r="B125" t="s">
        <v>125</v>
      </c>
      <c r="C125">
        <v>1.1004273504273501</v>
      </c>
      <c r="D125">
        <v>1.05</v>
      </c>
      <c r="E125">
        <v>1</v>
      </c>
    </row>
    <row r="126" spans="1:5" x14ac:dyDescent="0.25">
      <c r="A126" t="s">
        <v>122</v>
      </c>
      <c r="B126" t="s">
        <v>127</v>
      </c>
      <c r="C126">
        <v>1.1004273504273501</v>
      </c>
      <c r="D126">
        <v>0.95</v>
      </c>
      <c r="E126">
        <v>1.1100000000000001</v>
      </c>
    </row>
    <row r="127" spans="1:5" x14ac:dyDescent="0.25">
      <c r="A127" t="s">
        <v>122</v>
      </c>
      <c r="B127" t="s">
        <v>130</v>
      </c>
      <c r="C127">
        <v>1.1004273504273501</v>
      </c>
      <c r="D127">
        <v>1.35</v>
      </c>
      <c r="E127">
        <v>0.87</v>
      </c>
    </row>
    <row r="128" spans="1:5" x14ac:dyDescent="0.25">
      <c r="A128" t="s">
        <v>122</v>
      </c>
      <c r="B128" t="s">
        <v>362</v>
      </c>
      <c r="C128">
        <v>1.1004273504273501</v>
      </c>
      <c r="D128">
        <v>0.71</v>
      </c>
      <c r="E128">
        <v>0.88</v>
      </c>
    </row>
    <row r="129" spans="1:5" x14ac:dyDescent="0.25">
      <c r="A129" t="s">
        <v>122</v>
      </c>
      <c r="B129" t="s">
        <v>126</v>
      </c>
      <c r="C129">
        <v>1.1004273504273501</v>
      </c>
      <c r="D129">
        <v>0.91</v>
      </c>
      <c r="E129">
        <v>0.64</v>
      </c>
    </row>
    <row r="130" spans="1:5" x14ac:dyDescent="0.25">
      <c r="A130" t="s">
        <v>122</v>
      </c>
      <c r="B130" t="s">
        <v>129</v>
      </c>
      <c r="C130">
        <v>1.1004273504273501</v>
      </c>
      <c r="D130">
        <v>0.4</v>
      </c>
      <c r="E130">
        <v>1.1499999999999999</v>
      </c>
    </row>
    <row r="131" spans="1:5" x14ac:dyDescent="0.25">
      <c r="A131" t="s">
        <v>122</v>
      </c>
      <c r="B131" t="s">
        <v>128</v>
      </c>
      <c r="C131">
        <v>1.1004273504273501</v>
      </c>
      <c r="D131">
        <v>0.88</v>
      </c>
      <c r="E131">
        <v>1.25</v>
      </c>
    </row>
    <row r="132" spans="1:5" x14ac:dyDescent="0.25">
      <c r="A132" t="s">
        <v>122</v>
      </c>
      <c r="B132" t="s">
        <v>136</v>
      </c>
      <c r="C132">
        <v>1.1004273504273501</v>
      </c>
      <c r="D132">
        <v>1.0900000000000001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1.1004273504273501</v>
      </c>
      <c r="D133">
        <v>0.95</v>
      </c>
      <c r="E133">
        <v>0.87</v>
      </c>
    </row>
    <row r="134" spans="1:5" x14ac:dyDescent="0.25">
      <c r="A134" t="s">
        <v>122</v>
      </c>
      <c r="B134" t="s">
        <v>133</v>
      </c>
      <c r="C134">
        <v>1.1004273504273501</v>
      </c>
      <c r="D134">
        <v>0.67</v>
      </c>
      <c r="E134">
        <v>1.3</v>
      </c>
    </row>
    <row r="135" spans="1:5" x14ac:dyDescent="0.25">
      <c r="A135" t="s">
        <v>122</v>
      </c>
      <c r="B135" t="s">
        <v>135</v>
      </c>
      <c r="C135">
        <v>1.1004273504273501</v>
      </c>
      <c r="D135">
        <v>0.99</v>
      </c>
      <c r="E135">
        <v>0.99</v>
      </c>
    </row>
    <row r="136" spans="1:5" x14ac:dyDescent="0.25">
      <c r="A136" t="s">
        <v>122</v>
      </c>
      <c r="B136" t="s">
        <v>137</v>
      </c>
      <c r="C136">
        <v>1.1004273504273501</v>
      </c>
      <c r="D136">
        <v>0.75</v>
      </c>
      <c r="E136">
        <v>0.92</v>
      </c>
    </row>
    <row r="137" spans="1:5" x14ac:dyDescent="0.25">
      <c r="A137" t="s">
        <v>122</v>
      </c>
      <c r="B137" t="s">
        <v>401</v>
      </c>
      <c r="C137">
        <v>1.1004273504273501</v>
      </c>
      <c r="D137">
        <v>0.79</v>
      </c>
      <c r="E137">
        <v>0.87</v>
      </c>
    </row>
    <row r="138" spans="1:5" x14ac:dyDescent="0.25">
      <c r="A138" t="s">
        <v>122</v>
      </c>
      <c r="B138" t="s">
        <v>138</v>
      </c>
      <c r="C138">
        <v>1.1004273504273501</v>
      </c>
      <c r="D138">
        <v>1.03</v>
      </c>
      <c r="E138">
        <v>1.19</v>
      </c>
    </row>
    <row r="139" spans="1:5" x14ac:dyDescent="0.25">
      <c r="A139" t="s">
        <v>122</v>
      </c>
      <c r="B139" t="s">
        <v>139</v>
      </c>
      <c r="C139">
        <v>1.1004273504273501</v>
      </c>
      <c r="D139">
        <v>1.1100000000000001</v>
      </c>
      <c r="E139">
        <v>0.91</v>
      </c>
    </row>
    <row r="140" spans="1:5" x14ac:dyDescent="0.25">
      <c r="A140" t="s">
        <v>122</v>
      </c>
      <c r="B140" t="s">
        <v>144</v>
      </c>
      <c r="C140">
        <v>1.1004273504273501</v>
      </c>
      <c r="D140">
        <v>1.35</v>
      </c>
      <c r="E140">
        <v>1.23</v>
      </c>
    </row>
    <row r="141" spans="1:5" x14ac:dyDescent="0.25">
      <c r="A141" t="s">
        <v>122</v>
      </c>
      <c r="B141" t="s">
        <v>132</v>
      </c>
      <c r="C141">
        <v>1.1004273504273501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1.1004273504273501</v>
      </c>
      <c r="D142">
        <v>0.63</v>
      </c>
      <c r="E142">
        <v>0.75</v>
      </c>
    </row>
    <row r="143" spans="1:5" x14ac:dyDescent="0.25">
      <c r="A143" t="s">
        <v>122</v>
      </c>
      <c r="B143" t="s">
        <v>124</v>
      </c>
      <c r="C143">
        <v>1.1004273504273501</v>
      </c>
      <c r="D143">
        <v>0.71</v>
      </c>
      <c r="E143">
        <v>0.97</v>
      </c>
    </row>
    <row r="144" spans="1:5" x14ac:dyDescent="0.25">
      <c r="A144" t="s">
        <v>122</v>
      </c>
      <c r="B144" t="s">
        <v>134</v>
      </c>
      <c r="C144">
        <v>1.1004273504273501</v>
      </c>
      <c r="D144">
        <v>0.44</v>
      </c>
      <c r="E144">
        <v>1.03</v>
      </c>
    </row>
    <row r="145" spans="1:5" x14ac:dyDescent="0.25">
      <c r="A145" t="s">
        <v>122</v>
      </c>
      <c r="B145" t="s">
        <v>141</v>
      </c>
      <c r="C145">
        <v>1.1004273504273501</v>
      </c>
      <c r="D145">
        <v>0.48</v>
      </c>
      <c r="E145">
        <v>0.75</v>
      </c>
    </row>
    <row r="146" spans="1:5" x14ac:dyDescent="0.25">
      <c r="A146" t="s">
        <v>122</v>
      </c>
      <c r="B146" t="s">
        <v>142</v>
      </c>
      <c r="C146">
        <v>1.1004273504273501</v>
      </c>
      <c r="D146">
        <v>0.96</v>
      </c>
      <c r="E146">
        <v>1.05</v>
      </c>
    </row>
    <row r="147" spans="1:5" x14ac:dyDescent="0.25">
      <c r="A147" t="s">
        <v>122</v>
      </c>
      <c r="B147" t="s">
        <v>143</v>
      </c>
      <c r="C147">
        <v>1.1004273504273501</v>
      </c>
      <c r="D147">
        <v>0.87</v>
      </c>
      <c r="E147">
        <v>0.95</v>
      </c>
    </row>
    <row r="148" spans="1:5" x14ac:dyDescent="0.25">
      <c r="A148" t="s">
        <v>145</v>
      </c>
      <c r="B148" t="s">
        <v>347</v>
      </c>
      <c r="C148">
        <v>1.1680911680911701</v>
      </c>
      <c r="D148">
        <v>0.99</v>
      </c>
      <c r="E148">
        <v>0.87</v>
      </c>
    </row>
    <row r="149" spans="1:5" x14ac:dyDescent="0.25">
      <c r="A149" t="s">
        <v>145</v>
      </c>
      <c r="B149" t="s">
        <v>349</v>
      </c>
      <c r="C149">
        <v>1.1680911680911701</v>
      </c>
      <c r="D149">
        <v>0.74</v>
      </c>
      <c r="E149">
        <v>0.91</v>
      </c>
    </row>
    <row r="150" spans="1:5" x14ac:dyDescent="0.25">
      <c r="A150" t="s">
        <v>145</v>
      </c>
      <c r="B150" t="s">
        <v>355</v>
      </c>
      <c r="C150">
        <v>1.1680911680911701</v>
      </c>
      <c r="D150">
        <v>0.75</v>
      </c>
      <c r="E150">
        <v>2.16</v>
      </c>
    </row>
    <row r="151" spans="1:5" x14ac:dyDescent="0.25">
      <c r="A151" t="s">
        <v>145</v>
      </c>
      <c r="B151" t="s">
        <v>357</v>
      </c>
      <c r="C151">
        <v>1.1680911680911701</v>
      </c>
      <c r="D151">
        <v>0.95</v>
      </c>
      <c r="E151">
        <v>0.74</v>
      </c>
    </row>
    <row r="152" spans="1:5" x14ac:dyDescent="0.25">
      <c r="A152" t="s">
        <v>145</v>
      </c>
      <c r="B152" t="s">
        <v>360</v>
      </c>
      <c r="C152">
        <v>1.1680911680911701</v>
      </c>
      <c r="D152">
        <v>0.95</v>
      </c>
      <c r="E152">
        <v>0.8</v>
      </c>
    </row>
    <row r="153" spans="1:5" x14ac:dyDescent="0.25">
      <c r="A153" t="s">
        <v>145</v>
      </c>
      <c r="B153" t="s">
        <v>366</v>
      </c>
      <c r="C153">
        <v>1.1680911680911701</v>
      </c>
      <c r="D153">
        <v>0.8</v>
      </c>
      <c r="E153">
        <v>0.8</v>
      </c>
    </row>
    <row r="154" spans="1:5" x14ac:dyDescent="0.25">
      <c r="A154" t="s">
        <v>145</v>
      </c>
      <c r="B154" t="s">
        <v>371</v>
      </c>
      <c r="C154">
        <v>1.1680911680911701</v>
      </c>
      <c r="D154">
        <v>0.66</v>
      </c>
      <c r="E154">
        <v>0.97</v>
      </c>
    </row>
    <row r="155" spans="1:5" x14ac:dyDescent="0.25">
      <c r="A155" t="s">
        <v>145</v>
      </c>
      <c r="B155" t="s">
        <v>149</v>
      </c>
      <c r="C155">
        <v>1.1680911680911701</v>
      </c>
      <c r="D155">
        <v>0.35</v>
      </c>
      <c r="E155">
        <v>1.99</v>
      </c>
    </row>
    <row r="156" spans="1:5" x14ac:dyDescent="0.25">
      <c r="A156" t="s">
        <v>145</v>
      </c>
      <c r="B156" t="s">
        <v>375</v>
      </c>
      <c r="C156">
        <v>1.1680911680911701</v>
      </c>
      <c r="D156">
        <v>0.88</v>
      </c>
      <c r="E156">
        <v>0.97</v>
      </c>
    </row>
    <row r="157" spans="1:5" x14ac:dyDescent="0.25">
      <c r="A157" t="s">
        <v>145</v>
      </c>
      <c r="B157" t="s">
        <v>388</v>
      </c>
      <c r="C157">
        <v>1.1680911680911701</v>
      </c>
      <c r="D157">
        <v>0.97</v>
      </c>
      <c r="E157">
        <v>0.84</v>
      </c>
    </row>
    <row r="158" spans="1:5" x14ac:dyDescent="0.25">
      <c r="A158" t="s">
        <v>145</v>
      </c>
      <c r="B158" t="s">
        <v>389</v>
      </c>
      <c r="C158">
        <v>1.1680911680911701</v>
      </c>
      <c r="D158">
        <v>0.83</v>
      </c>
      <c r="E158">
        <v>0.7</v>
      </c>
    </row>
    <row r="159" spans="1:5" x14ac:dyDescent="0.25">
      <c r="A159" t="s">
        <v>145</v>
      </c>
      <c r="B159" t="s">
        <v>391</v>
      </c>
      <c r="C159">
        <v>1.1680911680911701</v>
      </c>
      <c r="D159">
        <v>0.65</v>
      </c>
      <c r="E159">
        <v>1.66</v>
      </c>
    </row>
    <row r="160" spans="1:5" x14ac:dyDescent="0.25">
      <c r="A160" t="s">
        <v>145</v>
      </c>
      <c r="B160" t="s">
        <v>146</v>
      </c>
      <c r="C160">
        <v>1.1680911680911701</v>
      </c>
      <c r="D160">
        <v>0.8</v>
      </c>
      <c r="E160">
        <v>0.95</v>
      </c>
    </row>
    <row r="161" spans="1:5" x14ac:dyDescent="0.25">
      <c r="A161" t="s">
        <v>145</v>
      </c>
      <c r="B161" t="s">
        <v>404</v>
      </c>
      <c r="C161">
        <v>1.1680911680911701</v>
      </c>
      <c r="D161">
        <v>0.87</v>
      </c>
      <c r="E161">
        <v>0.6</v>
      </c>
    </row>
    <row r="162" spans="1:5" x14ac:dyDescent="0.25">
      <c r="A162" t="s">
        <v>145</v>
      </c>
      <c r="B162" t="s">
        <v>419</v>
      </c>
      <c r="C162">
        <v>1.1680911680911701</v>
      </c>
      <c r="D162">
        <v>0.62</v>
      </c>
      <c r="E162">
        <v>0.91</v>
      </c>
    </row>
    <row r="163" spans="1:5" x14ac:dyDescent="0.25">
      <c r="A163" t="s">
        <v>145</v>
      </c>
      <c r="B163" t="s">
        <v>423</v>
      </c>
      <c r="C163">
        <v>1.1680911680911701</v>
      </c>
      <c r="D163">
        <v>1.1399999999999999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1.1680911680911701</v>
      </c>
      <c r="D164">
        <v>0.88</v>
      </c>
      <c r="E164">
        <v>0.62</v>
      </c>
    </row>
    <row r="165" spans="1:5" x14ac:dyDescent="0.25">
      <c r="A165" t="s">
        <v>145</v>
      </c>
      <c r="B165" t="s">
        <v>427</v>
      </c>
      <c r="C165">
        <v>1.1680911680911701</v>
      </c>
      <c r="D165">
        <v>1.19</v>
      </c>
      <c r="E165">
        <v>0.75</v>
      </c>
    </row>
    <row r="166" spans="1:5" x14ac:dyDescent="0.25">
      <c r="A166" t="s">
        <v>145</v>
      </c>
      <c r="B166" t="s">
        <v>432</v>
      </c>
      <c r="C166">
        <v>1.1680911680911701</v>
      </c>
      <c r="D166">
        <v>0.53</v>
      </c>
      <c r="E166">
        <v>1.63</v>
      </c>
    </row>
    <row r="167" spans="1:5" x14ac:dyDescent="0.25">
      <c r="A167" t="s">
        <v>145</v>
      </c>
      <c r="B167" t="s">
        <v>433</v>
      </c>
      <c r="C167">
        <v>1.1680911680911701</v>
      </c>
      <c r="D167">
        <v>0.65</v>
      </c>
      <c r="E167">
        <v>1</v>
      </c>
    </row>
    <row r="168" spans="1:5" x14ac:dyDescent="0.25">
      <c r="A168" t="s">
        <v>145</v>
      </c>
      <c r="B168" t="s">
        <v>434</v>
      </c>
      <c r="C168">
        <v>1.1680911680911701</v>
      </c>
      <c r="D168">
        <v>0.66</v>
      </c>
      <c r="E168">
        <v>1.03</v>
      </c>
    </row>
    <row r="169" spans="1:5" x14ac:dyDescent="0.25">
      <c r="A169" t="s">
        <v>145</v>
      </c>
      <c r="B169" t="s">
        <v>148</v>
      </c>
      <c r="C169">
        <v>1.1680911680911701</v>
      </c>
      <c r="D169">
        <v>0.79</v>
      </c>
      <c r="E169">
        <v>0.92</v>
      </c>
    </row>
    <row r="170" spans="1:5" x14ac:dyDescent="0.25">
      <c r="A170" t="s">
        <v>145</v>
      </c>
      <c r="B170" t="s">
        <v>147</v>
      </c>
      <c r="C170">
        <v>1.1680911680911701</v>
      </c>
      <c r="D170">
        <v>0.92</v>
      </c>
      <c r="E170">
        <v>1.27</v>
      </c>
    </row>
    <row r="171" spans="1:5" x14ac:dyDescent="0.25">
      <c r="A171" t="s">
        <v>21</v>
      </c>
      <c r="B171" t="s">
        <v>152</v>
      </c>
      <c r="C171">
        <v>1.32903225806452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1.32903225806452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1.32903225806452</v>
      </c>
      <c r="D173">
        <v>0.64</v>
      </c>
      <c r="E173">
        <v>1.33</v>
      </c>
    </row>
    <row r="174" spans="1:5" x14ac:dyDescent="0.25">
      <c r="A174" t="s">
        <v>21</v>
      </c>
      <c r="B174" t="s">
        <v>372</v>
      </c>
      <c r="C174">
        <v>1.32903225806452</v>
      </c>
      <c r="D174">
        <v>0.73</v>
      </c>
      <c r="E174">
        <v>1.52</v>
      </c>
    </row>
    <row r="175" spans="1:5" x14ac:dyDescent="0.25">
      <c r="A175" t="s">
        <v>21</v>
      </c>
      <c r="B175" t="s">
        <v>267</v>
      </c>
      <c r="C175">
        <v>1.32903225806452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1.32903225806452</v>
      </c>
      <c r="D176">
        <v>1.27</v>
      </c>
      <c r="E176">
        <v>0.44</v>
      </c>
    </row>
    <row r="177" spans="1:5" x14ac:dyDescent="0.25">
      <c r="A177" t="s">
        <v>21</v>
      </c>
      <c r="B177" t="s">
        <v>397</v>
      </c>
      <c r="C177">
        <v>1.32903225806452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1.32903225806452</v>
      </c>
      <c r="D178">
        <v>1.33</v>
      </c>
      <c r="E178">
        <v>0.69</v>
      </c>
    </row>
    <row r="179" spans="1:5" x14ac:dyDescent="0.25">
      <c r="A179" t="s">
        <v>21</v>
      </c>
      <c r="B179" t="s">
        <v>150</v>
      </c>
      <c r="C179">
        <v>1.32903225806452</v>
      </c>
      <c r="D179">
        <v>0.73</v>
      </c>
      <c r="E179">
        <v>0.88</v>
      </c>
    </row>
    <row r="180" spans="1:5" x14ac:dyDescent="0.25">
      <c r="A180" t="s">
        <v>21</v>
      </c>
      <c r="B180" t="s">
        <v>275</v>
      </c>
      <c r="C180">
        <v>1.32903225806452</v>
      </c>
      <c r="D180">
        <v>0.87</v>
      </c>
      <c r="E180">
        <v>0.87</v>
      </c>
    </row>
    <row r="181" spans="1:5" x14ac:dyDescent="0.25">
      <c r="A181" t="s">
        <v>21</v>
      </c>
      <c r="B181" t="s">
        <v>23</v>
      </c>
      <c r="C181">
        <v>1.32903225806452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1.32903225806452</v>
      </c>
      <c r="D182">
        <v>0.93</v>
      </c>
      <c r="E182">
        <v>0.98</v>
      </c>
    </row>
    <row r="183" spans="1:5" x14ac:dyDescent="0.25">
      <c r="A183" t="s">
        <v>21</v>
      </c>
      <c r="B183" t="s">
        <v>266</v>
      </c>
      <c r="C183">
        <v>1.32903225806452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1.32903225806452</v>
      </c>
      <c r="D184">
        <v>1.01</v>
      </c>
      <c r="E184">
        <v>0.78</v>
      </c>
    </row>
    <row r="185" spans="1:5" x14ac:dyDescent="0.25">
      <c r="A185" t="s">
        <v>21</v>
      </c>
      <c r="B185" t="s">
        <v>151</v>
      </c>
      <c r="C185">
        <v>1.32903225806452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1.32903225806452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1.32903225806452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1.32903225806452</v>
      </c>
      <c r="D188">
        <v>1.01</v>
      </c>
      <c r="E188">
        <v>0.73</v>
      </c>
    </row>
    <row r="189" spans="1:5" x14ac:dyDescent="0.25">
      <c r="A189" t="s">
        <v>21</v>
      </c>
      <c r="B189" t="s">
        <v>271</v>
      </c>
      <c r="C189">
        <v>1.32903225806452</v>
      </c>
      <c r="D189">
        <v>0.83</v>
      </c>
      <c r="E189">
        <v>0.96</v>
      </c>
    </row>
    <row r="190" spans="1:5" x14ac:dyDescent="0.25">
      <c r="A190" t="s">
        <v>21</v>
      </c>
      <c r="B190" t="s">
        <v>270</v>
      </c>
      <c r="C190">
        <v>1.32903225806452</v>
      </c>
      <c r="D190">
        <v>1.1000000000000001</v>
      </c>
      <c r="E190">
        <v>1.24</v>
      </c>
    </row>
    <row r="191" spans="1:5" x14ac:dyDescent="0.25">
      <c r="A191" t="s">
        <v>154</v>
      </c>
      <c r="B191" t="s">
        <v>159</v>
      </c>
      <c r="C191">
        <v>1.0293159609120499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1.0293159609120499</v>
      </c>
      <c r="D192">
        <v>0.76</v>
      </c>
      <c r="E192">
        <v>0.97</v>
      </c>
    </row>
    <row r="193" spans="1:5" x14ac:dyDescent="0.25">
      <c r="A193" t="s">
        <v>154</v>
      </c>
      <c r="B193" t="s">
        <v>163</v>
      </c>
      <c r="C193">
        <v>1.0293159609120499</v>
      </c>
      <c r="D193">
        <v>0.96</v>
      </c>
      <c r="E193">
        <v>1.01</v>
      </c>
    </row>
    <row r="194" spans="1:5" x14ac:dyDescent="0.25">
      <c r="A194" t="s">
        <v>154</v>
      </c>
      <c r="B194" t="s">
        <v>160</v>
      </c>
      <c r="C194">
        <v>1.0293159609120499</v>
      </c>
      <c r="D194">
        <v>0.81</v>
      </c>
      <c r="E194">
        <v>1.1100000000000001</v>
      </c>
    </row>
    <row r="195" spans="1:5" x14ac:dyDescent="0.25">
      <c r="A195" t="s">
        <v>154</v>
      </c>
      <c r="B195" t="s">
        <v>165</v>
      </c>
      <c r="C195">
        <v>1.0293159609120499</v>
      </c>
      <c r="D195">
        <v>0.76</v>
      </c>
      <c r="E195">
        <v>1.47</v>
      </c>
    </row>
    <row r="196" spans="1:5" x14ac:dyDescent="0.25">
      <c r="A196" t="s">
        <v>154</v>
      </c>
      <c r="B196" t="s">
        <v>164</v>
      </c>
      <c r="C196">
        <v>1.0293159609120499</v>
      </c>
      <c r="D196">
        <v>0.47</v>
      </c>
      <c r="E196">
        <v>1.04</v>
      </c>
    </row>
    <row r="197" spans="1:5" x14ac:dyDescent="0.25">
      <c r="A197" t="s">
        <v>154</v>
      </c>
      <c r="B197" t="s">
        <v>167</v>
      </c>
      <c r="C197">
        <v>1.0293159609120499</v>
      </c>
      <c r="D197">
        <v>0.96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1.0293159609120499</v>
      </c>
      <c r="D198">
        <v>0.4</v>
      </c>
      <c r="E198">
        <v>1.1599999999999999</v>
      </c>
    </row>
    <row r="199" spans="1:5" x14ac:dyDescent="0.25">
      <c r="A199" t="s">
        <v>154</v>
      </c>
      <c r="B199" t="s">
        <v>156</v>
      </c>
      <c r="C199">
        <v>1.0293159609120499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1.0293159609120499</v>
      </c>
      <c r="D200">
        <v>0.76</v>
      </c>
      <c r="E200">
        <v>0.95</v>
      </c>
    </row>
    <row r="201" spans="1:5" x14ac:dyDescent="0.25">
      <c r="A201" t="s">
        <v>154</v>
      </c>
      <c r="B201" t="s">
        <v>162</v>
      </c>
      <c r="C201">
        <v>1.0293159609120499</v>
      </c>
      <c r="D201">
        <v>0.71</v>
      </c>
      <c r="E201">
        <v>0.95</v>
      </c>
    </row>
    <row r="202" spans="1:5" x14ac:dyDescent="0.25">
      <c r="A202" t="s">
        <v>154</v>
      </c>
      <c r="B202" t="s">
        <v>170</v>
      </c>
      <c r="C202">
        <v>1.0293159609120499</v>
      </c>
      <c r="D202">
        <v>0.99</v>
      </c>
      <c r="E202">
        <v>0.95</v>
      </c>
    </row>
    <row r="203" spans="1:5" x14ac:dyDescent="0.25">
      <c r="A203" t="s">
        <v>154</v>
      </c>
      <c r="B203" t="s">
        <v>166</v>
      </c>
      <c r="C203">
        <v>1.0293159609120499</v>
      </c>
      <c r="D203">
        <v>0.76</v>
      </c>
      <c r="E203">
        <v>1.37</v>
      </c>
    </row>
    <row r="204" spans="1:5" x14ac:dyDescent="0.25">
      <c r="A204" t="s">
        <v>154</v>
      </c>
      <c r="B204" t="s">
        <v>174</v>
      </c>
      <c r="C204">
        <v>1.0293159609120499</v>
      </c>
      <c r="D204">
        <v>0.9</v>
      </c>
      <c r="E204">
        <v>0.76</v>
      </c>
    </row>
    <row r="205" spans="1:5" x14ac:dyDescent="0.25">
      <c r="A205" t="s">
        <v>154</v>
      </c>
      <c r="B205" t="s">
        <v>172</v>
      </c>
      <c r="C205">
        <v>1.0293159609120499</v>
      </c>
      <c r="D205">
        <v>0.62</v>
      </c>
      <c r="E205">
        <v>1.23</v>
      </c>
    </row>
    <row r="206" spans="1:5" x14ac:dyDescent="0.25">
      <c r="A206" t="s">
        <v>154</v>
      </c>
      <c r="B206" t="s">
        <v>171</v>
      </c>
      <c r="C206">
        <v>1.0293159609120499</v>
      </c>
      <c r="D206">
        <v>0.66</v>
      </c>
      <c r="E206">
        <v>1.01</v>
      </c>
    </row>
    <row r="207" spans="1:5" x14ac:dyDescent="0.25">
      <c r="A207" t="s">
        <v>154</v>
      </c>
      <c r="B207" t="s">
        <v>158</v>
      </c>
      <c r="C207">
        <v>1.0293159609120499</v>
      </c>
      <c r="D207">
        <v>1.01</v>
      </c>
      <c r="E207">
        <v>0.45</v>
      </c>
    </row>
    <row r="208" spans="1:5" x14ac:dyDescent="0.25">
      <c r="A208" t="s">
        <v>154</v>
      </c>
      <c r="B208" t="s">
        <v>155</v>
      </c>
      <c r="C208">
        <v>1.0293159609120499</v>
      </c>
      <c r="D208">
        <v>1.06</v>
      </c>
      <c r="E208">
        <v>0.86</v>
      </c>
    </row>
    <row r="209" spans="1:5" x14ac:dyDescent="0.25">
      <c r="A209" t="s">
        <v>154</v>
      </c>
      <c r="B209" t="s">
        <v>157</v>
      </c>
      <c r="C209">
        <v>1.0293159609120499</v>
      </c>
      <c r="D209">
        <v>1.01</v>
      </c>
      <c r="E209">
        <v>0.81</v>
      </c>
    </row>
    <row r="210" spans="1:5" x14ac:dyDescent="0.25">
      <c r="A210" t="s">
        <v>154</v>
      </c>
      <c r="B210" t="s">
        <v>173</v>
      </c>
      <c r="C210">
        <v>1.0293159609120499</v>
      </c>
      <c r="D210">
        <v>0.81</v>
      </c>
      <c r="E210">
        <v>1.41</v>
      </c>
    </row>
    <row r="211" spans="1:5" x14ac:dyDescent="0.25">
      <c r="A211" t="s">
        <v>175</v>
      </c>
      <c r="B211" t="s">
        <v>284</v>
      </c>
      <c r="C211">
        <v>1.06632653061225</v>
      </c>
      <c r="D211">
        <v>1.24</v>
      </c>
      <c r="E211">
        <v>1</v>
      </c>
    </row>
    <row r="212" spans="1:5" x14ac:dyDescent="0.25">
      <c r="A212" t="s">
        <v>175</v>
      </c>
      <c r="B212" t="s">
        <v>179</v>
      </c>
      <c r="C212">
        <v>1.06632653061225</v>
      </c>
      <c r="D212">
        <v>0.71</v>
      </c>
      <c r="E212">
        <v>0.89</v>
      </c>
    </row>
    <row r="213" spans="1:5" x14ac:dyDescent="0.25">
      <c r="A213" t="s">
        <v>175</v>
      </c>
      <c r="B213" t="s">
        <v>282</v>
      </c>
      <c r="C213">
        <v>1.06632653061225</v>
      </c>
      <c r="D213">
        <v>1.06</v>
      </c>
      <c r="E213">
        <v>0.59</v>
      </c>
    </row>
    <row r="214" spans="1:5" x14ac:dyDescent="0.25">
      <c r="A214" t="s">
        <v>175</v>
      </c>
      <c r="B214" t="s">
        <v>176</v>
      </c>
      <c r="C214">
        <v>1.06632653061225</v>
      </c>
      <c r="D214">
        <v>0.83</v>
      </c>
      <c r="E214">
        <v>1</v>
      </c>
    </row>
    <row r="215" spans="1:5" x14ac:dyDescent="0.25">
      <c r="A215" t="s">
        <v>175</v>
      </c>
      <c r="B215" t="s">
        <v>285</v>
      </c>
      <c r="C215">
        <v>1.06632653061225</v>
      </c>
      <c r="D215">
        <v>0.47</v>
      </c>
      <c r="E215">
        <v>1.1200000000000001</v>
      </c>
    </row>
    <row r="216" spans="1:5" x14ac:dyDescent="0.25">
      <c r="A216" t="s">
        <v>175</v>
      </c>
      <c r="B216" t="s">
        <v>277</v>
      </c>
      <c r="C216">
        <v>1.06632653061225</v>
      </c>
      <c r="D216">
        <v>0.89</v>
      </c>
      <c r="E216">
        <v>0.89</v>
      </c>
    </row>
    <row r="217" spans="1:5" x14ac:dyDescent="0.25">
      <c r="A217" t="s">
        <v>175</v>
      </c>
      <c r="B217" t="s">
        <v>281</v>
      </c>
      <c r="C217">
        <v>1.06632653061225</v>
      </c>
      <c r="D217">
        <v>0.47</v>
      </c>
      <c r="E217">
        <v>1.18</v>
      </c>
    </row>
    <row r="218" spans="1:5" x14ac:dyDescent="0.25">
      <c r="A218" t="s">
        <v>175</v>
      </c>
      <c r="B218" t="s">
        <v>178</v>
      </c>
      <c r="C218">
        <v>1.06632653061225</v>
      </c>
      <c r="D218">
        <v>0.77</v>
      </c>
      <c r="E218">
        <v>1.42</v>
      </c>
    </row>
    <row r="219" spans="1:5" x14ac:dyDescent="0.25">
      <c r="A219" t="s">
        <v>175</v>
      </c>
      <c r="B219" t="s">
        <v>278</v>
      </c>
      <c r="C219">
        <v>1.06632653061225</v>
      </c>
      <c r="D219">
        <v>0.59</v>
      </c>
      <c r="E219">
        <v>1.1200000000000001</v>
      </c>
    </row>
    <row r="220" spans="1:5" x14ac:dyDescent="0.25">
      <c r="A220" t="s">
        <v>175</v>
      </c>
      <c r="B220" t="s">
        <v>276</v>
      </c>
      <c r="C220">
        <v>1.06632653061225</v>
      </c>
      <c r="D220">
        <v>2.0099999999999998</v>
      </c>
      <c r="E220">
        <v>0.65</v>
      </c>
    </row>
    <row r="221" spans="1:5" x14ac:dyDescent="0.25">
      <c r="A221" t="s">
        <v>175</v>
      </c>
      <c r="B221" t="s">
        <v>279</v>
      </c>
      <c r="C221">
        <v>1.06632653061225</v>
      </c>
      <c r="D221">
        <v>1.1200000000000001</v>
      </c>
      <c r="E221">
        <v>1.06</v>
      </c>
    </row>
    <row r="222" spans="1:5" x14ac:dyDescent="0.25">
      <c r="A222" t="s">
        <v>175</v>
      </c>
      <c r="B222" t="s">
        <v>283</v>
      </c>
      <c r="C222">
        <v>1.06632653061225</v>
      </c>
      <c r="D222">
        <v>1</v>
      </c>
      <c r="E222">
        <v>0.83</v>
      </c>
    </row>
    <row r="223" spans="1:5" x14ac:dyDescent="0.25">
      <c r="A223" t="s">
        <v>175</v>
      </c>
      <c r="B223" t="s">
        <v>177</v>
      </c>
      <c r="C223">
        <v>1.06632653061225</v>
      </c>
      <c r="D223">
        <v>0.18</v>
      </c>
      <c r="E223">
        <v>1.06</v>
      </c>
    </row>
    <row r="224" spans="1:5" x14ac:dyDescent="0.25">
      <c r="A224" t="s">
        <v>175</v>
      </c>
      <c r="B224" t="s">
        <v>280</v>
      </c>
      <c r="C224">
        <v>1.06632653061225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1.4152249134948101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1.4152249134948101</v>
      </c>
      <c r="D226">
        <v>0.67</v>
      </c>
      <c r="E226">
        <v>1.07</v>
      </c>
    </row>
    <row r="227" spans="1:5" x14ac:dyDescent="0.25">
      <c r="A227" t="s">
        <v>24</v>
      </c>
      <c r="B227" t="s">
        <v>180</v>
      </c>
      <c r="C227">
        <v>1.4152249134948101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1.4152249134948101</v>
      </c>
      <c r="D228">
        <v>0.71</v>
      </c>
      <c r="E228">
        <v>1.07</v>
      </c>
    </row>
    <row r="229" spans="1:5" x14ac:dyDescent="0.25">
      <c r="A229" t="s">
        <v>24</v>
      </c>
      <c r="B229" t="s">
        <v>288</v>
      </c>
      <c r="C229">
        <v>1.4152249134948101</v>
      </c>
      <c r="D229">
        <v>0.63</v>
      </c>
      <c r="E229">
        <v>1.88</v>
      </c>
    </row>
    <row r="230" spans="1:5" x14ac:dyDescent="0.25">
      <c r="A230" t="s">
        <v>24</v>
      </c>
      <c r="B230" t="s">
        <v>287</v>
      </c>
      <c r="C230">
        <v>1.4152249134948101</v>
      </c>
      <c r="D230">
        <v>0.71</v>
      </c>
      <c r="E230">
        <v>1.21</v>
      </c>
    </row>
    <row r="231" spans="1:5" x14ac:dyDescent="0.25">
      <c r="A231" t="s">
        <v>24</v>
      </c>
      <c r="B231" t="s">
        <v>293</v>
      </c>
      <c r="C231">
        <v>1.4152249134948101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1.4152249134948101</v>
      </c>
      <c r="D232">
        <v>1.25</v>
      </c>
      <c r="E232">
        <v>0.5</v>
      </c>
    </row>
    <row r="233" spans="1:5" x14ac:dyDescent="0.25">
      <c r="A233" t="s">
        <v>24</v>
      </c>
      <c r="B233" t="s">
        <v>295</v>
      </c>
      <c r="C233">
        <v>1.4152249134948101</v>
      </c>
      <c r="D233">
        <v>1.21</v>
      </c>
      <c r="E233">
        <v>0.67</v>
      </c>
    </row>
    <row r="234" spans="1:5" x14ac:dyDescent="0.25">
      <c r="A234" t="s">
        <v>24</v>
      </c>
      <c r="B234" t="s">
        <v>25</v>
      </c>
      <c r="C234">
        <v>1.4152249134948101</v>
      </c>
      <c r="D234">
        <v>0.98</v>
      </c>
      <c r="E234">
        <v>0.94</v>
      </c>
    </row>
    <row r="235" spans="1:5" x14ac:dyDescent="0.25">
      <c r="A235" t="s">
        <v>24</v>
      </c>
      <c r="B235" t="s">
        <v>327</v>
      </c>
      <c r="C235">
        <v>1.4152249134948101</v>
      </c>
      <c r="D235">
        <v>1.25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1.4152249134948101</v>
      </c>
      <c r="D236">
        <v>1.08</v>
      </c>
      <c r="E236">
        <v>0.83</v>
      </c>
    </row>
    <row r="237" spans="1:5" x14ac:dyDescent="0.25">
      <c r="A237" t="s">
        <v>24</v>
      </c>
      <c r="B237" t="s">
        <v>291</v>
      </c>
      <c r="C237">
        <v>1.4152249134948101</v>
      </c>
      <c r="D237">
        <v>0.85</v>
      </c>
      <c r="E237">
        <v>1.43</v>
      </c>
    </row>
    <row r="238" spans="1:5" x14ac:dyDescent="0.25">
      <c r="A238" t="s">
        <v>24</v>
      </c>
      <c r="B238" t="s">
        <v>26</v>
      </c>
      <c r="C238">
        <v>1.4152249134948101</v>
      </c>
      <c r="D238">
        <v>0.89</v>
      </c>
      <c r="E238">
        <v>1.07</v>
      </c>
    </row>
    <row r="239" spans="1:5" x14ac:dyDescent="0.25">
      <c r="A239" t="s">
        <v>24</v>
      </c>
      <c r="B239" t="s">
        <v>184</v>
      </c>
      <c r="C239">
        <v>1.4152249134948101</v>
      </c>
      <c r="D239">
        <v>0.71</v>
      </c>
      <c r="E239">
        <v>0.92</v>
      </c>
    </row>
    <row r="240" spans="1:5" x14ac:dyDescent="0.25">
      <c r="A240" t="s">
        <v>24</v>
      </c>
      <c r="B240" t="s">
        <v>290</v>
      </c>
      <c r="C240">
        <v>1.4152249134948101</v>
      </c>
      <c r="D240">
        <v>1.04</v>
      </c>
      <c r="E240">
        <v>1.08</v>
      </c>
    </row>
    <row r="241" spans="1:5" x14ac:dyDescent="0.25">
      <c r="A241" t="s">
        <v>24</v>
      </c>
      <c r="B241" t="s">
        <v>183</v>
      </c>
      <c r="C241">
        <v>1.4152249134948101</v>
      </c>
      <c r="D241">
        <v>0.83</v>
      </c>
      <c r="E241">
        <v>1.25</v>
      </c>
    </row>
    <row r="242" spans="1:5" x14ac:dyDescent="0.25">
      <c r="A242" t="s">
        <v>24</v>
      </c>
      <c r="B242" t="s">
        <v>182</v>
      </c>
      <c r="C242">
        <v>1.4152249134948101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1.4152249134948101</v>
      </c>
      <c r="D243">
        <v>0.83</v>
      </c>
      <c r="E243">
        <v>1.08</v>
      </c>
    </row>
    <row r="244" spans="1:5" x14ac:dyDescent="0.25">
      <c r="A244" t="s">
        <v>24</v>
      </c>
      <c r="B244" t="s">
        <v>181</v>
      </c>
      <c r="C244">
        <v>1.4152249134948101</v>
      </c>
      <c r="D244">
        <v>0.83</v>
      </c>
      <c r="E244">
        <v>0.75</v>
      </c>
    </row>
    <row r="245" spans="1:5" x14ac:dyDescent="0.25">
      <c r="A245" t="s">
        <v>27</v>
      </c>
      <c r="B245" t="s">
        <v>187</v>
      </c>
      <c r="C245">
        <v>1.0788643533122999</v>
      </c>
      <c r="D245">
        <v>0.75</v>
      </c>
      <c r="E245">
        <v>1.1599999999999999</v>
      </c>
    </row>
    <row r="246" spans="1:5" x14ac:dyDescent="0.25">
      <c r="A246" t="s">
        <v>27</v>
      </c>
      <c r="B246" t="s">
        <v>191</v>
      </c>
      <c r="C246">
        <v>1.0788643533122999</v>
      </c>
      <c r="D246">
        <v>0.91</v>
      </c>
      <c r="E246">
        <v>1.1100000000000001</v>
      </c>
    </row>
    <row r="247" spans="1:5" x14ac:dyDescent="0.25">
      <c r="A247" t="s">
        <v>27</v>
      </c>
      <c r="B247" t="s">
        <v>28</v>
      </c>
      <c r="C247">
        <v>1.0788643533122999</v>
      </c>
      <c r="D247">
        <v>0.8</v>
      </c>
      <c r="E247">
        <v>0.86</v>
      </c>
    </row>
    <row r="248" spans="1:5" x14ac:dyDescent="0.25">
      <c r="A248" t="s">
        <v>27</v>
      </c>
      <c r="B248" t="s">
        <v>186</v>
      </c>
      <c r="C248">
        <v>1.0788643533122999</v>
      </c>
      <c r="D248">
        <v>0.96</v>
      </c>
      <c r="E248">
        <v>0.85</v>
      </c>
    </row>
    <row r="249" spans="1:5" x14ac:dyDescent="0.25">
      <c r="A249" t="s">
        <v>27</v>
      </c>
      <c r="B249" t="s">
        <v>189</v>
      </c>
      <c r="C249">
        <v>1.0788643533122999</v>
      </c>
      <c r="D249">
        <v>0.75</v>
      </c>
      <c r="E249">
        <v>0.8</v>
      </c>
    </row>
    <row r="250" spans="1:5" x14ac:dyDescent="0.25">
      <c r="A250" t="s">
        <v>27</v>
      </c>
      <c r="B250" t="s">
        <v>297</v>
      </c>
      <c r="C250">
        <v>1.0788643533122999</v>
      </c>
      <c r="D250">
        <v>0.85</v>
      </c>
      <c r="E250">
        <v>0.91</v>
      </c>
    </row>
    <row r="251" spans="1:5" x14ac:dyDescent="0.25">
      <c r="A251" t="s">
        <v>27</v>
      </c>
      <c r="B251" t="s">
        <v>298</v>
      </c>
      <c r="C251">
        <v>1.0788643533122999</v>
      </c>
      <c r="D251">
        <v>1.45</v>
      </c>
      <c r="E251">
        <v>0.75</v>
      </c>
    </row>
    <row r="252" spans="1:5" x14ac:dyDescent="0.25">
      <c r="A252" t="s">
        <v>27</v>
      </c>
      <c r="B252" t="s">
        <v>31</v>
      </c>
      <c r="C252">
        <v>1.0788643533122999</v>
      </c>
      <c r="D252">
        <v>0.85</v>
      </c>
      <c r="E252">
        <v>0.96</v>
      </c>
    </row>
    <row r="253" spans="1:5" x14ac:dyDescent="0.25">
      <c r="A253" t="s">
        <v>27</v>
      </c>
      <c r="B253" t="s">
        <v>195</v>
      </c>
      <c r="C253">
        <v>1.0788643533122999</v>
      </c>
      <c r="D253">
        <v>1.46</v>
      </c>
      <c r="E253">
        <v>0.75</v>
      </c>
    </row>
    <row r="254" spans="1:5" x14ac:dyDescent="0.25">
      <c r="A254" t="s">
        <v>27</v>
      </c>
      <c r="B254" t="s">
        <v>188</v>
      </c>
      <c r="C254">
        <v>1.0788643533122999</v>
      </c>
      <c r="D254">
        <v>0.91</v>
      </c>
      <c r="E254">
        <v>0.75</v>
      </c>
    </row>
    <row r="255" spans="1:5" x14ac:dyDescent="0.25">
      <c r="A255" t="s">
        <v>27</v>
      </c>
      <c r="B255" t="s">
        <v>296</v>
      </c>
      <c r="C255">
        <v>1.0788643533122999</v>
      </c>
      <c r="D255">
        <v>0.5</v>
      </c>
      <c r="E255">
        <v>1.21</v>
      </c>
    </row>
    <row r="256" spans="1:5" x14ac:dyDescent="0.25">
      <c r="A256" t="s">
        <v>27</v>
      </c>
      <c r="B256" t="s">
        <v>190</v>
      </c>
      <c r="C256">
        <v>1.0788643533122999</v>
      </c>
      <c r="D256">
        <v>1.18</v>
      </c>
      <c r="E256">
        <v>1.56</v>
      </c>
    </row>
    <row r="257" spans="1:5" x14ac:dyDescent="0.25">
      <c r="A257" t="s">
        <v>27</v>
      </c>
      <c r="B257" t="s">
        <v>192</v>
      </c>
      <c r="C257">
        <v>1.0788643533122999</v>
      </c>
      <c r="D257">
        <v>0.6</v>
      </c>
      <c r="E257">
        <v>0.85</v>
      </c>
    </row>
    <row r="258" spans="1:5" x14ac:dyDescent="0.25">
      <c r="A258" t="s">
        <v>27</v>
      </c>
      <c r="B258" t="s">
        <v>329</v>
      </c>
      <c r="C258">
        <v>1.0788643533122999</v>
      </c>
      <c r="D258">
        <v>0.5</v>
      </c>
      <c r="E258">
        <v>1.46</v>
      </c>
    </row>
    <row r="259" spans="1:5" x14ac:dyDescent="0.25">
      <c r="A259" t="s">
        <v>27</v>
      </c>
      <c r="B259" t="s">
        <v>194</v>
      </c>
      <c r="C259">
        <v>1.0788643533122999</v>
      </c>
      <c r="D259">
        <v>0.9</v>
      </c>
      <c r="E259">
        <v>0.95</v>
      </c>
    </row>
    <row r="260" spans="1:5" x14ac:dyDescent="0.25">
      <c r="A260" t="s">
        <v>27</v>
      </c>
      <c r="B260" t="s">
        <v>299</v>
      </c>
      <c r="C260">
        <v>1.0788643533122999</v>
      </c>
      <c r="D260">
        <v>0.6</v>
      </c>
      <c r="E260">
        <v>1.01</v>
      </c>
    </row>
    <row r="261" spans="1:5" x14ac:dyDescent="0.25">
      <c r="A261" t="s">
        <v>27</v>
      </c>
      <c r="B261" t="s">
        <v>328</v>
      </c>
      <c r="C261">
        <v>1.0788643533122999</v>
      </c>
      <c r="D261">
        <v>0.7</v>
      </c>
      <c r="E261">
        <v>0.91</v>
      </c>
    </row>
    <row r="262" spans="1:5" x14ac:dyDescent="0.25">
      <c r="A262" t="s">
        <v>27</v>
      </c>
      <c r="B262" t="s">
        <v>193</v>
      </c>
      <c r="C262">
        <v>1.0788643533122999</v>
      </c>
      <c r="D262">
        <v>1.06</v>
      </c>
      <c r="E262">
        <v>0.75</v>
      </c>
    </row>
    <row r="263" spans="1:5" x14ac:dyDescent="0.25">
      <c r="A263" t="s">
        <v>27</v>
      </c>
      <c r="B263" t="s">
        <v>30</v>
      </c>
      <c r="C263">
        <v>1.0788643533122999</v>
      </c>
      <c r="D263">
        <v>1.1599999999999999</v>
      </c>
      <c r="E263">
        <v>1.21</v>
      </c>
    </row>
    <row r="264" spans="1:5" x14ac:dyDescent="0.25">
      <c r="A264" t="s">
        <v>27</v>
      </c>
      <c r="B264" t="s">
        <v>29</v>
      </c>
      <c r="C264">
        <v>1.0788643533122999</v>
      </c>
      <c r="D264">
        <v>0.5</v>
      </c>
      <c r="E264">
        <v>1.21</v>
      </c>
    </row>
    <row r="265" spans="1:5" x14ac:dyDescent="0.25">
      <c r="A265" t="s">
        <v>196</v>
      </c>
      <c r="B265" t="s">
        <v>205</v>
      </c>
      <c r="C265">
        <v>1.4223107569721101</v>
      </c>
      <c r="D265">
        <v>1.45</v>
      </c>
      <c r="E265">
        <v>0.88</v>
      </c>
    </row>
    <row r="266" spans="1:5" x14ac:dyDescent="0.25">
      <c r="A266" t="s">
        <v>196</v>
      </c>
      <c r="B266" t="s">
        <v>306</v>
      </c>
      <c r="C266">
        <v>1.4223107569721101</v>
      </c>
      <c r="D266">
        <v>1.85</v>
      </c>
      <c r="E266">
        <v>0.35</v>
      </c>
    </row>
    <row r="267" spans="1:5" x14ac:dyDescent="0.25">
      <c r="A267" t="s">
        <v>196</v>
      </c>
      <c r="B267" t="s">
        <v>206</v>
      </c>
      <c r="C267">
        <v>1.4223107569721101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1.4223107569721101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1.4223107569721101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1.4223107569721101</v>
      </c>
      <c r="D270">
        <v>0.84</v>
      </c>
      <c r="E270">
        <v>0.97</v>
      </c>
    </row>
    <row r="271" spans="1:5" x14ac:dyDescent="0.25">
      <c r="A271" t="s">
        <v>196</v>
      </c>
      <c r="B271" t="s">
        <v>302</v>
      </c>
      <c r="C271">
        <v>1.4223107569721101</v>
      </c>
      <c r="D271">
        <v>0.84</v>
      </c>
      <c r="E271">
        <v>0.97</v>
      </c>
    </row>
    <row r="272" spans="1:5" x14ac:dyDescent="0.25">
      <c r="A272" t="s">
        <v>196</v>
      </c>
      <c r="B272" t="s">
        <v>305</v>
      </c>
      <c r="C272">
        <v>1.4223107569721101</v>
      </c>
      <c r="D272">
        <v>0.7</v>
      </c>
      <c r="E272">
        <v>1.1499999999999999</v>
      </c>
    </row>
    <row r="273" spans="1:5" x14ac:dyDescent="0.25">
      <c r="A273" t="s">
        <v>196</v>
      </c>
      <c r="B273" t="s">
        <v>202</v>
      </c>
      <c r="C273">
        <v>1.4223107569721101</v>
      </c>
      <c r="D273">
        <v>0.48</v>
      </c>
      <c r="E273">
        <v>1.23</v>
      </c>
    </row>
    <row r="274" spans="1:5" x14ac:dyDescent="0.25">
      <c r="A274" t="s">
        <v>196</v>
      </c>
      <c r="B274" t="s">
        <v>200</v>
      </c>
      <c r="C274">
        <v>1.4223107569721101</v>
      </c>
      <c r="D274">
        <v>1.32</v>
      </c>
      <c r="E274">
        <v>0.93</v>
      </c>
    </row>
    <row r="275" spans="1:5" x14ac:dyDescent="0.25">
      <c r="A275" t="s">
        <v>196</v>
      </c>
      <c r="B275" t="s">
        <v>199</v>
      </c>
      <c r="C275">
        <v>1.4223107569721101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1.4223107569721101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1.4223107569721101</v>
      </c>
      <c r="D277">
        <v>1.04</v>
      </c>
      <c r="E277">
        <v>0.66</v>
      </c>
    </row>
    <row r="278" spans="1:5" x14ac:dyDescent="0.25">
      <c r="A278" t="s">
        <v>196</v>
      </c>
      <c r="B278" t="s">
        <v>304</v>
      </c>
      <c r="C278">
        <v>1.4223107569721101</v>
      </c>
      <c r="D278">
        <v>0.97</v>
      </c>
      <c r="E278">
        <v>1.59</v>
      </c>
    </row>
    <row r="279" spans="1:5" x14ac:dyDescent="0.25">
      <c r="A279" t="s">
        <v>196</v>
      </c>
      <c r="B279" t="s">
        <v>198</v>
      </c>
      <c r="C279">
        <v>1.4223107569721101</v>
      </c>
      <c r="D279">
        <v>1.01</v>
      </c>
      <c r="E279">
        <v>0.88</v>
      </c>
    </row>
    <row r="280" spans="1:5" x14ac:dyDescent="0.25">
      <c r="A280" t="s">
        <v>196</v>
      </c>
      <c r="B280" t="s">
        <v>300</v>
      </c>
      <c r="C280">
        <v>1.4223107569721101</v>
      </c>
      <c r="D280">
        <v>0.4</v>
      </c>
      <c r="E280">
        <v>1.01</v>
      </c>
    </row>
    <row r="281" spans="1:5" x14ac:dyDescent="0.25">
      <c r="A281" t="s">
        <v>196</v>
      </c>
      <c r="B281" t="s">
        <v>301</v>
      </c>
      <c r="C281">
        <v>1.4223107569721101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1.4223107569721101</v>
      </c>
      <c r="D282">
        <v>0.88</v>
      </c>
      <c r="E282">
        <v>1.28</v>
      </c>
    </row>
    <row r="283" spans="1:5" x14ac:dyDescent="0.25">
      <c r="A283" t="s">
        <v>32</v>
      </c>
      <c r="B283" t="s">
        <v>331</v>
      </c>
      <c r="C283">
        <v>1.1244444444444399</v>
      </c>
      <c r="D283">
        <v>0.27</v>
      </c>
      <c r="E283">
        <v>0.54</v>
      </c>
    </row>
    <row r="284" spans="1:5" x14ac:dyDescent="0.25">
      <c r="A284" t="s">
        <v>32</v>
      </c>
      <c r="B284" t="s">
        <v>36</v>
      </c>
      <c r="C284">
        <v>1.1244444444444399</v>
      </c>
      <c r="D284">
        <v>1.34</v>
      </c>
      <c r="E284">
        <v>0.6</v>
      </c>
    </row>
    <row r="285" spans="1:5" x14ac:dyDescent="0.25">
      <c r="A285" t="s">
        <v>32</v>
      </c>
      <c r="B285" t="s">
        <v>212</v>
      </c>
      <c r="C285">
        <v>1.1244444444444399</v>
      </c>
      <c r="D285">
        <v>0.99</v>
      </c>
      <c r="E285">
        <v>1.24</v>
      </c>
    </row>
    <row r="286" spans="1:5" x14ac:dyDescent="0.25">
      <c r="A286" t="s">
        <v>32</v>
      </c>
      <c r="B286" t="s">
        <v>311</v>
      </c>
      <c r="C286">
        <v>1.1244444444444399</v>
      </c>
      <c r="D286">
        <v>0.87</v>
      </c>
      <c r="E286">
        <v>1.07</v>
      </c>
    </row>
    <row r="287" spans="1:5" x14ac:dyDescent="0.25">
      <c r="A287" t="s">
        <v>32</v>
      </c>
      <c r="B287" t="s">
        <v>210</v>
      </c>
      <c r="C287">
        <v>1.1244444444444399</v>
      </c>
      <c r="D287">
        <v>0.6</v>
      </c>
      <c r="E287">
        <v>1.21</v>
      </c>
    </row>
    <row r="288" spans="1:5" x14ac:dyDescent="0.25">
      <c r="A288" t="s">
        <v>32</v>
      </c>
      <c r="B288" t="s">
        <v>312</v>
      </c>
      <c r="C288">
        <v>1.1244444444444399</v>
      </c>
      <c r="D288">
        <v>0.87</v>
      </c>
      <c r="E288">
        <v>1.17</v>
      </c>
    </row>
    <row r="289" spans="1:5" x14ac:dyDescent="0.25">
      <c r="A289" t="s">
        <v>32</v>
      </c>
      <c r="B289" t="s">
        <v>209</v>
      </c>
      <c r="C289">
        <v>1.1244444444444399</v>
      </c>
      <c r="D289">
        <v>0.94</v>
      </c>
      <c r="E289">
        <v>0.67</v>
      </c>
    </row>
    <row r="290" spans="1:5" x14ac:dyDescent="0.25">
      <c r="A290" t="s">
        <v>32</v>
      </c>
      <c r="B290" t="s">
        <v>313</v>
      </c>
      <c r="C290">
        <v>1.1244444444444399</v>
      </c>
      <c r="D290">
        <v>0.87</v>
      </c>
      <c r="E290">
        <v>1.1100000000000001</v>
      </c>
    </row>
    <row r="291" spans="1:5" x14ac:dyDescent="0.25">
      <c r="A291" t="s">
        <v>32</v>
      </c>
      <c r="B291" t="s">
        <v>309</v>
      </c>
      <c r="C291">
        <v>1.1244444444444399</v>
      </c>
      <c r="D291">
        <v>0.54</v>
      </c>
      <c r="E291">
        <v>0.94</v>
      </c>
    </row>
    <row r="292" spans="1:5" x14ac:dyDescent="0.25">
      <c r="A292" t="s">
        <v>32</v>
      </c>
      <c r="B292" t="s">
        <v>308</v>
      </c>
      <c r="C292">
        <v>1.1244444444444399</v>
      </c>
      <c r="D292">
        <v>0.47</v>
      </c>
      <c r="E292">
        <v>1</v>
      </c>
    </row>
    <row r="293" spans="1:5" x14ac:dyDescent="0.25">
      <c r="A293" t="s">
        <v>32</v>
      </c>
      <c r="B293" t="s">
        <v>207</v>
      </c>
      <c r="C293">
        <v>1.1244444444444399</v>
      </c>
      <c r="D293">
        <v>0.74</v>
      </c>
      <c r="E293">
        <v>0.99</v>
      </c>
    </row>
    <row r="294" spans="1:5" x14ac:dyDescent="0.25">
      <c r="A294" t="s">
        <v>32</v>
      </c>
      <c r="B294" t="s">
        <v>330</v>
      </c>
      <c r="C294">
        <v>1.1244444444444399</v>
      </c>
      <c r="D294">
        <v>0.74</v>
      </c>
      <c r="E294">
        <v>1.3</v>
      </c>
    </row>
    <row r="295" spans="1:5" x14ac:dyDescent="0.25">
      <c r="A295" t="s">
        <v>32</v>
      </c>
      <c r="B295" t="s">
        <v>35</v>
      </c>
      <c r="C295">
        <v>1.1244444444444399</v>
      </c>
      <c r="D295">
        <v>1.74</v>
      </c>
      <c r="E295">
        <v>0.8</v>
      </c>
    </row>
    <row r="296" spans="1:5" x14ac:dyDescent="0.25">
      <c r="A296" t="s">
        <v>32</v>
      </c>
      <c r="B296" t="s">
        <v>34</v>
      </c>
      <c r="C296">
        <v>1.1244444444444399</v>
      </c>
      <c r="D296">
        <v>0.54</v>
      </c>
      <c r="E296">
        <v>1.07</v>
      </c>
    </row>
    <row r="297" spans="1:5" x14ac:dyDescent="0.25">
      <c r="A297" t="s">
        <v>32</v>
      </c>
      <c r="B297" t="s">
        <v>310</v>
      </c>
      <c r="C297">
        <v>1.1244444444444399</v>
      </c>
      <c r="D297">
        <v>0.93</v>
      </c>
      <c r="E297">
        <v>0.99</v>
      </c>
    </row>
    <row r="298" spans="1:5" x14ac:dyDescent="0.25">
      <c r="A298" t="s">
        <v>32</v>
      </c>
      <c r="B298" t="s">
        <v>208</v>
      </c>
      <c r="C298">
        <v>1.1244444444444399</v>
      </c>
      <c r="D298">
        <v>1.55</v>
      </c>
      <c r="E298">
        <v>0.99</v>
      </c>
    </row>
    <row r="299" spans="1:5" x14ac:dyDescent="0.25">
      <c r="A299" t="s">
        <v>32</v>
      </c>
      <c r="B299" t="s">
        <v>33</v>
      </c>
      <c r="C299">
        <v>1.1244444444444399</v>
      </c>
      <c r="D299">
        <v>1.48</v>
      </c>
      <c r="E299">
        <v>0.37</v>
      </c>
    </row>
    <row r="300" spans="1:5" x14ac:dyDescent="0.25">
      <c r="A300" t="s">
        <v>32</v>
      </c>
      <c r="B300" t="s">
        <v>211</v>
      </c>
      <c r="C300">
        <v>1.1244444444444399</v>
      </c>
      <c r="D300">
        <v>0.74</v>
      </c>
      <c r="E300">
        <v>1.85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1.3097345132743401</v>
      </c>
      <c r="D313">
        <v>0.64</v>
      </c>
      <c r="E313">
        <v>1.4</v>
      </c>
    </row>
    <row r="314" spans="1:5" x14ac:dyDescent="0.25">
      <c r="A314" t="s">
        <v>37</v>
      </c>
      <c r="B314" t="s">
        <v>229</v>
      </c>
      <c r="C314">
        <v>1.3097345132743401</v>
      </c>
      <c r="D314">
        <v>0.41</v>
      </c>
      <c r="E314">
        <v>0.99</v>
      </c>
    </row>
    <row r="315" spans="1:5" x14ac:dyDescent="0.25">
      <c r="A315" t="s">
        <v>37</v>
      </c>
      <c r="B315" t="s">
        <v>227</v>
      </c>
      <c r="C315">
        <v>1.3097345132743401</v>
      </c>
      <c r="D315">
        <v>0.96</v>
      </c>
      <c r="E315">
        <v>1.02</v>
      </c>
    </row>
    <row r="316" spans="1:5" x14ac:dyDescent="0.25">
      <c r="A316" t="s">
        <v>37</v>
      </c>
      <c r="B316" t="s">
        <v>226</v>
      </c>
      <c r="C316">
        <v>1.3097345132743401</v>
      </c>
      <c r="D316">
        <v>1.23</v>
      </c>
      <c r="E316">
        <v>1.28</v>
      </c>
    </row>
    <row r="317" spans="1:5" x14ac:dyDescent="0.25">
      <c r="A317" t="s">
        <v>37</v>
      </c>
      <c r="B317" t="s">
        <v>39</v>
      </c>
      <c r="C317">
        <v>1.3097345132743401</v>
      </c>
      <c r="D317">
        <v>0.76</v>
      </c>
      <c r="E317">
        <v>1.1100000000000001</v>
      </c>
    </row>
    <row r="318" spans="1:5" x14ac:dyDescent="0.25">
      <c r="A318" t="s">
        <v>37</v>
      </c>
      <c r="B318" t="s">
        <v>225</v>
      </c>
      <c r="C318">
        <v>1.3097345132743401</v>
      </c>
      <c r="D318">
        <v>0.88</v>
      </c>
      <c r="E318">
        <v>0.47</v>
      </c>
    </row>
    <row r="319" spans="1:5" x14ac:dyDescent="0.25">
      <c r="A319" t="s">
        <v>37</v>
      </c>
      <c r="B319" t="s">
        <v>231</v>
      </c>
      <c r="C319">
        <v>1.3097345132743401</v>
      </c>
      <c r="D319">
        <v>1.02</v>
      </c>
      <c r="E319">
        <v>0.75</v>
      </c>
    </row>
    <row r="320" spans="1:5" x14ac:dyDescent="0.25">
      <c r="A320" t="s">
        <v>37</v>
      </c>
      <c r="B320" t="s">
        <v>38</v>
      </c>
      <c r="C320">
        <v>1.3097345132743401</v>
      </c>
      <c r="D320">
        <v>0.41</v>
      </c>
      <c r="E320">
        <v>0.82</v>
      </c>
    </row>
    <row r="321" spans="1:5" x14ac:dyDescent="0.25">
      <c r="A321" t="s">
        <v>37</v>
      </c>
      <c r="B321" t="s">
        <v>228</v>
      </c>
      <c r="C321">
        <v>1.3097345132743401</v>
      </c>
      <c r="D321">
        <v>1.07</v>
      </c>
      <c r="E321">
        <v>1.28</v>
      </c>
    </row>
    <row r="322" spans="1:5" x14ac:dyDescent="0.25">
      <c r="A322" t="s">
        <v>37</v>
      </c>
      <c r="B322" t="s">
        <v>230</v>
      </c>
      <c r="C322">
        <v>1.3097345132743401</v>
      </c>
      <c r="D322">
        <v>0.99</v>
      </c>
      <c r="E322">
        <v>0.88</v>
      </c>
    </row>
    <row r="323" spans="1:5" x14ac:dyDescent="0.25">
      <c r="A323" t="s">
        <v>337</v>
      </c>
      <c r="B323" t="s">
        <v>338</v>
      </c>
      <c r="C323">
        <v>1.1111111111111101</v>
      </c>
      <c r="D323">
        <v>1.02</v>
      </c>
      <c r="E323">
        <v>1.02</v>
      </c>
    </row>
    <row r="324" spans="1:5" x14ac:dyDescent="0.25">
      <c r="A324" t="s">
        <v>337</v>
      </c>
      <c r="B324" t="s">
        <v>367</v>
      </c>
      <c r="C324">
        <v>1.1111111111111101</v>
      </c>
      <c r="D324">
        <v>0.95</v>
      </c>
      <c r="E324">
        <v>1.5</v>
      </c>
    </row>
    <row r="325" spans="1:5" x14ac:dyDescent="0.25">
      <c r="A325" t="s">
        <v>337</v>
      </c>
      <c r="B325" t="s">
        <v>368</v>
      </c>
      <c r="C325">
        <v>1.1111111111111101</v>
      </c>
      <c r="D325">
        <v>0.61</v>
      </c>
      <c r="E325">
        <v>0.51</v>
      </c>
    </row>
    <row r="326" spans="1:5" x14ac:dyDescent="0.25">
      <c r="A326" t="s">
        <v>337</v>
      </c>
      <c r="B326" t="s">
        <v>373</v>
      </c>
      <c r="C326">
        <v>1.1111111111111101</v>
      </c>
      <c r="D326">
        <v>0.47</v>
      </c>
      <c r="E326">
        <v>0.94</v>
      </c>
    </row>
    <row r="327" spans="1:5" x14ac:dyDescent="0.25">
      <c r="A327" t="s">
        <v>337</v>
      </c>
      <c r="B327" t="s">
        <v>374</v>
      </c>
      <c r="C327">
        <v>1.1111111111111101</v>
      </c>
      <c r="D327">
        <v>0.68</v>
      </c>
      <c r="E327">
        <v>1.77</v>
      </c>
    </row>
    <row r="328" spans="1:5" x14ac:dyDescent="0.25">
      <c r="A328" t="s">
        <v>337</v>
      </c>
      <c r="B328" t="s">
        <v>382</v>
      </c>
      <c r="C328">
        <v>1.1111111111111101</v>
      </c>
      <c r="D328">
        <v>1.75</v>
      </c>
      <c r="E328">
        <v>0.82</v>
      </c>
    </row>
    <row r="329" spans="1:5" x14ac:dyDescent="0.25">
      <c r="A329" t="s">
        <v>337</v>
      </c>
      <c r="B329" t="s">
        <v>383</v>
      </c>
      <c r="C329">
        <v>1.1111111111111101</v>
      </c>
      <c r="D329">
        <v>0.57999999999999996</v>
      </c>
      <c r="E329">
        <v>0.94</v>
      </c>
    </row>
    <row r="330" spans="1:5" x14ac:dyDescent="0.25">
      <c r="A330" t="s">
        <v>337</v>
      </c>
      <c r="B330" t="s">
        <v>403</v>
      </c>
      <c r="C330">
        <v>1.1111111111111101</v>
      </c>
      <c r="D330">
        <v>1.1200000000000001</v>
      </c>
      <c r="E330">
        <v>1.1200000000000001</v>
      </c>
    </row>
    <row r="331" spans="1:5" x14ac:dyDescent="0.25">
      <c r="A331" t="s">
        <v>337</v>
      </c>
      <c r="B331" t="s">
        <v>407</v>
      </c>
      <c r="C331">
        <v>1.1111111111111101</v>
      </c>
      <c r="D331">
        <v>1.05</v>
      </c>
      <c r="E331">
        <v>0.7</v>
      </c>
    </row>
    <row r="332" spans="1:5" x14ac:dyDescent="0.25">
      <c r="A332" t="s">
        <v>337</v>
      </c>
      <c r="B332" t="s">
        <v>408</v>
      </c>
      <c r="C332">
        <v>1.1111111111111101</v>
      </c>
      <c r="D332">
        <v>0.82</v>
      </c>
      <c r="E332">
        <v>0.92</v>
      </c>
    </row>
    <row r="333" spans="1:5" x14ac:dyDescent="0.25">
      <c r="A333" t="s">
        <v>344</v>
      </c>
      <c r="B333" t="s">
        <v>345</v>
      </c>
      <c r="C333">
        <v>1.36231884057971</v>
      </c>
      <c r="D333">
        <v>0.73</v>
      </c>
      <c r="E333">
        <v>1.68</v>
      </c>
    </row>
    <row r="334" spans="1:5" x14ac:dyDescent="0.25">
      <c r="A334" t="s">
        <v>344</v>
      </c>
      <c r="B334" t="s">
        <v>350</v>
      </c>
      <c r="C334">
        <v>1.36231884057971</v>
      </c>
      <c r="D334">
        <v>0.64</v>
      </c>
      <c r="E334">
        <v>0.64</v>
      </c>
    </row>
    <row r="335" spans="1:5" x14ac:dyDescent="0.25">
      <c r="A335" t="s">
        <v>344</v>
      </c>
      <c r="B335" t="s">
        <v>358</v>
      </c>
      <c r="C335">
        <v>1.36231884057971</v>
      </c>
      <c r="D335">
        <v>0.31</v>
      </c>
      <c r="E335">
        <v>1.36</v>
      </c>
    </row>
    <row r="336" spans="1:5" x14ac:dyDescent="0.25">
      <c r="A336" t="s">
        <v>344</v>
      </c>
      <c r="B336" t="s">
        <v>370</v>
      </c>
      <c r="C336">
        <v>1.36231884057971</v>
      </c>
      <c r="D336">
        <v>0.37</v>
      </c>
      <c r="E336">
        <v>1.35</v>
      </c>
    </row>
    <row r="337" spans="1:5" x14ac:dyDescent="0.25">
      <c r="A337" t="s">
        <v>344</v>
      </c>
      <c r="B337" t="s">
        <v>376</v>
      </c>
      <c r="C337">
        <v>1.36231884057971</v>
      </c>
      <c r="D337">
        <v>1.99</v>
      </c>
      <c r="E337">
        <v>0.94</v>
      </c>
    </row>
    <row r="338" spans="1:5" x14ac:dyDescent="0.25">
      <c r="A338" t="s">
        <v>344</v>
      </c>
      <c r="B338" t="s">
        <v>379</v>
      </c>
      <c r="C338">
        <v>1.36231884057971</v>
      </c>
      <c r="D338">
        <v>1.47</v>
      </c>
      <c r="E338">
        <v>0.86</v>
      </c>
    </row>
    <row r="339" spans="1:5" x14ac:dyDescent="0.25">
      <c r="A339" t="s">
        <v>344</v>
      </c>
      <c r="B339" t="s">
        <v>411</v>
      </c>
      <c r="C339">
        <v>1.36231884057971</v>
      </c>
      <c r="D339">
        <v>1.26</v>
      </c>
      <c r="E339">
        <v>0.1</v>
      </c>
    </row>
    <row r="340" spans="1:5" x14ac:dyDescent="0.25">
      <c r="A340" t="s">
        <v>344</v>
      </c>
      <c r="B340" t="s">
        <v>421</v>
      </c>
      <c r="C340">
        <v>1.36231884057971</v>
      </c>
      <c r="D340">
        <v>0.73</v>
      </c>
      <c r="E340">
        <v>1.26</v>
      </c>
    </row>
    <row r="341" spans="1:5" x14ac:dyDescent="0.25">
      <c r="A341" t="s">
        <v>344</v>
      </c>
      <c r="B341" t="s">
        <v>422</v>
      </c>
      <c r="C341">
        <v>1.36231884057971</v>
      </c>
      <c r="D341">
        <v>1.47</v>
      </c>
      <c r="E341">
        <v>0.84</v>
      </c>
    </row>
    <row r="342" spans="1:5" x14ac:dyDescent="0.25">
      <c r="A342" t="s">
        <v>344</v>
      </c>
      <c r="B342" t="s">
        <v>424</v>
      </c>
      <c r="C342">
        <v>1.36231884057971</v>
      </c>
      <c r="D342">
        <v>1.05</v>
      </c>
      <c r="E342">
        <v>1.05</v>
      </c>
    </row>
    <row r="343" spans="1:5" x14ac:dyDescent="0.25">
      <c r="A343" t="s">
        <v>340</v>
      </c>
      <c r="B343" t="s">
        <v>341</v>
      </c>
      <c r="C343">
        <v>1.1275862068965501</v>
      </c>
      <c r="D343">
        <v>0.64</v>
      </c>
      <c r="E343">
        <v>1.44</v>
      </c>
    </row>
    <row r="344" spans="1:5" x14ac:dyDescent="0.25">
      <c r="A344" t="s">
        <v>340</v>
      </c>
      <c r="B344" t="s">
        <v>352</v>
      </c>
      <c r="C344">
        <v>1.1275862068965501</v>
      </c>
      <c r="D344">
        <v>0.8</v>
      </c>
      <c r="E344">
        <v>1</v>
      </c>
    </row>
    <row r="345" spans="1:5" x14ac:dyDescent="0.25">
      <c r="A345" t="s">
        <v>340</v>
      </c>
      <c r="B345" t="s">
        <v>353</v>
      </c>
      <c r="C345">
        <v>1.1275862068965501</v>
      </c>
      <c r="D345">
        <v>1.1200000000000001</v>
      </c>
      <c r="E345">
        <v>0.53</v>
      </c>
    </row>
    <row r="346" spans="1:5" x14ac:dyDescent="0.25">
      <c r="A346" t="s">
        <v>340</v>
      </c>
      <c r="B346" t="s">
        <v>354</v>
      </c>
      <c r="C346">
        <v>1.1275862068965501</v>
      </c>
      <c r="D346">
        <v>1.66</v>
      </c>
      <c r="E346">
        <v>0.53</v>
      </c>
    </row>
    <row r="347" spans="1:5" x14ac:dyDescent="0.25">
      <c r="A347" t="s">
        <v>340</v>
      </c>
      <c r="B347" t="s">
        <v>356</v>
      </c>
      <c r="C347">
        <v>1.1275862068965501</v>
      </c>
      <c r="D347">
        <v>0.9</v>
      </c>
      <c r="E347">
        <v>1.25</v>
      </c>
    </row>
    <row r="348" spans="1:5" x14ac:dyDescent="0.25">
      <c r="A348" t="s">
        <v>340</v>
      </c>
      <c r="B348" t="s">
        <v>361</v>
      </c>
      <c r="C348">
        <v>1.1275862068965501</v>
      </c>
      <c r="D348">
        <v>0.64</v>
      </c>
      <c r="E348">
        <v>1.17</v>
      </c>
    </row>
    <row r="349" spans="1:5" x14ac:dyDescent="0.25">
      <c r="A349" t="s">
        <v>340</v>
      </c>
      <c r="B349" t="s">
        <v>365</v>
      </c>
      <c r="C349">
        <v>1.1275862068965501</v>
      </c>
      <c r="D349">
        <v>0.9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1.1275862068965501</v>
      </c>
      <c r="D350">
        <v>0.7</v>
      </c>
      <c r="E350">
        <v>0.9</v>
      </c>
    </row>
    <row r="351" spans="1:5" x14ac:dyDescent="0.25">
      <c r="A351" t="s">
        <v>340</v>
      </c>
      <c r="B351" t="s">
        <v>378</v>
      </c>
      <c r="C351">
        <v>1.1275862068965501</v>
      </c>
      <c r="D351">
        <v>0.6</v>
      </c>
      <c r="E351">
        <v>1.2</v>
      </c>
    </row>
    <row r="352" spans="1:5" x14ac:dyDescent="0.25">
      <c r="A352" t="s">
        <v>340</v>
      </c>
      <c r="B352" t="s">
        <v>385</v>
      </c>
      <c r="C352">
        <v>1.1275862068965501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1.1275862068965501</v>
      </c>
      <c r="D353">
        <v>0.75</v>
      </c>
      <c r="E353">
        <v>1.6</v>
      </c>
    </row>
    <row r="354" spans="1:5" x14ac:dyDescent="0.25">
      <c r="A354" t="s">
        <v>340</v>
      </c>
      <c r="B354" t="s">
        <v>390</v>
      </c>
      <c r="C354">
        <v>1.1275862068965501</v>
      </c>
      <c r="D354">
        <v>0.8</v>
      </c>
      <c r="E354">
        <v>1.3</v>
      </c>
    </row>
    <row r="355" spans="1:5" x14ac:dyDescent="0.25">
      <c r="A355" t="s">
        <v>340</v>
      </c>
      <c r="B355" t="s">
        <v>394</v>
      </c>
      <c r="C355">
        <v>1.1275862068965501</v>
      </c>
      <c r="D355">
        <v>0.8</v>
      </c>
      <c r="E355">
        <v>1.07</v>
      </c>
    </row>
    <row r="356" spans="1:5" x14ac:dyDescent="0.25">
      <c r="A356" t="s">
        <v>340</v>
      </c>
      <c r="B356" t="s">
        <v>405</v>
      </c>
      <c r="C356">
        <v>1.1275862068965501</v>
      </c>
      <c r="D356">
        <v>0.53</v>
      </c>
      <c r="E356">
        <v>0.85</v>
      </c>
    </row>
    <row r="357" spans="1:5" x14ac:dyDescent="0.25">
      <c r="A357" t="s">
        <v>340</v>
      </c>
      <c r="B357" t="s">
        <v>413</v>
      </c>
      <c r="C357">
        <v>1.1275862068965501</v>
      </c>
      <c r="D357">
        <v>1.3</v>
      </c>
      <c r="E357">
        <v>0.7</v>
      </c>
    </row>
    <row r="358" spans="1:5" x14ac:dyDescent="0.25">
      <c r="A358" t="s">
        <v>340</v>
      </c>
      <c r="B358" t="s">
        <v>415</v>
      </c>
      <c r="C358">
        <v>1.1275862068965501</v>
      </c>
      <c r="D358">
        <v>0.91</v>
      </c>
      <c r="E358">
        <v>0.64</v>
      </c>
    </row>
    <row r="359" spans="1:5" x14ac:dyDescent="0.25">
      <c r="A359" t="s">
        <v>340</v>
      </c>
      <c r="B359" t="s">
        <v>418</v>
      </c>
      <c r="C359">
        <v>1.1275862068965501</v>
      </c>
      <c r="D359">
        <v>1.07</v>
      </c>
      <c r="E359">
        <v>0.64</v>
      </c>
    </row>
    <row r="360" spans="1:5" x14ac:dyDescent="0.25">
      <c r="A360" t="s">
        <v>340</v>
      </c>
      <c r="B360" t="s">
        <v>428</v>
      </c>
      <c r="C360">
        <v>1.1275862068965501</v>
      </c>
      <c r="D360">
        <v>0.65</v>
      </c>
      <c r="E360">
        <v>1.2</v>
      </c>
    </row>
    <row r="361" spans="1:5" x14ac:dyDescent="0.25">
      <c r="A361" t="s">
        <v>340</v>
      </c>
      <c r="B361" t="s">
        <v>429</v>
      </c>
      <c r="C361">
        <v>1.1275862068965501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1.1275862068965501</v>
      </c>
      <c r="D362">
        <v>1.1000000000000001</v>
      </c>
      <c r="E362">
        <v>0.8</v>
      </c>
    </row>
    <row r="363" spans="1:5" x14ac:dyDescent="0.25">
      <c r="A363" t="s">
        <v>342</v>
      </c>
      <c r="B363" t="s">
        <v>343</v>
      </c>
      <c r="C363">
        <v>0.86980609418282495</v>
      </c>
      <c r="D363">
        <v>0.42</v>
      </c>
      <c r="E363">
        <v>1.1599999999999999</v>
      </c>
    </row>
    <row r="364" spans="1:5" x14ac:dyDescent="0.25">
      <c r="A364" t="s">
        <v>342</v>
      </c>
      <c r="B364" t="s">
        <v>346</v>
      </c>
      <c r="C364">
        <v>0.86980609418282495</v>
      </c>
      <c r="D364">
        <v>0.4</v>
      </c>
      <c r="E364">
        <v>0.75</v>
      </c>
    </row>
    <row r="365" spans="1:5" x14ac:dyDescent="0.25">
      <c r="A365" t="s">
        <v>342</v>
      </c>
      <c r="B365" t="s">
        <v>348</v>
      </c>
      <c r="C365">
        <v>0.86980609418282495</v>
      </c>
      <c r="D365">
        <v>1.06</v>
      </c>
      <c r="E365">
        <v>0.85</v>
      </c>
    </row>
    <row r="366" spans="1:5" x14ac:dyDescent="0.25">
      <c r="A366" t="s">
        <v>342</v>
      </c>
      <c r="B366" t="s">
        <v>363</v>
      </c>
      <c r="C366">
        <v>0.86980609418282495</v>
      </c>
      <c r="D366">
        <v>0.57999999999999996</v>
      </c>
      <c r="E366">
        <v>1.27</v>
      </c>
    </row>
    <row r="367" spans="1:5" x14ac:dyDescent="0.25">
      <c r="A367" t="s">
        <v>342</v>
      </c>
      <c r="B367" t="s">
        <v>364</v>
      </c>
      <c r="C367">
        <v>0.86980609418282495</v>
      </c>
      <c r="D367">
        <v>0.63</v>
      </c>
      <c r="E367">
        <v>1.27</v>
      </c>
    </row>
    <row r="368" spans="1:5" x14ac:dyDescent="0.25">
      <c r="A368" t="s">
        <v>342</v>
      </c>
      <c r="B368" t="s">
        <v>380</v>
      </c>
      <c r="C368">
        <v>0.86980609418282495</v>
      </c>
      <c r="D368">
        <v>1.24</v>
      </c>
      <c r="E368">
        <v>0.65</v>
      </c>
    </row>
    <row r="369" spans="1:5" x14ac:dyDescent="0.25">
      <c r="A369" t="s">
        <v>342</v>
      </c>
      <c r="B369" t="s">
        <v>384</v>
      </c>
      <c r="C369">
        <v>0.86980609418282495</v>
      </c>
      <c r="D369">
        <v>1.06</v>
      </c>
      <c r="E369">
        <v>1.1599999999999999</v>
      </c>
    </row>
    <row r="370" spans="1:5" x14ac:dyDescent="0.25">
      <c r="A370" t="s">
        <v>342</v>
      </c>
      <c r="B370" t="s">
        <v>386</v>
      </c>
      <c r="C370">
        <v>0.86980609418282495</v>
      </c>
      <c r="D370">
        <v>0.9</v>
      </c>
      <c r="E370">
        <v>1.06</v>
      </c>
    </row>
    <row r="371" spans="1:5" x14ac:dyDescent="0.25">
      <c r="A371" t="s">
        <v>342</v>
      </c>
      <c r="B371" t="s">
        <v>392</v>
      </c>
      <c r="C371">
        <v>0.86980609418282495</v>
      </c>
      <c r="D371">
        <v>0.57999999999999996</v>
      </c>
      <c r="E371">
        <v>1.32</v>
      </c>
    </row>
    <row r="372" spans="1:5" x14ac:dyDescent="0.25">
      <c r="A372" t="s">
        <v>342</v>
      </c>
      <c r="B372" t="s">
        <v>393</v>
      </c>
      <c r="C372">
        <v>0.86980609418282495</v>
      </c>
      <c r="D372">
        <v>0.74</v>
      </c>
      <c r="E372">
        <v>0.85</v>
      </c>
    </row>
    <row r="373" spans="1:5" x14ac:dyDescent="0.25">
      <c r="A373" t="s">
        <v>342</v>
      </c>
      <c r="B373" t="s">
        <v>396</v>
      </c>
      <c r="C373">
        <v>0.86980609418282495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0.86980609418282495</v>
      </c>
      <c r="D374">
        <v>0.85</v>
      </c>
      <c r="E374">
        <v>1.64</v>
      </c>
    </row>
    <row r="375" spans="1:5" x14ac:dyDescent="0.25">
      <c r="A375" t="s">
        <v>342</v>
      </c>
      <c r="B375" t="s">
        <v>399</v>
      </c>
      <c r="C375">
        <v>0.86980609418282495</v>
      </c>
      <c r="D375">
        <v>0.8</v>
      </c>
      <c r="E375">
        <v>0.94</v>
      </c>
    </row>
    <row r="376" spans="1:5" x14ac:dyDescent="0.25">
      <c r="A376" t="s">
        <v>342</v>
      </c>
      <c r="B376" t="s">
        <v>400</v>
      </c>
      <c r="C376">
        <v>0.86980609418282495</v>
      </c>
      <c r="D376">
        <v>0.9</v>
      </c>
      <c r="E376">
        <v>0.57999999999999996</v>
      </c>
    </row>
    <row r="377" spans="1:5" x14ac:dyDescent="0.25">
      <c r="A377" t="s">
        <v>342</v>
      </c>
      <c r="B377" t="s">
        <v>402</v>
      </c>
      <c r="C377">
        <v>0.86980609418282495</v>
      </c>
      <c r="D377">
        <v>0.79</v>
      </c>
      <c r="E377">
        <v>0.9</v>
      </c>
    </row>
    <row r="378" spans="1:5" x14ac:dyDescent="0.25">
      <c r="A378" t="s">
        <v>342</v>
      </c>
      <c r="B378" t="s">
        <v>406</v>
      </c>
      <c r="C378">
        <v>0.86980609418282495</v>
      </c>
      <c r="D378">
        <v>0.65</v>
      </c>
      <c r="E378">
        <v>0.8</v>
      </c>
    </row>
    <row r="379" spans="1:5" x14ac:dyDescent="0.25">
      <c r="A379" t="s">
        <v>342</v>
      </c>
      <c r="B379" t="s">
        <v>409</v>
      </c>
      <c r="C379">
        <v>0.86980609418282495</v>
      </c>
      <c r="D379">
        <v>0.75</v>
      </c>
      <c r="E379">
        <v>1.04</v>
      </c>
    </row>
    <row r="380" spans="1:5" x14ac:dyDescent="0.25">
      <c r="A380" t="s">
        <v>342</v>
      </c>
      <c r="B380" t="s">
        <v>414</v>
      </c>
      <c r="C380">
        <v>0.86980609418282495</v>
      </c>
      <c r="D380">
        <v>0.75</v>
      </c>
      <c r="E380">
        <v>1.04</v>
      </c>
    </row>
    <row r="381" spans="1:5" x14ac:dyDescent="0.25">
      <c r="A381" t="s">
        <v>342</v>
      </c>
      <c r="B381" t="s">
        <v>420</v>
      </c>
      <c r="C381">
        <v>0.86980609418282495</v>
      </c>
      <c r="D381">
        <v>0.79</v>
      </c>
      <c r="E381">
        <v>0.74</v>
      </c>
    </row>
    <row r="382" spans="1:5" x14ac:dyDescent="0.25">
      <c r="A382" t="s">
        <v>342</v>
      </c>
      <c r="B382" t="s">
        <v>426</v>
      </c>
      <c r="C382">
        <v>0.86980609418282495</v>
      </c>
      <c r="D382">
        <v>0.48</v>
      </c>
      <c r="E382">
        <v>1.06</v>
      </c>
    </row>
    <row r="383" spans="1:5" x14ac:dyDescent="0.25">
      <c r="A383" t="s">
        <v>342</v>
      </c>
      <c r="B383" t="s">
        <v>430</v>
      </c>
      <c r="C383">
        <v>0.86980609418282495</v>
      </c>
      <c r="D383">
        <v>0.85</v>
      </c>
      <c r="E383">
        <v>0.85</v>
      </c>
    </row>
    <row r="384" spans="1:5" x14ac:dyDescent="0.25">
      <c r="A384" t="s">
        <v>342</v>
      </c>
      <c r="B384" t="s">
        <v>436</v>
      </c>
      <c r="C384">
        <v>0.86980609418282495</v>
      </c>
      <c r="D384">
        <v>0.45</v>
      </c>
      <c r="E384">
        <v>0.94</v>
      </c>
    </row>
    <row r="385" spans="1:5" x14ac:dyDescent="0.25">
      <c r="A385" t="s">
        <v>40</v>
      </c>
      <c r="B385" t="s">
        <v>339</v>
      </c>
      <c r="C385">
        <v>1.15290519877676</v>
      </c>
      <c r="D385">
        <v>0.64</v>
      </c>
      <c r="E385">
        <v>0.85</v>
      </c>
    </row>
    <row r="386" spans="1:5" x14ac:dyDescent="0.25">
      <c r="A386" t="s">
        <v>40</v>
      </c>
      <c r="B386" t="s">
        <v>333</v>
      </c>
      <c r="C386">
        <v>1.15290519877676</v>
      </c>
      <c r="D386">
        <v>0.64</v>
      </c>
      <c r="E386">
        <v>1.32</v>
      </c>
    </row>
    <row r="387" spans="1:5" x14ac:dyDescent="0.25">
      <c r="A387" t="s">
        <v>40</v>
      </c>
      <c r="B387" t="s">
        <v>238</v>
      </c>
      <c r="C387">
        <v>1.15290519877676</v>
      </c>
      <c r="D387">
        <v>0.47</v>
      </c>
      <c r="E387">
        <v>0.85</v>
      </c>
    </row>
    <row r="388" spans="1:5" x14ac:dyDescent="0.25">
      <c r="A388" t="s">
        <v>40</v>
      </c>
      <c r="B388" t="s">
        <v>320</v>
      </c>
      <c r="C388">
        <v>1.15290519877676</v>
      </c>
      <c r="D388">
        <v>1.36</v>
      </c>
      <c r="E388">
        <v>1</v>
      </c>
    </row>
    <row r="389" spans="1:5" x14ac:dyDescent="0.25">
      <c r="A389" t="s">
        <v>40</v>
      </c>
      <c r="B389" t="s">
        <v>234</v>
      </c>
      <c r="C389">
        <v>1.15290519877676</v>
      </c>
      <c r="D389">
        <v>0.54</v>
      </c>
      <c r="E389">
        <v>1.0900000000000001</v>
      </c>
    </row>
    <row r="390" spans="1:5" x14ac:dyDescent="0.25">
      <c r="A390" t="s">
        <v>40</v>
      </c>
      <c r="B390" t="s">
        <v>316</v>
      </c>
      <c r="C390">
        <v>1.15290519877676</v>
      </c>
      <c r="D390">
        <v>0.63</v>
      </c>
      <c r="E390">
        <v>1.54</v>
      </c>
    </row>
    <row r="391" spans="1:5" x14ac:dyDescent="0.25">
      <c r="A391" t="s">
        <v>40</v>
      </c>
      <c r="B391" t="s">
        <v>335</v>
      </c>
      <c r="C391">
        <v>1.15290519877676</v>
      </c>
      <c r="D391">
        <v>0.68</v>
      </c>
      <c r="E391">
        <v>1.23</v>
      </c>
    </row>
    <row r="392" spans="1:5" x14ac:dyDescent="0.25">
      <c r="A392" t="s">
        <v>40</v>
      </c>
      <c r="B392" t="s">
        <v>332</v>
      </c>
      <c r="C392">
        <v>1.15290519877676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1.15290519877676</v>
      </c>
      <c r="D393">
        <v>1.06</v>
      </c>
      <c r="E393">
        <v>0.72</v>
      </c>
    </row>
    <row r="394" spans="1:5" x14ac:dyDescent="0.25">
      <c r="A394" t="s">
        <v>40</v>
      </c>
      <c r="B394" t="s">
        <v>236</v>
      </c>
      <c r="C394">
        <v>1.15290519877676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1.15290519877676</v>
      </c>
      <c r="D395">
        <v>0.5</v>
      </c>
      <c r="E395">
        <v>1.22</v>
      </c>
    </row>
    <row r="396" spans="1:5" x14ac:dyDescent="0.25">
      <c r="A396" t="s">
        <v>40</v>
      </c>
      <c r="B396" t="s">
        <v>233</v>
      </c>
      <c r="C396">
        <v>1.15290519877676</v>
      </c>
      <c r="D396">
        <v>0.59</v>
      </c>
      <c r="E396">
        <v>0.93</v>
      </c>
    </row>
    <row r="397" spans="1:5" x14ac:dyDescent="0.25">
      <c r="A397" t="s">
        <v>40</v>
      </c>
      <c r="B397" t="s">
        <v>317</v>
      </c>
      <c r="C397">
        <v>1.15290519877676</v>
      </c>
      <c r="D397">
        <v>1.06</v>
      </c>
      <c r="E397">
        <v>0.89</v>
      </c>
    </row>
    <row r="398" spans="1:5" x14ac:dyDescent="0.25">
      <c r="A398" t="s">
        <v>40</v>
      </c>
      <c r="B398" t="s">
        <v>42</v>
      </c>
      <c r="C398">
        <v>1.15290519877676</v>
      </c>
      <c r="D398">
        <v>0.76</v>
      </c>
      <c r="E398">
        <v>0.98</v>
      </c>
    </row>
    <row r="399" spans="1:5" x14ac:dyDescent="0.25">
      <c r="A399" t="s">
        <v>40</v>
      </c>
      <c r="B399" t="s">
        <v>334</v>
      </c>
      <c r="C399">
        <v>1.15290519877676</v>
      </c>
      <c r="D399">
        <v>0.63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1.15290519877676</v>
      </c>
      <c r="D400">
        <v>0.55000000000000004</v>
      </c>
      <c r="E400">
        <v>0.98</v>
      </c>
    </row>
    <row r="401" spans="1:5" x14ac:dyDescent="0.25">
      <c r="A401" t="s">
        <v>40</v>
      </c>
      <c r="B401" t="s">
        <v>232</v>
      </c>
      <c r="C401">
        <v>1.15290519877676</v>
      </c>
      <c r="D401">
        <v>0.77</v>
      </c>
      <c r="E401">
        <v>0.91</v>
      </c>
    </row>
    <row r="402" spans="1:5" x14ac:dyDescent="0.25">
      <c r="A402" t="s">
        <v>40</v>
      </c>
      <c r="B402" t="s">
        <v>319</v>
      </c>
      <c r="C402">
        <v>1.15290519877676</v>
      </c>
      <c r="D402">
        <v>0.68</v>
      </c>
      <c r="E402">
        <v>1.32</v>
      </c>
    </row>
    <row r="403" spans="1:5" x14ac:dyDescent="0.25">
      <c r="A403" t="s">
        <v>40</v>
      </c>
      <c r="B403" t="s">
        <v>235</v>
      </c>
      <c r="C403">
        <v>1.15290519877676</v>
      </c>
      <c r="D403">
        <v>1.19</v>
      </c>
      <c r="E403">
        <v>1.02</v>
      </c>
    </row>
    <row r="404" spans="1:5" x14ac:dyDescent="0.25">
      <c r="A404" t="s">
        <v>40</v>
      </c>
      <c r="B404" t="s">
        <v>239</v>
      </c>
      <c r="C404">
        <v>1.15290519877676</v>
      </c>
      <c r="D404">
        <v>0.72</v>
      </c>
      <c r="E404">
        <v>0.42</v>
      </c>
    </row>
    <row r="405" spans="1:5" x14ac:dyDescent="0.25">
      <c r="A405" t="s">
        <v>40</v>
      </c>
      <c r="B405" t="s">
        <v>318</v>
      </c>
      <c r="C405">
        <v>1.15290519877676</v>
      </c>
      <c r="D405">
        <v>0.82</v>
      </c>
      <c r="E405">
        <v>1.18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271" activePane="bottomRight" state="frozen"/>
      <selection pane="topRight" activeCell="M1" sqref="M1"/>
      <selection pane="bottomLeft" activeCell="A2" sqref="A2"/>
      <selection pane="bottomRight" activeCell="K101" sqref="K101:L29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1.34</v>
      </c>
      <c r="F2">
        <f>VLOOKUP(B2,home!$B$2:$E$405,3,FALSE)</f>
        <v>1.68</v>
      </c>
      <c r="G2">
        <f>VLOOKUP(C2,away!$B$2:$E$405,4,FALSE)</f>
        <v>1.1399999999999999</v>
      </c>
      <c r="H2">
        <f>VLOOKUP(A2,away!$A$2:$E$405,3,FALSE)</f>
        <v>1.31666666666667</v>
      </c>
      <c r="I2">
        <f>VLOOKUP(C2,away!$B$2:$E$405,3,FALSE)</f>
        <v>0.65</v>
      </c>
      <c r="J2">
        <f>VLOOKUP(B2,home!$B$2:$E$405,4,FALSE)</f>
        <v>0.62</v>
      </c>
      <c r="K2" s="3">
        <f>E2*F2*G2</f>
        <v>2.5663679999999998</v>
      </c>
      <c r="L2" s="3">
        <f>H2*I2*J2</f>
        <v>0.53061666666666807</v>
      </c>
      <c r="M2" s="5">
        <f>_xlfn.POISSON.DIST(0,$K2,FALSE) * _xlfn.POISSON.DIST(0,$L2,FALSE)</f>
        <v>4.518524576014598E-2</v>
      </c>
      <c r="N2" s="5">
        <f>_xlfn.POISSON.DIST(1,K2,FALSE) * _xlfn.POISSON.DIST(0,L2,FALSE)</f>
        <v>0.1159619687909743</v>
      </c>
      <c r="O2" s="5">
        <f>_xlfn.POISSON.DIST(0,K2,FALSE) * _xlfn.POISSON.DIST(1,L2,FALSE)</f>
        <v>2.3976044487762853E-2</v>
      </c>
      <c r="P2" s="5">
        <f>_xlfn.POISSON.DIST(1,K2,FALSE) * _xlfn.POISSON.DIST(1,L2,FALSE)</f>
        <v>6.1531353339970965E-2</v>
      </c>
      <c r="Q2" s="5">
        <f>_xlfn.POISSON.DIST(2,K2,FALSE) * _xlfn.POISSON.DIST(0,L2,FALSE)</f>
        <v>0.14880054296107759</v>
      </c>
      <c r="R2" s="5">
        <f>_xlfn.POISSON.DIST(0,K2,FALSE) * _xlfn.POISSON.DIST(2,L2,FALSE)</f>
        <v>6.3610444029742336E-3</v>
      </c>
      <c r="S2" s="5">
        <f>_xlfn.POISSON.DIST(2,K2,FALSE) * _xlfn.POISSON.DIST(2,L2,FALSE)</f>
        <v>2.0947697529111138E-2</v>
      </c>
      <c r="T2" s="5">
        <f>_xlfn.POISSON.DIST(2,K2,FALSE) * _xlfn.POISSON.DIST(1,L2,FALSE)</f>
        <v>7.8956048104197318E-2</v>
      </c>
      <c r="U2" s="5">
        <f>_xlfn.POISSON.DIST(1,K2,FALSE) * _xlfn.POISSON.DIST(2,L2,FALSE)</f>
        <v>1.6324780802372173E-2</v>
      </c>
      <c r="V2" s="5">
        <f>_xlfn.POISSON.DIST(3,K2,FALSE) * _xlfn.POISSON.DIST(3,L2,FALSE)</f>
        <v>3.1695207796234473E-3</v>
      </c>
      <c r="W2" s="5">
        <f>_xlfn.POISSON.DIST(3,K2,FALSE) * _xlfn.POISSON.DIST(0,L2,FALSE)</f>
        <v>0.12729231727931156</v>
      </c>
      <c r="X2" s="5">
        <f>_xlfn.POISSON.DIST(3,K2,FALSE) * _xlfn.POISSON.DIST(1,L2,FALSE)</f>
        <v>6.7543425087024211E-2</v>
      </c>
      <c r="Y2" s="5">
        <f>_xlfn.POISSON.DIST(3,K2,FALSE) * _xlfn.POISSON.DIST(2,L2,FALSE)</f>
        <v>1.7919833537463296E-2</v>
      </c>
      <c r="Z2" s="5">
        <f>_xlfn.POISSON.DIST(0,K2,FALSE) * _xlfn.POISSON.DIST(3,L2,FALSE)</f>
        <v>1.1250920592082844E-3</v>
      </c>
      <c r="AA2" s="5">
        <f>_xlfn.POISSON.DIST(1,K2,FALSE) * _xlfn.POISSON.DIST(3,L2,FALSE)</f>
        <v>2.887400257806246E-3</v>
      </c>
      <c r="AB2" s="5">
        <f>_xlfn.POISSON.DIST(2,K2,FALSE) * _xlfn.POISSON.DIST(3,L2,FALSE)</f>
        <v>3.7050658124128505E-3</v>
      </c>
      <c r="AC2" s="5">
        <f>_xlfn.POISSON.DIST(4,K2,FALSE) * _xlfn.POISSON.DIST(4,L2,FALSE)</f>
        <v>2.6975744478162903E-4</v>
      </c>
      <c r="AD2" s="5">
        <f>_xlfn.POISSON.DIST(4,K2,FALSE) * _xlfn.POISSON.DIST(0,L2,FALSE)</f>
        <v>8.1669732427868083E-2</v>
      </c>
      <c r="AE2" s="5">
        <f>_xlfn.POISSON.DIST(4,K2,FALSE) * _xlfn.POISSON.DIST(1,L2,FALSE)</f>
        <v>4.3335321188434042E-2</v>
      </c>
      <c r="AF2" s="5">
        <f>_xlfn.POISSON.DIST(4,K2,FALSE) * _xlfn.POISSON.DIST(2,L2,FALSE)</f>
        <v>1.1497221838968152E-2</v>
      </c>
      <c r="AG2" s="5">
        <f>_xlfn.POISSON.DIST(4,K2,FALSE) * _xlfn.POISSON.DIST(3,L2,FALSE)</f>
        <v>2.0335391760401668E-3</v>
      </c>
      <c r="AH2" s="5">
        <f>_xlfn.POISSON.DIST(0,K2,FALSE) * _xlfn.POISSON.DIST(4,L2,FALSE)</f>
        <v>1.4924814953755936E-4</v>
      </c>
      <c r="AI2" s="5">
        <f>_xlfn.POISSON.DIST(1,K2,FALSE) * _xlfn.POISSON.DIST(4,L2,FALSE)</f>
        <v>3.8302567503240703E-4</v>
      </c>
      <c r="AJ2" s="5">
        <f>_xlfn.POISSON.DIST(2,K2,FALSE) * _xlfn.POISSON.DIST(4,L2,FALSE)</f>
        <v>4.9149241779078423E-4</v>
      </c>
      <c r="AK2" s="5">
        <f>_xlfn.POISSON.DIST(3,K2,FALSE) * _xlfn.POISSON.DIST(4,L2,FALSE)</f>
        <v>4.204501377536331E-4</v>
      </c>
      <c r="AL2" s="5">
        <f>_xlfn.POISSON.DIST(5,K2,FALSE) * _xlfn.POISSON.DIST(5,L2,FALSE)</f>
        <v>1.4693770386072596E-5</v>
      </c>
      <c r="AM2" s="5">
        <f>_xlfn.POISSON.DIST(5,K2,FALSE) * _xlfn.POISSON.DIST(0,L2,FALSE)</f>
        <v>4.1918917574288582E-2</v>
      </c>
      <c r="AN2" s="5">
        <f>_xlfn.POISSON.DIST(5,K2,FALSE) * _xlfn.POISSON.DIST(1,L2,FALSE)</f>
        <v>2.2242876313543818E-2</v>
      </c>
      <c r="AO2" s="5">
        <f>_xlfn.POISSON.DIST(5,K2,FALSE) * _xlfn.POISSON.DIST(2,L2,FALSE)</f>
        <v>5.9012204432858035E-3</v>
      </c>
      <c r="AP2" s="5">
        <f>_xlfn.POISSON.DIST(5,K2,FALSE) * _xlfn.POISSON.DIST(3,L2,FALSE)</f>
        <v>1.04376197362717E-3</v>
      </c>
      <c r="AQ2" s="5">
        <f>_xlfn.POISSON.DIST(5,K2,FALSE) * _xlfn.POISSON.DIST(4,L2,FALSE)</f>
        <v>1.3845937480986791E-4</v>
      </c>
      <c r="AR2" s="5">
        <f>_xlfn.POISSON.DIST(0,K2,FALSE) * _xlfn.POISSON.DIST(5,L2,FALSE)</f>
        <v>1.583871112275764E-5</v>
      </c>
      <c r="AS2" s="5">
        <f>_xlfn.POISSON.DIST(1,K2,FALSE) * _xlfn.POISSON.DIST(5,L2,FALSE)</f>
        <v>4.0647961386689271E-5</v>
      </c>
      <c r="AT2" s="5">
        <f>_xlfn.POISSON.DIST(2,K2,FALSE) * _xlfn.POISSON.DIST(5,L2,FALSE)</f>
        <v>5.2158813684017494E-5</v>
      </c>
      <c r="AU2" s="5">
        <f>_xlfn.POISSON.DIST(3,K2,FALSE) * _xlfn.POISSON.DIST(5,L2,FALSE)</f>
        <v>4.4619570118874867E-5</v>
      </c>
      <c r="AV2" s="5">
        <f>_xlfn.POISSON.DIST(4,K2,FALSE) * _xlfn.POISSON.DIST(5,L2,FALSE)</f>
        <v>2.8627559231709167E-5</v>
      </c>
      <c r="AW2" s="5">
        <f>_xlfn.POISSON.DIST(6,K2,FALSE) * _xlfn.POISSON.DIST(6,L2,FALSE)</f>
        <v>5.5581538860000061E-7</v>
      </c>
      <c r="AX2" s="5">
        <f>_xlfn.POISSON.DIST(6,K2,FALSE) * _xlfn.POISSON.DIST(0,L2,FALSE)</f>
        <v>1.7929894776215313E-2</v>
      </c>
      <c r="AY2" s="5">
        <f>_xlfn.POISSON.DIST(6,K2,FALSE) * _xlfn.POISSON.DIST(1,L2,FALSE)</f>
        <v>9.5139009998394738E-3</v>
      </c>
      <c r="AZ2" s="5">
        <f>_xlfn.POISSON.DIST(6,K2,FALSE) * _xlfn.POISSON.DIST(2,L2,FALSE)</f>
        <v>2.5241172177657509E-3</v>
      </c>
      <c r="BA2" s="5">
        <f>_xlfn.POISSON.DIST(6,K2,FALSE) * _xlfn.POISSON.DIST(3,L2,FALSE)</f>
        <v>4.4644622145560237E-4</v>
      </c>
      <c r="BB2" s="5">
        <f>_xlfn.POISSON.DIST(6,K2,FALSE) * _xlfn.POISSON.DIST(4,L2,FALSE)</f>
        <v>5.9222951468675206E-5</v>
      </c>
      <c r="BC2" s="5">
        <f>_xlfn.POISSON.DIST(6,K2,FALSE) * _xlfn.POISSON.DIST(5,L2,FALSE)</f>
        <v>6.2849370196940616E-6</v>
      </c>
      <c r="BD2" s="5">
        <f>_xlfn.POISSON.DIST(0,K2,FALSE) * _xlfn.POISSON.DIST(6,L2,FALSE)</f>
        <v>1.4007140167089886E-6</v>
      </c>
      <c r="BE2" s="5">
        <f>_xlfn.POISSON.DIST(1,K2,FALSE) * _xlfn.POISSON.DIST(6,L2,FALSE)</f>
        <v>3.5947476296334129E-6</v>
      </c>
      <c r="BF2" s="5">
        <f>_xlfn.POISSON.DIST(2,K2,FALSE) * _xlfn.POISSON.DIST(6,L2,FALSE)</f>
        <v>4.6127226423835218E-6</v>
      </c>
      <c r="BG2" s="5">
        <f>_xlfn.POISSON.DIST(3,K2,FALSE) * _xlfn.POISSON.DIST(6,L2,FALSE)</f>
        <v>3.9459812607628381E-6</v>
      </c>
      <c r="BH2" s="5">
        <f>_xlfn.POISSON.DIST(4,K2,FALSE) * _xlfn.POISSON.DIST(6,L2,FALSE)</f>
        <v>2.5317100090553511E-6</v>
      </c>
      <c r="BI2" s="5">
        <f>_xlfn.POISSON.DIST(5,K2,FALSE) * _xlfn.POISSON.DIST(6,L2,FALSE)</f>
        <v>1.2994599105038724E-6</v>
      </c>
      <c r="BJ2" s="8">
        <f>SUM(N2,Q2,T2,W2,X2,Y2,AD2,AE2,AF2,AG2,AM2,AN2,AO2,AP2,AQ2,AX2,AY2,AZ2,BA2,BB2,BC2)</f>
        <v>0.79673505317467863</v>
      </c>
      <c r="BK2" s="8">
        <f>SUM(M2,P2,S2,V2,AC2,AL2,AY2)</f>
        <v>0.14063216962385872</v>
      </c>
      <c r="BL2" s="8">
        <f>SUM(O2,R2,U2,AA2,AB2,AH2,AI2,AJ2,AK2,AR2,AS2,AT2,AU2,AV2,BD2,BE2,BF2,BG2,BH2,BI2)</f>
        <v>5.4897830094455841E-2</v>
      </c>
      <c r="BM2" s="8">
        <f>SUM(S2:BI2)</f>
        <v>0.58206060002484472</v>
      </c>
      <c r="BN2" s="8">
        <f>SUM(M2:R2)</f>
        <v>0.40181619974290594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1.2299578059071701</v>
      </c>
      <c r="F3">
        <f>VLOOKUP(B3,home!$B$2:$E$405,3,FALSE)</f>
        <v>1.3</v>
      </c>
      <c r="G3">
        <f>VLOOKUP(C3,away!$B$2:$E$405,4,FALSE)</f>
        <v>1.02</v>
      </c>
      <c r="H3">
        <f>VLOOKUP(A3,away!$A$2:$E$405,3,FALSE)</f>
        <v>1.0168776371307999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1.6309240506329075</v>
      </c>
      <c r="L3" s="3">
        <f t="shared" ref="L3:L8" si="1">H3*I3*J3</f>
        <v>0.62598987341772039</v>
      </c>
      <c r="M3" s="5">
        <f>_xlfn.POISSON.DIST(0,K3,FALSE) * _xlfn.POISSON.DIST(0,L3,FALSE)</f>
        <v>0.10467301569758644</v>
      </c>
      <c r="N3" s="5">
        <f>_xlfn.POISSON.DIST(1,K3,FALSE) * _xlfn.POISSON.DIST(0,L3,FALSE)</f>
        <v>0.17071373875346954</v>
      </c>
      <c r="O3" s="5">
        <f>_xlfn.POISSON.DIST(0,K3,FALSE) * _xlfn.POISSON.DIST(1,L3,FALSE)</f>
        <v>6.5524247846783179E-2</v>
      </c>
      <c r="P3" s="5">
        <f>_xlfn.POISSON.DIST(1,K3,FALSE) * _xlfn.POISSON.DIST(1,L3,FALSE)</f>
        <v>0.10686507171295018</v>
      </c>
      <c r="Q3" s="5">
        <f>_xlfn.POISSON.DIST(2,K3,FALSE) * _xlfn.POISSON.DIST(0,L3,FALSE)</f>
        <v>0.13921057115324831</v>
      </c>
      <c r="R3" s="5">
        <f>_xlfn.POISSON.DIST(0,K3,FALSE) * _xlfn.POISSON.DIST(2,L3,FALSE)</f>
        <v>2.0508757807699573E-2</v>
      </c>
      <c r="S3" s="5">
        <f>_xlfn.POISSON.DIST(2,K3,FALSE) * _xlfn.POISSON.DIST(2,L3,FALSE)</f>
        <v>2.7275758408471362E-2</v>
      </c>
      <c r="T3" s="5">
        <f>_xlfn.POISSON.DIST(2,K3,FALSE) * _xlfn.POISSON.DIST(1,L3,FALSE)</f>
        <v>8.7144407814630453E-2</v>
      </c>
      <c r="U3" s="5">
        <f>_xlfn.POISSON.DIST(1,K3,FALSE) * _xlfn.POISSON.DIST(2,L3,FALSE)</f>
        <v>3.3448226357182649E-2</v>
      </c>
      <c r="V3" s="5">
        <f>_xlfn.POISSON.DIST(3,K3,FALSE) * _xlfn.POISSON.DIST(3,L3,FALSE)</f>
        <v>3.0941073005309075E-3</v>
      </c>
      <c r="W3" s="5">
        <f>_xlfn.POISSON.DIST(3,K3,FALSE) * _xlfn.POISSON.DIST(0,L3,FALSE)</f>
        <v>7.5680622865392094E-2</v>
      </c>
      <c r="X3" s="5">
        <f>_xlfn.POISSON.DIST(3,K3,FALSE) * _xlfn.POISSON.DIST(1,L3,FALSE)</f>
        <v>4.7375303527681024E-2</v>
      </c>
      <c r="Y3" s="5">
        <f>_xlfn.POISSON.DIST(3,K3,FALSE) * _xlfn.POISSON.DIST(2,L3,FALSE)</f>
        <v>1.4828230129209564E-2</v>
      </c>
      <c r="Z3" s="5">
        <f>_xlfn.POISSON.DIST(0,K3,FALSE) * _xlfn.POISSON.DIST(3,L3,FALSE)</f>
        <v>4.2794249013321795E-3</v>
      </c>
      <c r="AA3" s="5">
        <f>_xlfn.POISSON.DIST(1,K3,FALSE) * _xlfn.POISSON.DIST(3,L3,FALSE)</f>
        <v>6.9794169944600078E-3</v>
      </c>
      <c r="AB3" s="5">
        <f>_xlfn.POISSON.DIST(2,K3,FALSE) * _xlfn.POISSON.DIST(3,L3,FALSE)</f>
        <v>5.6914495178304369E-3</v>
      </c>
      <c r="AC3" s="5">
        <f>_xlfn.POISSON.DIST(4,K3,FALSE) * _xlfn.POISSON.DIST(4,L3,FALSE)</f>
        <v>1.9743149437512005E-4</v>
      </c>
      <c r="AD3" s="5">
        <f>_xlfn.POISSON.DIST(4,K3,FALSE) * _xlfn.POISSON.DIST(0,L3,FALSE)</f>
        <v>3.0857336999511681E-2</v>
      </c>
      <c r="AE3" s="5">
        <f>_xlfn.POISSON.DIST(4,K3,FALSE) * _xlfn.POISSON.DIST(1,L3,FALSE)</f>
        <v>1.9316380482332255E-2</v>
      </c>
      <c r="AF3" s="5">
        <f>_xlfn.POISSON.DIST(4,K3,FALSE) * _xlfn.POISSON.DIST(2,L3,FALSE)</f>
        <v>6.0459292865118466E-3</v>
      </c>
      <c r="AG3" s="5">
        <f>_xlfn.POISSON.DIST(4,K3,FALSE) * _xlfn.POISSON.DIST(3,L3,FALSE)</f>
        <v>1.2615635029186798E-3</v>
      </c>
      <c r="AH3" s="5">
        <f>_xlfn.POISSON.DIST(0,K3,FALSE) * _xlfn.POISSON.DIST(4,L3,FALSE)</f>
        <v>6.6971916307139291E-4</v>
      </c>
      <c r="AI3" s="5">
        <f>_xlfn.POISSON.DIST(1,K3,FALSE) * _xlfn.POISSON.DIST(4,L3,FALSE)</f>
        <v>1.0922610902228767E-3</v>
      </c>
      <c r="AJ3" s="5">
        <f>_xlfn.POISSON.DIST(2,K3,FALSE) * _xlfn.POISSON.DIST(4,L3,FALSE)</f>
        <v>8.9069744080750516E-4</v>
      </c>
      <c r="AK3" s="5">
        <f>_xlfn.POISSON.DIST(3,K3,FALSE) * _xlfn.POISSON.DIST(4,L3,FALSE)</f>
        <v>4.8421995935004681E-4</v>
      </c>
      <c r="AL3" s="5">
        <f>_xlfn.POISSON.DIST(5,K3,FALSE) * _xlfn.POISSON.DIST(5,L3,FALSE)</f>
        <v>8.0626437154532558E-6</v>
      </c>
      <c r="AM3" s="5">
        <f>_xlfn.POISSON.DIST(5,K3,FALSE) * _xlfn.POISSON.DIST(0,L3,FALSE)</f>
        <v>1.0065194610197652E-2</v>
      </c>
      <c r="AN3" s="5">
        <f>_xlfn.POISSON.DIST(5,K3,FALSE) * _xlfn.POISSON.DIST(1,L3,FALSE)</f>
        <v>6.3007098999623493E-3</v>
      </c>
      <c r="AO3" s="5">
        <f>_xlfn.POISSON.DIST(5,K3,FALSE) * _xlfn.POISSON.DIST(2,L3,FALSE)</f>
        <v>1.9720902963596045E-3</v>
      </c>
      <c r="AP3" s="5">
        <f>_xlfn.POISSON.DIST(5,K3,FALSE) * _xlfn.POISSON.DIST(3,L3,FALSE)</f>
        <v>4.1150285166215449E-4</v>
      </c>
      <c r="AQ3" s="5">
        <f>_xlfn.POISSON.DIST(5,K3,FALSE) * _xlfn.POISSON.DIST(4,L3,FALSE)</f>
        <v>6.4399154505755755E-5</v>
      </c>
      <c r="AR3" s="5">
        <f>_xlfn.POISSON.DIST(0,K3,FALSE) * _xlfn.POISSON.DIST(5,L3,FALSE)</f>
        <v>8.3847482823296615E-5</v>
      </c>
      <c r="AS3" s="5">
        <f>_xlfn.POISSON.DIST(1,K3,FALSE) * _xlfn.POISSON.DIST(5,L3,FALSE)</f>
        <v>1.3674887632154402E-4</v>
      </c>
      <c r="AT3" s="5">
        <f>_xlfn.POISSON.DIST(2,K3,FALSE) * _xlfn.POISSON.DIST(5,L3,FALSE)</f>
        <v>1.1151351564491557E-4</v>
      </c>
      <c r="AU3" s="5">
        <f>_xlfn.POISSON.DIST(3,K3,FALSE) * _xlfn.POISSON.DIST(5,L3,FALSE)</f>
        <v>6.0623358211973923E-5</v>
      </c>
      <c r="AV3" s="5">
        <f>_xlfn.POISSON.DIST(4,K3,FALSE) * _xlfn.POISSON.DIST(5,L3,FALSE)</f>
        <v>2.4718023234510567E-5</v>
      </c>
      <c r="AW3" s="5">
        <f>_xlfn.POISSON.DIST(6,K3,FALSE) * _xlfn.POISSON.DIST(6,L3,FALSE)</f>
        <v>2.2865253101280893E-7</v>
      </c>
      <c r="AX3" s="5">
        <f>_xlfn.POISSON.DIST(6,K3,FALSE) * _xlfn.POISSON.DIST(0,L3,FALSE)</f>
        <v>2.7359279940120085E-3</v>
      </c>
      <c r="AY3" s="5">
        <f>_xlfn.POISSON.DIST(6,K3,FALSE) * _xlfn.POISSON.DIST(1,L3,FALSE)</f>
        <v>1.7126632186515746E-3</v>
      </c>
      <c r="AZ3" s="5">
        <f>_xlfn.POISSON.DIST(6,K3,FALSE) * _xlfn.POISSON.DIST(2,L3,FALSE)</f>
        <v>5.3605491572544242E-4</v>
      </c>
      <c r="BA3" s="5">
        <f>_xlfn.POISSON.DIST(6,K3,FALSE) * _xlfn.POISSON.DIST(3,L3,FALSE)</f>
        <v>1.1185498294663881E-4</v>
      </c>
      <c r="BB3" s="5">
        <f>_xlfn.POISSON.DIST(6,K3,FALSE) * _xlfn.POISSON.DIST(4,L3,FALSE)</f>
        <v>1.7505021653976927E-5</v>
      </c>
      <c r="BC3" s="5">
        <f>_xlfn.POISSON.DIST(6,K3,FALSE) * _xlfn.POISSON.DIST(5,L3,FALSE)</f>
        <v>2.1915932578694949E-6</v>
      </c>
      <c r="BD3" s="5">
        <f>_xlfn.POISSON.DIST(0,K3,FALSE) * _xlfn.POISSON.DIST(6,L3,FALSE)</f>
        <v>8.7479458598249823E-6</v>
      </c>
      <c r="BE3" s="5">
        <f>_xlfn.POISSON.DIST(1,K3,FALSE) * _xlfn.POISSON.DIST(6,L3,FALSE)</f>
        <v>1.4267235296423131E-5</v>
      </c>
      <c r="BF3" s="5">
        <f>_xlfn.POISSON.DIST(2,K3,FALSE) * _xlfn.POISSON.DIST(6,L3,FALSE)</f>
        <v>1.1634388590487605E-5</v>
      </c>
      <c r="BG3" s="5">
        <f>_xlfn.POISSON.DIST(3,K3,FALSE) * _xlfn.POISSON.DIST(6,L3,FALSE)</f>
        <v>6.3249347222117758E-6</v>
      </c>
      <c r="BH3" s="5">
        <f>_xlfn.POISSON.DIST(4,K3,FALSE) * _xlfn.POISSON.DIST(6,L3,FALSE)</f>
        <v>2.5788720392845886E-6</v>
      </c>
      <c r="BI3" s="5">
        <f>_xlfn.POISSON.DIST(5,K3,FALSE) * _xlfn.POISSON.DIST(6,L3,FALSE)</f>
        <v>8.4118888647479321E-7</v>
      </c>
      <c r="BJ3" s="8">
        <f>SUM(N3,Q3,T3,W3,X3,Y3,AD3,AE3,AF3,AG3,AM3,AN3,AO3,AP3,AQ3,AX3,AY3,AZ3,BA3,BB3,BC3)</f>
        <v>0.61636417905384033</v>
      </c>
      <c r="BK3" s="8">
        <f>SUM(M3,P3,S3,V3,AC3,AL3,AY3)</f>
        <v>0.24382611047628103</v>
      </c>
      <c r="BL3" s="8">
        <f>SUM(O3,R3,U3,AA3,AB3,AH3,AI3,AJ3,AK3,AR3,AS3,AT3,AU3,AV3,BD3,BE3,BF3,BG3,BH3,BI3)</f>
        <v>0.13575084199903861</v>
      </c>
      <c r="BM3" s="8">
        <f>SUM(S3:BI3)</f>
        <v>0.39101271889263461</v>
      </c>
      <c r="BN3" s="8">
        <f>SUM(M3:R3)</f>
        <v>0.60749540297173721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1.2299578059071701</v>
      </c>
      <c r="F4">
        <f>VLOOKUP(B4,home!$B$2:$E$405,3,FALSE)</f>
        <v>0.89</v>
      </c>
      <c r="G4">
        <f>VLOOKUP(C4,away!$B$2:$E$405,4,FALSE)</f>
        <v>0.98</v>
      </c>
      <c r="H4">
        <f>VLOOKUP(A4,away!$A$2:$E$405,3,FALSE)</f>
        <v>1.0168776371307999</v>
      </c>
      <c r="I4">
        <f>VLOOKUP(C4,away!$B$2:$E$405,3,FALSE)</f>
        <v>0.89</v>
      </c>
      <c r="J4">
        <f>VLOOKUP(B4,home!$B$2:$E$405,4,FALSE)</f>
        <v>0.98</v>
      </c>
      <c r="K4" s="3">
        <f t="shared" si="0"/>
        <v>1.0727691983122338</v>
      </c>
      <c r="L4" s="3">
        <f t="shared" si="1"/>
        <v>0.88692067510548378</v>
      </c>
      <c r="M4" s="5">
        <f t="shared" ref="M4:M8" si="2">_xlfn.POISSON.DIST(0,K4,FALSE) * _xlfn.POISSON.DIST(0,L4,FALSE)</f>
        <v>0.14090211163618685</v>
      </c>
      <c r="N4" s="5">
        <f t="shared" ref="N4:N8" si="3">_xlfn.POISSON.DIST(1,K4,FALSE) * _xlfn.POISSON.DIST(0,L4,FALSE)</f>
        <v>0.15115544534045303</v>
      </c>
      <c r="O4" s="5">
        <f t="shared" ref="O4:O8" si="4">_xlfn.POISSON.DIST(0,K4,FALSE) * _xlfn.POISSON.DIST(1,L4,FALSE)</f>
        <v>0.12496899597615507</v>
      </c>
      <c r="P4" s="5">
        <f t="shared" ref="P4:P8" si="5">_xlfn.POISSON.DIST(1,K4,FALSE) * _xlfn.POISSON.DIST(1,L4,FALSE)</f>
        <v>0.13406288962722462</v>
      </c>
      <c r="Q4" s="5">
        <f t="shared" ref="Q4:Q8" si="6">_xlfn.POISSON.DIST(2,K4,FALSE) * _xlfn.POISSON.DIST(0,L4,FALSE)</f>
        <v>8.1077452959203239E-2</v>
      </c>
      <c r="R4" s="5">
        <f t="shared" ref="R4:R8" si="7">_xlfn.POISSON.DIST(0,K4,FALSE) * _xlfn.POISSON.DIST(2,L4,FALSE)</f>
        <v>5.5418793139212962E-2</v>
      </c>
      <c r="S4" s="5">
        <f t="shared" ref="S4:S8" si="8">_xlfn.POISSON.DIST(2,K4,FALSE) * _xlfn.POISSON.DIST(2,L4,FALSE)</f>
        <v>3.1888908843339121E-2</v>
      </c>
      <c r="T4" s="5">
        <f t="shared" ref="T4:T8" si="9">_xlfn.POISSON.DIST(2,K4,FALSE) * _xlfn.POISSON.DIST(1,L4,FALSE)</f>
        <v>7.1909269314409635E-2</v>
      </c>
      <c r="U4" s="5">
        <f t="shared" ref="U4:U8" si="10">_xlfn.POISSON.DIST(1,K4,FALSE) * _xlfn.POISSON.DIST(2,L4,FALSE)</f>
        <v>5.9451574287385005E-2</v>
      </c>
      <c r="V4" s="5">
        <f t="shared" ref="V4:V8" si="11">_xlfn.POISSON.DIST(3,K4,FALSE) * _xlfn.POISSON.DIST(3,L4,FALSE)</f>
        <v>3.3712287653334173E-3</v>
      </c>
      <c r="W4" s="5">
        <f t="shared" ref="W4:W8" si="12">_xlfn.POISSON.DIST(3,K4,FALSE) * _xlfn.POISSON.DIST(0,L4,FALSE)</f>
        <v>2.8992464737414108E-2</v>
      </c>
      <c r="X4" s="5">
        <f t="shared" ref="X4:X8" si="13">_xlfn.POISSON.DIST(3,K4,FALSE) * _xlfn.POISSON.DIST(1,L4,FALSE)</f>
        <v>2.571401639787925E-2</v>
      </c>
      <c r="Y4" s="5">
        <f t="shared" ref="Y4:Y8" si="14">_xlfn.POISSON.DIST(3,K4,FALSE) * _xlfn.POISSON.DIST(2,L4,FALSE)</f>
        <v>1.140314639164027E-2</v>
      </c>
      <c r="Z4" s="5">
        <f t="shared" ref="Z4:Z8" si="15">_xlfn.POISSON.DIST(0,K4,FALSE) * _xlfn.POISSON.DIST(3,L4,FALSE)</f>
        <v>1.6384024474853973E-2</v>
      </c>
      <c r="AA4" s="5">
        <f t="shared" ref="AA4:AA8" si="16">_xlfn.POISSON.DIST(1,K4,FALSE) * _xlfn.POISSON.DIST(3,L4,FALSE)</f>
        <v>1.7576276801017112E-2</v>
      </c>
      <c r="AB4" s="5">
        <f t="shared" ref="AB4:AB8" si="17">_xlfn.POISSON.DIST(2,K4,FALSE) * _xlfn.POISSON.DIST(3,L4,FALSE)</f>
        <v>9.4276441865705218E-3</v>
      </c>
      <c r="AC4" s="5">
        <f t="shared" ref="AC4:AC8" si="18">_xlfn.POISSON.DIST(4,K4,FALSE) * _xlfn.POISSON.DIST(4,L4,FALSE)</f>
        <v>2.0047458153163778E-4</v>
      </c>
      <c r="AD4" s="5">
        <f t="shared" ref="AD4:AD8" si="19">_xlfn.POISSON.DIST(4,K4,FALSE) * _xlfn.POISSON.DIST(0,L4,FALSE)</f>
        <v>7.7755557883628593E-3</v>
      </c>
      <c r="AE4" s="5">
        <f t="shared" ref="AE4:AE8" si="20">_xlfn.POISSON.DIST(4,K4,FALSE) * _xlfn.POISSON.DIST(1,L4,FALSE)</f>
        <v>6.8963011891351386E-3</v>
      </c>
      <c r="AF4" s="5">
        <f t="shared" ref="AF4:AF8" si="21">_xlfn.POISSON.DIST(4,K4,FALSE) * _xlfn.POISSON.DIST(2,L4,FALSE)</f>
        <v>3.0582360531992438E-3</v>
      </c>
      <c r="AG4" s="5">
        <f t="shared" ref="AG4:AG8" si="22">_xlfn.POISSON.DIST(4,K4,FALSE) * _xlfn.POISSON.DIST(3,L4,FALSE)</f>
        <v>9.0413759497846792E-4</v>
      </c>
      <c r="AH4" s="5">
        <f t="shared" ref="AH4:AH8" si="23">_xlfn.POISSON.DIST(0,K4,FALSE) * _xlfn.POISSON.DIST(4,L4,FALSE)</f>
        <v>3.6328325120455638E-3</v>
      </c>
      <c r="AI4" s="5">
        <f t="shared" ref="AI4:AI8" si="24">_xlfn.POISSON.DIST(1,K4,FALSE) * _xlfn.POISSON.DIST(4,L4,FALSE)</f>
        <v>3.8971908215497371E-3</v>
      </c>
      <c r="AJ4" s="5">
        <f t="shared" ref="AJ4:AJ8" si="25">_xlfn.POISSON.DIST(2,K4,FALSE) * _xlfn.POISSON.DIST(4,L4,FALSE)</f>
        <v>2.0903931366518542E-3</v>
      </c>
      <c r="AK4" s="5">
        <f t="shared" ref="AK4:AK8" si="26">_xlfn.POISSON.DIST(3,K4,FALSE) * _xlfn.POISSON.DIST(4,L4,FALSE)</f>
        <v>7.475031231211352E-4</v>
      </c>
      <c r="AL4" s="5">
        <f t="shared" ref="AL4:AL8" si="27">_xlfn.POISSON.DIST(5,K4,FALSE) * _xlfn.POISSON.DIST(5,L4,FALSE)</f>
        <v>7.6297512889899373E-6</v>
      </c>
      <c r="AM4" s="5">
        <f t="shared" ref="AM4:AM8" si="28">_xlfn.POISSON.DIST(5,K4,FALSE) * _xlfn.POISSON.DIST(0,L4,FALSE)</f>
        <v>1.6682753499028149E-3</v>
      </c>
      <c r="AN4" s="5">
        <f t="shared" ref="AN4:AN8" si="29">_xlfn.POISSON.DIST(5,K4,FALSE) * _xlfn.POISSON.DIST(1,L4,FALSE)</f>
        <v>1.4796278995976417E-3</v>
      </c>
      <c r="AO4" s="5">
        <f t="shared" ref="AO4:AO8" si="30">_xlfn.POISSON.DIST(5,K4,FALSE) * _xlfn.POISSON.DIST(2,L4,FALSE)</f>
        <v>6.5615628780802456E-4</v>
      </c>
      <c r="AP4" s="5">
        <f t="shared" ref="AP4:AP8" si="31">_xlfn.POISSON.DIST(5,K4,FALSE) * _xlfn.POISSON.DIST(3,L4,FALSE)</f>
        <v>1.9398619258580047E-4</v>
      </c>
      <c r="AQ4" s="5">
        <f t="shared" ref="AQ4:AQ8" si="32">_xlfn.POISSON.DIST(5,K4,FALSE) * _xlfn.POISSON.DIST(4,L4,FALSE)</f>
        <v>4.3012591222335128E-5</v>
      </c>
      <c r="AR4" s="5">
        <f t="shared" ref="AR4:AR8" si="33">_xlfn.POISSON.DIST(0,K4,FALSE) * _xlfn.POISSON.DIST(5,L4,FALSE)</f>
        <v>6.4440685282572056E-4</v>
      </c>
      <c r="AS4" s="5">
        <f t="shared" ref="AS4:AS8" si="34">_xlfn.POISSON.DIST(1,K4,FALSE) * _xlfn.POISSON.DIST(5,L4,FALSE)</f>
        <v>6.9129982289275777E-4</v>
      </c>
      <c r="AT4" s="5">
        <f t="shared" ref="AT4:AT8" si="35">_xlfn.POISSON.DIST(2,K4,FALSE) * _xlfn.POISSON.DIST(5,L4,FALSE)</f>
        <v>3.7080257839902658E-4</v>
      </c>
      <c r="AU4" s="5">
        <f t="shared" ref="AU4:AU8" si="36">_xlfn.POISSON.DIST(3,K4,FALSE) * _xlfn.POISSON.DIST(5,L4,FALSE)</f>
        <v>1.32595194920411E-4</v>
      </c>
      <c r="AV4" s="5">
        <f t="shared" ref="AV4:AV8" si="37">_xlfn.POISSON.DIST(4,K4,FALSE) * _xlfn.POISSON.DIST(5,L4,FALSE)</f>
        <v>3.556101023870592E-5</v>
      </c>
      <c r="AW4" s="5">
        <f t="shared" ref="AW4:AW8" si="38">_xlfn.POISSON.DIST(6,K4,FALSE) * _xlfn.POISSON.DIST(6,L4,FALSE)</f>
        <v>2.0165033824256466E-7</v>
      </c>
      <c r="AX4" s="5">
        <f t="shared" ref="AX4:AX8" si="39">_xlfn.POISSON.DIST(6,K4,FALSE) * _xlfn.POISSON.DIST(0,L4,FALSE)</f>
        <v>2.9827906827988395E-4</v>
      </c>
      <c r="AY4" s="5">
        <f t="shared" ref="AY4:AY8" si="40">_xlfn.POISSON.DIST(6,K4,FALSE) * _xlfn.POISSON.DIST(1,L4,FALSE)</f>
        <v>2.6454987260862933E-4</v>
      </c>
      <c r="AZ4" s="5">
        <f t="shared" ref="AZ4:AZ8" si="41">_xlfn.POISSON.DIST(6,K4,FALSE) * _xlfn.POISSON.DIST(2,L4,FALSE)</f>
        <v>1.1731737580655763E-4</v>
      </c>
      <c r="BA4" s="5">
        <f t="shared" ref="BA4:BA8" si="42">_xlfn.POISSON.DIST(6,K4,FALSE) * _xlfn.POISSON.DIST(3,L4,FALSE)</f>
        <v>3.4683735383985287E-5</v>
      </c>
      <c r="BB4" s="5">
        <f t="shared" ref="BB4:BB8" si="43">_xlfn.POISSON.DIST(6,K4,FALSE) * _xlfn.POISSON.DIST(4,L4,FALSE)</f>
        <v>7.6904305004860446E-6</v>
      </c>
      <c r="BC4" s="5">
        <f t="shared" ref="BC4:BC8" si="44">_xlfn.POISSON.DIST(6,K4,FALSE) * _xlfn.POISSON.DIST(5,L4,FALSE)</f>
        <v>1.3641603622685776E-6</v>
      </c>
      <c r="BD4" s="5">
        <f t="shared" ref="BD4:BD8" si="45">_xlfn.POISSON.DIST(0,K4,FALSE) * _xlfn.POISSON.DIST(6,L4,FALSE)</f>
        <v>9.5256293491798001E-5</v>
      </c>
      <c r="BE4" s="5">
        <f t="shared" ref="BE4:BE8" si="46">_xlfn.POISSON.DIST(1,K4,FALSE) * _xlfn.POISSON.DIST(6,L4,FALSE)</f>
        <v>1.0218801760339099E-4</v>
      </c>
      <c r="BF4" s="5">
        <f t="shared" ref="BF4:BF8" si="47">_xlfn.POISSON.DIST(2,K4,FALSE) * _xlfn.POISSON.DIST(6,L4,FALSE)</f>
        <v>5.4812078860753102E-5</v>
      </c>
      <c r="BG4" s="5">
        <f t="shared" ref="BG4:BG8" si="48">_xlfn.POISSON.DIST(3,K4,FALSE) * _xlfn.POISSON.DIST(6,L4,FALSE)</f>
        <v>1.9600236632425682E-5</v>
      </c>
      <c r="BH4" s="5">
        <f t="shared" ref="BH4:BH8" si="49">_xlfn.POISSON.DIST(4,K4,FALSE) * _xlfn.POISSON.DIST(6,L4,FALSE)</f>
        <v>5.2566325347243439E-6</v>
      </c>
      <c r="BI4" s="5">
        <f t="shared" ref="BI4:BI8" si="50">_xlfn.POISSON.DIST(5,K4,FALSE) * _xlfn.POISSON.DIST(6,L4,FALSE)</f>
        <v>1.127830694019648E-6</v>
      </c>
      <c r="BJ4" s="8">
        <f t="shared" ref="BJ4:BJ8" si="51">SUM(N4,Q4,T4,W4,X4,Y4,AD4,AE4,AF4,AG4,AM4,AN4,AO4,AP4,AQ4,AX4,AY4,AZ4,BA4,BB4,BC4)</f>
        <v>0.3936509687307338</v>
      </c>
      <c r="BK4" s="8">
        <f t="shared" ref="BK4:BK8" si="52">SUM(M4,P4,S4,V4,AC4,AL4,AY4)</f>
        <v>0.31069779307751333</v>
      </c>
      <c r="BL4" s="8">
        <f t="shared" ref="BL4:BL8" si="53">SUM(O4,R4,U4,AA4,AB4,AH4,AI4,AJ4,AK4,AR4,AS4,AT4,AU4,AV4,BD4,BE4,BF4,BG4,BH4,BI4)</f>
        <v>0.27936411053280269</v>
      </c>
      <c r="BM4" s="8">
        <f t="shared" ref="BM4:BM8" si="54">SUM(S4:BI4)</f>
        <v>0.31224685991519757</v>
      </c>
      <c r="BN4" s="8">
        <f t="shared" ref="BN4:BN8" si="55">SUM(M4:R4)</f>
        <v>0.68758568867843572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1.2299578059071701</v>
      </c>
      <c r="F5">
        <f>VLOOKUP(B5,home!$B$2:$E$405,3,FALSE)</f>
        <v>1.1100000000000001</v>
      </c>
      <c r="G5">
        <f>VLOOKUP(C5,away!$B$2:$E$405,4,FALSE)</f>
        <v>0.73</v>
      </c>
      <c r="H5">
        <f>VLOOKUP(A5,away!$A$2:$E$405,3,FALSE)</f>
        <v>1.0168776371307999</v>
      </c>
      <c r="I5">
        <f>VLOOKUP(C5,away!$B$2:$E$405,3,FALSE)</f>
        <v>0.56999999999999995</v>
      </c>
      <c r="J5">
        <f>VLOOKUP(B5,home!$B$2:$E$405,4,FALSE)</f>
        <v>0.98</v>
      </c>
      <c r="K5" s="3">
        <f t="shared" si="0"/>
        <v>0.99663481012658006</v>
      </c>
      <c r="L5" s="3">
        <f t="shared" si="1"/>
        <v>0.56802784810126472</v>
      </c>
      <c r="M5" s="5">
        <f t="shared" si="2"/>
        <v>0.20915855919257381</v>
      </c>
      <c r="N5" s="5">
        <f t="shared" si="3"/>
        <v>0.20845470092723983</v>
      </c>
      <c r="O5" s="5">
        <f t="shared" si="4"/>
        <v>0.11880788629011869</v>
      </c>
      <c r="P5" s="5">
        <f t="shared" si="5"/>
        <v>0.11840807519429274</v>
      </c>
      <c r="Q5" s="5">
        <f t="shared" si="6"/>
        <v>0.10387660563930635</v>
      </c>
      <c r="R5" s="5">
        <f t="shared" si="7"/>
        <v>3.3743093993417933E-2</v>
      </c>
      <c r="S5" s="5">
        <f t="shared" si="8"/>
        <v>1.6758186140387082E-2</v>
      </c>
      <c r="T5" s="5">
        <f t="shared" si="9"/>
        <v>5.9004804769358883E-2</v>
      </c>
      <c r="U5" s="5">
        <f t="shared" si="10"/>
        <v>3.3629542075213424E-2</v>
      </c>
      <c r="V5" s="5">
        <f t="shared" si="11"/>
        <v>1.0541203085836612E-3</v>
      </c>
      <c r="W5" s="5">
        <f t="shared" si="12"/>
        <v>3.4509013712641243E-2</v>
      </c>
      <c r="X5" s="5">
        <f t="shared" si="13"/>
        <v>1.960208079928864E-2</v>
      </c>
      <c r="Y5" s="5">
        <f t="shared" si="14"/>
        <v>5.5672638873635223E-3</v>
      </c>
      <c r="Z5" s="5">
        <f t="shared" si="15"/>
        <v>6.3890056897866337E-3</v>
      </c>
      <c r="AA5" s="5">
        <f t="shared" si="16"/>
        <v>6.3675054725381404E-3</v>
      </c>
      <c r="AB5" s="5">
        <f t="shared" si="17"/>
        <v>3.1730388038015045E-3</v>
      </c>
      <c r="AC5" s="5">
        <f t="shared" si="18"/>
        <v>3.7297169801597119E-5</v>
      </c>
      <c r="AD5" s="5">
        <f t="shared" si="19"/>
        <v>8.5982210822884379E-3</v>
      </c>
      <c r="AE5" s="5">
        <f t="shared" si="20"/>
        <v>4.8840290188712282E-3</v>
      </c>
      <c r="AF5" s="5">
        <f t="shared" si="21"/>
        <v>1.3871322468267772E-3</v>
      </c>
      <c r="AG5" s="5">
        <f t="shared" si="22"/>
        <v>2.6264324839896227E-4</v>
      </c>
      <c r="AH5" s="5">
        <f t="shared" si="23"/>
        <v>9.0728328836905947E-4</v>
      </c>
      <c r="AI5" s="5">
        <f t="shared" si="24"/>
        <v>9.0423010783471664E-4</v>
      </c>
      <c r="AJ5" s="5">
        <f t="shared" si="25"/>
        <v>4.5059360091629497E-4</v>
      </c>
      <c r="AK5" s="5">
        <f t="shared" si="26"/>
        <v>1.4969242263115456E-4</v>
      </c>
      <c r="AL5" s="5">
        <f t="shared" si="27"/>
        <v>8.4458147033528078E-7</v>
      </c>
      <c r="AM5" s="5">
        <f t="shared" si="28"/>
        <v>1.7138572871545797E-3</v>
      </c>
      <c r="AN5" s="5">
        <f t="shared" si="29"/>
        <v>9.7351866677508711E-4</v>
      </c>
      <c r="AO5" s="5">
        <f t="shared" si="30"/>
        <v>2.7649285668733244E-4</v>
      </c>
      <c r="AP5" s="5">
        <f t="shared" si="31"/>
        <v>5.2351880799825614E-5</v>
      </c>
      <c r="AQ5" s="5">
        <f t="shared" si="32"/>
        <v>7.434331548694715E-6</v>
      </c>
      <c r="AR5" s="5">
        <f t="shared" si="33"/>
        <v>1.0307243478210326E-4</v>
      </c>
      <c r="AS5" s="5">
        <f t="shared" si="34"/>
        <v>1.0272557646834577E-4</v>
      </c>
      <c r="AT5" s="5">
        <f t="shared" si="35"/>
        <v>5.1189942699336643E-5</v>
      </c>
      <c r="AU5" s="5">
        <f t="shared" si="36"/>
        <v>1.7005892940847962E-5</v>
      </c>
      <c r="AV5" s="5">
        <f t="shared" si="37"/>
        <v>4.2371662205337389E-6</v>
      </c>
      <c r="AW5" s="5">
        <f t="shared" si="38"/>
        <v>1.3281426651364656E-8</v>
      </c>
      <c r="AX5" s="5">
        <f t="shared" si="39"/>
        <v>2.846816386612265E-4</v>
      </c>
      <c r="AY5" s="5">
        <f t="shared" si="40"/>
        <v>1.617070986026783E-4</v>
      </c>
      <c r="AZ5" s="5">
        <f t="shared" si="41"/>
        <v>4.5927067620989187E-5</v>
      </c>
      <c r="BA5" s="5">
        <f t="shared" si="42"/>
        <v>8.6959511301172529E-6</v>
      </c>
      <c r="BB5" s="5">
        <f t="shared" si="43"/>
        <v>1.2348856019085663E-6</v>
      </c>
      <c r="BC5" s="5">
        <f t="shared" si="44"/>
        <v>1.4028988222067163E-7</v>
      </c>
      <c r="BD5" s="5">
        <f t="shared" si="45"/>
        <v>9.758002221306005E-6</v>
      </c>
      <c r="BE5" s="5">
        <f t="shared" si="46"/>
        <v>9.7251646910460545E-6</v>
      </c>
      <c r="BF5" s="5">
        <f t="shared" si="47"/>
        <v>4.8462188326552037E-6</v>
      </c>
      <c r="BG5" s="5">
        <f t="shared" si="48"/>
        <v>1.6099701287050585E-6</v>
      </c>
      <c r="BH5" s="5">
        <f t="shared" si="49"/>
        <v>4.0113806838285782E-7</v>
      </c>
      <c r="BI5" s="5">
        <f t="shared" si="50"/>
        <v>7.9957632523458562E-8</v>
      </c>
      <c r="BJ5" s="8">
        <f t="shared" si="51"/>
        <v>0.44967253728604856</v>
      </c>
      <c r="BK5" s="8">
        <f t="shared" si="52"/>
        <v>0.34557878968571193</v>
      </c>
      <c r="BL5" s="8">
        <f t="shared" si="53"/>
        <v>0.19843751751952673</v>
      </c>
      <c r="BM5" s="8">
        <f t="shared" si="54"/>
        <v>0.2074672351269484</v>
      </c>
      <c r="BN5" s="8">
        <f t="shared" si="55"/>
        <v>0.79244892123694932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1.2299578059071701</v>
      </c>
      <c r="F6">
        <f>VLOOKUP(B6,home!$B$2:$E$405,3,FALSE)</f>
        <v>0.77</v>
      </c>
      <c r="G6">
        <f>VLOOKUP(C6,away!$B$2:$E$405,4,FALSE)</f>
        <v>1.26</v>
      </c>
      <c r="H6">
        <f>VLOOKUP(A6,away!$A$2:$E$405,3,FALSE)</f>
        <v>1.0168776371307999</v>
      </c>
      <c r="I6">
        <f>VLOOKUP(C6,away!$B$2:$E$405,3,FALSE)</f>
        <v>1.02</v>
      </c>
      <c r="J6">
        <f>VLOOKUP(B6,home!$B$2:$E$405,4,FALSE)</f>
        <v>0.79</v>
      </c>
      <c r="K6" s="3">
        <f t="shared" si="0"/>
        <v>1.1933050632911364</v>
      </c>
      <c r="L6" s="3">
        <f t="shared" si="1"/>
        <v>0.81939999999999857</v>
      </c>
      <c r="M6" s="5">
        <f t="shared" si="2"/>
        <v>0.13362671660398259</v>
      </c>
      <c r="N6" s="5">
        <f t="shared" si="3"/>
        <v>0.1594574375145022</v>
      </c>
      <c r="O6" s="5">
        <f t="shared" si="4"/>
        <v>0.10949373158530314</v>
      </c>
      <c r="P6" s="5">
        <f t="shared" si="5"/>
        <v>0.13065942429938288</v>
      </c>
      <c r="Q6" s="5">
        <f t="shared" si="6"/>
        <v>9.5140683782742749E-2</v>
      </c>
      <c r="R6" s="5">
        <f t="shared" si="7"/>
        <v>4.485958183049861E-2</v>
      </c>
      <c r="S6" s="5">
        <f t="shared" si="8"/>
        <v>3.1939505796659967E-2</v>
      </c>
      <c r="T6" s="5">
        <f t="shared" si="9"/>
        <v>7.7958276291579268E-2</v>
      </c>
      <c r="U6" s="5">
        <f t="shared" si="10"/>
        <v>5.353116613545706E-2</v>
      </c>
      <c r="V6" s="5">
        <f t="shared" si="11"/>
        <v>3.4700291693631571E-3</v>
      </c>
      <c r="W6" s="5">
        <f t="shared" si="12"/>
        <v>3.7843953227642606E-2</v>
      </c>
      <c r="X6" s="5">
        <f t="shared" si="13"/>
        <v>3.1009335274730297E-2</v>
      </c>
      <c r="Y6" s="5">
        <f t="shared" si="14"/>
        <v>1.2704524662056979E-2</v>
      </c>
      <c r="Z6" s="5">
        <f t="shared" si="15"/>
        <v>1.22526471173035E-2</v>
      </c>
      <c r="AA6" s="5">
        <f t="shared" si="16"/>
        <v>1.4621145843797815E-2</v>
      </c>
      <c r="AB6" s="5">
        <f t="shared" si="17"/>
        <v>8.723743683261044E-3</v>
      </c>
      <c r="AC6" s="5">
        <f t="shared" si="18"/>
        <v>2.120608929737515E-4</v>
      </c>
      <c r="AD6" s="5">
        <f t="shared" si="19"/>
        <v>1.1289845250374714E-2</v>
      </c>
      <c r="AE6" s="5">
        <f t="shared" si="20"/>
        <v>9.2508991981570237E-3</v>
      </c>
      <c r="AF6" s="5">
        <f t="shared" si="21"/>
        <v>3.7900934014849252E-3</v>
      </c>
      <c r="AG6" s="5">
        <f t="shared" si="22"/>
        <v>1.0352008443922475E-3</v>
      </c>
      <c r="AH6" s="5">
        <f t="shared" si="23"/>
        <v>2.5099547619796174E-3</v>
      </c>
      <c r="AI6" s="5">
        <f t="shared" si="24"/>
        <v>2.9951417261019765E-3</v>
      </c>
      <c r="AJ6" s="5">
        <f t="shared" si="25"/>
        <v>1.7870588935160214E-3</v>
      </c>
      <c r="AK6" s="5">
        <f t="shared" si="26"/>
        <v>7.108354753440413E-4</v>
      </c>
      <c r="AL6" s="5">
        <f t="shared" si="27"/>
        <v>8.2940761837255629E-6</v>
      </c>
      <c r="AM6" s="5">
        <f t="shared" si="28"/>
        <v>2.6944459002091067E-3</v>
      </c>
      <c r="AN6" s="5">
        <f t="shared" si="29"/>
        <v>2.2078289706313381E-3</v>
      </c>
      <c r="AO6" s="5">
        <f t="shared" si="30"/>
        <v>9.0454752926765738E-4</v>
      </c>
      <c r="AP6" s="5">
        <f t="shared" si="31"/>
        <v>2.4706208182730577E-4</v>
      </c>
      <c r="AQ6" s="5">
        <f t="shared" si="32"/>
        <v>5.0610667462323488E-5</v>
      </c>
      <c r="AR6" s="5">
        <f t="shared" si="33"/>
        <v>4.1133138639321915E-4</v>
      </c>
      <c r="AS6" s="5">
        <f t="shared" si="34"/>
        <v>4.9084382607359129E-4</v>
      </c>
      <c r="AT6" s="5">
        <f t="shared" si="35"/>
        <v>2.9286321146940522E-4</v>
      </c>
      <c r="AU6" s="5">
        <f t="shared" si="36"/>
        <v>1.1649171769938135E-4</v>
      </c>
      <c r="AV6" s="5">
        <f t="shared" si="37"/>
        <v>3.4752539140538354E-5</v>
      </c>
      <c r="AW6" s="5">
        <f t="shared" si="38"/>
        <v>2.252749813481591E-7</v>
      </c>
      <c r="AX6" s="5">
        <f t="shared" si="39"/>
        <v>5.3588265591392897E-4</v>
      </c>
      <c r="AY6" s="5">
        <f t="shared" si="40"/>
        <v>4.3910224825587259E-4</v>
      </c>
      <c r="AZ6" s="5">
        <f t="shared" si="41"/>
        <v>1.7990019111043063E-4</v>
      </c>
      <c r="BA6" s="5">
        <f t="shared" si="42"/>
        <v>4.9136738865295544E-5</v>
      </c>
      <c r="BB6" s="5">
        <f t="shared" si="43"/>
        <v>1.0065660956555772E-5</v>
      </c>
      <c r="BC6" s="5">
        <f t="shared" si="44"/>
        <v>1.6495605175603579E-6</v>
      </c>
      <c r="BD6" s="5">
        <f t="shared" si="45"/>
        <v>5.6174156335100513E-5</v>
      </c>
      <c r="BE6" s="5">
        <f t="shared" si="46"/>
        <v>6.703290518078332E-5</v>
      </c>
      <c r="BF6" s="5">
        <f t="shared" si="47"/>
        <v>3.9995352579671689E-5</v>
      </c>
      <c r="BG6" s="5">
        <f t="shared" si="48"/>
        <v>1.5908885580478813E-5</v>
      </c>
      <c r="BH6" s="5">
        <f t="shared" si="49"/>
        <v>4.7460384286261776E-6</v>
      </c>
      <c r="BI6" s="5">
        <f t="shared" si="50"/>
        <v>1.1326943374907854E-6</v>
      </c>
      <c r="BJ6" s="8">
        <f t="shared" si="51"/>
        <v>0.44680048165268044</v>
      </c>
      <c r="BK6" s="8">
        <f t="shared" si="52"/>
        <v>0.30035513308680195</v>
      </c>
      <c r="BL6" s="8">
        <f t="shared" si="53"/>
        <v>0.24076363264847755</v>
      </c>
      <c r="BM6" s="8">
        <f t="shared" si="54"/>
        <v>0.32649544191557689</v>
      </c>
      <c r="BN6" s="8">
        <f t="shared" si="55"/>
        <v>0.67323757561641218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1.2299578059071701</v>
      </c>
      <c r="F7">
        <f>VLOOKUP(B7,home!$B$2:$E$405,3,FALSE)</f>
        <v>0.77</v>
      </c>
      <c r="G7">
        <f>VLOOKUP(C7,away!$B$2:$E$405,4,FALSE)</f>
        <v>0.93</v>
      </c>
      <c r="H7">
        <f>VLOOKUP(A7,away!$A$2:$E$405,3,FALSE)</f>
        <v>1.0168776371307999</v>
      </c>
      <c r="I7">
        <f>VLOOKUP(C7,away!$B$2:$E$405,3,FALSE)</f>
        <v>0.37</v>
      </c>
      <c r="J7">
        <f>VLOOKUP(B7,home!$B$2:$E$405,4,FALSE)</f>
        <v>0.93</v>
      </c>
      <c r="K7" s="3">
        <f t="shared" si="0"/>
        <v>0.88077278481012455</v>
      </c>
      <c r="L7" s="3">
        <f t="shared" si="1"/>
        <v>0.34990759493670825</v>
      </c>
      <c r="M7" s="5">
        <f t="shared" si="2"/>
        <v>0.29209377536905812</v>
      </c>
      <c r="N7" s="5">
        <f t="shared" si="3"/>
        <v>0.2572682479575083</v>
      </c>
      <c r="O7" s="5">
        <f t="shared" si="4"/>
        <v>0.10220583043537024</v>
      </c>
      <c r="P7" s="5">
        <f t="shared" si="5"/>
        <v>9.0020113896392417E-2</v>
      </c>
      <c r="Q7" s="5">
        <f t="shared" si="6"/>
        <v>0.1132974355983781</v>
      </c>
      <c r="R7" s="5">
        <f t="shared" si="7"/>
        <v>1.7881298158074703E-2</v>
      </c>
      <c r="S7" s="5">
        <f t="shared" si="8"/>
        <v>6.9358041742592792E-3</v>
      </c>
      <c r="T7" s="5">
        <f t="shared" si="9"/>
        <v>3.964363320272507E-2</v>
      </c>
      <c r="U7" s="5">
        <f t="shared" si="10"/>
        <v>1.5749360774707608E-2</v>
      </c>
      <c r="V7" s="5">
        <f t="shared" si="11"/>
        <v>2.3750435053530259E-4</v>
      </c>
      <c r="W7" s="5">
        <f t="shared" si="12"/>
        <v>3.3263099287943076E-2</v>
      </c>
      <c r="X7" s="5">
        <f t="shared" si="13"/>
        <v>1.1639011071985094E-2</v>
      </c>
      <c r="Y7" s="5">
        <f t="shared" si="14"/>
        <v>2.036289185820011E-3</v>
      </c>
      <c r="Z7" s="5">
        <f t="shared" si="15"/>
        <v>2.0856006776127033E-3</v>
      </c>
      <c r="AA7" s="5">
        <f t="shared" si="16"/>
        <v>1.8369403168228234E-3</v>
      </c>
      <c r="AB7" s="5">
        <f t="shared" si="17"/>
        <v>8.0896351918901535E-4</v>
      </c>
      <c r="AC7" s="5">
        <f t="shared" si="18"/>
        <v>4.5747655566827329E-6</v>
      </c>
      <c r="AD7" s="5">
        <f t="shared" si="19"/>
        <v>7.3243081478143223E-3</v>
      </c>
      <c r="AE7" s="5">
        <f t="shared" si="20"/>
        <v>2.5628310485770454E-3</v>
      </c>
      <c r="AF7" s="5">
        <f t="shared" si="21"/>
        <v>4.4837702421835797E-4</v>
      </c>
      <c r="AG7" s="5">
        <f t="shared" si="22"/>
        <v>5.2296842056374602E-5</v>
      </c>
      <c r="AH7" s="5">
        <f t="shared" si="23"/>
        <v>1.8244187927545752E-4</v>
      </c>
      <c r="AI7" s="5">
        <f t="shared" si="24"/>
        <v>1.6068984207543726E-4</v>
      </c>
      <c r="AJ7" s="5">
        <f t="shared" si="25"/>
        <v>7.0765619847740997E-5</v>
      </c>
      <c r="AK7" s="5">
        <f t="shared" si="26"/>
        <v>2.0776144020703155E-5</v>
      </c>
      <c r="AL7" s="5">
        <f t="shared" si="27"/>
        <v>5.639571277293269E-8</v>
      </c>
      <c r="AM7" s="5">
        <f t="shared" si="28"/>
        <v>1.2902102568315818E-3</v>
      </c>
      <c r="AN7" s="5">
        <f t="shared" si="29"/>
        <v>4.5145436793061138E-4</v>
      </c>
      <c r="AO7" s="5">
        <f t="shared" si="30"/>
        <v>7.8983656053135983E-5</v>
      </c>
      <c r="AP7" s="5">
        <f t="shared" si="31"/>
        <v>9.2123270429536629E-6</v>
      </c>
      <c r="AQ7" s="5">
        <f t="shared" si="32"/>
        <v>8.0586579984257841E-7</v>
      </c>
      <c r="AR7" s="5">
        <f t="shared" si="33"/>
        <v>1.2767559838601728E-5</v>
      </c>
      <c r="AS7" s="5">
        <f t="shared" si="34"/>
        <v>1.1245319234275147E-5</v>
      </c>
      <c r="AT7" s="5">
        <f t="shared" si="35"/>
        <v>4.9522855690256893E-6</v>
      </c>
      <c r="AU7" s="5">
        <f t="shared" si="36"/>
        <v>1.4539461172685832E-6</v>
      </c>
      <c r="AV7" s="5">
        <f t="shared" si="37"/>
        <v>3.2014904266762939E-7</v>
      </c>
      <c r="AW7" s="5">
        <f t="shared" si="38"/>
        <v>4.8279286722153177E-10</v>
      </c>
      <c r="AX7" s="5">
        <f t="shared" si="39"/>
        <v>1.8939701348335628E-4</v>
      </c>
      <c r="AY7" s="5">
        <f t="shared" si="40"/>
        <v>6.6271453476156504E-5</v>
      </c>
      <c r="AZ7" s="5">
        <f t="shared" si="41"/>
        <v>1.1594442449400933E-5</v>
      </c>
      <c r="BA7" s="5">
        <f t="shared" si="42"/>
        <v>1.3523278240339856E-6</v>
      </c>
      <c r="BB7" s="5">
        <f t="shared" si="43"/>
        <v>1.1829744411843098E-7</v>
      </c>
      <c r="BC7" s="5">
        <f t="shared" si="44"/>
        <v>8.2786348317279685E-9</v>
      </c>
      <c r="BD7" s="5">
        <f t="shared" si="45"/>
        <v>7.4457769272260551E-7</v>
      </c>
      <c r="BE7" s="5">
        <f t="shared" si="46"/>
        <v>6.5580376792678633E-7</v>
      </c>
      <c r="BF7" s="5">
        <f t="shared" si="47"/>
        <v>2.8880705548292415E-7</v>
      </c>
      <c r="BG7" s="5">
        <f t="shared" si="48"/>
        <v>8.4791131510169089E-8</v>
      </c>
      <c r="BH7" s="5">
        <f t="shared" si="49"/>
        <v>1.8670430256853277E-8</v>
      </c>
      <c r="BI7" s="5">
        <f t="shared" si="50"/>
        <v>3.2888813701863754E-9</v>
      </c>
      <c r="BJ7" s="8">
        <f t="shared" si="51"/>
        <v>0.46963493765399572</v>
      </c>
      <c r="BK7" s="8">
        <f t="shared" si="52"/>
        <v>0.38935810040499075</v>
      </c>
      <c r="BL7" s="8">
        <f t="shared" si="53"/>
        <v>0.13894960188814484</v>
      </c>
      <c r="BM7" s="8">
        <f t="shared" si="54"/>
        <v>0.12719526823927887</v>
      </c>
      <c r="BN7" s="8">
        <f t="shared" si="55"/>
        <v>0.87276670141478185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1.2299578059071701</v>
      </c>
      <c r="F8">
        <f>VLOOKUP(B8,home!$B$2:$E$405,3,FALSE)</f>
        <v>1.3</v>
      </c>
      <c r="G8">
        <f>VLOOKUP(C8,away!$B$2:$E$405,4,FALSE)</f>
        <v>0.89</v>
      </c>
      <c r="H8">
        <f>VLOOKUP(A8,away!$A$2:$E$405,3,FALSE)</f>
        <v>1.0168776371307999</v>
      </c>
      <c r="I8">
        <f>VLOOKUP(C8,away!$B$2:$E$405,3,FALSE)</f>
        <v>1.02</v>
      </c>
      <c r="J8">
        <f>VLOOKUP(B8,home!$B$2:$E$405,4,FALSE)</f>
        <v>1.08</v>
      </c>
      <c r="K8" s="3">
        <f t="shared" si="0"/>
        <v>1.4230611814345957</v>
      </c>
      <c r="L8" s="3">
        <f t="shared" si="1"/>
        <v>1.1201924050632892</v>
      </c>
      <c r="M8" s="5">
        <f t="shared" si="2"/>
        <v>7.8610218117786318E-2</v>
      </c>
      <c r="N8" s="5">
        <f t="shared" si="3"/>
        <v>0.11186714986752826</v>
      </c>
      <c r="O8" s="5">
        <f t="shared" si="4"/>
        <v>8.8058569295912811E-2</v>
      </c>
      <c r="P8" s="5">
        <f t="shared" si="5"/>
        <v>0.12531273165768189</v>
      </c>
      <c r="Q8" s="5">
        <f t="shared" si="6"/>
        <v>7.9596899227102891E-2</v>
      </c>
      <c r="R8" s="5">
        <f t="shared" si="7"/>
        <v>4.9321270263010454E-2</v>
      </c>
      <c r="S8" s="5">
        <f t="shared" si="8"/>
        <v>4.994032929657137E-2</v>
      </c>
      <c r="T8" s="5">
        <f t="shared" si="9"/>
        <v>8.9163841980788666E-2</v>
      </c>
      <c r="U8" s="5">
        <f t="shared" si="10"/>
        <v>7.0187185130334645E-2</v>
      </c>
      <c r="V8" s="5">
        <f t="shared" si="11"/>
        <v>8.8455550179954521E-3</v>
      </c>
      <c r="W8" s="5">
        <f t="shared" si="12"/>
        <v>3.7757085817550495E-2</v>
      </c>
      <c r="X8" s="5">
        <f t="shared" si="13"/>
        <v>4.2295200770142899E-2</v>
      </c>
      <c r="Y8" s="5">
        <f t="shared" si="14"/>
        <v>2.3689381336670531E-2</v>
      </c>
      <c r="Z8" s="5">
        <f t="shared" si="15"/>
        <v>1.8416437452232721E-2</v>
      </c>
      <c r="AA8" s="5">
        <f t="shared" si="16"/>
        <v>2.6207717238590628E-2</v>
      </c>
      <c r="AB8" s="5">
        <f t="shared" si="17"/>
        <v>1.8647592528126304E-2</v>
      </c>
      <c r="AC8" s="5">
        <f t="shared" si="18"/>
        <v>8.8129499007404306E-4</v>
      </c>
      <c r="AD8" s="5">
        <f t="shared" si="19"/>
        <v>1.3432660787762703E-2</v>
      </c>
      <c r="AE8" s="5">
        <f t="shared" si="20"/>
        <v>1.504716459424324E-2</v>
      </c>
      <c r="AF8" s="5">
        <f t="shared" si="21"/>
        <v>8.427859748104255E-3</v>
      </c>
      <c r="AG8" s="5">
        <f t="shared" si="22"/>
        <v>3.1469414935883303E-3</v>
      </c>
      <c r="AH8" s="5">
        <f t="shared" si="23"/>
        <v>5.1574883405785532E-3</v>
      </c>
      <c r="AI8" s="5">
        <f t="shared" si="24"/>
        <v>7.3394214511788673E-3</v>
      </c>
      <c r="AJ8" s="5">
        <f t="shared" si="25"/>
        <v>5.2222228806805089E-3</v>
      </c>
      <c r="AK8" s="5">
        <f t="shared" si="26"/>
        <v>2.4771808874319936E-3</v>
      </c>
      <c r="AL8" s="5">
        <f t="shared" si="27"/>
        <v>5.6194975791535353E-5</v>
      </c>
      <c r="AM8" s="5">
        <f t="shared" si="28"/>
        <v>3.8230996260887494E-3</v>
      </c>
      <c r="AN8" s="5">
        <f t="shared" si="29"/>
        <v>4.2826071649449179E-3</v>
      </c>
      <c r="AO8" s="5">
        <f t="shared" si="30"/>
        <v>2.3986720100204616E-3</v>
      </c>
      <c r="AP8" s="5">
        <f t="shared" si="31"/>
        <v>8.9565805595427151E-4</v>
      </c>
      <c r="AQ8" s="5">
        <f t="shared" si="32"/>
        <v>2.5082733795343148E-4</v>
      </c>
      <c r="AR8" s="5">
        <f t="shared" si="33"/>
        <v>1.155475853663712E-3</v>
      </c>
      <c r="AS8" s="5">
        <f t="shared" si="34"/>
        <v>1.64431283343383E-3</v>
      </c>
      <c r="AT8" s="5">
        <f t="shared" si="35"/>
        <v>1.1699788816972071E-3</v>
      </c>
      <c r="AU8" s="5">
        <f t="shared" si="36"/>
        <v>5.5498384321385149E-4</v>
      </c>
      <c r="AV8" s="5">
        <f t="shared" si="37"/>
        <v>1.9744399090025394E-4</v>
      </c>
      <c r="AW8" s="5">
        <f t="shared" si="38"/>
        <v>2.4883483804594918E-6</v>
      </c>
      <c r="AX8" s="5">
        <f t="shared" si="39"/>
        <v>9.0675077844066881E-4</v>
      </c>
      <c r="AY8" s="5">
        <f t="shared" si="40"/>
        <v>1.0157353352944626E-3</v>
      </c>
      <c r="AZ8" s="5">
        <f t="shared" si="41"/>
        <v>5.6890950407563533E-4</v>
      </c>
      <c r="BA8" s="5">
        <f t="shared" si="42"/>
        <v>2.1242936854461633E-4</v>
      </c>
      <c r="BB8" s="5">
        <f t="shared" si="43"/>
        <v>5.9490441314017415E-5</v>
      </c>
      <c r="BC8" s="5">
        <f t="shared" si="44"/>
        <v>1.3328148106765123E-5</v>
      </c>
      <c r="BD8" s="5">
        <f t="shared" si="45"/>
        <v>2.1572587925135182E-4</v>
      </c>
      <c r="BE8" s="5">
        <f t="shared" si="46"/>
        <v>3.0699112459344564E-4</v>
      </c>
      <c r="BF8" s="5">
        <f t="shared" si="47"/>
        <v>2.1843357622694203E-4</v>
      </c>
      <c r="BG8" s="5">
        <f t="shared" si="48"/>
        <v>1.0361478101683197E-4</v>
      </c>
      <c r="BH8" s="5">
        <f t="shared" si="49"/>
        <v>3.6862543171974942E-5</v>
      </c>
      <c r="BI8" s="5">
        <f t="shared" si="50"/>
        <v>1.0491530847398884E-5</v>
      </c>
      <c r="BJ8" s="8">
        <f t="shared" si="51"/>
        <v>0.43885169339422037</v>
      </c>
      <c r="BK8" s="8">
        <f t="shared" si="52"/>
        <v>0.26466205939119508</v>
      </c>
      <c r="BL8" s="8">
        <f t="shared" si="53"/>
        <v>0.27823296285386157</v>
      </c>
      <c r="BM8" s="8">
        <f t="shared" si="54"/>
        <v>0.46638306767557297</v>
      </c>
      <c r="BN8" s="8">
        <f t="shared" si="55"/>
        <v>0.53276683842902262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1.33549783549784</v>
      </c>
      <c r="F9">
        <f>VLOOKUP(B9,home!$B$2:$E$405,3,FALSE)</f>
        <v>1.05</v>
      </c>
      <c r="G9">
        <f>VLOOKUP(C9,away!$B$2:$E$405,4,FALSE)</f>
        <v>1.1399999999999999</v>
      </c>
      <c r="H9">
        <f>VLOOKUP(A9,away!$A$2:$E$405,3,FALSE)</f>
        <v>1.2380952380952399</v>
      </c>
      <c r="I9">
        <f>VLOOKUP(C9,away!$B$2:$E$405,3,FALSE)</f>
        <v>0.99</v>
      </c>
      <c r="J9">
        <f>VLOOKUP(B9,home!$B$2:$E$405,4,FALSE)</f>
        <v>1.1299999999999999</v>
      </c>
      <c r="K9" s="3">
        <f t="shared" ref="K9:K17" si="56">E9*F9*G9</f>
        <v>1.5985909090909143</v>
      </c>
      <c r="L9" s="3">
        <f t="shared" ref="L9:L17" si="57">H9*I9*J9</f>
        <v>1.3850571428571448</v>
      </c>
      <c r="M9" s="5">
        <f t="shared" ref="M9:M19" si="58">_xlfn.POISSON.DIST(0,K9,FALSE) * _xlfn.POISSON.DIST(0,L9,FALSE)</f>
        <v>5.0607876540456079E-2</v>
      </c>
      <c r="N9" s="5">
        <f t="shared" ref="N9:N19" si="59">_xlfn.POISSON.DIST(1,K9,FALSE) * _xlfn.POISSON.DIST(0,L9,FALSE)</f>
        <v>8.0901291365968436E-2</v>
      </c>
      <c r="O9" s="5">
        <f t="shared" ref="O9:O19" si="60">_xlfn.POISSON.DIST(0,K9,FALSE) * _xlfn.POISSON.DIST(1,L9,FALSE)</f>
        <v>7.0094800887191208E-2</v>
      </c>
      <c r="P9" s="5">
        <f t="shared" ref="P9:P19" si="61">_xlfn.POISSON.DIST(1,K9,FALSE) * _xlfn.POISSON.DIST(1,L9,FALSE)</f>
        <v>0.11205291147280164</v>
      </c>
      <c r="Q9" s="5">
        <f t="shared" ref="Q9:Q19" si="62">_xlfn.POISSON.DIST(2,K9,FALSE) * _xlfn.POISSON.DIST(0,L9,FALSE)</f>
        <v>6.4664034455676214E-2</v>
      </c>
      <c r="R9" s="5">
        <f t="shared" ref="R9:R19" si="63">_xlfn.POISSON.DIST(0,K9,FALSE) * _xlfn.POISSON.DIST(2,L9,FALSE)</f>
        <v>4.8542652322976769E-2</v>
      </c>
      <c r="S9" s="5">
        <f t="shared" ref="S9:S19" si="64">_xlfn.POISSON.DIST(2,K9,FALSE) * _xlfn.POISSON.DIST(2,L9,FALSE)</f>
        <v>6.2025201548885078E-2</v>
      </c>
      <c r="T9" s="5">
        <f t="shared" ref="T9:T19" si="65">_xlfn.POISSON.DIST(2,K9,FALSE) * _xlfn.POISSON.DIST(1,L9,FALSE)</f>
        <v>8.9563382808794861E-2</v>
      </c>
      <c r="U9" s="5">
        <f t="shared" ref="U9:U19" si="66">_xlfn.POISSON.DIST(1,K9,FALSE) * _xlfn.POISSON.DIST(2,L9,FALSE)</f>
        <v>7.7599842706671626E-2</v>
      </c>
      <c r="V9" s="5">
        <f t="shared" ref="V9:V19" si="67">_xlfn.POISSON.DIST(3,K9,FALSE) * _xlfn.POISSON.DIST(3,L9,FALSE)</f>
        <v>1.5259162743798422E-2</v>
      </c>
      <c r="W9" s="5">
        <f t="shared" ref="W9:W19" si="68">_xlfn.POISSON.DIST(3,K9,FALSE) * _xlfn.POISSON.DIST(0,L9,FALSE)</f>
        <v>3.4457112541995218E-2</v>
      </c>
      <c r="X9" s="5">
        <f t="shared" ref="X9:X19" si="69">_xlfn.POISSON.DIST(3,K9,FALSE) * _xlfn.POISSON.DIST(1,L9,FALSE)</f>
        <v>4.7725069848522976E-2</v>
      </c>
      <c r="Y9" s="5">
        <f t="shared" ref="Y9:Y19" si="70">_xlfn.POISSON.DIST(3,K9,FALSE) * _xlfn.POISSON.DIST(2,L9,FALSE)</f>
        <v>3.3050974443526455E-2</v>
      </c>
      <c r="Z9" s="5">
        <f t="shared" ref="Z9:Z19" si="71">_xlfn.POISSON.DIST(0,K9,FALSE) * _xlfn.POISSON.DIST(3,L9,FALSE)</f>
        <v>2.2411449111056646E-2</v>
      </c>
      <c r="AA9" s="5">
        <f t="shared" ref="AA9:AA19" si="72">_xlfn.POISSON.DIST(1,K9,FALSE) * _xlfn.POISSON.DIST(3,L9,FALSE)</f>
        <v>3.5826738808488814E-2</v>
      </c>
      <c r="AB9" s="5">
        <f t="shared" ref="AB9:AB19" si="73">_xlfn.POISSON.DIST(2,K9,FALSE) * _xlfn.POISSON.DIST(3,L9,FALSE)</f>
        <v>2.8636149480812438E-2</v>
      </c>
      <c r="AC9" s="5">
        <f t="shared" ref="AC9:AC19" si="74">_xlfn.POISSON.DIST(4,K9,FALSE) * _xlfn.POISSON.DIST(4,L9,FALSE)</f>
        <v>2.1116199307348333E-3</v>
      </c>
      <c r="AD9" s="5">
        <f t="shared" ref="AD9:AD19" si="75">_xlfn.POISSON.DIST(4,K9,FALSE) * _xlfn.POISSON.DIST(0,L9,FALSE)</f>
        <v>1.3770706715789017E-2</v>
      </c>
      <c r="AE9" s="5">
        <f t="shared" ref="AE9:AE19" si="76">_xlfn.POISSON.DIST(4,K9,FALSE) * _xlfn.POISSON.DIST(1,L9,FALSE)</f>
        <v>1.9073215698894429E-2</v>
      </c>
      <c r="AF9" s="5">
        <f t="shared" ref="AF9:AF19" si="77">_xlfn.POISSON.DIST(4,K9,FALSE) * _xlfn.POISSON.DIST(2,L9,FALSE)</f>
        <v>1.3208746820504384E-2</v>
      </c>
      <c r="AG9" s="5">
        <f t="shared" ref="AG9:AG19" si="78">_xlfn.POISSON.DIST(4,K9,FALSE) * _xlfn.POISSON.DIST(3,L9,FALSE)</f>
        <v>6.098289710643732E-3</v>
      </c>
      <c r="AH9" s="5">
        <f t="shared" ref="AH9:AH19" si="79">_xlfn.POISSON.DIST(0,K9,FALSE) * _xlfn.POISSON.DIST(4,L9,FALSE)</f>
        <v>7.7602844182621065E-3</v>
      </c>
      <c r="AI9" s="5">
        <f t="shared" ref="AI9:AI19" si="80">_xlfn.POISSON.DIST(1,K9,FALSE) * _xlfn.POISSON.DIST(4,L9,FALSE)</f>
        <v>1.2405520122993679E-2</v>
      </c>
      <c r="AJ9" s="5">
        <f t="shared" ref="AJ9:AJ19" si="81">_xlfn.POISSON.DIST(2,K9,FALSE) * _xlfn.POISSON.DIST(4,L9,FALSE)</f>
        <v>9.9156758455810484E-3</v>
      </c>
      <c r="AK9" s="5">
        <f t="shared" ref="AK9:AK19" si="82">_xlfn.POISSON.DIST(3,K9,FALSE) * _xlfn.POISSON.DIST(4,L9,FALSE)</f>
        <v>5.2837030880794091E-3</v>
      </c>
      <c r="AL9" s="5">
        <f t="shared" ref="AL9:AL19" si="83">_xlfn.POISSON.DIST(5,K9,FALSE) * _xlfn.POISSON.DIST(5,L9,FALSE)</f>
        <v>1.8701686562461038E-4</v>
      </c>
      <c r="AM9" s="5">
        <f t="shared" ref="AM9:AM19" si="84">_xlfn.POISSON.DIST(5,K9,FALSE) * _xlfn.POISSON.DIST(0,L9,FALSE)</f>
        <v>4.4027453135235045E-3</v>
      </c>
      <c r="AN9" s="5">
        <f t="shared" ref="AN9:AN19" si="85">_xlfn.POISSON.DIST(5,K9,FALSE) * _xlfn.POISSON.DIST(1,L9,FALSE)</f>
        <v>6.0980538446765492E-3</v>
      </c>
      <c r="AO9" s="5">
        <f t="shared" ref="AO9:AO19" si="86">_xlfn.POISSON.DIST(5,K9,FALSE) * _xlfn.POISSON.DIST(2,L9,FALSE)</f>
        <v>4.2230765175483654E-3</v>
      </c>
      <c r="AP9" s="5">
        <f t="shared" ref="AP9:AP19" si="87">_xlfn.POISSON.DIST(5,K9,FALSE) * _xlfn.POISSON.DIST(3,L9,FALSE)</f>
        <v>1.9497340984875463E-3</v>
      </c>
      <c r="AQ9" s="5">
        <f t="shared" ref="AQ9:AQ19" si="88">_xlfn.POISSON.DIST(5,K9,FALSE) * _xlfn.POISSON.DIST(4,L9,FALSE)</f>
        <v>6.7512328494557811E-4</v>
      </c>
      <c r="AR9" s="5">
        <f t="shared" ref="AR9:AR19" si="89">_xlfn.POISSON.DIST(0,K9,FALSE) * _xlfn.POISSON.DIST(5,L9,FALSE)</f>
        <v>2.1496874728233854E-3</v>
      </c>
      <c r="AS9" s="5">
        <f t="shared" ref="AS9:AS19" si="90">_xlfn.POISSON.DIST(1,K9,FALSE) * _xlfn.POISSON.DIST(5,L9,FALSE)</f>
        <v>3.4364708514420857E-3</v>
      </c>
      <c r="AT9" s="5">
        <f t="shared" ref="AT9:AT19" si="91">_xlfn.POISSON.DIST(2,K9,FALSE) * _xlfn.POISSON.DIST(5,L9,FALSE)</f>
        <v>2.7467555312356163E-3</v>
      </c>
      <c r="AU9" s="5">
        <f t="shared" ref="AU9:AU19" si="92">_xlfn.POISSON.DIST(3,K9,FALSE) * _xlfn.POISSON.DIST(5,L9,FALSE)</f>
        <v>1.4636461405761469E-3</v>
      </c>
      <c r="AV9" s="5">
        <f t="shared" ref="AV9:AV19" si="93">_xlfn.POISSON.DIST(4,K9,FALSE) * _xlfn.POISSON.DIST(5,L9,FALSE)</f>
        <v>5.8494285361275771E-4</v>
      </c>
      <c r="AW9" s="5">
        <f t="shared" ref="AW9:AW19" si="94">_xlfn.POISSON.DIST(6,K9,FALSE) * _xlfn.POISSON.DIST(6,L9,FALSE)</f>
        <v>1.1502263262102637E-5</v>
      </c>
      <c r="AX9" s="5">
        <f t="shared" ref="AX9:AX19" si="95">_xlfn.POISSON.DIST(6,K9,FALSE) * _xlfn.POISSON.DIST(0,L9,FALSE)</f>
        <v>1.1730314388735505E-3</v>
      </c>
      <c r="AY9" s="5">
        <f t="shared" ref="AY9:AY19" si="96">_xlfn.POISSON.DIST(6,K9,FALSE) * _xlfn.POISSON.DIST(1,L9,FALSE)</f>
        <v>1.6247155732078051E-3</v>
      </c>
      <c r="AZ9" s="5">
        <f t="shared" ref="AZ9:AZ19" si="97">_xlfn.POISSON.DIST(6,K9,FALSE) * _xlfn.POISSON.DIST(2,L9,FALSE)</f>
        <v>1.1251619548913556E-3</v>
      </c>
      <c r="BA9" s="5">
        <f t="shared" ref="BA9:BA19" si="98">_xlfn.POISSON.DIST(6,K9,FALSE) * _xlfn.POISSON.DIST(3,L9,FALSE)</f>
        <v>5.1947120083112688E-4</v>
      </c>
      <c r="BB9" s="5">
        <f t="shared" ref="BB9:BB19" si="99">_xlfn.POISSON.DIST(6,K9,FALSE) * _xlfn.POISSON.DIST(4,L9,FALSE)</f>
        <v>1.7987432430493271E-4</v>
      </c>
      <c r="BC9" s="5">
        <f t="shared" ref="BC9:BC19" si="100">_xlfn.POISSON.DIST(6,K9,FALSE) * _xlfn.POISSON.DIST(5,L9,FALSE)</f>
        <v>4.9827243539029881E-5</v>
      </c>
      <c r="BD9" s="5">
        <f t="shared" ref="BD9:BD19" si="101">_xlfn.POISSON.DIST(0,K9,FALSE) * _xlfn.POISSON.DIST(6,L9,FALSE)</f>
        <v>4.9623999819075877E-4</v>
      </c>
      <c r="BE9" s="5">
        <f t="shared" ref="BE9:BE19" si="102">_xlfn.POISSON.DIST(1,K9,FALSE) * _xlfn.POISSON.DIST(6,L9,FALSE)</f>
        <v>7.9328474983503879E-4</v>
      </c>
      <c r="BF9" s="5">
        <f t="shared" ref="BF9:BF19" si="103">_xlfn.POISSON.DIST(2,K9,FALSE) * _xlfn.POISSON.DIST(6,L9,FALSE)</f>
        <v>6.340688947033766E-4</v>
      </c>
      <c r="BG9" s="5">
        <f t="shared" ref="BG9:BG19" si="104">_xlfn.POISSON.DIST(3,K9,FALSE) * _xlfn.POISSON.DIST(6,L9,FALSE)</f>
        <v>3.37872256936714E-4</v>
      </c>
      <c r="BH9" s="5">
        <f t="shared" ref="BH9:BH19" si="105">_xlfn.POISSON.DIST(4,K9,FALSE) * _xlfn.POISSON.DIST(6,L9,FALSE)</f>
        <v>1.3502987959326514E-4</v>
      </c>
      <c r="BI9" s="5">
        <f t="shared" ref="BI9:BI19" si="106">_xlfn.POISSON.DIST(5,K9,FALSE) * _xlfn.POISSON.DIST(6,L9,FALSE)</f>
        <v>4.3171507594686881E-5</v>
      </c>
      <c r="BJ9" s="8">
        <f t="shared" ref="BJ9:BJ19" si="107">SUM(N9,Q9,T9,W9,X9,Y9,AD9,AE9,AF9,AG9,AM9,AN9,AO9,AP9,AQ9,AX9,AY9,AZ9,BA9,BB9,BC9)</f>
        <v>0.42453363920514509</v>
      </c>
      <c r="BK9" s="8">
        <f t="shared" ref="BK9:BK19" si="108">SUM(M9,P9,S9,V9,AC9,AL9,AY9)</f>
        <v>0.2438685046755085</v>
      </c>
      <c r="BL9" s="8">
        <f t="shared" ref="BL9:BL19" si="109">SUM(O9,R9,U9,AA9,AB9,AH9,AI9,AJ9,AK9,AR9,AS9,AT9,AU9,AV9,BD9,BE9,BF9,BG9,BH9,BI9)</f>
        <v>0.30888653781760089</v>
      </c>
      <c r="BM9" s="8">
        <f t="shared" ref="BM9:BM19" si="110">SUM(S9:BI9)</f>
        <v>0.57122335045429506</v>
      </c>
      <c r="BN9" s="8">
        <f t="shared" ref="BN9:BN19" si="111">SUM(M9:R9)</f>
        <v>0.42686356704507034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1.33549783549784</v>
      </c>
      <c r="F10">
        <f>VLOOKUP(B10,home!$B$2:$E$405,3,FALSE)</f>
        <v>0.71</v>
      </c>
      <c r="G10">
        <f>VLOOKUP(C10,away!$B$2:$E$405,4,FALSE)</f>
        <v>0.64</v>
      </c>
      <c r="H10">
        <f>VLOOKUP(A10,away!$A$2:$E$405,3,FALSE)</f>
        <v>1.2380952380952399</v>
      </c>
      <c r="I10">
        <f>VLOOKUP(C10,away!$B$2:$E$405,3,FALSE)</f>
        <v>0.94</v>
      </c>
      <c r="J10">
        <f>VLOOKUP(B10,home!$B$2:$E$405,4,FALSE)</f>
        <v>1.53</v>
      </c>
      <c r="K10" s="3">
        <f t="shared" si="56"/>
        <v>0.60685021645021842</v>
      </c>
      <c r="L10" s="3">
        <f t="shared" si="57"/>
        <v>1.7806285714285739</v>
      </c>
      <c r="M10" s="5">
        <f t="shared" si="58"/>
        <v>9.1860993214584769E-2</v>
      </c>
      <c r="N10" s="5">
        <f t="shared" si="59"/>
        <v>5.5745863615602805E-2</v>
      </c>
      <c r="O10" s="5">
        <f t="shared" si="60"/>
        <v>0.16357030911769602</v>
      </c>
      <c r="P10" s="5">
        <f t="shared" si="61"/>
        <v>9.9262677492902948E-2</v>
      </c>
      <c r="Q10" s="5">
        <f t="shared" si="62"/>
        <v>1.691469470066646E-2</v>
      </c>
      <c r="R10" s="5">
        <f t="shared" si="63"/>
        <v>0.14562898292618665</v>
      </c>
      <c r="S10" s="5">
        <f t="shared" si="64"/>
        <v>2.6815187813296171E-2</v>
      </c>
      <c r="T10" s="5">
        <f t="shared" si="65"/>
        <v>3.0118788660998191E-2</v>
      </c>
      <c r="U10" s="5">
        <f t="shared" si="66"/>
        <v>8.8374979810181525E-2</v>
      </c>
      <c r="V10" s="5">
        <f t="shared" si="67"/>
        <v>3.2195352355258852E-3</v>
      </c>
      <c r="W10" s="5">
        <f t="shared" si="68"/>
        <v>3.4215620467629351E-3</v>
      </c>
      <c r="X10" s="5">
        <f t="shared" si="69"/>
        <v>6.0925311393817128E-3</v>
      </c>
      <c r="Y10" s="5">
        <f t="shared" si="70"/>
        <v>5.4242675095506811E-3</v>
      </c>
      <c r="Z10" s="5">
        <f t="shared" si="71"/>
        <v>8.6437042608817294E-2</v>
      </c>
      <c r="AA10" s="5">
        <f t="shared" si="72"/>
        <v>5.2454338016477517E-2</v>
      </c>
      <c r="AB10" s="5">
        <f t="shared" si="73"/>
        <v>1.5915963189526153E-2</v>
      </c>
      <c r="AC10" s="5">
        <f t="shared" si="74"/>
        <v>2.1743429704060695E-4</v>
      </c>
      <c r="AD10" s="5">
        <f t="shared" si="75"/>
        <v>5.1909391716898473E-4</v>
      </c>
      <c r="AE10" s="5">
        <f t="shared" si="76"/>
        <v>9.2431346016587184E-4</v>
      </c>
      <c r="AF10" s="5">
        <f t="shared" si="77"/>
        <v>8.2292947806367938E-4</v>
      </c>
      <c r="AG10" s="5">
        <f t="shared" si="78"/>
        <v>4.8844391363699698E-4</v>
      </c>
      <c r="AH10" s="5">
        <f t="shared" si="79"/>
        <v>3.8478066924762279E-2</v>
      </c>
      <c r="AI10" s="5">
        <f t="shared" si="80"/>
        <v>2.3350423241877978E-2</v>
      </c>
      <c r="AJ10" s="5">
        <f t="shared" si="81"/>
        <v>7.085104699268931E-3</v>
      </c>
      <c r="AK10" s="5">
        <f t="shared" si="82"/>
        <v>1.4331991067746037E-3</v>
      </c>
      <c r="AL10" s="5">
        <f t="shared" si="83"/>
        <v>9.398161177125649E-6</v>
      </c>
      <c r="AM10" s="5">
        <f t="shared" si="84"/>
        <v>6.3002451198398052E-5</v>
      </c>
      <c r="AN10" s="5">
        <f t="shared" si="85"/>
        <v>1.1218396467390196E-4</v>
      </c>
      <c r="AO10" s="5">
        <f t="shared" si="86"/>
        <v>9.9878986377241843E-5</v>
      </c>
      <c r="AP10" s="5">
        <f t="shared" si="87"/>
        <v>5.9282458942880701E-5</v>
      </c>
      <c r="AQ10" s="5">
        <f t="shared" si="88"/>
        <v>2.639001004455869E-5</v>
      </c>
      <c r="AR10" s="5">
        <f t="shared" si="89"/>
        <v>1.3703029067914501E-2</v>
      </c>
      <c r="AS10" s="5">
        <f t="shared" si="90"/>
        <v>8.3156861558875486E-3</v>
      </c>
      <c r="AT10" s="5">
        <f t="shared" si="91"/>
        <v>2.5231879718162218E-3</v>
      </c>
      <c r="AU10" s="5">
        <f t="shared" si="92"/>
        <v>5.1039905561375408E-4</v>
      </c>
      <c r="AV10" s="5">
        <f t="shared" si="93"/>
        <v>7.7433944343798406E-5</v>
      </c>
      <c r="AW10" s="5">
        <f t="shared" si="94"/>
        <v>2.8209490149370077E-7</v>
      </c>
      <c r="AX10" s="5">
        <f t="shared" si="95"/>
        <v>6.3721751911070269E-6</v>
      </c>
      <c r="AY10" s="5">
        <f t="shared" si="96"/>
        <v>1.1346477207433508E-5</v>
      </c>
      <c r="AZ10" s="5">
        <f t="shared" si="97"/>
        <v>1.01019307503096E-5</v>
      </c>
      <c r="BA10" s="5">
        <f t="shared" si="98"/>
        <v>5.9959288401980542E-6</v>
      </c>
      <c r="BB10" s="5">
        <f t="shared" si="99"/>
        <v>2.6691305512773122E-6</v>
      </c>
      <c r="BC10" s="5">
        <f t="shared" si="100"/>
        <v>9.505460240954563E-7</v>
      </c>
      <c r="BD10" s="5">
        <f t="shared" si="101"/>
        <v>4.0666675122408074E-3</v>
      </c>
      <c r="BE10" s="5">
        <f t="shared" si="102"/>
        <v>2.4678580600344048E-3</v>
      </c>
      <c r="BF10" s="5">
        <f t="shared" si="103"/>
        <v>7.4881009895014748E-4</v>
      </c>
      <c r="BG10" s="5">
        <f t="shared" si="104"/>
        <v>1.5147185687600217E-4</v>
      </c>
      <c r="BH10" s="5">
        <f t="shared" si="105"/>
        <v>2.2980182282829602E-5</v>
      </c>
      <c r="BI10" s="5">
        <f t="shared" si="106"/>
        <v>2.7891057184801244E-6</v>
      </c>
      <c r="BJ10" s="8">
        <f t="shared" si="107"/>
        <v>0.1208706625017997</v>
      </c>
      <c r="BK10" s="8">
        <f t="shared" si="108"/>
        <v>0.22139657269173491</v>
      </c>
      <c r="BL10" s="8">
        <f t="shared" si="109"/>
        <v>0.56888168004443018</v>
      </c>
      <c r="BM10" s="8">
        <f t="shared" si="110"/>
        <v>0.42459137239683653</v>
      </c>
      <c r="BN10" s="8">
        <f t="shared" si="111"/>
        <v>0.57298352106763972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1.33549783549784</v>
      </c>
      <c r="F11">
        <f>VLOOKUP(B11,home!$B$2:$E$405,3,FALSE)</f>
        <v>0.95</v>
      </c>
      <c r="G11">
        <f>VLOOKUP(C11,away!$B$2:$E$405,4,FALSE)</f>
        <v>0.87</v>
      </c>
      <c r="H11">
        <f>VLOOKUP(A11,away!$A$2:$E$405,3,FALSE)</f>
        <v>1.2380952380952399</v>
      </c>
      <c r="I11">
        <f>VLOOKUP(C11,away!$B$2:$E$405,3,FALSE)</f>
        <v>0.79</v>
      </c>
      <c r="J11">
        <f>VLOOKUP(B11,home!$B$2:$E$405,4,FALSE)</f>
        <v>0.68</v>
      </c>
      <c r="K11" s="3">
        <f t="shared" si="56"/>
        <v>1.1037889610389646</v>
      </c>
      <c r="L11" s="3">
        <f t="shared" si="57"/>
        <v>0.66510476190476298</v>
      </c>
      <c r="M11" s="5">
        <f t="shared" si="58"/>
        <v>0.17052152857224268</v>
      </c>
      <c r="N11" s="5">
        <f t="shared" si="59"/>
        <v>0.18821978085753185</v>
      </c>
      <c r="O11" s="5">
        <f t="shared" si="60"/>
        <v>0.1134146806606777</v>
      </c>
      <c r="P11" s="5">
        <f t="shared" si="61"/>
        <v>0.12518587253301539</v>
      </c>
      <c r="Q11" s="5">
        <f t="shared" si="62"/>
        <v>0.10387745817985836</v>
      </c>
      <c r="R11" s="5">
        <f t="shared" si="63"/>
        <v>3.7716322088662373E-2</v>
      </c>
      <c r="S11" s="5">
        <f t="shared" si="64"/>
        <v>2.2975841838077694E-2</v>
      </c>
      <c r="T11" s="5">
        <f t="shared" si="65"/>
        <v>6.908939208998667E-2</v>
      </c>
      <c r="U11" s="5">
        <f t="shared" si="66"/>
        <v>4.1630859972455594E-2</v>
      </c>
      <c r="V11" s="5">
        <f t="shared" si="67"/>
        <v>1.8741529339516626E-3</v>
      </c>
      <c r="W11" s="5">
        <f t="shared" si="68"/>
        <v>3.821959721323813E-2</v>
      </c>
      <c r="X11" s="5">
        <f t="shared" si="69"/>
        <v>2.5420036104606688E-2</v>
      </c>
      <c r="Y11" s="5">
        <f t="shared" si="70"/>
        <v>8.4534935304824525E-3</v>
      </c>
      <c r="Z11" s="5">
        <f t="shared" si="71"/>
        <v>8.361768474234383E-3</v>
      </c>
      <c r="AA11" s="5">
        <f t="shared" si="72"/>
        <v>9.2296277366235371E-3</v>
      </c>
      <c r="AB11" s="5">
        <f t="shared" si="73"/>
        <v>5.0937806050920529E-3</v>
      </c>
      <c r="AC11" s="5">
        <f t="shared" si="74"/>
        <v>8.5992613462606003E-5</v>
      </c>
      <c r="AD11" s="5">
        <f t="shared" si="75"/>
        <v>1.0546592374831947E-2</v>
      </c>
      <c r="AE11" s="5">
        <f t="shared" si="76"/>
        <v>7.0145888103691906E-3</v>
      </c>
      <c r="AF11" s="5">
        <f t="shared" si="77"/>
        <v>2.3327182102902072E-3</v>
      </c>
      <c r="AG11" s="5">
        <f t="shared" si="78"/>
        <v>5.1716732994865782E-4</v>
      </c>
      <c r="AH11" s="5">
        <f t="shared" si="79"/>
        <v>1.390363007539603E-3</v>
      </c>
      <c r="AI11" s="5">
        <f t="shared" si="80"/>
        <v>1.5346673395591486E-3</v>
      </c>
      <c r="AJ11" s="5">
        <f t="shared" si="81"/>
        <v>8.4697443413621234E-4</v>
      </c>
      <c r="AK11" s="5">
        <f t="shared" si="82"/>
        <v>3.1162701022725836E-4</v>
      </c>
      <c r="AL11" s="5">
        <f t="shared" si="83"/>
        <v>2.5252085030776581E-6</v>
      </c>
      <c r="AM11" s="5">
        <f t="shared" si="84"/>
        <v>2.3282424479834475E-3</v>
      </c>
      <c r="AN11" s="5">
        <f t="shared" si="85"/>
        <v>1.5485251390225934E-3</v>
      </c>
      <c r="AO11" s="5">
        <f t="shared" si="86"/>
        <v>5.1496572194658079E-4</v>
      </c>
      <c r="AP11" s="5">
        <f t="shared" si="87"/>
        <v>1.1416871796146503E-4</v>
      </c>
      <c r="AQ11" s="5">
        <f t="shared" si="88"/>
        <v>1.8983539494183059E-5</v>
      </c>
      <c r="AR11" s="5">
        <f t="shared" si="89"/>
        <v>1.8494741141816359E-4</v>
      </c>
      <c r="AS11" s="5">
        <f t="shared" si="90"/>
        <v>2.0414291109610076E-4</v>
      </c>
      <c r="AT11" s="5">
        <f t="shared" si="91"/>
        <v>1.126653458711174E-4</v>
      </c>
      <c r="AU11" s="5">
        <f t="shared" si="92"/>
        <v>4.145292168805877E-5</v>
      </c>
      <c r="AV11" s="5">
        <f t="shared" si="93"/>
        <v>1.1438819340522979E-5</v>
      </c>
      <c r="AW11" s="5">
        <f t="shared" si="94"/>
        <v>5.1495685753713265E-8</v>
      </c>
      <c r="AX11" s="5">
        <f t="shared" si="95"/>
        <v>4.283147187844102E-4</v>
      </c>
      <c r="AY11" s="5">
        <f t="shared" si="96"/>
        <v>2.8487415905741064E-4</v>
      </c>
      <c r="AZ11" s="5">
        <f t="shared" si="97"/>
        <v>9.4735579866349334E-5</v>
      </c>
      <c r="BA11" s="5">
        <f t="shared" si="98"/>
        <v>2.100302843030598E-5</v>
      </c>
      <c r="BB11" s="5">
        <f t="shared" si="99"/>
        <v>3.4923035558544067E-6</v>
      </c>
      <c r="BC11" s="5">
        <f t="shared" si="100"/>
        <v>4.6454954500314054E-7</v>
      </c>
      <c r="BD11" s="5">
        <f t="shared" si="101"/>
        <v>2.0501567339363313E-5</v>
      </c>
      <c r="BE11" s="5">
        <f t="shared" si="102"/>
        <v>2.2629403713186202E-5</v>
      </c>
      <c r="BF11" s="5">
        <f t="shared" si="103"/>
        <v>1.2489043006754545E-5</v>
      </c>
      <c r="BG11" s="5">
        <f t="shared" si="104"/>
        <v>4.5950892682655168E-6</v>
      </c>
      <c r="BH11" s="5">
        <f t="shared" si="105"/>
        <v>1.2680022023250217E-6</v>
      </c>
      <c r="BI11" s="5">
        <f t="shared" si="106"/>
        <v>2.7992136669989132E-7</v>
      </c>
      <c r="BJ11" s="8">
        <f t="shared" si="107"/>
        <v>0.45904859460679182</v>
      </c>
      <c r="BK11" s="8">
        <f t="shared" si="108"/>
        <v>0.32093078785831053</v>
      </c>
      <c r="BL11" s="8">
        <f t="shared" si="109"/>
        <v>0.21178531329128403</v>
      </c>
      <c r="BM11" s="8">
        <f t="shared" si="110"/>
        <v>0.26090599867526065</v>
      </c>
      <c r="BN11" s="8">
        <f t="shared" si="111"/>
        <v>0.73893564289198843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1.33549783549784</v>
      </c>
      <c r="F12">
        <f>VLOOKUP(B12,home!$B$2:$E$405,3,FALSE)</f>
        <v>1.08</v>
      </c>
      <c r="G12">
        <f>VLOOKUP(C12,away!$B$2:$E$405,4,FALSE)</f>
        <v>1.06</v>
      </c>
      <c r="H12">
        <f>VLOOKUP(A12,away!$A$2:$E$405,3,FALSE)</f>
        <v>1.2380952380952399</v>
      </c>
      <c r="I12">
        <f>VLOOKUP(C12,away!$B$2:$E$405,3,FALSE)</f>
        <v>0.75</v>
      </c>
      <c r="J12">
        <f>VLOOKUP(B12,home!$B$2:$E$405,4,FALSE)</f>
        <v>0.76</v>
      </c>
      <c r="K12" s="3">
        <f t="shared" si="56"/>
        <v>1.5288779220779274</v>
      </c>
      <c r="L12" s="3">
        <f t="shared" si="57"/>
        <v>0.70571428571428674</v>
      </c>
      <c r="M12" s="5">
        <f t="shared" si="58"/>
        <v>0.1070357693072729</v>
      </c>
      <c r="N12" s="5">
        <f t="shared" si="59"/>
        <v>0.16364462456651577</v>
      </c>
      <c r="O12" s="5">
        <f t="shared" si="60"/>
        <v>7.5536671482561268E-2</v>
      </c>
      <c r="P12" s="5">
        <f t="shared" si="61"/>
        <v>0.11548634933694131</v>
      </c>
      <c r="Q12" s="5">
        <f t="shared" si="62"/>
        <v>0.12509632678323862</v>
      </c>
      <c r="R12" s="5">
        <f t="shared" si="63"/>
        <v>2.665365408027523E-2</v>
      </c>
      <c r="S12" s="5">
        <f t="shared" si="64"/>
        <v>3.1151027758035216E-2</v>
      </c>
      <c r="T12" s="5">
        <f t="shared" si="65"/>
        <v>8.8282264901314259E-2</v>
      </c>
      <c r="U12" s="5">
        <f t="shared" si="66"/>
        <v>4.0750183266035064E-2</v>
      </c>
      <c r="V12" s="5">
        <f t="shared" si="67"/>
        <v>3.7344924735099381E-3</v>
      </c>
      <c r="W12" s="5">
        <f t="shared" si="68"/>
        <v>6.3752337383979743E-2</v>
      </c>
      <c r="X12" s="5">
        <f t="shared" si="69"/>
        <v>4.4990935239551486E-2</v>
      </c>
      <c r="Y12" s="5">
        <f t="shared" si="70"/>
        <v>1.5875372863098904E-2</v>
      </c>
      <c r="Z12" s="5">
        <f t="shared" si="71"/>
        <v>6.2699548169790403E-3</v>
      </c>
      <c r="AA12" s="5">
        <f t="shared" si="72"/>
        <v>9.585995492105405E-3</v>
      </c>
      <c r="AB12" s="5">
        <f t="shared" si="73"/>
        <v>7.3279084345092482E-3</v>
      </c>
      <c r="AC12" s="5">
        <f t="shared" si="74"/>
        <v>2.5183339713395341E-4</v>
      </c>
      <c r="AD12" s="5">
        <f t="shared" si="75"/>
        <v>2.4367385276807488E-2</v>
      </c>
      <c r="AE12" s="5">
        <f t="shared" si="76"/>
        <v>1.7196411895347024E-2</v>
      </c>
      <c r="AF12" s="5">
        <f t="shared" si="77"/>
        <v>6.0678767687867442E-3</v>
      </c>
      <c r="AG12" s="5">
        <f t="shared" si="78"/>
        <v>1.4273957732288841E-3</v>
      </c>
      <c r="AH12" s="5">
        <f t="shared" si="79"/>
        <v>1.1061991712813036E-3</v>
      </c>
      <c r="AI12" s="5">
        <f t="shared" si="80"/>
        <v>1.6912434903928843E-3</v>
      </c>
      <c r="AJ12" s="5">
        <f t="shared" si="81"/>
        <v>1.2928524166598476E-3</v>
      </c>
      <c r="AK12" s="5">
        <f t="shared" si="82"/>
        <v>6.5887117211211135E-4</v>
      </c>
      <c r="AL12" s="5">
        <f t="shared" si="83"/>
        <v>1.0868635733398431E-5</v>
      </c>
      <c r="AM12" s="5">
        <f t="shared" si="84"/>
        <v>7.4509514736955419E-3</v>
      </c>
      <c r="AN12" s="5">
        <f t="shared" si="85"/>
        <v>5.2582428971508621E-3</v>
      </c>
      <c r="AO12" s="5">
        <f t="shared" si="86"/>
        <v>1.855408565137521E-3</v>
      </c>
      <c r="AP12" s="5">
        <f t="shared" si="87"/>
        <v>4.3646277675139848E-4</v>
      </c>
      <c r="AQ12" s="5">
        <f t="shared" si="88"/>
        <v>7.7004504183996822E-5</v>
      </c>
      <c r="AR12" s="5">
        <f t="shared" si="89"/>
        <v>1.5613211160370427E-4</v>
      </c>
      <c r="AS12" s="5">
        <f t="shared" si="90"/>
        <v>2.3870693835831045E-4</v>
      </c>
      <c r="AT12" s="5">
        <f t="shared" si="91"/>
        <v>1.8247688395141884E-4</v>
      </c>
      <c r="AU12" s="5">
        <f t="shared" si="92"/>
        <v>9.2994959720966758E-5</v>
      </c>
      <c r="AV12" s="5">
        <f t="shared" si="93"/>
        <v>3.5544485195478071E-5</v>
      </c>
      <c r="AW12" s="5">
        <f t="shared" si="94"/>
        <v>3.2574236923232729E-7</v>
      </c>
      <c r="AX12" s="5">
        <f t="shared" si="95"/>
        <v>1.8985992011011832E-3</v>
      </c>
      <c r="AY12" s="5">
        <f t="shared" si="96"/>
        <v>1.3398685790628369E-3</v>
      </c>
      <c r="AZ12" s="5">
        <f t="shared" si="97"/>
        <v>4.7278219861217314E-4</v>
      </c>
      <c r="BA12" s="5">
        <f t="shared" si="98"/>
        <v>1.1121638386400662E-4</v>
      </c>
      <c r="BB12" s="5">
        <f t="shared" si="99"/>
        <v>1.9621747724578333E-5</v>
      </c>
      <c r="BC12" s="5">
        <f t="shared" si="100"/>
        <v>2.7694695359833473E-6</v>
      </c>
      <c r="BD12" s="5">
        <f t="shared" si="101"/>
        <v>1.8364110269578562E-5</v>
      </c>
      <c r="BE12" s="5">
        <f t="shared" si="102"/>
        <v>2.8076482749763199E-5</v>
      </c>
      <c r="BF12" s="5">
        <f t="shared" si="103"/>
        <v>2.1462757302857372E-5</v>
      </c>
      <c r="BG12" s="5">
        <f t="shared" si="104"/>
        <v>1.0937978595751812E-5</v>
      </c>
      <c r="BH12" s="5">
        <f t="shared" si="105"/>
        <v>4.180708496801471E-6</v>
      </c>
      <c r="BI12" s="5">
        <f t="shared" si="106"/>
        <v>1.2783585838806734E-6</v>
      </c>
      <c r="BJ12" s="8">
        <f t="shared" si="107"/>
        <v>0.56962385924868908</v>
      </c>
      <c r="BK12" s="8">
        <f t="shared" si="108"/>
        <v>0.2590102094876896</v>
      </c>
      <c r="BL12" s="8">
        <f t="shared" si="109"/>
        <v>0.16539373478076086</v>
      </c>
      <c r="BM12" s="8">
        <f t="shared" si="110"/>
        <v>0.38550481994061991</v>
      </c>
      <c r="BN12" s="8">
        <f t="shared" si="111"/>
        <v>0.613453395556805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1.33549783549784</v>
      </c>
      <c r="F13">
        <f>VLOOKUP(B13,home!$B$2:$E$405,3,FALSE)</f>
        <v>0.99</v>
      </c>
      <c r="G13">
        <f>VLOOKUP(C13,away!$B$2:$E$405,4,FALSE)</f>
        <v>1.31</v>
      </c>
      <c r="H13">
        <f>VLOOKUP(A13,away!$A$2:$E$405,3,FALSE)</f>
        <v>1.2380952380952399</v>
      </c>
      <c r="I13">
        <f>VLOOKUP(C13,away!$B$2:$E$405,3,FALSE)</f>
        <v>0.6</v>
      </c>
      <c r="J13">
        <f>VLOOKUP(B13,home!$B$2:$E$405,4,FALSE)</f>
        <v>1.57</v>
      </c>
      <c r="K13" s="3">
        <f t="shared" si="56"/>
        <v>1.7320071428571486</v>
      </c>
      <c r="L13" s="3">
        <f t="shared" si="57"/>
        <v>1.1662857142857159</v>
      </c>
      <c r="M13" s="5">
        <f t="shared" si="58"/>
        <v>5.511723277724348E-2</v>
      </c>
      <c r="N13" s="5">
        <f t="shared" si="59"/>
        <v>9.5463440864705859E-2</v>
      </c>
      <c r="O13" s="5">
        <f t="shared" si="60"/>
        <v>6.4282441199059487E-2</v>
      </c>
      <c r="P13" s="5">
        <f t="shared" si="61"/>
        <v>0.11133764731706569</v>
      </c>
      <c r="Q13" s="5">
        <f t="shared" si="62"/>
        <v>8.2671680729695815E-2</v>
      </c>
      <c r="R13" s="5">
        <f t="shared" si="63"/>
        <v>3.7485846424937325E-2</v>
      </c>
      <c r="S13" s="5">
        <f t="shared" si="64"/>
        <v>5.6225934637348748E-2</v>
      </c>
      <c r="T13" s="5">
        <f t="shared" si="65"/>
        <v>9.6418800211033939E-2</v>
      </c>
      <c r="U13" s="5">
        <f t="shared" si="66"/>
        <v>6.4925753764037558E-2</v>
      </c>
      <c r="V13" s="5">
        <f t="shared" si="67"/>
        <v>1.2619693545907846E-2</v>
      </c>
      <c r="W13" s="5">
        <f t="shared" si="68"/>
        <v>4.7729313845279613E-2</v>
      </c>
      <c r="X13" s="5">
        <f t="shared" si="69"/>
        <v>5.5666016890409051E-2</v>
      </c>
      <c r="Y13" s="5">
        <f t="shared" si="70"/>
        <v>3.2461240135235735E-2</v>
      </c>
      <c r="Z13" s="5">
        <f t="shared" si="71"/>
        <v>1.4573069057770888E-2</v>
      </c>
      <c r="AA13" s="5">
        <f t="shared" si="72"/>
        <v>2.5240659701409675E-2</v>
      </c>
      <c r="AB13" s="5">
        <f t="shared" si="73"/>
        <v>2.1858501446634076E-2</v>
      </c>
      <c r="AC13" s="5">
        <f t="shared" si="74"/>
        <v>1.5932482892218145E-3</v>
      </c>
      <c r="AD13" s="5">
        <f t="shared" si="75"/>
        <v>2.0666878125923729E-2</v>
      </c>
      <c r="AE13" s="5">
        <f t="shared" si="76"/>
        <v>2.4103484717148797E-2</v>
      </c>
      <c r="AF13" s="5">
        <f t="shared" si="77"/>
        <v>1.4055774945057366E-2</v>
      </c>
      <c r="AG13" s="5">
        <f t="shared" si="78"/>
        <v>5.4643498405451641E-3</v>
      </c>
      <c r="AH13" s="5">
        <f t="shared" si="79"/>
        <v>4.2490905638443485E-3</v>
      </c>
      <c r="AI13" s="5">
        <f t="shared" si="80"/>
        <v>7.3594552072253211E-3</v>
      </c>
      <c r="AJ13" s="5">
        <f t="shared" si="81"/>
        <v>6.3733144932257482E-3</v>
      </c>
      <c r="AK13" s="5">
        <f t="shared" si="82"/>
        <v>3.6795420753139951E-3</v>
      </c>
      <c r="AL13" s="5">
        <f t="shared" si="83"/>
        <v>1.2873542968371644E-4</v>
      </c>
      <c r="AM13" s="5">
        <f t="shared" si="84"/>
        <v>7.1590361069316022E-3</v>
      </c>
      <c r="AN13" s="5">
        <f t="shared" si="85"/>
        <v>8.3494815395699553E-3</v>
      </c>
      <c r="AO13" s="5">
        <f t="shared" si="86"/>
        <v>4.8689405206463737E-3</v>
      </c>
      <c r="AP13" s="5">
        <f t="shared" si="87"/>
        <v>1.8928585909789063E-3</v>
      </c>
      <c r="AQ13" s="5">
        <f t="shared" si="88"/>
        <v>5.5190348345542214E-4</v>
      </c>
      <c r="AR13" s="5">
        <f t="shared" si="89"/>
        <v>9.9113072466358067E-4</v>
      </c>
      <c r="AS13" s="5">
        <f t="shared" si="90"/>
        <v>1.7166454946225037E-3</v>
      </c>
      <c r="AT13" s="5">
        <f t="shared" si="91"/>
        <v>1.4866211292198601E-3</v>
      </c>
      <c r="AU13" s="5">
        <f t="shared" si="92"/>
        <v>8.5827947151038595E-4</v>
      </c>
      <c r="AV13" s="5">
        <f t="shared" si="93"/>
        <v>3.7163654380591193E-4</v>
      </c>
      <c r="AW13" s="5">
        <f t="shared" si="94"/>
        <v>7.2235423100913168E-6</v>
      </c>
      <c r="AX13" s="5">
        <f t="shared" si="95"/>
        <v>2.0665836121962974E-3</v>
      </c>
      <c r="AY13" s="5">
        <f t="shared" si="96"/>
        <v>2.4102269442815142E-3</v>
      </c>
      <c r="AZ13" s="5">
        <f t="shared" si="97"/>
        <v>1.4055066266510225E-3</v>
      </c>
      <c r="BA13" s="5">
        <f t="shared" si="98"/>
        <v>5.4640743333233134E-4</v>
      </c>
      <c r="BB13" s="5">
        <f t="shared" si="99"/>
        <v>1.5931679591875579E-4</v>
      </c>
      <c r="BC13" s="5">
        <f t="shared" si="100"/>
        <v>3.7161780625163562E-5</v>
      </c>
      <c r="BD13" s="5">
        <f t="shared" si="101"/>
        <v>1.9265693419413032E-4</v>
      </c>
      <c r="BE13" s="5">
        <f t="shared" si="102"/>
        <v>3.3368318614519332E-4</v>
      </c>
      <c r="BF13" s="5">
        <f t="shared" si="103"/>
        <v>2.8897083092740327E-4</v>
      </c>
      <c r="BG13" s="5">
        <f t="shared" si="104"/>
        <v>1.6683318108120932E-4</v>
      </c>
      <c r="BH13" s="5">
        <f t="shared" si="105"/>
        <v>7.223906532455868E-5</v>
      </c>
      <c r="BI13" s="5">
        <f t="shared" si="106"/>
        <v>2.5023715427091928E-5</v>
      </c>
      <c r="BJ13" s="8">
        <f t="shared" si="107"/>
        <v>0.50414840373962244</v>
      </c>
      <c r="BK13" s="8">
        <f t="shared" si="108"/>
        <v>0.23943271894075277</v>
      </c>
      <c r="BL13" s="8">
        <f t="shared" si="109"/>
        <v>0.24195832515260932</v>
      </c>
      <c r="BM13" s="8">
        <f t="shared" si="110"/>
        <v>0.5513512241760764</v>
      </c>
      <c r="BN13" s="8">
        <f t="shared" si="111"/>
        <v>0.4463582893127076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1.33549783549784</v>
      </c>
      <c r="F14">
        <f>VLOOKUP(B14,home!$B$2:$E$405,3,FALSE)</f>
        <v>1.26</v>
      </c>
      <c r="G14">
        <f>VLOOKUP(C14,away!$B$2:$E$405,4,FALSE)</f>
        <v>0.79</v>
      </c>
      <c r="H14">
        <f>VLOOKUP(A14,away!$A$2:$E$405,3,FALSE)</f>
        <v>1.2380952380952399</v>
      </c>
      <c r="I14">
        <f>VLOOKUP(C14,away!$B$2:$E$405,3,FALSE)</f>
        <v>1.21</v>
      </c>
      <c r="J14">
        <f>VLOOKUP(B14,home!$B$2:$E$405,4,FALSE)</f>
        <v>0.85</v>
      </c>
      <c r="K14" s="3">
        <f t="shared" si="56"/>
        <v>1.3293545454545499</v>
      </c>
      <c r="L14" s="3">
        <f t="shared" si="57"/>
        <v>1.2733809523809541</v>
      </c>
      <c r="M14" s="5">
        <f t="shared" si="58"/>
        <v>7.4070680641351944E-2</v>
      </c>
      <c r="N14" s="5">
        <f t="shared" si="59"/>
        <v>9.8466195995493541E-2</v>
      </c>
      <c r="O14" s="5">
        <f t="shared" si="60"/>
        <v>9.4320193858590237E-2</v>
      </c>
      <c r="P14" s="5">
        <f t="shared" si="61"/>
        <v>0.12538497843407126</v>
      </c>
      <c r="Q14" s="5">
        <f t="shared" si="62"/>
        <v>6.5448242610114005E-2</v>
      </c>
      <c r="R14" s="5">
        <f t="shared" si="63"/>
        <v>6.0052769142203942E-2</v>
      </c>
      <c r="S14" s="5">
        <f t="shared" si="64"/>
        <v>5.3062131604524623E-2</v>
      </c>
      <c r="T14" s="5">
        <f t="shared" si="65"/>
        <v>8.3340545506526698E-2</v>
      </c>
      <c r="U14" s="5">
        <f t="shared" si="66"/>
        <v>7.9831421626321536E-2</v>
      </c>
      <c r="V14" s="5">
        <f t="shared" si="67"/>
        <v>9.98024854892577E-3</v>
      </c>
      <c r="W14" s="5">
        <f t="shared" si="68"/>
        <v>2.9001306268589065E-2</v>
      </c>
      <c r="X14" s="5">
        <f t="shared" si="69"/>
        <v>3.6929710996587678E-2</v>
      </c>
      <c r="Y14" s="5">
        <f t="shared" si="70"/>
        <v>2.3512795279994111E-2</v>
      </c>
      <c r="Z14" s="5">
        <f t="shared" si="71"/>
        <v>2.5490017454471083E-2</v>
      </c>
      <c r="AA14" s="5">
        <f t="shared" si="72"/>
        <v>3.388527056681695E-2</v>
      </c>
      <c r="AB14" s="5">
        <f t="shared" si="73"/>
        <v>2.25227692259777E-2</v>
      </c>
      <c r="AC14" s="5">
        <f t="shared" si="74"/>
        <v>1.0558945508520779E-3</v>
      </c>
      <c r="AD14" s="5">
        <f t="shared" si="75"/>
        <v>9.6382545780671035E-3</v>
      </c>
      <c r="AE14" s="5">
        <f t="shared" si="76"/>
        <v>1.2273169793909177E-2</v>
      </c>
      <c r="AF14" s="5">
        <f t="shared" si="77"/>
        <v>7.8142103204506159E-3</v>
      </c>
      <c r="AG14" s="5">
        <f t="shared" si="78"/>
        <v>3.3168221933201625E-3</v>
      </c>
      <c r="AH14" s="5">
        <f t="shared" si="79"/>
        <v>8.1146256755953786E-3</v>
      </c>
      <c r="AI14" s="5">
        <f t="shared" si="80"/>
        <v>1.0787214526514913E-2</v>
      </c>
      <c r="AJ14" s="5">
        <f t="shared" si="81"/>
        <v>7.1700163318079791E-3</v>
      </c>
      <c r="AK14" s="5">
        <f t="shared" si="82"/>
        <v>3.1771646005574316E-3</v>
      </c>
      <c r="AL14" s="5">
        <f t="shared" si="83"/>
        <v>7.1495665675483911E-5</v>
      </c>
      <c r="AM14" s="5">
        <f t="shared" si="84"/>
        <v>2.5625315067203218E-3</v>
      </c>
      <c r="AN14" s="5">
        <f t="shared" si="85"/>
        <v>3.2630788105337248E-3</v>
      </c>
      <c r="AO14" s="5">
        <f t="shared" si="86"/>
        <v>2.0775712017257731E-3</v>
      </c>
      <c r="AP14" s="5">
        <f t="shared" si="87"/>
        <v>8.8184653183093632E-4</v>
      </c>
      <c r="AQ14" s="5">
        <f t="shared" si="88"/>
        <v>2.8073164413917965E-4</v>
      </c>
      <c r="AR14" s="5">
        <f t="shared" si="89"/>
        <v>2.0666019542009166E-3</v>
      </c>
      <c r="AS14" s="5">
        <f t="shared" si="90"/>
        <v>2.7472467014622443E-3</v>
      </c>
      <c r="AT14" s="5">
        <f t="shared" si="91"/>
        <v>1.8260324450369275E-3</v>
      </c>
      <c r="AU14" s="5">
        <f t="shared" si="92"/>
        <v>8.0914817698577498E-4</v>
      </c>
      <c r="AV14" s="5">
        <f t="shared" si="93"/>
        <v>2.6891120175557567E-4</v>
      </c>
      <c r="AW14" s="5">
        <f t="shared" si="94"/>
        <v>3.3618349472384681E-6</v>
      </c>
      <c r="AX14" s="5">
        <f t="shared" si="95"/>
        <v>5.6775215105485985E-4</v>
      </c>
      <c r="AY14" s="5">
        <f t="shared" si="96"/>
        <v>7.2296477482657279E-4</v>
      </c>
      <c r="AZ14" s="5">
        <f t="shared" si="97"/>
        <v>4.6030478675327177E-4</v>
      </c>
      <c r="BA14" s="5">
        <f t="shared" si="98"/>
        <v>1.9538111591379777E-4</v>
      </c>
      <c r="BB14" s="5">
        <f t="shared" si="99"/>
        <v>6.2198647864891322E-5</v>
      </c>
      <c r="BC14" s="5">
        <f t="shared" si="100"/>
        <v>1.5840514691000578E-5</v>
      </c>
      <c r="BD14" s="5">
        <f t="shared" si="101"/>
        <v>4.3859526077211734E-4</v>
      </c>
      <c r="BE14" s="5">
        <f t="shared" si="102"/>
        <v>5.8304860352223779E-4</v>
      </c>
      <c r="BF14" s="5">
        <f t="shared" si="103"/>
        <v>3.8753915565660745E-4</v>
      </c>
      <c r="BG14" s="5">
        <f t="shared" si="104"/>
        <v>1.7172564603790979E-4</v>
      </c>
      <c r="BH14" s="5">
        <f t="shared" si="105"/>
        <v>5.7071067032903638E-5</v>
      </c>
      <c r="BI14" s="5">
        <f t="shared" si="106"/>
        <v>1.5173536474826331E-5</v>
      </c>
      <c r="BJ14" s="8">
        <f t="shared" si="107"/>
        <v>0.3808314552291065</v>
      </c>
      <c r="BK14" s="8">
        <f t="shared" si="108"/>
        <v>0.26434839422022777</v>
      </c>
      <c r="BL14" s="8">
        <f t="shared" si="109"/>
        <v>0.32923253930332425</v>
      </c>
      <c r="BM14" s="8">
        <f t="shared" si="110"/>
        <v>0.48143974258542527</v>
      </c>
      <c r="BN14" s="8">
        <f t="shared" si="111"/>
        <v>0.51774306068182496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1.33549783549784</v>
      </c>
      <c r="F15">
        <f>VLOOKUP(B15,home!$B$2:$E$405,3,FALSE)</f>
        <v>0.94</v>
      </c>
      <c r="G15">
        <f>VLOOKUP(C15,away!$B$2:$E$405,4,FALSE)</f>
        <v>1.22</v>
      </c>
      <c r="H15">
        <f>VLOOKUP(A15,away!$A$2:$E$405,3,FALSE)</f>
        <v>1.2380952380952399</v>
      </c>
      <c r="I15">
        <f>VLOOKUP(C15,away!$B$2:$E$405,3,FALSE)</f>
        <v>1.06</v>
      </c>
      <c r="J15">
        <f>VLOOKUP(B15,home!$B$2:$E$405,4,FALSE)</f>
        <v>0.4</v>
      </c>
      <c r="K15" s="3">
        <f t="shared" si="56"/>
        <v>1.5315489177489228</v>
      </c>
      <c r="L15" s="3">
        <f t="shared" si="57"/>
        <v>0.52495238095238184</v>
      </c>
      <c r="M15" s="5">
        <f t="shared" si="58"/>
        <v>0.12790067425170015</v>
      </c>
      <c r="N15" s="5">
        <f t="shared" si="59"/>
        <v>0.19588613922954889</v>
      </c>
      <c r="O15" s="5">
        <f t="shared" si="60"/>
        <v>6.7141763473844998E-2</v>
      </c>
      <c r="P15" s="5">
        <f t="shared" si="61"/>
        <v>0.10283089518412147</v>
      </c>
      <c r="Q15" s="5">
        <f t="shared" si="62"/>
        <v>0.15000460226951523</v>
      </c>
      <c r="R15" s="5">
        <f t="shared" si="63"/>
        <v>1.7623114298468294E-2</v>
      </c>
      <c r="S15" s="5">
        <f t="shared" si="64"/>
        <v>2.0668759305284144E-2</v>
      </c>
      <c r="T15" s="5">
        <f t="shared" si="65"/>
        <v>7.8745273115197092E-2</v>
      </c>
      <c r="U15" s="5">
        <f t="shared" si="66"/>
        <v>2.6990661631184684E-2</v>
      </c>
      <c r="V15" s="5">
        <f t="shared" si="67"/>
        <v>1.8463867755561688E-3</v>
      </c>
      <c r="W15" s="5">
        <f t="shared" si="68"/>
        <v>7.6579795421077873E-2</v>
      </c>
      <c r="X15" s="5">
        <f t="shared" si="69"/>
        <v>4.0200745939141143E-2</v>
      </c>
      <c r="Y15" s="5">
        <f t="shared" si="70"/>
        <v>1.0551738648406967E-2</v>
      </c>
      <c r="Z15" s="5">
        <f t="shared" si="71"/>
        <v>3.0837652702589658E-3</v>
      </c>
      <c r="AA15" s="5">
        <f t="shared" si="72"/>
        <v>4.7229373622568339E-3</v>
      </c>
      <c r="AB15" s="5">
        <f t="shared" si="73"/>
        <v>3.6167048028802038E-3</v>
      </c>
      <c r="AC15" s="5">
        <f t="shared" si="74"/>
        <v>9.2779810435616444E-5</v>
      </c>
      <c r="AD15" s="5">
        <f t="shared" si="75"/>
        <v>2.9321425699646436E-2</v>
      </c>
      <c r="AE15" s="5">
        <f t="shared" si="76"/>
        <v>1.5392352233947755E-2</v>
      </c>
      <c r="AF15" s="5">
        <f t="shared" si="77"/>
        <v>4.0401259768342926E-3</v>
      </c>
      <c r="AG15" s="5">
        <f t="shared" si="78"/>
        <v>7.0695791696224336E-4</v>
      </c>
      <c r="AH15" s="5">
        <f t="shared" si="79"/>
        <v>4.0470748023017721E-4</v>
      </c>
      <c r="AI15" s="5">
        <f t="shared" si="80"/>
        <v>6.1982930335142147E-4</v>
      </c>
      <c r="AJ15" s="5">
        <f t="shared" si="81"/>
        <v>4.746494493684693E-4</v>
      </c>
      <c r="AK15" s="5">
        <f t="shared" si="82"/>
        <v>2.4231628349680038E-4</v>
      </c>
      <c r="AL15" s="5">
        <f t="shared" si="83"/>
        <v>2.9837625228877828E-6</v>
      </c>
      <c r="AM15" s="5">
        <f t="shared" si="84"/>
        <v>8.9814395594297863E-3</v>
      </c>
      <c r="AN15" s="5">
        <f t="shared" si="85"/>
        <v>4.7148280811025785E-3</v>
      </c>
      <c r="AO15" s="5">
        <f t="shared" si="86"/>
        <v>1.2375301134779737E-3</v>
      </c>
      <c r="AP15" s="5">
        <f t="shared" si="87"/>
        <v>2.1654812652351126E-4</v>
      </c>
      <c r="AQ15" s="5">
        <f t="shared" si="88"/>
        <v>2.8419363652323708E-5</v>
      </c>
      <c r="AR15" s="5">
        <f t="shared" si="89"/>
        <v>4.2490431067214118E-5</v>
      </c>
      <c r="AS15" s="5">
        <f t="shared" si="90"/>
        <v>6.5076173715677E-5</v>
      </c>
      <c r="AT15" s="5">
        <f t="shared" si="91"/>
        <v>4.9833671712743013E-5</v>
      </c>
      <c r="AU15" s="5">
        <f t="shared" si="92"/>
        <v>2.5440901993035551E-5</v>
      </c>
      <c r="AV15" s="5">
        <f t="shared" si="93"/>
        <v>9.740996478497502E-6</v>
      </c>
      <c r="AW15" s="5">
        <f t="shared" si="94"/>
        <v>6.6636554984841886E-8</v>
      </c>
      <c r="AX15" s="5">
        <f t="shared" si="95"/>
        <v>2.2925856728453443E-3</v>
      </c>
      <c r="AY15" s="5">
        <f t="shared" si="96"/>
        <v>1.203498307497482E-3</v>
      </c>
      <c r="AZ15" s="5">
        <f t="shared" si="97"/>
        <v>3.1588965099648239E-4</v>
      </c>
      <c r="BA15" s="5">
        <f t="shared" si="98"/>
        <v>5.5275674802940138E-5</v>
      </c>
      <c r="BB15" s="5">
        <f t="shared" si="99"/>
        <v>7.2542742741382491E-6</v>
      </c>
      <c r="BC15" s="5">
        <f t="shared" si="100"/>
        <v>7.6162971045809737E-7</v>
      </c>
      <c r="BD15" s="5">
        <f t="shared" si="101"/>
        <v>3.7175754927378506E-6</v>
      </c>
      <c r="BE15" s="5">
        <f t="shared" si="102"/>
        <v>5.6936487225525741E-6</v>
      </c>
      <c r="BF15" s="5">
        <f t="shared" si="103"/>
        <v>4.3600507695339666E-6</v>
      </c>
      <c r="BG15" s="5">
        <f t="shared" si="104"/>
        <v>2.2258770124700344E-6</v>
      </c>
      <c r="BH15" s="5">
        <f t="shared" si="105"/>
        <v>8.5225988237267176E-7</v>
      </c>
      <c r="BI15" s="5">
        <f t="shared" si="106"/>
        <v>2.6105554009773787E-7</v>
      </c>
      <c r="BJ15" s="8">
        <f t="shared" si="107"/>
        <v>0.62048318690459081</v>
      </c>
      <c r="BK15" s="8">
        <f t="shared" si="108"/>
        <v>0.25454597739711793</v>
      </c>
      <c r="BL15" s="8">
        <f t="shared" si="109"/>
        <v>0.12204637672746881</v>
      </c>
      <c r="BM15" s="8">
        <f t="shared" si="110"/>
        <v>0.33756868592129496</v>
      </c>
      <c r="BN15" s="8">
        <f t="shared" si="111"/>
        <v>0.66138718870719904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1.33549783549784</v>
      </c>
      <c r="F16">
        <f>VLOOKUP(B16,home!$B$2:$E$405,3,FALSE)</f>
        <v>1.1000000000000001</v>
      </c>
      <c r="G16">
        <f>VLOOKUP(C16,away!$B$2:$E$405,4,FALSE)</f>
        <v>0.75</v>
      </c>
      <c r="H16">
        <f>VLOOKUP(A16,away!$A$2:$E$405,3,FALSE)</f>
        <v>1.2380952380952399</v>
      </c>
      <c r="I16">
        <f>VLOOKUP(C16,away!$B$2:$E$405,3,FALSE)</f>
        <v>0.71</v>
      </c>
      <c r="J16">
        <f>VLOOKUP(B16,home!$B$2:$E$405,4,FALSE)</f>
        <v>1.1100000000000001</v>
      </c>
      <c r="K16" s="3">
        <f t="shared" si="56"/>
        <v>1.1017857142857181</v>
      </c>
      <c r="L16" s="3">
        <f t="shared" si="57"/>
        <v>0.97574285714285858</v>
      </c>
      <c r="M16" s="5">
        <f t="shared" si="58"/>
        <v>0.12523935014326834</v>
      </c>
      <c r="N16" s="5">
        <f t="shared" si="59"/>
        <v>0.13798692685428005</v>
      </c>
      <c r="O16" s="5">
        <f t="shared" si="60"/>
        <v>0.12220140133550751</v>
      </c>
      <c r="P16" s="5">
        <f t="shared" si="61"/>
        <v>0.13463975825715785</v>
      </c>
      <c r="Q16" s="5">
        <f t="shared" si="62"/>
        <v>7.6016012383117074E-2</v>
      </c>
      <c r="R16" s="5">
        <f t="shared" si="63"/>
        <v>5.961857224298462E-2</v>
      </c>
      <c r="S16" s="5">
        <f t="shared" si="64"/>
        <v>3.6186439171890523E-2</v>
      </c>
      <c r="T16" s="5">
        <f t="shared" si="65"/>
        <v>7.417208111130956E-2</v>
      </c>
      <c r="U16" s="5">
        <f t="shared" si="66"/>
        <v>6.5686891203431491E-2</v>
      </c>
      <c r="V16" s="5">
        <f t="shared" si="67"/>
        <v>4.3225085199900823E-3</v>
      </c>
      <c r="W16" s="5">
        <f t="shared" si="68"/>
        <v>2.7917785500228203E-2</v>
      </c>
      <c r="X16" s="5">
        <f t="shared" si="69"/>
        <v>2.7240579789094135E-2</v>
      </c>
      <c r="Y16" s="5">
        <f t="shared" si="70"/>
        <v>1.3289900576819358E-2</v>
      </c>
      <c r="Z16" s="5">
        <f t="shared" si="71"/>
        <v>1.9390798673049246E-2</v>
      </c>
      <c r="AA16" s="5">
        <f t="shared" si="72"/>
        <v>2.1364504966556119E-2</v>
      </c>
      <c r="AB16" s="5">
        <f t="shared" si="73"/>
        <v>1.1769553182468907E-2</v>
      </c>
      <c r="AC16" s="5">
        <f t="shared" si="74"/>
        <v>2.9043462654220121E-4</v>
      </c>
      <c r="AD16" s="5">
        <f t="shared" si="75"/>
        <v>7.6898543096610992E-3</v>
      </c>
      <c r="AE16" s="5">
        <f t="shared" si="76"/>
        <v>7.5033204151210451E-3</v>
      </c>
      <c r="AF16" s="5">
        <f t="shared" si="77"/>
        <v>3.6606556499542741E-3</v>
      </c>
      <c r="AG16" s="5">
        <f t="shared" si="78"/>
        <v>1.190619534300844E-3</v>
      </c>
      <c r="AH16" s="5">
        <f t="shared" si="79"/>
        <v>4.7301083248807553E-3</v>
      </c>
      <c r="AI16" s="5">
        <f t="shared" si="80"/>
        <v>5.2115657793775638E-3</v>
      </c>
      <c r="AJ16" s="5">
        <f t="shared" si="81"/>
        <v>2.8710143623892582E-3</v>
      </c>
      <c r="AK16" s="5">
        <f t="shared" si="82"/>
        <v>1.0544142033298677E-3</v>
      </c>
      <c r="AL16" s="5">
        <f t="shared" si="83"/>
        <v>1.2489380649904873E-5</v>
      </c>
      <c r="AM16" s="5">
        <f t="shared" si="84"/>
        <v>1.6945143246646127E-3</v>
      </c>
      <c r="AN16" s="5">
        <f t="shared" si="85"/>
        <v>1.6534102486177506E-3</v>
      </c>
      <c r="AO16" s="5">
        <f t="shared" si="86"/>
        <v>8.0665162000778407E-4</v>
      </c>
      <c r="AP16" s="5">
        <f t="shared" si="87"/>
        <v>2.6236151880843693E-4</v>
      </c>
      <c r="AQ16" s="5">
        <f t="shared" si="88"/>
        <v>6.3999344491621002E-5</v>
      </c>
      <c r="AR16" s="5">
        <f t="shared" si="89"/>
        <v>9.2307388230287394E-4</v>
      </c>
      <c r="AS16" s="5">
        <f t="shared" si="90"/>
        <v>1.0170296167515628E-3</v>
      </c>
      <c r="AT16" s="5">
        <f t="shared" si="91"/>
        <v>5.6027435137117557E-4</v>
      </c>
      <c r="AU16" s="5">
        <f t="shared" si="92"/>
        <v>2.057674254738193E-4</v>
      </c>
      <c r="AV16" s="5">
        <f t="shared" si="93"/>
        <v>5.6677902463101326E-5</v>
      </c>
      <c r="AW16" s="5">
        <f t="shared" si="94"/>
        <v>3.7296743962686358E-7</v>
      </c>
      <c r="AX16" s="5">
        <f t="shared" si="95"/>
        <v>3.1116527926132979E-4</v>
      </c>
      <c r="AY16" s="5">
        <f t="shared" si="96"/>
        <v>3.036172986301054E-4</v>
      </c>
      <c r="AZ16" s="5">
        <f t="shared" si="97"/>
        <v>1.4812620522166778E-4</v>
      </c>
      <c r="BA16" s="5">
        <f t="shared" si="98"/>
        <v>4.8177695566906518E-5</v>
      </c>
      <c r="BB16" s="5">
        <f t="shared" si="99"/>
        <v>1.1752260580753048E-5</v>
      </c>
      <c r="BC16" s="5">
        <f t="shared" si="100"/>
        <v>2.2934368633902746E-6</v>
      </c>
      <c r="BD16" s="5">
        <f t="shared" si="101"/>
        <v>1.501137912120261E-4</v>
      </c>
      <c r="BE16" s="5">
        <f t="shared" si="102"/>
        <v>1.6539323067467934E-4</v>
      </c>
      <c r="BF16" s="5">
        <f t="shared" si="103"/>
        <v>9.1113949398462089E-5</v>
      </c>
      <c r="BG16" s="5">
        <f t="shared" si="104"/>
        <v>3.3462682606459095E-5</v>
      </c>
      <c r="BH16" s="5">
        <f t="shared" si="105"/>
        <v>9.2171764143684549E-6</v>
      </c>
      <c r="BI16" s="5">
        <f t="shared" si="106"/>
        <v>2.0310706598804847E-6</v>
      </c>
      <c r="BJ16" s="8">
        <f t="shared" si="107"/>
        <v>0.38197380535659992</v>
      </c>
      <c r="BK16" s="8">
        <f t="shared" si="108"/>
        <v>0.300994597398129</v>
      </c>
      <c r="BL16" s="8">
        <f t="shared" si="109"/>
        <v>0.29772218068025452</v>
      </c>
      <c r="BM16" s="8">
        <f t="shared" si="110"/>
        <v>0.34407611656052683</v>
      </c>
      <c r="BN16" s="8">
        <f t="shared" si="111"/>
        <v>0.65570202121631549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1.33549783549784</v>
      </c>
      <c r="F17">
        <f>VLOOKUP(B17,home!$B$2:$E$405,3,FALSE)</f>
        <v>0.6</v>
      </c>
      <c r="G17">
        <f>VLOOKUP(C17,away!$B$2:$E$405,4,FALSE)</f>
        <v>1.35</v>
      </c>
      <c r="H17">
        <f>VLOOKUP(A17,away!$A$2:$E$405,3,FALSE)</f>
        <v>1.2380952380952399</v>
      </c>
      <c r="I17">
        <f>VLOOKUP(C17,away!$B$2:$E$405,3,FALSE)</f>
        <v>0.75</v>
      </c>
      <c r="J17">
        <f>VLOOKUP(B17,home!$B$2:$E$405,4,FALSE)</f>
        <v>0.89</v>
      </c>
      <c r="K17" s="3">
        <f t="shared" si="56"/>
        <v>1.0817532467532505</v>
      </c>
      <c r="L17" s="3">
        <f t="shared" si="57"/>
        <v>0.82642857142857262</v>
      </c>
      <c r="M17" s="5">
        <f t="shared" si="58"/>
        <v>0.14834986857137594</v>
      </c>
      <c r="N17" s="5">
        <f t="shared" si="59"/>
        <v>0.16047795198250392</v>
      </c>
      <c r="O17" s="5">
        <f t="shared" si="60"/>
        <v>0.12260056995505872</v>
      </c>
      <c r="P17" s="5">
        <f t="shared" si="61"/>
        <v>0.13262356460268379</v>
      </c>
      <c r="Q17" s="5">
        <f t="shared" si="62"/>
        <v>8.6798772794692891E-2</v>
      </c>
      <c r="R17" s="5">
        <f t="shared" si="63"/>
        <v>5.0660306942143983E-2</v>
      </c>
      <c r="S17" s="5">
        <f t="shared" si="64"/>
        <v>2.9641094490521221E-2</v>
      </c>
      <c r="T17" s="5">
        <f t="shared" si="65"/>
        <v>7.1732985802471297E-2</v>
      </c>
      <c r="U17" s="5">
        <f t="shared" si="66"/>
        <v>5.4801951516180489E-2</v>
      </c>
      <c r="V17" s="5">
        <f t="shared" si="67"/>
        <v>2.9443216812876627E-3</v>
      </c>
      <c r="W17" s="5">
        <f t="shared" si="68"/>
        <v>3.1298284761618923E-2</v>
      </c>
      <c r="X17" s="5">
        <f t="shared" si="69"/>
        <v>2.5865796763709387E-2</v>
      </c>
      <c r="Y17" s="5">
        <f t="shared" si="70"/>
        <v>1.0688116734147074E-2</v>
      </c>
      <c r="Z17" s="5">
        <f t="shared" si="71"/>
        <v>1.3955708364776352E-2</v>
      </c>
      <c r="AA17" s="5">
        <f t="shared" si="72"/>
        <v>1.5096632834338314E-2</v>
      </c>
      <c r="AB17" s="5">
        <f t="shared" si="73"/>
        <v>8.1654157917935965E-3</v>
      </c>
      <c r="AC17" s="5">
        <f t="shared" si="74"/>
        <v>1.6451246320175412E-4</v>
      </c>
      <c r="AD17" s="5">
        <f t="shared" si="75"/>
        <v>8.4642552896722623E-3</v>
      </c>
      <c r="AE17" s="5">
        <f t="shared" si="76"/>
        <v>6.995102407250587E-3</v>
      </c>
      <c r="AF17" s="5">
        <f t="shared" si="77"/>
        <v>2.8904762447103361E-3</v>
      </c>
      <c r="AG17" s="5">
        <f t="shared" si="78"/>
        <v>7.9625738455472951E-4</v>
      </c>
      <c r="AH17" s="5">
        <f t="shared" si="79"/>
        <v>2.8833490317939745E-3</v>
      </c>
      <c r="AI17" s="5">
        <f t="shared" si="80"/>
        <v>3.1190721766659732E-3</v>
      </c>
      <c r="AJ17" s="5">
        <f t="shared" si="81"/>
        <v>1.6870332269830718E-3</v>
      </c>
      <c r="AK17" s="5">
        <f t="shared" si="82"/>
        <v>6.0831789022318394E-4</v>
      </c>
      <c r="AL17" s="5">
        <f t="shared" si="83"/>
        <v>5.8829116605215025E-6</v>
      </c>
      <c r="AM17" s="5">
        <f t="shared" si="84"/>
        <v>1.8312471281902699E-3</v>
      </c>
      <c r="AN17" s="5">
        <f t="shared" si="85"/>
        <v>1.5133949480829608E-3</v>
      </c>
      <c r="AO17" s="5">
        <f t="shared" si="86"/>
        <v>6.2535641247571014E-4</v>
      </c>
      <c r="AP17" s="5">
        <f t="shared" si="87"/>
        <v>1.7227080219866611E-4</v>
      </c>
      <c r="AQ17" s="5">
        <f t="shared" si="88"/>
        <v>3.5592378239974451E-5</v>
      </c>
      <c r="AR17" s="5">
        <f t="shared" si="89"/>
        <v>4.765764042550907E-4</v>
      </c>
      <c r="AS17" s="5">
        <f t="shared" si="90"/>
        <v>5.1553807262893396E-4</v>
      </c>
      <c r="AT17" s="5">
        <f t="shared" si="91"/>
        <v>2.7884249194563111E-4</v>
      </c>
      <c r="AU17" s="5">
        <f t="shared" si="92"/>
        <v>1.0054625699831787E-4</v>
      </c>
      <c r="AV17" s="5">
        <f t="shared" si="93"/>
        <v>2.719155998920427E-5</v>
      </c>
      <c r="AW17" s="5">
        <f t="shared" si="94"/>
        <v>1.4609096466320177E-7</v>
      </c>
      <c r="AX17" s="5">
        <f t="shared" si="95"/>
        <v>3.3015958775456481E-4</v>
      </c>
      <c r="AY17" s="5">
        <f t="shared" si="96"/>
        <v>2.7285331645145145E-4</v>
      </c>
      <c r="AZ17" s="5">
        <f t="shared" si="97"/>
        <v>1.1274688826226064E-4</v>
      </c>
      <c r="BA17" s="5">
        <f t="shared" si="98"/>
        <v>3.1059083266532323E-5</v>
      </c>
      <c r="BB17" s="5">
        <f t="shared" si="99"/>
        <v>6.4170284534603466E-6</v>
      </c>
      <c r="BC17" s="5">
        <f t="shared" si="100"/>
        <v>1.060643131521948E-6</v>
      </c>
      <c r="BD17" s="5">
        <f t="shared" si="101"/>
        <v>6.5642726157516719E-5</v>
      </c>
      <c r="BE17" s="5">
        <f t="shared" si="102"/>
        <v>7.1009232146628225E-5</v>
      </c>
      <c r="BF17" s="5">
        <f t="shared" si="103"/>
        <v>3.8407233712035171E-5</v>
      </c>
      <c r="BG17" s="5">
        <f t="shared" si="104"/>
        <v>1.3849049922268318E-5</v>
      </c>
      <c r="BH17" s="5">
        <f t="shared" si="105"/>
        <v>3.7453136794654007E-6</v>
      </c>
      <c r="BI17" s="5">
        <f t="shared" si="106"/>
        <v>8.103010465742124E-7</v>
      </c>
      <c r="BJ17" s="8">
        <f t="shared" si="107"/>
        <v>0.41094015838183873</v>
      </c>
      <c r="BK17" s="8">
        <f t="shared" si="108"/>
        <v>0.31400209803718238</v>
      </c>
      <c r="BL17" s="8">
        <f t="shared" si="109"/>
        <v>0.26121480800766295</v>
      </c>
      <c r="BM17" s="8">
        <f t="shared" si="110"/>
        <v>0.29832903071751432</v>
      </c>
      <c r="BN17" s="8">
        <f t="shared" si="111"/>
        <v>0.70151103484845911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1.33549783549784</v>
      </c>
      <c r="F18">
        <f>VLOOKUP(B18,home!$B$2:$E$405,3,FALSE)</f>
        <v>0.99</v>
      </c>
      <c r="G18">
        <f>VLOOKUP(C18,away!$B$2:$E$405,4,FALSE)</f>
        <v>0.86</v>
      </c>
      <c r="H18">
        <f>VLOOKUP(A18,away!$A$2:$E$405,3,FALSE)</f>
        <v>1.2380952380952399</v>
      </c>
      <c r="I18">
        <f>VLOOKUP(C18,away!$B$2:$E$405,3,FALSE)</f>
        <v>0.86</v>
      </c>
      <c r="J18">
        <f>VLOOKUP(B18,home!$B$2:$E$405,4,FALSE)</f>
        <v>0.72</v>
      </c>
      <c r="K18" s="3">
        <f t="shared" ref="K18:K81" si="112">E18*F18*G18</f>
        <v>1.1370428571428608</v>
      </c>
      <c r="L18" s="3">
        <f t="shared" ref="L18:L81" si="113">H18*I18*J18</f>
        <v>0.76662857142857255</v>
      </c>
      <c r="M18" s="5">
        <f t="shared" si="58"/>
        <v>0.14902049553481281</v>
      </c>
      <c r="N18" s="5">
        <f t="shared" si="59"/>
        <v>0.16944269001574852</v>
      </c>
      <c r="O18" s="5">
        <f t="shared" si="60"/>
        <v>0.11424336960543152</v>
      </c>
      <c r="P18" s="5">
        <f t="shared" si="61"/>
        <v>0.12989960738578774</v>
      </c>
      <c r="Q18" s="5">
        <f t="shared" si="62"/>
        <v>9.6331800188739394E-2</v>
      </c>
      <c r="R18" s="5">
        <f t="shared" si="63"/>
        <v>4.3791115617899182E-2</v>
      </c>
      <c r="S18" s="5">
        <f t="shared" si="64"/>
        <v>2.8308032291839796E-2</v>
      </c>
      <c r="T18" s="5">
        <f t="shared" si="65"/>
        <v>7.3850710361835978E-2</v>
      </c>
      <c r="U18" s="5">
        <f t="shared" si="66"/>
        <v>4.9792375219649444E-2</v>
      </c>
      <c r="V18" s="5">
        <f t="shared" si="67"/>
        <v>2.741757297937999E-3</v>
      </c>
      <c r="W18" s="5">
        <f t="shared" si="68"/>
        <v>3.6511128440106462E-2</v>
      </c>
      <c r="X18" s="5">
        <f t="shared" si="69"/>
        <v>2.7990474237283944E-2</v>
      </c>
      <c r="Y18" s="5">
        <f t="shared" si="70"/>
        <v>1.0729148639068627E-2</v>
      </c>
      <c r="Z18" s="5">
        <f t="shared" si="71"/>
        <v>1.119050680247117E-2</v>
      </c>
      <c r="AA18" s="5">
        <f t="shared" si="72"/>
        <v>1.272408582755844E-2</v>
      </c>
      <c r="AB18" s="5">
        <f t="shared" si="73"/>
        <v>7.233915451949016E-3</v>
      </c>
      <c r="AC18" s="5">
        <f t="shared" si="74"/>
        <v>1.4937257257428019E-4</v>
      </c>
      <c r="AD18" s="5">
        <f t="shared" si="75"/>
        <v>1.0378679449762162E-2</v>
      </c>
      <c r="AE18" s="5">
        <f t="shared" si="76"/>
        <v>7.9565921998862501E-3</v>
      </c>
      <c r="AF18" s="5">
        <f t="shared" si="77"/>
        <v>3.0498754558192591E-3</v>
      </c>
      <c r="AG18" s="5">
        <f t="shared" si="78"/>
        <v>7.7937388790992861E-4</v>
      </c>
      <c r="AH18" s="5">
        <f t="shared" si="79"/>
        <v>2.1447405608850485E-3</v>
      </c>
      <c r="AI18" s="5">
        <f t="shared" si="80"/>
        <v>2.4386619351789173E-3</v>
      </c>
      <c r="AJ18" s="5">
        <f t="shared" si="81"/>
        <v>1.3864315671906872E-3</v>
      </c>
      <c r="AK18" s="5">
        <f t="shared" si="82"/>
        <v>5.254773701305176E-4</v>
      </c>
      <c r="AL18" s="5">
        <f t="shared" si="83"/>
        <v>5.2082603703518708E-6</v>
      </c>
      <c r="AM18" s="5">
        <f t="shared" si="84"/>
        <v>2.3602006669854927E-3</v>
      </c>
      <c r="AN18" s="5">
        <f t="shared" si="85"/>
        <v>1.8093972656158521E-3</v>
      </c>
      <c r="AO18" s="5">
        <f t="shared" si="86"/>
        <v>6.9356782044292309E-4</v>
      </c>
      <c r="AP18" s="5">
        <f t="shared" si="87"/>
        <v>1.7723630245832899E-4</v>
      </c>
      <c r="AQ18" s="5">
        <f t="shared" si="88"/>
        <v>3.3968603339727778E-5</v>
      </c>
      <c r="AR18" s="5">
        <f t="shared" si="89"/>
        <v>3.2884387845524414E-4</v>
      </c>
      <c r="AS18" s="5">
        <f t="shared" si="90"/>
        <v>3.7390958311269047E-4</v>
      </c>
      <c r="AT18" s="5">
        <f t="shared" si="91"/>
        <v>2.1257561034777479E-4</v>
      </c>
      <c r="AU18" s="5">
        <f t="shared" si="92"/>
        <v>8.0569193116240427E-5</v>
      </c>
      <c r="AV18" s="5">
        <f t="shared" si="93"/>
        <v>2.290265638464625E-5</v>
      </c>
      <c r="AW18" s="5">
        <f t="shared" si="94"/>
        <v>1.2611072480027013E-7</v>
      </c>
      <c r="AX18" s="5">
        <f t="shared" si="95"/>
        <v>4.4727488496994428E-4</v>
      </c>
      <c r="AY18" s="5">
        <f t="shared" si="96"/>
        <v>3.4289370610038745E-4</v>
      </c>
      <c r="AZ18" s="5">
        <f t="shared" si="97"/>
        <v>1.3143605602979443E-4</v>
      </c>
      <c r="BA18" s="5">
        <f t="shared" si="98"/>
        <v>3.3587545289442379E-5</v>
      </c>
      <c r="BB18" s="5">
        <f t="shared" si="99"/>
        <v>6.4372929657594209E-6</v>
      </c>
      <c r="BC18" s="5">
        <f t="shared" si="100"/>
        <v>9.8700254204146919E-7</v>
      </c>
      <c r="BD18" s="5">
        <f t="shared" si="101"/>
        <v>4.201685212719581E-5</v>
      </c>
      <c r="BE18" s="5">
        <f t="shared" si="102"/>
        <v>4.7774961590855817E-5</v>
      </c>
      <c r="BF18" s="5">
        <f t="shared" si="103"/>
        <v>2.7161089413578568E-5</v>
      </c>
      <c r="BG18" s="5">
        <f t="shared" si="104"/>
        <v>1.0294440903309359E-5</v>
      </c>
      <c r="BH18" s="5">
        <f t="shared" si="105"/>
        <v>2.9263051243468039E-6</v>
      </c>
      <c r="BI18" s="5">
        <f t="shared" si="106"/>
        <v>6.6546686789181686E-7</v>
      </c>
      <c r="BJ18" s="8">
        <f t="shared" si="107"/>
        <v>0.4430574600229002</v>
      </c>
      <c r="BK18" s="8">
        <f t="shared" si="108"/>
        <v>0.31046736704942346</v>
      </c>
      <c r="BL18" s="8">
        <f t="shared" si="109"/>
        <v>0.23542981319331652</v>
      </c>
      <c r="BM18" s="8">
        <f t="shared" si="110"/>
        <v>0.29707330112431651</v>
      </c>
      <c r="BN18" s="8">
        <f t="shared" si="111"/>
        <v>0.70272907834841913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1.33549783549784</v>
      </c>
      <c r="F19">
        <f>VLOOKUP(B19,home!$B$2:$E$405,3,FALSE)</f>
        <v>1.04</v>
      </c>
      <c r="G19">
        <f>VLOOKUP(C19,away!$B$2:$E$405,4,FALSE)</f>
        <v>1.1200000000000001</v>
      </c>
      <c r="H19">
        <f>VLOOKUP(A19,away!$A$2:$E$405,3,FALSE)</f>
        <v>1.2380952380952399</v>
      </c>
      <c r="I19">
        <f>VLOOKUP(C19,away!$B$2:$E$405,3,FALSE)</f>
        <v>0.64</v>
      </c>
      <c r="J19">
        <f>VLOOKUP(B19,home!$B$2:$E$405,4,FALSE)</f>
        <v>1.03</v>
      </c>
      <c r="K19" s="3">
        <f t="shared" si="112"/>
        <v>1.5555878787878841</v>
      </c>
      <c r="L19" s="3">
        <f t="shared" si="113"/>
        <v>0.81615238095238218</v>
      </c>
      <c r="M19" s="5">
        <f t="shared" si="58"/>
        <v>9.3318187004923447E-2</v>
      </c>
      <c r="N19" s="5">
        <f t="shared" si="59"/>
        <v>0.14516464057531997</v>
      </c>
      <c r="O19" s="5">
        <f t="shared" si="60"/>
        <v>7.6161860510227913E-2</v>
      </c>
      <c r="P19" s="5">
        <f t="shared" si="61"/>
        <v>0.11847646703564417</v>
      </c>
      <c r="Q19" s="5">
        <f t="shared" si="62"/>
        <v>0.1129081776537838</v>
      </c>
      <c r="R19" s="5">
        <f t="shared" si="63"/>
        <v>3.1079841896592866E-2</v>
      </c>
      <c r="S19" s="5">
        <f t="shared" si="64"/>
        <v>3.7604334406184693E-2</v>
      </c>
      <c r="T19" s="5">
        <f t="shared" si="65"/>
        <v>9.2150278021130197E-2</v>
      </c>
      <c r="U19" s="5">
        <f t="shared" si="66"/>
        <v>4.8347425328983708E-2</v>
      </c>
      <c r="V19" s="5">
        <f t="shared" si="67"/>
        <v>5.3047045319575071E-3</v>
      </c>
      <c r="W19" s="5">
        <f t="shared" si="68"/>
        <v>5.8546197524751695E-2</v>
      </c>
      <c r="X19" s="5">
        <f t="shared" si="69"/>
        <v>4.7782618505534558E-2</v>
      </c>
      <c r="Y19" s="5">
        <f t="shared" si="70"/>
        <v>1.9498948930715694E-2</v>
      </c>
      <c r="Z19" s="5">
        <f t="shared" si="71"/>
        <v>8.4552956545092886E-3</v>
      </c>
      <c r="AA19" s="5">
        <f t="shared" si="72"/>
        <v>1.315295543172252E-2</v>
      </c>
      <c r="AB19" s="5">
        <f t="shared" si="73"/>
        <v>1.0230289019912409E-2</v>
      </c>
      <c r="AC19" s="5">
        <f t="shared" si="74"/>
        <v>4.2092722744196763E-4</v>
      </c>
      <c r="AD19" s="5">
        <f t="shared" si="75"/>
        <v>2.2768438804656239E-2</v>
      </c>
      <c r="AE19" s="5">
        <f t="shared" si="76"/>
        <v>1.85825155409888E-2</v>
      </c>
      <c r="AF19" s="5">
        <f t="shared" si="77"/>
        <v>7.5830821514313263E-3</v>
      </c>
      <c r="AG19" s="5">
        <f t="shared" si="78"/>
        <v>2.0629835176160633E-3</v>
      </c>
      <c r="AH19" s="5">
        <f t="shared" si="79"/>
        <v>1.7252024200210218E-3</v>
      </c>
      <c r="AI19" s="5">
        <f t="shared" si="80"/>
        <v>2.6837039730402256E-3</v>
      </c>
      <c r="AJ19" s="5">
        <f t="shared" si="81"/>
        <v>2.087368685358131E-3</v>
      </c>
      <c r="AK19" s="5">
        <f t="shared" si="82"/>
        <v>1.0823618085015027E-3</v>
      </c>
      <c r="AL19" s="5">
        <f t="shared" si="83"/>
        <v>2.1376313615609451E-5</v>
      </c>
      <c r="AM19" s="5">
        <f t="shared" si="84"/>
        <v>7.0836614846893848E-3</v>
      </c>
      <c r="AN19" s="5">
        <f t="shared" si="85"/>
        <v>5.7813471865899276E-3</v>
      </c>
      <c r="AO19" s="5">
        <f t="shared" si="86"/>
        <v>2.3592301357238631E-3</v>
      </c>
      <c r="AP19" s="5">
        <f t="shared" si="87"/>
        <v>6.4183043082854745E-4</v>
      </c>
      <c r="AQ19" s="5">
        <f t="shared" si="88"/>
        <v>1.3095785857210307E-4</v>
      </c>
      <c r="AR19" s="5">
        <f t="shared" si="89"/>
        <v>2.8160561254499372E-4</v>
      </c>
      <c r="AS19" s="5">
        <f t="shared" si="90"/>
        <v>4.380622774736296E-4</v>
      </c>
      <c r="AT19" s="5">
        <f t="shared" si="91"/>
        <v>3.4072218449609652E-4</v>
      </c>
      <c r="AU19" s="5">
        <f t="shared" si="92"/>
        <v>1.7667443341208558E-4</v>
      </c>
      <c r="AV19" s="5">
        <f t="shared" si="93"/>
        <v>6.8708151776889363E-5</v>
      </c>
      <c r="AW19" s="5">
        <f t="shared" si="94"/>
        <v>7.5386939766322939E-7</v>
      </c>
      <c r="AX19" s="5">
        <f t="shared" si="95"/>
        <v>1.8365429905032329E-3</v>
      </c>
      <c r="AY19" s="5">
        <f t="shared" si="96"/>
        <v>1.4988989344206216E-3</v>
      </c>
      <c r="AZ19" s="5">
        <f t="shared" si="97"/>
        <v>6.116649670671895E-4</v>
      </c>
      <c r="BA19" s="5">
        <f t="shared" si="98"/>
        <v>1.6640393973901572E-4</v>
      </c>
      <c r="BB19" s="5">
        <f t="shared" si="99"/>
        <v>3.3952742904463596E-5</v>
      </c>
      <c r="BC19" s="5">
        <f t="shared" si="100"/>
        <v>5.5421223922684135E-6</v>
      </c>
      <c r="BD19" s="5">
        <f t="shared" si="101"/>
        <v>3.8305515194691765E-5</v>
      </c>
      <c r="BE19" s="5">
        <f t="shared" si="102"/>
        <v>5.9587595127587629E-5</v>
      </c>
      <c r="BF19" s="5">
        <f t="shared" si="103"/>
        <v>4.6346870353297659E-5</v>
      </c>
      <c r="BG19" s="5">
        <f t="shared" si="104"/>
        <v>2.403220991378112E-5</v>
      </c>
      <c r="BH19" s="5">
        <f t="shared" si="105"/>
        <v>9.3460536105909811E-6</v>
      </c>
      <c r="BI19" s="5">
        <f t="shared" si="106"/>
        <v>2.9077215422274124E-6</v>
      </c>
      <c r="BJ19" s="8">
        <f t="shared" si="107"/>
        <v>0.5471979140193588</v>
      </c>
      <c r="BK19" s="8">
        <f t="shared" si="108"/>
        <v>0.256644895454188</v>
      </c>
      <c r="BL19" s="8">
        <f t="shared" si="109"/>
        <v>0.18803730769980614</v>
      </c>
      <c r="BM19" s="8">
        <f t="shared" si="110"/>
        <v>0.42172809308634723</v>
      </c>
      <c r="BN19" s="8">
        <f t="shared" si="111"/>
        <v>0.57710917467649214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1.33549783549784</v>
      </c>
      <c r="F20">
        <f>VLOOKUP(B20,home!$B$2:$E$405,3,FALSE)</f>
        <v>1.06</v>
      </c>
      <c r="G20">
        <f>VLOOKUP(C20,away!$B$2:$E$405,4,FALSE)</f>
        <v>1.46</v>
      </c>
      <c r="H20">
        <f>VLOOKUP(A20,away!$A$2:$E$405,3,FALSE)</f>
        <v>1.2380952380952399</v>
      </c>
      <c r="I20">
        <f>VLOOKUP(C20,away!$B$2:$E$405,3,FALSE)</f>
        <v>0.95</v>
      </c>
      <c r="J20">
        <f>VLOOKUP(B20,home!$B$2:$E$405,4,FALSE)</f>
        <v>0.77</v>
      </c>
      <c r="K20" s="3">
        <f t="shared" si="112"/>
        <v>2.0668164502164572</v>
      </c>
      <c r="L20" s="3">
        <f t="shared" si="113"/>
        <v>0.90566666666666795</v>
      </c>
      <c r="M20" s="5">
        <f t="shared" ref="M20:M83" si="114">_xlfn.POISSON.DIST(0,K20,FALSE) * _xlfn.POISSON.DIST(0,L20,FALSE)</f>
        <v>5.1176076249798155E-2</v>
      </c>
      <c r="N20" s="5">
        <f t="shared" ref="N20:N83" si="115">_xlfn.POISSON.DIST(1,K20,FALSE) * _xlfn.POISSON.DIST(0,L20,FALSE)</f>
        <v>0.10577155625061456</v>
      </c>
      <c r="O20" s="5">
        <f t="shared" ref="O20:O83" si="116">_xlfn.POISSON.DIST(0,K20,FALSE) * _xlfn.POISSON.DIST(1,L20,FALSE)</f>
        <v>4.6348466390233933E-2</v>
      </c>
      <c r="P20" s="5">
        <f t="shared" ref="P20:P83" si="117">_xlfn.POISSON.DIST(1,K20,FALSE) * _xlfn.POISSON.DIST(1,L20,FALSE)</f>
        <v>9.5793772777640049E-2</v>
      </c>
      <c r="Q20" s="5">
        <f t="shared" ref="Q20:Q83" si="118">_xlfn.POISSON.DIST(2,K20,FALSE) * _xlfn.POISSON.DIST(0,L20,FALSE)</f>
        <v>0.1093051962118828</v>
      </c>
      <c r="R20" s="5">
        <f t="shared" ref="R20:R83" si="119">_xlfn.POISSON.DIST(0,K20,FALSE) * _xlfn.POISSON.DIST(2,L20,FALSE)</f>
        <v>2.0988130530377624E-2</v>
      </c>
      <c r="S20" s="5">
        <f t="shared" ref="S20:S83" si="120">_xlfn.POISSON.DIST(2,K20,FALSE) * _xlfn.POISSON.DIST(2,L20,FALSE)</f>
        <v>4.4827815922143549E-2</v>
      </c>
      <c r="T20" s="5">
        <f t="shared" ref="T20:T83" si="121">_xlfn.POISSON.DIST(2,K20,FALSE) * _xlfn.POISSON.DIST(1,L20,FALSE)</f>
        <v>9.8994072702561997E-2</v>
      </c>
      <c r="U20" s="5">
        <f t="shared" ref="U20:U83" si="122">_xlfn.POISSON.DIST(1,K20,FALSE) * _xlfn.POISSON.DIST(2,L20,FALSE)</f>
        <v>4.3378613439474724E-2</v>
      </c>
      <c r="V20" s="5">
        <f t="shared" ref="V20:V83" si="123">_xlfn.POISSON.DIST(3,K20,FALSE) * _xlfn.POISSON.DIST(3,L20,FALSE)</f>
        <v>9.3234224688264495E-3</v>
      </c>
      <c r="W20" s="5">
        <f t="shared" ref="W20:W83" si="124">_xlfn.POISSON.DIST(3,K20,FALSE) * _xlfn.POISSON.DIST(0,L20,FALSE)</f>
        <v>7.5304592541618962E-2</v>
      </c>
      <c r="X20" s="5">
        <f t="shared" ref="X20:X83" si="125">_xlfn.POISSON.DIST(3,K20,FALSE) * _xlfn.POISSON.DIST(1,L20,FALSE)</f>
        <v>6.820085931185968E-2</v>
      </c>
      <c r="Y20" s="5">
        <f t="shared" ref="Y20:Y83" si="126">_xlfn.POISSON.DIST(3,K20,FALSE) * _xlfn.POISSON.DIST(2,L20,FALSE)</f>
        <v>3.0883622458387161E-2</v>
      </c>
      <c r="Z20" s="5">
        <f t="shared" ref="Z20:Z83" si="127">_xlfn.POISSON.DIST(0,K20,FALSE) * _xlfn.POISSON.DIST(3,L20,FALSE)</f>
        <v>6.3360834056706769E-3</v>
      </c>
      <c r="AA20" s="5">
        <f t="shared" ref="AA20:AA83" si="128">_xlfn.POISSON.DIST(1,K20,FALSE) * _xlfn.POISSON.DIST(3,L20,FALSE)</f>
        <v>1.3095521412783669E-2</v>
      </c>
      <c r="AB20" s="5">
        <f t="shared" ref="AB20:AB83" si="129">_xlfn.POISSON.DIST(2,K20,FALSE) * _xlfn.POISSON.DIST(3,L20,FALSE)</f>
        <v>1.3533019540051578E-2</v>
      </c>
      <c r="AC20" s="5">
        <f t="shared" ref="AC20:AC83" si="130">_xlfn.POISSON.DIST(4,K20,FALSE) * _xlfn.POISSON.DIST(4,L20,FALSE)</f>
        <v>1.0907511367338216E-3</v>
      </c>
      <c r="AD20" s="5">
        <f t="shared" ref="AD20:AD83" si="131">_xlfn.POISSON.DIST(4,K20,FALSE) * _xlfn.POISSON.DIST(0,L20,FALSE)</f>
        <v>3.8910192660466421E-2</v>
      </c>
      <c r="AE20" s="5">
        <f t="shared" ref="AE20:AE83" si="132">_xlfn.POISSON.DIST(4,K20,FALSE) * _xlfn.POISSON.DIST(1,L20,FALSE)</f>
        <v>3.5239664486162468E-2</v>
      </c>
      <c r="AF20" s="5">
        <f t="shared" ref="AF20:AF83" si="133">_xlfn.POISSON.DIST(4,K20,FALSE) * _xlfn.POISSON.DIST(2,L20,FALSE)</f>
        <v>1.5957694734817257E-2</v>
      </c>
      <c r="AG20" s="5">
        <f t="shared" ref="AG20:AG83" si="134">_xlfn.POISSON.DIST(4,K20,FALSE) * _xlfn.POISSON.DIST(3,L20,FALSE)</f>
        <v>4.8174507327220619E-3</v>
      </c>
      <c r="AH20" s="5">
        <f t="shared" ref="AH20:AH83" si="135">_xlfn.POISSON.DIST(0,K20,FALSE) * _xlfn.POISSON.DIST(4,L20,FALSE)</f>
        <v>1.4345948844339375E-3</v>
      </c>
      <c r="AI20" s="5">
        <f t="shared" ref="AI20:AI83" si="136">_xlfn.POISSON.DIST(1,K20,FALSE) * _xlfn.POISSON.DIST(4,L20,FALSE)</f>
        <v>2.9650443065444392E-3</v>
      </c>
      <c r="AJ20" s="5">
        <f t="shared" ref="AJ20:AJ83" si="137">_xlfn.POISSON.DIST(2,K20,FALSE) * _xlfn.POISSON.DIST(4,L20,FALSE)</f>
        <v>3.0641011741933486E-3</v>
      </c>
      <c r="AK20" s="5">
        <f t="shared" ref="AK20:AK83" si="138">_xlfn.POISSON.DIST(3,K20,FALSE) * _xlfn.POISSON.DIST(4,L20,FALSE)</f>
        <v>2.1109782373167911E-3</v>
      </c>
      <c r="AL20" s="5">
        <f t="shared" ref="AL20:AL83" si="139">_xlfn.POISSON.DIST(5,K20,FALSE) * _xlfn.POISSON.DIST(5,L20,FALSE)</f>
        <v>8.1668759472074183E-5</v>
      </c>
      <c r="AM20" s="5">
        <f t="shared" ref="AM20:AM83" si="140">_xlfn.POISSON.DIST(5,K20,FALSE) * _xlfn.POISSON.DIST(0,L20,FALSE)</f>
        <v>1.6084045254348728E-2</v>
      </c>
      <c r="AN20" s="5">
        <f t="shared" ref="AN20:AN83" si="141">_xlfn.POISSON.DIST(5,K20,FALSE) * _xlfn.POISSON.DIST(1,L20,FALSE)</f>
        <v>1.4566783652021851E-2</v>
      </c>
      <c r="AO20" s="5">
        <f t="shared" ref="AO20:AO83" si="142">_xlfn.POISSON.DIST(5,K20,FALSE) * _xlfn.POISSON.DIST(2,L20,FALSE)</f>
        <v>6.5963251970905697E-3</v>
      </c>
      <c r="AP20" s="5">
        <f t="shared" ref="AP20:AP83" si="143">_xlfn.POISSON.DIST(5,K20,FALSE) * _xlfn.POISSON.DIST(3,L20,FALSE)</f>
        <v>1.9913572844994561E-3</v>
      </c>
      <c r="AQ20" s="5">
        <f t="shared" ref="AQ20:AQ83" si="144">_xlfn.POISSON.DIST(5,K20,FALSE) * _xlfn.POISSON.DIST(4,L20,FALSE)</f>
        <v>4.5087647849875241E-4</v>
      </c>
      <c r="AR20" s="5">
        <f t="shared" ref="AR20:AR83" si="145">_xlfn.POISSON.DIST(0,K20,FALSE) * _xlfn.POISSON.DIST(5,L20,FALSE)</f>
        <v>2.5985295340046771E-4</v>
      </c>
      <c r="AS20" s="5">
        <f t="shared" ref="AS20:AS83" si="146">_xlfn.POISSON.DIST(1,K20,FALSE) * _xlfn.POISSON.DIST(5,L20,FALSE)</f>
        <v>5.3706835872541713E-4</v>
      </c>
      <c r="AT20" s="5">
        <f t="shared" ref="AT20:AT83" si="147">_xlfn.POISSON.DIST(2,K20,FALSE) * _xlfn.POISSON.DIST(5,L20,FALSE)</f>
        <v>5.5501085935222294E-4</v>
      </c>
      <c r="AU20" s="5">
        <f t="shared" ref="AU20:AU83" si="148">_xlfn.POISSON.DIST(3,K20,FALSE) * _xlfn.POISSON.DIST(5,L20,FALSE)</f>
        <v>3.8236852471931553E-4</v>
      </c>
      <c r="AV20" s="5">
        <f t="shared" ref="AV20:AV83" si="149">_xlfn.POISSON.DIST(4,K20,FALSE) * _xlfn.POISSON.DIST(5,L20,FALSE)</f>
        <v>1.9757138923371992E-4</v>
      </c>
      <c r="AW20" s="5">
        <f t="shared" ref="AW20:AW83" si="150">_xlfn.POISSON.DIST(6,K20,FALSE) * _xlfn.POISSON.DIST(6,L20,FALSE)</f>
        <v>4.2464278673846496E-6</v>
      </c>
      <c r="AX20" s="5">
        <f t="shared" ref="AX20:AX83" si="151">_xlfn.POISSON.DIST(6,K20,FALSE) * _xlfn.POISSON.DIST(0,L20,FALSE)</f>
        <v>5.5404615529523115E-3</v>
      </c>
      <c r="AY20" s="5">
        <f t="shared" ref="AY20:AY83" si="152">_xlfn.POISSON.DIST(6,K20,FALSE) * _xlfn.POISSON.DIST(1,L20,FALSE)</f>
        <v>5.0178113464571508E-3</v>
      </c>
      <c r="AZ20" s="5">
        <f t="shared" ref="AZ20:AZ83" si="153">_xlfn.POISSON.DIST(6,K20,FALSE) * _xlfn.POISSON.DIST(2,L20,FALSE)</f>
        <v>2.2722322380540161E-3</v>
      </c>
      <c r="BA20" s="5">
        <f t="shared" ref="BA20:BA83" si="154">_xlfn.POISSON.DIST(6,K20,FALSE) * _xlfn.POISSON.DIST(3,L20,FALSE)</f>
        <v>6.8596166564364124E-4</v>
      </c>
      <c r="BB20" s="5">
        <f t="shared" ref="BB20:BB83" si="155">_xlfn.POISSON.DIST(6,K20,FALSE) * _xlfn.POISSON.DIST(4,L20,FALSE)</f>
        <v>1.5531315379614796E-4</v>
      </c>
      <c r="BC20" s="5">
        <f t="shared" ref="BC20:BC83" si="156">_xlfn.POISSON.DIST(6,K20,FALSE) * _xlfn.POISSON.DIST(5,L20,FALSE)</f>
        <v>2.8132389257608986E-5</v>
      </c>
      <c r="BD20" s="5">
        <f t="shared" ref="BD20:BD83" si="157">_xlfn.POISSON.DIST(0,K20,FALSE) * _xlfn.POISSON.DIST(6,L20,FALSE)</f>
        <v>3.922335968828175E-5</v>
      </c>
      <c r="BE20" s="5">
        <f t="shared" ref="BE20:BE83" si="158">_xlfn.POISSON.DIST(1,K20,FALSE) * _xlfn.POISSON.DIST(6,L20,FALSE)</f>
        <v>8.106748503649777E-5</v>
      </c>
      <c r="BF20" s="5">
        <f t="shared" ref="BF20:BF83" si="159">_xlfn.POISSON.DIST(2,K20,FALSE) * _xlfn.POISSON.DIST(6,L20,FALSE)</f>
        <v>8.3775805825555064E-5</v>
      </c>
      <c r="BG20" s="5">
        <f t="shared" ref="BG20:BG83" si="160">_xlfn.POISSON.DIST(3,K20,FALSE) * _xlfn.POISSON.DIST(6,L20,FALSE)</f>
        <v>5.7716404536798964E-5</v>
      </c>
      <c r="BH20" s="5">
        <f t="shared" ref="BH20:BH83" si="161">_xlfn.POISSON.DIST(4,K20,FALSE) * _xlfn.POISSON.DIST(6,L20,FALSE)</f>
        <v>2.9822303586000977E-5</v>
      </c>
      <c r="BI20" s="5">
        <f t="shared" ref="BI20:BI83" si="162">_xlfn.POISSON.DIST(5,K20,FALSE) * _xlfn.POISSON.DIST(6,L20,FALSE)</f>
        <v>1.232744552697921E-5</v>
      </c>
      <c r="BJ20" s="8">
        <f t="shared" ref="BJ20:BJ83" si="163">SUM(N20,Q20,T20,W20,X20,Y20,AD20,AE20,AF20,AG20,AM20,AN20,AO20,AP20,AQ20,AX20,AY20,AZ20,BA20,BB20,BC20)</f>
        <v>0.63677420230371351</v>
      </c>
      <c r="BK20" s="8">
        <f t="shared" ref="BK20:BK83" si="164">SUM(M20,P20,S20,V20,AC20,AL20,AY20)</f>
        <v>0.20731131866107125</v>
      </c>
      <c r="BL20" s="8">
        <f t="shared" ref="BL20:BL83" si="165">SUM(O20,R20,U20,AA20,AB20,AH20,AI20,AJ20,AK20,AR20,AS20,AT20,AU20,AV20,BD20,BE20,BF20,BG20,BH20,BI20)</f>
        <v>0.14915427480504126</v>
      </c>
      <c r="BM20" s="8">
        <f t="shared" ref="BM20:BM83" si="166">SUM(S20:BI20)</f>
        <v>0.56517911584635949</v>
      </c>
      <c r="BN20" s="8">
        <f t="shared" ref="BN20:BN83" si="167">SUM(M20:R20)</f>
        <v>0.42938319841054712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1.2585470085470101</v>
      </c>
      <c r="F21">
        <f>VLOOKUP(B21,home!$B$2:$E$405,3,FALSE)</f>
        <v>1.17</v>
      </c>
      <c r="G21">
        <f>VLOOKUP(C21,away!$B$2:$E$405,4,FALSE)</f>
        <v>1.25</v>
      </c>
      <c r="H21">
        <f>VLOOKUP(A21,away!$A$2:$E$405,3,FALSE)</f>
        <v>1.1004273504273501</v>
      </c>
      <c r="I21">
        <f>VLOOKUP(C21,away!$B$2:$E$405,3,FALSE)</f>
        <v>0.88</v>
      </c>
      <c r="J21">
        <f>VLOOKUP(B21,home!$B$2:$E$405,4,FALSE)</f>
        <v>1.05</v>
      </c>
      <c r="K21" s="3">
        <f t="shared" si="112"/>
        <v>1.8406250000000022</v>
      </c>
      <c r="L21" s="3">
        <f t="shared" si="113"/>
        <v>1.0167948717948714</v>
      </c>
      <c r="M21" s="5">
        <f t="shared" si="114"/>
        <v>5.7416711793979898E-2</v>
      </c>
      <c r="N21" s="5">
        <f t="shared" si="115"/>
        <v>0.10568263514579437</v>
      </c>
      <c r="O21" s="5">
        <f t="shared" si="116"/>
        <v>5.8381018107442867E-2</v>
      </c>
      <c r="P21" s="5">
        <f t="shared" si="117"/>
        <v>0.10745756145401215</v>
      </c>
      <c r="Q21" s="5">
        <f t="shared" si="118"/>
        <v>9.7261050157614021E-2</v>
      </c>
      <c r="R21" s="5">
        <f t="shared" si="119"/>
        <v>2.9680759910905713E-2</v>
      </c>
      <c r="S21" s="5">
        <f t="shared" si="120"/>
        <v>5.0277729048102286E-2</v>
      </c>
      <c r="T21" s="5">
        <f t="shared" si="121"/>
        <v>9.8894537025645712E-2</v>
      </c>
      <c r="U21" s="5">
        <f t="shared" si="122"/>
        <v>5.4631148711010893E-2</v>
      </c>
      <c r="V21" s="5">
        <f t="shared" si="123"/>
        <v>1.0455187058779127E-2</v>
      </c>
      <c r="W21" s="5">
        <f t="shared" si="124"/>
        <v>5.9673706815452837E-2</v>
      </c>
      <c r="X21" s="5">
        <f t="shared" si="125"/>
        <v>6.0675919070943114E-2</v>
      </c>
      <c r="Y21" s="5">
        <f t="shared" si="126"/>
        <v>3.0847481676387793E-2</v>
      </c>
      <c r="Z21" s="5">
        <f t="shared" si="127"/>
        <v>1.0059748156127915E-2</v>
      </c>
      <c r="AA21" s="5">
        <f t="shared" si="128"/>
        <v>1.8516223949872963E-2</v>
      </c>
      <c r="AB21" s="5">
        <f t="shared" si="129"/>
        <v>1.7040712353867487E-2</v>
      </c>
      <c r="AC21" s="5">
        <f t="shared" si="130"/>
        <v>1.2229550321442169E-3</v>
      </c>
      <c r="AD21" s="5">
        <f t="shared" si="131"/>
        <v>2.7459229151798263E-2</v>
      </c>
      <c r="AE21" s="5">
        <f t="shared" si="132"/>
        <v>2.7920403384988711E-2</v>
      </c>
      <c r="AF21" s="5">
        <f t="shared" si="133"/>
        <v>1.4194661490150343E-2</v>
      </c>
      <c r="AG21" s="5">
        <f t="shared" si="134"/>
        <v>4.8110196700163399E-3</v>
      </c>
      <c r="AH21" s="5">
        <f t="shared" si="135"/>
        <v>2.5571750841746938E-3</v>
      </c>
      <c r="AI21" s="5">
        <f t="shared" si="136"/>
        <v>4.7068003893090508E-3</v>
      </c>
      <c r="AJ21" s="5">
        <f t="shared" si="137"/>
        <v>4.3317272332859926E-3</v>
      </c>
      <c r="AK21" s="5">
        <f t="shared" si="138"/>
        <v>2.6576951462556797E-3</v>
      </c>
      <c r="AL21" s="5">
        <f t="shared" si="139"/>
        <v>9.1552275576958043E-5</v>
      </c>
      <c r="AM21" s="5">
        <f t="shared" si="140"/>
        <v>1.0108428731505746E-2</v>
      </c>
      <c r="AN21" s="5">
        <f t="shared" si="141"/>
        <v>1.0278198496098978E-2</v>
      </c>
      <c r="AO21" s="5">
        <f t="shared" si="142"/>
        <v>5.2254097610615995E-3</v>
      </c>
      <c r="AP21" s="5">
        <f t="shared" si="143"/>
        <v>1.7710566160247668E-3</v>
      </c>
      <c r="AQ21" s="5">
        <f t="shared" si="144"/>
        <v>4.5020032120809028E-4</v>
      </c>
      <c r="AR21" s="5">
        <f t="shared" si="145"/>
        <v>5.2002450237408949E-4</v>
      </c>
      <c r="AS21" s="5">
        <f t="shared" si="146"/>
        <v>9.5717009968230974E-4</v>
      </c>
      <c r="AT21" s="5">
        <f t="shared" si="147"/>
        <v>8.8089560736387689E-4</v>
      </c>
      <c r="AU21" s="5">
        <f t="shared" si="148"/>
        <v>5.4046615910137929E-4</v>
      </c>
      <c r="AV21" s="5">
        <f t="shared" si="149"/>
        <v>2.4869888102399442E-4</v>
      </c>
      <c r="AW21" s="5">
        <f t="shared" si="150"/>
        <v>4.7595435640013264E-6</v>
      </c>
      <c r="AX21" s="5">
        <f t="shared" si="151"/>
        <v>3.1009711056546297E-3</v>
      </c>
      <c r="AY21" s="5">
        <f t="shared" si="152"/>
        <v>3.1530515178136999E-3</v>
      </c>
      <c r="AZ21" s="5">
        <f t="shared" si="153"/>
        <v>1.6030033069090025E-3</v>
      </c>
      <c r="BA21" s="5">
        <f t="shared" si="154"/>
        <v>5.4330851397843159E-4</v>
      </c>
      <c r="BB21" s="5">
        <f t="shared" si="155"/>
        <v>1.381083277039403E-4</v>
      </c>
      <c r="BC21" s="5">
        <f t="shared" si="156"/>
        <v>2.8085567872306422E-5</v>
      </c>
      <c r="BD21" s="5">
        <f t="shared" si="157"/>
        <v>8.812637453694233E-5</v>
      </c>
      <c r="BE21" s="5">
        <f t="shared" si="158"/>
        <v>1.6220760813205967E-4</v>
      </c>
      <c r="BF21" s="5">
        <f t="shared" si="159"/>
        <v>1.4928168935903638E-4</v>
      </c>
      <c r="BG21" s="5">
        <f t="shared" si="160"/>
        <v>9.1590536492158894E-5</v>
      </c>
      <c r="BH21" s="5">
        <f t="shared" si="161"/>
        <v>4.2145957807720056E-5</v>
      </c>
      <c r="BI21" s="5">
        <f t="shared" si="162"/>
        <v>1.5514980717966957E-5</v>
      </c>
      <c r="BJ21" s="8">
        <f t="shared" si="163"/>
        <v>0.56382046585462264</v>
      </c>
      <c r="BK21" s="8">
        <f t="shared" si="164"/>
        <v>0.23007474818040835</v>
      </c>
      <c r="BL21" s="8">
        <f t="shared" si="165"/>
        <v>0.19619938328271685</v>
      </c>
      <c r="BM21" s="8">
        <f t="shared" si="166"/>
        <v>0.54112631692987723</v>
      </c>
      <c r="BN21" s="8">
        <f t="shared" si="167"/>
        <v>0.45587973656974901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1.2585470085470101</v>
      </c>
      <c r="F22">
        <f>VLOOKUP(B22,home!$B$2:$E$405,3,FALSE)</f>
        <v>1.1299999999999999</v>
      </c>
      <c r="G22">
        <f>VLOOKUP(C22,away!$B$2:$E$405,4,FALSE)</f>
        <v>0.99</v>
      </c>
      <c r="H22">
        <f>VLOOKUP(A22,away!$A$2:$E$405,3,FALSE)</f>
        <v>1.1004273504273501</v>
      </c>
      <c r="I22">
        <f>VLOOKUP(C22,away!$B$2:$E$405,3,FALSE)</f>
        <v>0.99</v>
      </c>
      <c r="J22">
        <f>VLOOKUP(B22,home!$B$2:$E$405,4,FALSE)</f>
        <v>1.2</v>
      </c>
      <c r="K22" s="3">
        <f t="shared" si="112"/>
        <v>1.4079365384615401</v>
      </c>
      <c r="L22" s="3">
        <f t="shared" si="113"/>
        <v>1.3073076923076918</v>
      </c>
      <c r="M22" s="5">
        <f t="shared" si="114"/>
        <v>6.6188785694831262E-2</v>
      </c>
      <c r="N22" s="5">
        <f t="shared" si="115"/>
        <v>9.3189609816153429E-2</v>
      </c>
      <c r="O22" s="5">
        <f t="shared" si="116"/>
        <v>8.6529108683358211E-2</v>
      </c>
      <c r="P22" s="5">
        <f t="shared" si="117"/>
        <v>0.12182749375580974</v>
      </c>
      <c r="Q22" s="5">
        <f t="shared" si="118"/>
        <v>6.5602528332568313E-2</v>
      </c>
      <c r="R22" s="5">
        <f t="shared" si="119"/>
        <v>5.6560084695141261E-2</v>
      </c>
      <c r="S22" s="5">
        <f t="shared" si="120"/>
        <v>5.6059112125322205E-2</v>
      </c>
      <c r="T22" s="5">
        <f t="shared" si="121"/>
        <v>8.5762689923999838E-2</v>
      </c>
      <c r="U22" s="5">
        <f t="shared" si="122"/>
        <v>7.9633009860768725E-2</v>
      </c>
      <c r="V22" s="5">
        <f t="shared" si="123"/>
        <v>1.1464750344554138E-2</v>
      </c>
      <c r="W22" s="5">
        <f t="shared" si="124"/>
        <v>3.0788065551627112E-2</v>
      </c>
      <c r="X22" s="5">
        <f t="shared" si="125"/>
        <v>4.0249474926915572E-2</v>
      </c>
      <c r="Y22" s="5">
        <f t="shared" si="126"/>
        <v>2.6309224091651161E-2</v>
      </c>
      <c r="Z22" s="5">
        <f t="shared" si="127"/>
        <v>2.4647144599844243E-2</v>
      </c>
      <c r="AA22" s="5">
        <f t="shared" si="128"/>
        <v>3.4701615450865746E-2</v>
      </c>
      <c r="AB22" s="5">
        <f t="shared" si="129"/>
        <v>2.4428836168457708E-2</v>
      </c>
      <c r="AC22" s="5">
        <f t="shared" si="130"/>
        <v>1.3188807083695285E-3</v>
      </c>
      <c r="AD22" s="5">
        <f t="shared" si="131"/>
        <v>1.083691060967122E-2</v>
      </c>
      <c r="AE22" s="5">
        <f t="shared" si="132"/>
        <v>1.4167176600874022E-2</v>
      </c>
      <c r="AF22" s="5">
        <f t="shared" si="133"/>
        <v>9.2604294743020774E-3</v>
      </c>
      <c r="AG22" s="5">
        <f t="shared" si="134"/>
        <v>4.0354102286093273E-3</v>
      </c>
      <c r="AH22" s="5">
        <f t="shared" si="135"/>
        <v>8.0553504321990901E-3</v>
      </c>
      <c r="AI22" s="5">
        <f t="shared" si="136"/>
        <v>1.1341422203605057E-2</v>
      </c>
      <c r="AJ22" s="5">
        <f t="shared" si="137"/>
        <v>7.9840013592872797E-3</v>
      </c>
      <c r="AK22" s="5">
        <f t="shared" si="138"/>
        <v>3.7469890789557205E-3</v>
      </c>
      <c r="AL22" s="5">
        <f t="shared" si="139"/>
        <v>9.7101603890638495E-5</v>
      </c>
      <c r="AM22" s="5">
        <f t="shared" si="140"/>
        <v>3.0515364822795267E-3</v>
      </c>
      <c r="AN22" s="5">
        <f t="shared" si="141"/>
        <v>3.9892971166415794E-3</v>
      </c>
      <c r="AO22" s="5">
        <f t="shared" si="142"/>
        <v>2.6076194037432171E-3</v>
      </c>
      <c r="AP22" s="5">
        <f t="shared" si="143"/>
        <v>1.1363203017081016E-3</v>
      </c>
      <c r="AQ22" s="5">
        <f t="shared" si="144"/>
        <v>3.7138006783709953E-4</v>
      </c>
      <c r="AR22" s="5">
        <f t="shared" si="145"/>
        <v>2.1061643168495915E-3</v>
      </c>
      <c r="AS22" s="5">
        <f t="shared" si="146"/>
        <v>2.9653456976964278E-3</v>
      </c>
      <c r="AT22" s="5">
        <f t="shared" si="147"/>
        <v>2.0875092784782647E-3</v>
      </c>
      <c r="AU22" s="5">
        <f t="shared" si="148"/>
        <v>9.7969352918234509E-4</v>
      </c>
      <c r="AV22" s="5">
        <f t="shared" si="149"/>
        <v>3.4483657905754031E-4</v>
      </c>
      <c r="AW22" s="5">
        <f t="shared" si="150"/>
        <v>4.9646061293891654E-6</v>
      </c>
      <c r="AX22" s="5">
        <f t="shared" si="151"/>
        <v>7.1606161864162408E-4</v>
      </c>
      <c r="AY22" s="5">
        <f t="shared" si="152"/>
        <v>9.361128622164919E-4</v>
      </c>
      <c r="AZ22" s="5">
        <f t="shared" si="153"/>
        <v>6.1189377282189542E-4</v>
      </c>
      <c r="BA22" s="5">
        <f t="shared" si="154"/>
        <v>2.6664447869507974E-4</v>
      </c>
      <c r="BB22" s="5">
        <f t="shared" si="155"/>
        <v>8.7146594527363032E-5</v>
      </c>
      <c r="BC22" s="5">
        <f t="shared" si="156"/>
        <v>2.278548267680821E-5</v>
      </c>
      <c r="BD22" s="5">
        <f t="shared" si="157"/>
        <v>4.5890080211357374E-4</v>
      </c>
      <c r="BE22" s="5">
        <f t="shared" si="158"/>
        <v>6.4610320682500914E-4</v>
      </c>
      <c r="BF22" s="5">
        <f t="shared" si="159"/>
        <v>4.5483615625305202E-4</v>
      </c>
      <c r="BG22" s="5">
        <f t="shared" si="160"/>
        <v>2.1346014780069137E-4</v>
      </c>
      <c r="BH22" s="5">
        <f t="shared" si="161"/>
        <v>7.5134585398498572E-5</v>
      </c>
      <c r="BI22" s="5">
        <f t="shared" si="162"/>
        <v>2.1156945616941008E-5</v>
      </c>
      <c r="BJ22" s="8">
        <f t="shared" si="163"/>
        <v>0.3939983177381608</v>
      </c>
      <c r="BK22" s="8">
        <f t="shared" si="164"/>
        <v>0.25789223709499404</v>
      </c>
      <c r="BL22" s="8">
        <f t="shared" si="165"/>
        <v>0.32333355917791068</v>
      </c>
      <c r="BM22" s="8">
        <f t="shared" si="166"/>
        <v>0.50904249937696044</v>
      </c>
      <c r="BN22" s="8">
        <f t="shared" si="167"/>
        <v>0.48989761097786222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1.2585470085470101</v>
      </c>
      <c r="F23">
        <f>VLOOKUP(B23,home!$B$2:$E$405,3,FALSE)</f>
        <v>0.93</v>
      </c>
      <c r="G23">
        <f>VLOOKUP(C23,away!$B$2:$E$405,4,FALSE)</f>
        <v>0.87</v>
      </c>
      <c r="H23">
        <f>VLOOKUP(A23,away!$A$2:$E$405,3,FALSE)</f>
        <v>1.1004273504273501</v>
      </c>
      <c r="I23">
        <f>VLOOKUP(C23,away!$B$2:$E$405,3,FALSE)</f>
        <v>0.79</v>
      </c>
      <c r="J23">
        <f>VLOOKUP(B23,home!$B$2:$E$405,4,FALSE)</f>
        <v>0.76</v>
      </c>
      <c r="K23" s="3">
        <f t="shared" si="112"/>
        <v>1.0182903846153859</v>
      </c>
      <c r="L23" s="3">
        <f t="shared" si="113"/>
        <v>0.66069658119658103</v>
      </c>
      <c r="M23" s="5">
        <f t="shared" si="114"/>
        <v>0.1865628749132516</v>
      </c>
      <c r="N23" s="5">
        <f t="shared" si="115"/>
        <v>0.18997518165036709</v>
      </c>
      <c r="O23" s="5">
        <f t="shared" si="116"/>
        <v>0.12326145363339071</v>
      </c>
      <c r="P23" s="5">
        <f t="shared" si="117"/>
        <v>0.12551595302859697</v>
      </c>
      <c r="Q23" s="5">
        <f t="shared" si="118"/>
        <v>9.6724950395065054E-2</v>
      </c>
      <c r="R23" s="5">
        <f t="shared" si="119"/>
        <v>4.0719210504451063E-2</v>
      </c>
      <c r="S23" s="5">
        <f t="shared" si="120"/>
        <v>2.1111186338657155E-2</v>
      </c>
      <c r="T23" s="5">
        <f t="shared" si="121"/>
        <v>6.3905844042428356E-2</v>
      </c>
      <c r="U23" s="5">
        <f t="shared" si="122"/>
        <v>4.1463980525812336E-2</v>
      </c>
      <c r="V23" s="5">
        <f t="shared" si="123"/>
        <v>1.5781338383123033E-3</v>
      </c>
      <c r="W23" s="5">
        <f t="shared" si="124"/>
        <v>3.2831362313231638E-2</v>
      </c>
      <c r="X23" s="5">
        <f t="shared" si="125"/>
        <v>2.1691568836378412E-2</v>
      </c>
      <c r="Y23" s="5">
        <f t="shared" si="126"/>
        <v>7.1657726854927589E-3</v>
      </c>
      <c r="Z23" s="5">
        <f t="shared" si="127"/>
        <v>8.9676810564382446E-3</v>
      </c>
      <c r="AA23" s="5">
        <f t="shared" si="128"/>
        <v>9.1317033920686082E-3</v>
      </c>
      <c r="AB23" s="5">
        <f t="shared" si="129"/>
        <v>4.649362879651584E-3</v>
      </c>
      <c r="AC23" s="5">
        <f t="shared" si="130"/>
        <v>6.6358651478271941E-5</v>
      </c>
      <c r="AD23" s="5">
        <f t="shared" si="131"/>
        <v>8.3579651393469317E-3</v>
      </c>
      <c r="AE23" s="5">
        <f t="shared" si="132"/>
        <v>5.5220789933267227E-3</v>
      </c>
      <c r="AF23" s="5">
        <f t="shared" si="133"/>
        <v>1.8242093559942118E-3</v>
      </c>
      <c r="AG23" s="5">
        <f t="shared" si="134"/>
        <v>4.0174962829739758E-4</v>
      </c>
      <c r="AH23" s="5">
        <f t="shared" si="135"/>
        <v>1.4812290538125229E-3</v>
      </c>
      <c r="AI23" s="5">
        <f t="shared" si="136"/>
        <v>1.5083213029102379E-3</v>
      </c>
      <c r="AJ23" s="5">
        <f t="shared" si="137"/>
        <v>7.679545398320231E-4</v>
      </c>
      <c r="AK23" s="5">
        <f t="shared" si="138"/>
        <v>2.6066690791089414E-4</v>
      </c>
      <c r="AL23" s="5">
        <f t="shared" si="139"/>
        <v>1.7857935317218271E-6</v>
      </c>
      <c r="AM23" s="5">
        <f t="shared" si="140"/>
        <v>1.7021671072695156E-3</v>
      </c>
      <c r="AN23" s="5">
        <f t="shared" si="141"/>
        <v>1.1246159883982428E-3</v>
      </c>
      <c r="AO23" s="5">
        <f t="shared" si="142"/>
        <v>3.7151496934686643E-4</v>
      </c>
      <c r="AP23" s="5">
        <f t="shared" si="143"/>
        <v>8.1819556703609098E-5</v>
      </c>
      <c r="AQ23" s="5">
        <f t="shared" si="144"/>
        <v>1.3514475347273582E-5</v>
      </c>
      <c r="AR23" s="5">
        <f t="shared" si="145"/>
        <v>1.9572859436459616E-4</v>
      </c>
      <c r="AS23" s="5">
        <f t="shared" si="146"/>
        <v>1.9930854563575344E-4</v>
      </c>
      <c r="AT23" s="5">
        <f t="shared" si="147"/>
        <v>1.0147698779628229E-4</v>
      </c>
      <c r="AU23" s="5">
        <f t="shared" si="148"/>
        <v>3.4444346977562368E-5</v>
      </c>
      <c r="AV23" s="5">
        <f t="shared" si="149"/>
        <v>8.7685868329019468E-6</v>
      </c>
      <c r="AW23" s="5">
        <f t="shared" si="150"/>
        <v>3.3373553189298276E-8</v>
      </c>
      <c r="AX23" s="5">
        <f t="shared" si="151"/>
        <v>2.8888339972352216E-4</v>
      </c>
      <c r="AY23" s="5">
        <f t="shared" si="152"/>
        <v>1.9086427456177643E-4</v>
      </c>
      <c r="AZ23" s="5">
        <f t="shared" si="153"/>
        <v>6.3051686837765621E-5</v>
      </c>
      <c r="BA23" s="5">
        <f t="shared" si="154"/>
        <v>1.3886011310796406E-5</v>
      </c>
      <c r="BB23" s="5">
        <f t="shared" si="155"/>
        <v>2.2936100498750599E-6</v>
      </c>
      <c r="BC23" s="5">
        <f t="shared" si="156"/>
        <v>3.0307606371011446E-7</v>
      </c>
      <c r="BD23" s="5">
        <f t="shared" si="157"/>
        <v>2.155286885651683E-5</v>
      </c>
      <c r="BE23" s="5">
        <f t="shared" si="158"/>
        <v>2.1947079117467493E-5</v>
      </c>
      <c r="BF23" s="5">
        <f t="shared" si="159"/>
        <v>1.1174249817855138E-5</v>
      </c>
      <c r="BG23" s="5">
        <f t="shared" si="160"/>
        <v>3.7928770482707048E-6</v>
      </c>
      <c r="BH23" s="5">
        <f t="shared" si="161"/>
        <v>9.6556255707061135E-7</v>
      </c>
      <c r="BI23" s="5">
        <f t="shared" si="162"/>
        <v>1.9664461352192974E-7</v>
      </c>
      <c r="BJ23" s="8">
        <f t="shared" si="163"/>
        <v>0.43225359719554152</v>
      </c>
      <c r="BK23" s="8">
        <f t="shared" si="164"/>
        <v>0.33502715683838979</v>
      </c>
      <c r="BL23" s="8">
        <f t="shared" si="165"/>
        <v>0.22384323908345774</v>
      </c>
      <c r="BM23" s="8">
        <f t="shared" si="166"/>
        <v>0.23714121914769626</v>
      </c>
      <c r="BN23" s="8">
        <f t="shared" si="167"/>
        <v>0.76275962412512244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1.2585470085470101</v>
      </c>
      <c r="F24">
        <f>VLOOKUP(B24,home!$B$2:$E$405,3,FALSE)</f>
        <v>1.03</v>
      </c>
      <c r="G24">
        <f>VLOOKUP(C24,away!$B$2:$E$405,4,FALSE)</f>
        <v>0.97</v>
      </c>
      <c r="H24">
        <f>VLOOKUP(A24,away!$A$2:$E$405,3,FALSE)</f>
        <v>1.1004273504273501</v>
      </c>
      <c r="I24">
        <f>VLOOKUP(C24,away!$B$2:$E$405,3,FALSE)</f>
        <v>0.71</v>
      </c>
      <c r="J24">
        <f>VLOOKUP(B24,home!$B$2:$E$405,4,FALSE)</f>
        <v>0.68</v>
      </c>
      <c r="K24" s="3">
        <f t="shared" si="112"/>
        <v>1.2574143162393177</v>
      </c>
      <c r="L24" s="3">
        <f t="shared" si="113"/>
        <v>0.53128632478632465</v>
      </c>
      <c r="M24" s="5">
        <f t="shared" si="114"/>
        <v>0.16717725186516671</v>
      </c>
      <c r="N24" s="5">
        <f t="shared" si="115"/>
        <v>0.21021106984480684</v>
      </c>
      <c r="O24" s="5">
        <f t="shared" si="116"/>
        <v>8.8818987731322172E-2</v>
      </c>
      <c r="P24" s="5">
        <f t="shared" si="117"/>
        <v>0.11168226672724881</v>
      </c>
      <c r="Q24" s="5">
        <f t="shared" si="118"/>
        <v>0.13216120432742165</v>
      </c>
      <c r="R24" s="5">
        <f t="shared" si="119"/>
        <v>2.3594156781507905E-2</v>
      </c>
      <c r="S24" s="5">
        <f t="shared" si="120"/>
        <v>1.8652251670275278E-2</v>
      </c>
      <c r="T24" s="5">
        <f t="shared" si="121"/>
        <v>7.0215440526450346E-2</v>
      </c>
      <c r="U24" s="5">
        <f t="shared" si="122"/>
        <v>2.9667630516663025E-2</v>
      </c>
      <c r="V24" s="5">
        <f t="shared" si="123"/>
        <v>1.3845090384689135E-3</v>
      </c>
      <c r="W24" s="5">
        <f t="shared" si="124"/>
        <v>5.5393796790909888E-2</v>
      </c>
      <c r="X24" s="5">
        <f t="shared" si="125"/>
        <v>2.9429966713003016E-2</v>
      </c>
      <c r="Y24" s="5">
        <f t="shared" si="126"/>
        <v>7.8178694267676211E-3</v>
      </c>
      <c r="Z24" s="5">
        <f t="shared" si="127"/>
        <v>4.178417614293225E-3</v>
      </c>
      <c r="AA24" s="5">
        <f t="shared" si="128"/>
        <v>5.2540021274388362E-3</v>
      </c>
      <c r="AB24" s="5">
        <f t="shared" si="129"/>
        <v>3.3032287462967129E-3</v>
      </c>
      <c r="AC24" s="5">
        <f t="shared" si="130"/>
        <v>5.7807322017292745E-5</v>
      </c>
      <c r="AD24" s="5">
        <f t="shared" si="131"/>
        <v>1.7413238278935417E-2</v>
      </c>
      <c r="AE24" s="5">
        <f t="shared" si="132"/>
        <v>9.2514153678441412E-3</v>
      </c>
      <c r="AF24" s="5">
        <f t="shared" si="133"/>
        <v>2.4575752349268189E-3</v>
      </c>
      <c r="AG24" s="5">
        <f t="shared" si="134"/>
        <v>4.3522537148338601E-4</v>
      </c>
      <c r="AH24" s="5">
        <f t="shared" si="135"/>
        <v>5.5498403443007241E-4</v>
      </c>
      <c r="AI24" s="5">
        <f t="shared" si="136"/>
        <v>6.9784487017662746E-4</v>
      </c>
      <c r="AJ24" s="5">
        <f t="shared" si="137"/>
        <v>4.3874006513712981E-4</v>
      </c>
      <c r="AK24" s="5">
        <f t="shared" si="138"/>
        <v>1.8389267967039929E-4</v>
      </c>
      <c r="AL24" s="5">
        <f t="shared" si="139"/>
        <v>1.5447203933057208E-6</v>
      </c>
      <c r="AM24" s="5">
        <f t="shared" si="140"/>
        <v>4.3791310208039736E-3</v>
      </c>
      <c r="AN24" s="5">
        <f t="shared" si="141"/>
        <v>2.3265724258007292E-3</v>
      </c>
      <c r="AO24" s="5">
        <f t="shared" si="142"/>
        <v>6.1803805672643671E-4</v>
      </c>
      <c r="AP24" s="5">
        <f t="shared" si="143"/>
        <v>1.0945172257875687E-4</v>
      </c>
      <c r="AQ24" s="5">
        <f t="shared" si="144"/>
        <v>1.4537550857600028E-5</v>
      </c>
      <c r="AR24" s="5">
        <f t="shared" si="145"/>
        <v>5.8971085593488069E-5</v>
      </c>
      <c r="AS24" s="5">
        <f t="shared" si="146"/>
        <v>7.4151087269426076E-5</v>
      </c>
      <c r="AT24" s="5">
        <f t="shared" si="147"/>
        <v>4.6619319348643696E-5</v>
      </c>
      <c r="AU24" s="5">
        <f t="shared" si="148"/>
        <v>1.953993318743907E-5</v>
      </c>
      <c r="AV24" s="5">
        <f t="shared" si="149"/>
        <v>6.1424479320614129E-6</v>
      </c>
      <c r="AW24" s="5">
        <f t="shared" si="150"/>
        <v>2.8665163116033877E-8</v>
      </c>
      <c r="AX24" s="5">
        <f t="shared" si="151"/>
        <v>9.1773033970776936E-4</v>
      </c>
      <c r="AY24" s="5">
        <f t="shared" si="152"/>
        <v>4.8757757932824596E-4</v>
      </c>
      <c r="AZ24" s="5">
        <f t="shared" si="153"/>
        <v>1.2952165008475822E-4</v>
      </c>
      <c r="BA24" s="5">
        <f t="shared" si="154"/>
        <v>2.2937693817930518E-5</v>
      </c>
      <c r="BB24" s="5">
        <f t="shared" si="155"/>
        <v>3.0466207619005756E-6</v>
      </c>
      <c r="BC24" s="5">
        <f t="shared" si="156"/>
        <v>3.2372558952157397E-7</v>
      </c>
      <c r="BD24" s="5">
        <f t="shared" si="157"/>
        <v>5.2217552222706729E-6</v>
      </c>
      <c r="BE24" s="5">
        <f t="shared" si="158"/>
        <v>6.5659097723805647E-6</v>
      </c>
      <c r="BF24" s="5">
        <f t="shared" si="159"/>
        <v>4.1280344734634813E-6</v>
      </c>
      <c r="BG24" s="5">
        <f t="shared" si="160"/>
        <v>1.730216548287472E-6</v>
      </c>
      <c r="BH24" s="5">
        <f t="shared" si="161"/>
        <v>5.4389976450271097E-7</v>
      </c>
      <c r="BI24" s="5">
        <f t="shared" si="162"/>
        <v>1.3678147009698032E-7</v>
      </c>
      <c r="BJ24" s="8">
        <f t="shared" si="163"/>
        <v>0.54379567026860665</v>
      </c>
      <c r="BK24" s="8">
        <f t="shared" si="164"/>
        <v>0.29944320892289861</v>
      </c>
      <c r="BL24" s="8">
        <f t="shared" si="165"/>
        <v>0.15273721802322499</v>
      </c>
      <c r="BM24" s="8">
        <f t="shared" si="166"/>
        <v>0.26602202863738433</v>
      </c>
      <c r="BN24" s="8">
        <f t="shared" si="167"/>
        <v>0.73364493727747404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1.2585470085470101</v>
      </c>
      <c r="F25">
        <f>VLOOKUP(B25,home!$B$2:$E$405,3,FALSE)</f>
        <v>1.25</v>
      </c>
      <c r="G25">
        <f>VLOOKUP(C25,away!$B$2:$E$405,4,FALSE)</f>
        <v>1.03</v>
      </c>
      <c r="H25">
        <f>VLOOKUP(A25,away!$A$2:$E$405,3,FALSE)</f>
        <v>1.1004273504273501</v>
      </c>
      <c r="I25">
        <f>VLOOKUP(C25,away!$B$2:$E$405,3,FALSE)</f>
        <v>0.44</v>
      </c>
      <c r="J25">
        <f>VLOOKUP(B25,home!$B$2:$E$405,4,FALSE)</f>
        <v>0.91</v>
      </c>
      <c r="K25" s="3">
        <f t="shared" si="112"/>
        <v>1.6203792735042755</v>
      </c>
      <c r="L25" s="3">
        <f t="shared" si="113"/>
        <v>0.44061111111111095</v>
      </c>
      <c r="M25" s="5">
        <f t="shared" si="114"/>
        <v>0.12732780393059459</v>
      </c>
      <c r="N25" s="5">
        <f t="shared" si="115"/>
        <v>0.20631933442995168</v>
      </c>
      <c r="O25" s="5">
        <f t="shared" si="116"/>
        <v>5.6102045165196956E-2</v>
      </c>
      <c r="P25" s="5">
        <f t="shared" si="117"/>
        <v>9.0906591186885891E-2</v>
      </c>
      <c r="Q25" s="5">
        <f t="shared" si="118"/>
        <v>0.16715778661674544</v>
      </c>
      <c r="R25" s="5">
        <f t="shared" si="119"/>
        <v>1.235959222792158E-2</v>
      </c>
      <c r="S25" s="5">
        <f t="shared" si="120"/>
        <v>1.6225851829118662E-2</v>
      </c>
      <c r="T25" s="5">
        <f t="shared" si="121"/>
        <v>7.3651578092078188E-2</v>
      </c>
      <c r="U25" s="5">
        <f t="shared" si="122"/>
        <v>2.0027227075088659E-2</v>
      </c>
      <c r="V25" s="5">
        <f t="shared" si="123"/>
        <v>1.2871735904007495E-3</v>
      </c>
      <c r="W25" s="5">
        <f t="shared" si="124"/>
        <v>9.0286337612874856E-2</v>
      </c>
      <c r="X25" s="5">
        <f t="shared" si="125"/>
        <v>3.9781163533761675E-2</v>
      </c>
      <c r="Y25" s="5">
        <f t="shared" si="126"/>
        <v>8.7640113329517707E-3</v>
      </c>
      <c r="Z25" s="5">
        <f t="shared" si="127"/>
        <v>1.8152578881415931E-3</v>
      </c>
      <c r="AA25" s="5">
        <f t="shared" si="128"/>
        <v>2.9414062580097795E-3</v>
      </c>
      <c r="AB25" s="5">
        <f t="shared" si="129"/>
        <v>2.3830968677174087E-3</v>
      </c>
      <c r="AC25" s="5">
        <f t="shared" si="130"/>
        <v>5.7436671212488907E-5</v>
      </c>
      <c r="AD25" s="5">
        <f t="shared" si="131"/>
        <v>3.6574527537127977E-2</v>
      </c>
      <c r="AE25" s="5">
        <f t="shared" si="132"/>
        <v>1.6115143216497881E-2</v>
      </c>
      <c r="AF25" s="5">
        <f t="shared" si="133"/>
        <v>3.5502555791679063E-3</v>
      </c>
      <c r="AG25" s="5">
        <f t="shared" si="134"/>
        <v>5.2142735182186405E-4</v>
      </c>
      <c r="AH25" s="5">
        <f t="shared" si="135"/>
        <v>1.9995569876181897E-4</v>
      </c>
      <c r="AI25" s="5">
        <f t="shared" si="136"/>
        <v>3.2400406989271599E-4</v>
      </c>
      <c r="AJ25" s="5">
        <f t="shared" si="137"/>
        <v>2.625047396925939E-4</v>
      </c>
      <c r="AK25" s="5">
        <f t="shared" si="138"/>
        <v>1.4178574646483803E-4</v>
      </c>
      <c r="AL25" s="5">
        <f t="shared" si="139"/>
        <v>1.6402927963464887E-6</v>
      </c>
      <c r="AM25" s="5">
        <f t="shared" si="140"/>
        <v>1.1852921271874709E-2</v>
      </c>
      <c r="AN25" s="5">
        <f t="shared" si="141"/>
        <v>5.2225288115132374E-3</v>
      </c>
      <c r="AO25" s="5">
        <f t="shared" si="142"/>
        <v>1.1505521112253187E-3</v>
      </c>
      <c r="AP25" s="5">
        <f t="shared" si="143"/>
        <v>1.6898201470607406E-4</v>
      </c>
      <c r="AQ25" s="5">
        <f t="shared" si="144"/>
        <v>1.8613838314359343E-5</v>
      </c>
      <c r="AR25" s="5">
        <f t="shared" si="145"/>
        <v>1.7620540520888743E-5</v>
      </c>
      <c r="AS25" s="5">
        <f t="shared" si="146"/>
        <v>2.8551958647990344E-5</v>
      </c>
      <c r="AT25" s="5">
        <f t="shared" si="147"/>
        <v>2.3132501005577362E-5</v>
      </c>
      <c r="AU25" s="5">
        <f t="shared" si="148"/>
        <v>1.2494475057918119E-5</v>
      </c>
      <c r="AV25" s="5">
        <f t="shared" si="149"/>
        <v>5.0614471042916624E-6</v>
      </c>
      <c r="AW25" s="5">
        <f t="shared" si="150"/>
        <v>3.2530519664194325E-8</v>
      </c>
      <c r="AX25" s="5">
        <f t="shared" si="151"/>
        <v>3.2010379932372844E-3</v>
      </c>
      <c r="AY25" s="5">
        <f t="shared" si="152"/>
        <v>1.4104129069091606E-3</v>
      </c>
      <c r="AZ25" s="5">
        <f t="shared" si="153"/>
        <v>3.1072179901934854E-4</v>
      </c>
      <c r="BA25" s="5">
        <f t="shared" si="154"/>
        <v>4.5635825704119491E-5</v>
      </c>
      <c r="BB25" s="5">
        <f t="shared" si="155"/>
        <v>5.0269129674912709E-6</v>
      </c>
      <c r="BC25" s="5">
        <f t="shared" si="156"/>
        <v>4.4298274161303645E-7</v>
      </c>
      <c r="BD25" s="5">
        <f t="shared" si="157"/>
        <v>1.2939676562145223E-6</v>
      </c>
      <c r="BE25" s="5">
        <f t="shared" si="158"/>
        <v>2.0967183707149175E-6</v>
      </c>
      <c r="BF25" s="5">
        <f t="shared" si="159"/>
        <v>1.6987394951410536E-6</v>
      </c>
      <c r="BG25" s="5">
        <f t="shared" si="160"/>
        <v>9.1753408966989315E-7</v>
      </c>
      <c r="BH25" s="5">
        <f t="shared" si="161"/>
        <v>3.7168830540867705E-7</v>
      </c>
      <c r="BI25" s="5">
        <f t="shared" si="162"/>
        <v>1.2045520525762947E-7</v>
      </c>
      <c r="BJ25" s="8">
        <f t="shared" si="163"/>
        <v>0.66610844177119177</v>
      </c>
      <c r="BK25" s="8">
        <f t="shared" si="164"/>
        <v>0.23721691040791792</v>
      </c>
      <c r="BL25" s="8">
        <f t="shared" si="165"/>
        <v>9.4834977874205417E-2</v>
      </c>
      <c r="BM25" s="8">
        <f t="shared" si="166"/>
        <v>0.33839205400777106</v>
      </c>
      <c r="BN25" s="8">
        <f t="shared" si="167"/>
        <v>0.66017315355729611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1.2585470085470101</v>
      </c>
      <c r="F26">
        <f>VLOOKUP(B26,home!$B$2:$E$405,3,FALSE)</f>
        <v>1.07</v>
      </c>
      <c r="G26">
        <f>VLOOKUP(C26,away!$B$2:$E$405,4,FALSE)</f>
        <v>0.88</v>
      </c>
      <c r="H26">
        <f>VLOOKUP(A26,away!$A$2:$E$405,3,FALSE)</f>
        <v>1.1004273504273501</v>
      </c>
      <c r="I26">
        <f>VLOOKUP(C26,away!$B$2:$E$405,3,FALSE)</f>
        <v>0.71</v>
      </c>
      <c r="J26">
        <f>VLOOKUP(B26,home!$B$2:$E$405,4,FALSE)</f>
        <v>1.1399999999999999</v>
      </c>
      <c r="K26" s="3">
        <f t="shared" si="112"/>
        <v>1.1850478632478647</v>
      </c>
      <c r="L26" s="3">
        <f t="shared" si="113"/>
        <v>0.89068589743589699</v>
      </c>
      <c r="M26" s="5">
        <f t="shared" si="114"/>
        <v>0.1254643329149315</v>
      </c>
      <c r="N26" s="5">
        <f t="shared" si="115"/>
        <v>0.14868123963465832</v>
      </c>
      <c r="O26" s="5">
        <f t="shared" si="116"/>
        <v>0.11174931195853192</v>
      </c>
      <c r="P26" s="5">
        <f t="shared" si="117"/>
        <v>0.13242828335587731</v>
      </c>
      <c r="Q26" s="5">
        <f t="shared" si="118"/>
        <v>8.8097192667047811E-2</v>
      </c>
      <c r="R26" s="5">
        <f t="shared" si="119"/>
        <v>4.9766768104814507E-2</v>
      </c>
      <c r="S26" s="5">
        <f t="shared" si="120"/>
        <v>3.4944692696998007E-2</v>
      </c>
      <c r="T26" s="5">
        <f t="shared" si="121"/>
        <v>7.8466927112232604E-2</v>
      </c>
      <c r="U26" s="5">
        <f t="shared" si="122"/>
        <v>5.8976002203362417E-2</v>
      </c>
      <c r="V26" s="5">
        <f t="shared" si="123"/>
        <v>4.0982569474765041E-3</v>
      </c>
      <c r="W26" s="5">
        <f t="shared" si="124"/>
        <v>3.4799796642740147E-2</v>
      </c>
      <c r="X26" s="5">
        <f t="shared" si="125"/>
        <v>3.0995688103325723E-2</v>
      </c>
      <c r="Y26" s="5">
        <f t="shared" si="126"/>
        <v>1.3803711137476913E-2</v>
      </c>
      <c r="Z26" s="5">
        <f t="shared" si="127"/>
        <v>1.4775519503973629E-2</v>
      </c>
      <c r="AA26" s="5">
        <f t="shared" si="128"/>
        <v>1.7509697816561098E-2</v>
      </c>
      <c r="AB26" s="5">
        <f t="shared" si="129"/>
        <v>1.0374914991815769E-2</v>
      </c>
      <c r="AC26" s="5">
        <f t="shared" si="130"/>
        <v>2.7035827618116518E-4</v>
      </c>
      <c r="AD26" s="5">
        <f t="shared" si="131"/>
        <v>1.0309856163234862E-2</v>
      </c>
      <c r="AE26" s="5">
        <f t="shared" si="132"/>
        <v>9.1828434891858563E-3</v>
      </c>
      <c r="AF26" s="5">
        <f t="shared" si="133"/>
        <v>4.0895145970894437E-3</v>
      </c>
      <c r="AG26" s="5">
        <f t="shared" si="134"/>
        <v>1.2141576596619375E-3</v>
      </c>
      <c r="AH26" s="5">
        <f t="shared" si="135"/>
        <v>3.2900867123695867E-3</v>
      </c>
      <c r="AI26" s="5">
        <f t="shared" si="136"/>
        <v>3.8989102283937707E-3</v>
      </c>
      <c r="AJ26" s="5">
        <f t="shared" si="137"/>
        <v>2.3101976175766417E-3</v>
      </c>
      <c r="AK26" s="5">
        <f t="shared" si="138"/>
        <v>9.1256491679650214E-4</v>
      </c>
      <c r="AL26" s="5">
        <f t="shared" si="139"/>
        <v>1.1414585029516371E-5</v>
      </c>
      <c r="AM26" s="5">
        <f t="shared" si="140"/>
        <v>2.4435346033268596E-3</v>
      </c>
      <c r="AN26" s="5">
        <f t="shared" si="141"/>
        <v>2.1764218110798526E-3</v>
      </c>
      <c r="AO26" s="5">
        <f t="shared" si="142"/>
        <v>9.6925410700035932E-4</v>
      </c>
      <c r="AP26" s="5">
        <f t="shared" si="143"/>
        <v>2.8776698804568136E-4</v>
      </c>
      <c r="AQ26" s="5">
        <f t="shared" si="144"/>
        <v>6.4077499499973166E-5</v>
      </c>
      <c r="AR26" s="5">
        <f t="shared" si="145"/>
        <v>5.8608676720976532E-4</v>
      </c>
      <c r="AS26" s="5">
        <f t="shared" si="146"/>
        <v>6.9454087115978103E-4</v>
      </c>
      <c r="AT26" s="5">
        <f t="shared" si="147"/>
        <v>4.115320876531046E-4</v>
      </c>
      <c r="AU26" s="5">
        <f t="shared" si="148"/>
        <v>1.6256174037708151E-4</v>
      </c>
      <c r="AV26" s="5">
        <f t="shared" si="149"/>
        <v>4.8160860769928662E-5</v>
      </c>
      <c r="AW26" s="5">
        <f t="shared" si="150"/>
        <v>3.3467101002576195E-7</v>
      </c>
      <c r="AX26" s="5">
        <f t="shared" si="151"/>
        <v>4.8261757674078574E-4</v>
      </c>
      <c r="AY26" s="5">
        <f t="shared" si="152"/>
        <v>4.2986066945770461E-4</v>
      </c>
      <c r="AZ26" s="5">
        <f t="shared" si="153"/>
        <v>1.9143541807416554E-4</v>
      </c>
      <c r="BA26" s="5">
        <f t="shared" si="154"/>
        <v>5.6836275716134761E-5</v>
      </c>
      <c r="BB26" s="5">
        <f t="shared" si="155"/>
        <v>1.2655817310784887E-5</v>
      </c>
      <c r="BC26" s="5">
        <f t="shared" si="156"/>
        <v>2.2544715998482406E-6</v>
      </c>
      <c r="BD26" s="5">
        <f t="shared" si="157"/>
        <v>8.7003203037922203E-5</v>
      </c>
      <c r="BE26" s="5">
        <f t="shared" si="158"/>
        <v>1.0310295985580984E-4</v>
      </c>
      <c r="BF26" s="5">
        <f t="shared" si="159"/>
        <v>6.1090971135828925E-5</v>
      </c>
      <c r="BG26" s="5">
        <f t="shared" si="160"/>
        <v>2.413190826941701E-5</v>
      </c>
      <c r="BH26" s="5">
        <f t="shared" si="161"/>
        <v>7.1493665826915294E-6</v>
      </c>
      <c r="BI26" s="5">
        <f t="shared" si="162"/>
        <v>1.6944683184788566E-6</v>
      </c>
      <c r="BJ26" s="8">
        <f t="shared" si="163"/>
        <v>0.42675764244450576</v>
      </c>
      <c r="BK26" s="8">
        <f t="shared" si="164"/>
        <v>0.29764719944595175</v>
      </c>
      <c r="BL26" s="8">
        <f t="shared" si="165"/>
        <v>0.26097550975459211</v>
      </c>
      <c r="BM26" s="8">
        <f t="shared" si="166"/>
        <v>0.34353921651471414</v>
      </c>
      <c r="BN26" s="8">
        <f t="shared" si="167"/>
        <v>0.65618712863586137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1.2585470085470101</v>
      </c>
      <c r="F27">
        <f>VLOOKUP(B27,home!$B$2:$E$405,3,FALSE)</f>
        <v>1.42</v>
      </c>
      <c r="G27">
        <f>VLOOKUP(C27,away!$B$2:$E$405,4,FALSE)</f>
        <v>0.95</v>
      </c>
      <c r="H27">
        <f>VLOOKUP(A27,away!$A$2:$E$405,3,FALSE)</f>
        <v>1.1004273504273501</v>
      </c>
      <c r="I27">
        <f>VLOOKUP(C27,away!$B$2:$E$405,3,FALSE)</f>
        <v>0.87</v>
      </c>
      <c r="J27">
        <f>VLOOKUP(B27,home!$B$2:$E$405,4,FALSE)</f>
        <v>0.81</v>
      </c>
      <c r="K27" s="3">
        <f t="shared" si="112"/>
        <v>1.6977799145299164</v>
      </c>
      <c r="L27" s="3">
        <f t="shared" si="113"/>
        <v>0.77547115384615362</v>
      </c>
      <c r="M27" s="5">
        <f t="shared" si="114"/>
        <v>8.4310314364878791E-2</v>
      </c>
      <c r="N27" s="5">
        <f t="shared" si="115"/>
        <v>0.14314035831639429</v>
      </c>
      <c r="O27" s="5">
        <f t="shared" si="116"/>
        <v>6.5380216761664514E-2</v>
      </c>
      <c r="P27" s="5">
        <f t="shared" si="117"/>
        <v>0.11100121882556617</v>
      </c>
      <c r="Q27" s="5">
        <f t="shared" si="118"/>
        <v>0.12151041265409478</v>
      </c>
      <c r="R27" s="5">
        <f t="shared" si="119"/>
        <v>2.5350236065439801E-2</v>
      </c>
      <c r="S27" s="5">
        <f t="shared" si="120"/>
        <v>3.6535478113143845E-2</v>
      </c>
      <c r="T27" s="5">
        <f t="shared" si="121"/>
        <v>9.4227819905193161E-2</v>
      </c>
      <c r="U27" s="5">
        <f t="shared" si="122"/>
        <v>4.3039121620495585E-2</v>
      </c>
      <c r="V27" s="5">
        <f t="shared" si="123"/>
        <v>5.3446506667188982E-3</v>
      </c>
      <c r="W27" s="5">
        <f t="shared" si="124"/>
        <v>6.8765979336787991E-2</v>
      </c>
      <c r="X27" s="5">
        <f t="shared" si="125"/>
        <v>5.3326033341659744E-2</v>
      </c>
      <c r="Y27" s="5">
        <f t="shared" si="126"/>
        <v>2.0676400302747668E-2</v>
      </c>
      <c r="Z27" s="5">
        <f t="shared" si="127"/>
        <v>6.5527922706463265E-3</v>
      </c>
      <c r="AA27" s="5">
        <f t="shared" si="128"/>
        <v>1.1125199101190216E-2</v>
      </c>
      <c r="AB27" s="5">
        <f t="shared" si="129"/>
        <v>9.4440697895735171E-3</v>
      </c>
      <c r="AC27" s="5">
        <f t="shared" si="130"/>
        <v>4.3979104356314705E-4</v>
      </c>
      <c r="AD27" s="5">
        <f t="shared" si="131"/>
        <v>2.9187374630244477E-2</v>
      </c>
      <c r="AE27" s="5">
        <f t="shared" si="132"/>
        <v>2.2633967082255641E-2</v>
      </c>
      <c r="AF27" s="5">
        <f t="shared" si="133"/>
        <v>8.7759942846963191E-3</v>
      </c>
      <c r="AG27" s="5">
        <f t="shared" si="134"/>
        <v>2.2685101380335681E-3</v>
      </c>
      <c r="AH27" s="5">
        <f t="shared" si="135"/>
        <v>1.2703753457580659E-3</v>
      </c>
      <c r="AI27" s="5">
        <f t="shared" si="136"/>
        <v>2.1568177459420422E-3</v>
      </c>
      <c r="AJ27" s="5">
        <f t="shared" si="137"/>
        <v>1.8309009241810439E-3</v>
      </c>
      <c r="AK27" s="5">
        <f t="shared" si="138"/>
        <v>1.0361556048562794E-3</v>
      </c>
      <c r="AL27" s="5">
        <f t="shared" si="139"/>
        <v>2.3160792238446624E-5</v>
      </c>
      <c r="AM27" s="5">
        <f t="shared" si="140"/>
        <v>9.9107476810178213E-3</v>
      </c>
      <c r="AN27" s="5">
        <f t="shared" si="141"/>
        <v>7.6854989396769827E-3</v>
      </c>
      <c r="AO27" s="5">
        <f t="shared" si="142"/>
        <v>2.9799413653173496E-3</v>
      </c>
      <c r="AP27" s="5">
        <f t="shared" si="143"/>
        <v>7.7028618965217582E-4</v>
      </c>
      <c r="AQ27" s="5">
        <f t="shared" si="144"/>
        <v>1.4933368007033246E-4</v>
      </c>
      <c r="AR27" s="5">
        <f t="shared" si="145"/>
        <v>1.9702788703854283E-4</v>
      </c>
      <c r="AS27" s="5">
        <f t="shared" si="146"/>
        <v>3.3450998921630721E-4</v>
      </c>
      <c r="AT27" s="5">
        <f t="shared" si="147"/>
        <v>2.8396217045053272E-4</v>
      </c>
      <c r="AU27" s="5">
        <f t="shared" si="148"/>
        <v>1.6070175649241173E-4</v>
      </c>
      <c r="AV27" s="5">
        <f t="shared" si="149"/>
        <v>6.8209053600623557E-5</v>
      </c>
      <c r="AW27" s="5">
        <f t="shared" si="150"/>
        <v>8.4702835484735836E-7</v>
      </c>
      <c r="AX27" s="5">
        <f t="shared" si="151"/>
        <v>2.8043780584676688E-3</v>
      </c>
      <c r="AY27" s="5">
        <f t="shared" si="152"/>
        <v>2.1747142888207597E-3</v>
      </c>
      <c r="AZ27" s="5">
        <f t="shared" si="153"/>
        <v>8.4321409941877574E-4</v>
      </c>
      <c r="BA27" s="5">
        <f t="shared" si="154"/>
        <v>2.1796273687187446E-4</v>
      </c>
      <c r="BB27" s="5">
        <f t="shared" si="155"/>
        <v>4.2255953764374513E-5</v>
      </c>
      <c r="BC27" s="5">
        <f t="shared" si="156"/>
        <v>6.5536546445058471E-6</v>
      </c>
      <c r="BD27" s="5">
        <f t="shared" si="157"/>
        <v>2.5464907150274724E-5</v>
      </c>
      <c r="BE27" s="5">
        <f t="shared" si="158"/>
        <v>4.3233807885105674E-5</v>
      </c>
      <c r="BF27" s="5">
        <f t="shared" si="159"/>
        <v>3.6700745327988778E-5</v>
      </c>
      <c r="BG27" s="5">
        <f t="shared" si="160"/>
        <v>2.0769929422045677E-5</v>
      </c>
      <c r="BH27" s="5">
        <f t="shared" si="161"/>
        <v>8.8156922497382768E-6</v>
      </c>
      <c r="BI27" s="5">
        <f t="shared" si="162"/>
        <v>2.9934210468565387E-6</v>
      </c>
      <c r="BJ27" s="8">
        <f t="shared" si="163"/>
        <v>0.59209773663983012</v>
      </c>
      <c r="BK27" s="8">
        <f t="shared" si="164"/>
        <v>0.23982932809493007</v>
      </c>
      <c r="BL27" s="8">
        <f t="shared" si="165"/>
        <v>0.16181548231898146</v>
      </c>
      <c r="BM27" s="8">
        <f t="shared" si="166"/>
        <v>0.44742871507588383</v>
      </c>
      <c r="BN27" s="8">
        <f t="shared" si="167"/>
        <v>0.55069275698803843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1.2585470085470101</v>
      </c>
      <c r="F28">
        <f>VLOOKUP(B28,home!$B$2:$E$405,3,FALSE)</f>
        <v>0.56000000000000005</v>
      </c>
      <c r="G28">
        <f>VLOOKUP(C28,away!$B$2:$E$405,4,FALSE)</f>
        <v>0.92</v>
      </c>
      <c r="H28">
        <f>VLOOKUP(A28,away!$A$2:$E$405,3,FALSE)</f>
        <v>1.1004273504273501</v>
      </c>
      <c r="I28">
        <f>VLOOKUP(C28,away!$B$2:$E$405,3,FALSE)</f>
        <v>0.75</v>
      </c>
      <c r="J28">
        <f>VLOOKUP(B28,home!$B$2:$E$405,4,FALSE)</f>
        <v>1.18</v>
      </c>
      <c r="K28" s="3">
        <f t="shared" si="112"/>
        <v>0.64840341880341967</v>
      </c>
      <c r="L28" s="3">
        <f t="shared" si="113"/>
        <v>0.97387820512820478</v>
      </c>
      <c r="M28" s="5">
        <f t="shared" si="114"/>
        <v>0.19744768339550031</v>
      </c>
      <c r="N28" s="5">
        <f t="shared" si="115"/>
        <v>0.12802575294845761</v>
      </c>
      <c r="O28" s="5">
        <f t="shared" si="116"/>
        <v>0.19228999551193188</v>
      </c>
      <c r="P28" s="5">
        <f t="shared" si="117"/>
        <v>0.12468149049163085</v>
      </c>
      <c r="Q28" s="5">
        <f t="shared" si="118"/>
        <v>4.1506167953330945E-2</v>
      </c>
      <c r="R28" s="5">
        <f t="shared" si="119"/>
        <v>9.3633517846635386E-2</v>
      </c>
      <c r="S28" s="5">
        <f t="shared" si="120"/>
        <v>1.9683029200292083E-2</v>
      </c>
      <c r="T28" s="5">
        <f t="shared" si="121"/>
        <v>4.042195234813975E-2</v>
      </c>
      <c r="U28" s="5">
        <f t="shared" si="122"/>
        <v>6.0712293086349393E-2</v>
      </c>
      <c r="V28" s="5">
        <f t="shared" si="123"/>
        <v>1.3810180982737547E-3</v>
      </c>
      <c r="W28" s="5">
        <f t="shared" si="124"/>
        <v>8.9709137341229071E-3</v>
      </c>
      <c r="X28" s="5">
        <f t="shared" si="125"/>
        <v>8.7365773657475786E-3</v>
      </c>
      <c r="Y28" s="5">
        <f t="shared" si="126"/>
        <v>4.2541811419589751E-3</v>
      </c>
      <c r="Z28" s="5">
        <f t="shared" si="127"/>
        <v>3.0395880766773672E-2</v>
      </c>
      <c r="AA28" s="5">
        <f t="shared" si="128"/>
        <v>1.9708793006717157E-2</v>
      </c>
      <c r="AB28" s="5">
        <f t="shared" si="129"/>
        <v>6.3896243830221669E-3</v>
      </c>
      <c r="AC28" s="5">
        <f t="shared" si="130"/>
        <v>5.4504119751998708E-5</v>
      </c>
      <c r="AD28" s="5">
        <f t="shared" si="131"/>
        <v>1.4541927837489609E-3</v>
      </c>
      <c r="AE28" s="5">
        <f t="shared" si="132"/>
        <v>1.4162066581478257E-3</v>
      </c>
      <c r="AF28" s="5">
        <f t="shared" si="133"/>
        <v>6.8960639916380872E-4</v>
      </c>
      <c r="AG28" s="5">
        <f t="shared" si="134"/>
        <v>2.2386421408752483E-4</v>
      </c>
      <c r="AH28" s="5">
        <f t="shared" si="135"/>
        <v>7.400471451109115E-3</v>
      </c>
      <c r="AI28" s="5">
        <f t="shared" si="136"/>
        <v>4.7984909896562544E-3</v>
      </c>
      <c r="AJ28" s="5">
        <f t="shared" si="137"/>
        <v>1.5556789813952598E-3</v>
      </c>
      <c r="AK28" s="5">
        <f t="shared" si="138"/>
        <v>3.3623585669910266E-4</v>
      </c>
      <c r="AL28" s="5">
        <f t="shared" si="139"/>
        <v>1.3766998471187748E-6</v>
      </c>
      <c r="AM28" s="5">
        <f t="shared" si="140"/>
        <v>1.885807145164177E-4</v>
      </c>
      <c r="AN28" s="5">
        <f t="shared" si="141"/>
        <v>1.8365464777504324E-4</v>
      </c>
      <c r="AO28" s="5">
        <f t="shared" si="142"/>
        <v>8.9428629369305869E-5</v>
      </c>
      <c r="AP28" s="5">
        <f t="shared" si="143"/>
        <v>2.9030864352418359E-5</v>
      </c>
      <c r="AQ28" s="5">
        <f t="shared" si="144"/>
        <v>7.068131517213393E-6</v>
      </c>
      <c r="AR28" s="5">
        <f t="shared" si="145"/>
        <v>1.4414315707817333E-3</v>
      </c>
      <c r="AS28" s="5">
        <f t="shared" si="146"/>
        <v>9.3462915846605926E-4</v>
      </c>
      <c r="AT28" s="5">
        <f t="shared" si="147"/>
        <v>3.0300837083137793E-4</v>
      </c>
      <c r="AU28" s="5">
        <f t="shared" si="148"/>
        <v>6.549055452437329E-5</v>
      </c>
      <c r="AV28" s="5">
        <f t="shared" si="149"/>
        <v>1.0616074863233849E-5</v>
      </c>
      <c r="AW28" s="5">
        <f t="shared" si="150"/>
        <v>2.4148307984188791E-8</v>
      </c>
      <c r="AX28" s="5">
        <f t="shared" si="151"/>
        <v>2.0379396668806142E-5</v>
      </c>
      <c r="AY28" s="5">
        <f t="shared" si="152"/>
        <v>1.9847050249412641E-5</v>
      </c>
      <c r="AZ28" s="5">
        <f t="shared" si="153"/>
        <v>9.6643048369936358E-6</v>
      </c>
      <c r="BA28" s="5">
        <f t="shared" si="154"/>
        <v>3.137285282821064E-6</v>
      </c>
      <c r="BB28" s="5">
        <f t="shared" si="155"/>
        <v>7.6383344005222738E-7</v>
      </c>
      <c r="BC28" s="5">
        <f t="shared" si="156"/>
        <v>1.487761479229931E-7</v>
      </c>
      <c r="BD28" s="5">
        <f t="shared" si="157"/>
        <v>2.3396313182800715E-4</v>
      </c>
      <c r="BE28" s="5">
        <f t="shared" si="158"/>
        <v>1.5170249455123498E-4</v>
      </c>
      <c r="BF28" s="5">
        <f t="shared" si="159"/>
        <v>4.9182208054013956E-5</v>
      </c>
      <c r="BG28" s="5">
        <f t="shared" si="160"/>
        <v>1.062997061550791E-5</v>
      </c>
      <c r="BH28" s="5">
        <f t="shared" si="161"/>
        <v>1.7231273222188048E-6</v>
      </c>
      <c r="BI28" s="5">
        <f t="shared" si="162"/>
        <v>2.23456329352051E-7</v>
      </c>
      <c r="BJ28" s="8">
        <f t="shared" si="163"/>
        <v>0.2362511191810622</v>
      </c>
      <c r="BK28" s="8">
        <f t="shared" si="164"/>
        <v>0.3432689490555455</v>
      </c>
      <c r="BL28" s="8">
        <f t="shared" si="165"/>
        <v>0.39002770123168268</v>
      </c>
      <c r="BM28" s="8">
        <f t="shared" si="166"/>
        <v>0.22233921918563587</v>
      </c>
      <c r="BN28" s="8">
        <f t="shared" si="167"/>
        <v>0.77758460814748698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1.2585470085470101</v>
      </c>
      <c r="F29">
        <f>VLOOKUP(B29,home!$B$2:$E$405,3,FALSE)</f>
        <v>0.99</v>
      </c>
      <c r="G29">
        <f>VLOOKUP(C29,away!$B$2:$E$405,4,FALSE)</f>
        <v>1</v>
      </c>
      <c r="H29">
        <f>VLOOKUP(A29,away!$A$2:$E$405,3,FALSE)</f>
        <v>1.1004273504273501</v>
      </c>
      <c r="I29">
        <f>VLOOKUP(C29,away!$B$2:$E$405,3,FALSE)</f>
        <v>1.05</v>
      </c>
      <c r="J29">
        <f>VLOOKUP(B29,home!$B$2:$E$405,4,FALSE)</f>
        <v>1.59</v>
      </c>
      <c r="K29" s="3">
        <f t="shared" si="112"/>
        <v>1.2459615384615399</v>
      </c>
      <c r="L29" s="3">
        <f t="shared" si="113"/>
        <v>1.8371634615384611</v>
      </c>
      <c r="M29" s="5">
        <f t="shared" si="114"/>
        <v>4.5815858148870403E-2</v>
      </c>
      <c r="N29" s="5">
        <f t="shared" si="115"/>
        <v>5.7084797105102239E-2</v>
      </c>
      <c r="O29" s="5">
        <f t="shared" si="116"/>
        <v>8.417122055013386E-2</v>
      </c>
      <c r="P29" s="5">
        <f t="shared" si="117"/>
        <v>0.10487410345083036</v>
      </c>
      <c r="Q29" s="5">
        <f t="shared" si="118"/>
        <v>3.5562730811919026E-2</v>
      </c>
      <c r="R29" s="5">
        <f t="shared" si="119"/>
        <v>7.7318145453900602E-2</v>
      </c>
      <c r="S29" s="5">
        <f t="shared" si="120"/>
        <v>6.0015123687509948E-2</v>
      </c>
      <c r="T29" s="5">
        <f t="shared" si="121"/>
        <v>6.5334549640185646E-2</v>
      </c>
      <c r="U29" s="5">
        <f t="shared" si="122"/>
        <v>9.6335435460735086E-2</v>
      </c>
      <c r="V29" s="5">
        <f t="shared" si="123"/>
        <v>1.5264079936318047E-2</v>
      </c>
      <c r="W29" s="5">
        <f t="shared" si="124"/>
        <v>1.4769931598104077E-2</v>
      </c>
      <c r="X29" s="5">
        <f t="shared" si="125"/>
        <v>2.7134778661459181E-2</v>
      </c>
      <c r="Y29" s="5">
        <f t="shared" si="126"/>
        <v>2.4925511946883163E-2</v>
      </c>
      <c r="Z29" s="5">
        <f t="shared" si="127"/>
        <v>4.7348690580607422E-2</v>
      </c>
      <c r="AA29" s="5">
        <f t="shared" si="128"/>
        <v>5.8994647359953037E-2</v>
      </c>
      <c r="AB29" s="5">
        <f t="shared" si="129"/>
        <v>3.6752530792801559E-2</v>
      </c>
      <c r="AC29" s="5">
        <f t="shared" si="130"/>
        <v>2.1837508384128018E-3</v>
      </c>
      <c r="AD29" s="5">
        <f t="shared" si="131"/>
        <v>4.6006916742363695E-3</v>
      </c>
      <c r="AE29" s="5">
        <f t="shared" si="132"/>
        <v>8.4522226417112663E-3</v>
      </c>
      <c r="AF29" s="5">
        <f t="shared" si="133"/>
        <v>7.764057303070014E-3</v>
      </c>
      <c r="AG29" s="5">
        <f t="shared" si="134"/>
        <v>4.7546141301636922E-3</v>
      </c>
      <c r="AH29" s="5">
        <f t="shared" si="135"/>
        <v>2.1746821071595562E-2</v>
      </c>
      <c r="AI29" s="5">
        <f t="shared" si="136"/>
        <v>2.7095702639013036E-2</v>
      </c>
      <c r="AJ29" s="5">
        <f t="shared" si="137"/>
        <v>1.6880101672900546E-2</v>
      </c>
      <c r="AK29" s="5">
        <f t="shared" si="138"/>
        <v>7.010652483251458E-3</v>
      </c>
      <c r="AL29" s="5">
        <f t="shared" si="139"/>
        <v>1.9994728514689003E-4</v>
      </c>
      <c r="AM29" s="5">
        <f t="shared" si="140"/>
        <v>1.146456975283748E-3</v>
      </c>
      <c r="AN29" s="5">
        <f t="shared" si="141"/>
        <v>2.1062288652172047E-3</v>
      </c>
      <c r="AO29" s="5">
        <f t="shared" si="142"/>
        <v>1.9347433564073325E-3</v>
      </c>
      <c r="AP29" s="5">
        <f t="shared" si="143"/>
        <v>1.1848132672819451E-3</v>
      </c>
      <c r="AQ29" s="5">
        <f t="shared" si="144"/>
        <v>5.4417391084909809E-4</v>
      </c>
      <c r="AR29" s="5">
        <f t="shared" si="145"/>
        <v>7.9904930154700033E-3</v>
      </c>
      <c r="AS29" s="5">
        <f t="shared" si="146"/>
        <v>9.9558469706211936E-3</v>
      </c>
      <c r="AT29" s="5">
        <f t="shared" si="147"/>
        <v>6.2023012041014227E-3</v>
      </c>
      <c r="AU29" s="5">
        <f t="shared" si="148"/>
        <v>2.5759429167546894E-3</v>
      </c>
      <c r="AV29" s="5">
        <f t="shared" si="149"/>
        <v>8.0238144988719533E-4</v>
      </c>
      <c r="AW29" s="5">
        <f t="shared" si="150"/>
        <v>1.2713509345674648E-5</v>
      </c>
      <c r="AX29" s="5">
        <f t="shared" si="151"/>
        <v>2.3807354945075041E-4</v>
      </c>
      <c r="AY29" s="5">
        <f t="shared" si="152"/>
        <v>4.3738002620968862E-4</v>
      </c>
      <c r="AZ29" s="5">
        <f t="shared" si="153"/>
        <v>4.0176930147958729E-4</v>
      </c>
      <c r="BA29" s="5">
        <f t="shared" si="154"/>
        <v>2.4603862688204271E-4</v>
      </c>
      <c r="BB29" s="5">
        <f t="shared" si="155"/>
        <v>1.1300329385869586E-4</v>
      </c>
      <c r="BC29" s="5">
        <f t="shared" si="156"/>
        <v>4.1521104502137891E-5</v>
      </c>
      <c r="BD29" s="5">
        <f t="shared" si="157"/>
        <v>2.4466403012832964E-3</v>
      </c>
      <c r="BE29" s="5">
        <f t="shared" si="158"/>
        <v>3.0484197138489415E-3</v>
      </c>
      <c r="BF29" s="5">
        <f t="shared" si="159"/>
        <v>1.8991068582718575E-3</v>
      </c>
      <c r="BG29" s="5">
        <f t="shared" si="160"/>
        <v>7.8873803427842156E-4</v>
      </c>
      <c r="BH29" s="5">
        <f t="shared" si="161"/>
        <v>2.4568431365816837E-4</v>
      </c>
      <c r="BI29" s="5">
        <f t="shared" si="162"/>
        <v>6.1222641084279756E-5</v>
      </c>
      <c r="BJ29" s="8">
        <f t="shared" si="163"/>
        <v>0.25877808779025691</v>
      </c>
      <c r="BK29" s="8">
        <f t="shared" si="164"/>
        <v>0.22879024337329812</v>
      </c>
      <c r="BL29" s="8">
        <f t="shared" si="165"/>
        <v>0.46232203490354423</v>
      </c>
      <c r="BM29" s="8">
        <f t="shared" si="166"/>
        <v>0.59198753461008613</v>
      </c>
      <c r="BN29" s="8">
        <f t="shared" si="167"/>
        <v>0.40482685552075648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1.2585470085470101</v>
      </c>
      <c r="F30">
        <f>VLOOKUP(B30,home!$B$2:$E$405,3,FALSE)</f>
        <v>1.21</v>
      </c>
      <c r="G30">
        <f>VLOOKUP(C30,away!$B$2:$E$405,4,FALSE)</f>
        <v>1.23</v>
      </c>
      <c r="H30">
        <f>VLOOKUP(A30,away!$A$2:$E$405,3,FALSE)</f>
        <v>1.1004273504273501</v>
      </c>
      <c r="I30">
        <f>VLOOKUP(C30,away!$B$2:$E$405,3,FALSE)</f>
        <v>1.1100000000000001</v>
      </c>
      <c r="J30">
        <f>VLOOKUP(B30,home!$B$2:$E$405,4,FALSE)</f>
        <v>0.62</v>
      </c>
      <c r="K30" s="3">
        <f t="shared" si="112"/>
        <v>1.8730955128205151</v>
      </c>
      <c r="L30" s="3">
        <f t="shared" si="113"/>
        <v>0.75731410256410236</v>
      </c>
      <c r="M30" s="5">
        <f t="shared" si="114"/>
        <v>7.2048943837741852E-2</v>
      </c>
      <c r="N30" s="5">
        <f t="shared" si="115"/>
        <v>0.13495455340593154</v>
      </c>
      <c r="O30" s="5">
        <f t="shared" si="116"/>
        <v>5.4563681243170889E-2</v>
      </c>
      <c r="P30" s="5">
        <f t="shared" si="117"/>
        <v>0.10220298649955227</v>
      </c>
      <c r="Q30" s="5">
        <f t="shared" si="118"/>
        <v>0.12639138420967352</v>
      </c>
      <c r="R30" s="5">
        <f t="shared" si="119"/>
        <v>2.066092264663285E-2</v>
      </c>
      <c r="S30" s="5">
        <f t="shared" si="120"/>
        <v>3.6244287192298719E-2</v>
      </c>
      <c r="T30" s="5">
        <f t="shared" si="121"/>
        <v>9.5717977704583554E-2</v>
      </c>
      <c r="U30" s="5">
        <f t="shared" si="122"/>
        <v>3.8699881500139741E-2</v>
      </c>
      <c r="V30" s="5">
        <f t="shared" si="123"/>
        <v>5.7125895526158373E-3</v>
      </c>
      <c r="W30" s="5">
        <f t="shared" si="124"/>
        <v>7.8914378207437741E-2</v>
      </c>
      <c r="X30" s="5">
        <f t="shared" si="125"/>
        <v>5.9762971511569875E-2</v>
      </c>
      <c r="Y30" s="5">
        <f t="shared" si="126"/>
        <v>2.2629670568424274E-2</v>
      </c>
      <c r="Z30" s="5">
        <f t="shared" si="127"/>
        <v>5.2156026974270325E-3</v>
      </c>
      <c r="AA30" s="5">
        <f t="shared" si="128"/>
        <v>9.7693220092051475E-3</v>
      </c>
      <c r="AB30" s="5">
        <f t="shared" si="129"/>
        <v>9.149436609370433E-3</v>
      </c>
      <c r="AC30" s="5">
        <f t="shared" si="130"/>
        <v>5.0646449641087701E-4</v>
      </c>
      <c r="AD30" s="5">
        <f t="shared" si="131"/>
        <v>3.6953541929343171E-2</v>
      </c>
      <c r="AE30" s="5">
        <f t="shared" si="132"/>
        <v>2.7985438442785452E-2</v>
      </c>
      <c r="AF30" s="5">
        <f t="shared" si="133"/>
        <v>1.0596883599580496E-2</v>
      </c>
      <c r="AG30" s="5">
        <f t="shared" si="134"/>
        <v>2.6750564643975194E-3</v>
      </c>
      <c r="AH30" s="5">
        <f t="shared" si="135"/>
        <v>9.8746236903321624E-4</v>
      </c>
      <c r="AI30" s="5">
        <f t="shared" si="136"/>
        <v>1.8496113325152323E-3</v>
      </c>
      <c r="AJ30" s="5">
        <f t="shared" si="137"/>
        <v>1.7322493436981283E-3</v>
      </c>
      <c r="AK30" s="5">
        <f t="shared" si="138"/>
        <v>1.0815561575890824E-3</v>
      </c>
      <c r="AL30" s="5">
        <f t="shared" si="139"/>
        <v>2.8737234070081388E-5</v>
      </c>
      <c r="AM30" s="5">
        <f t="shared" si="140"/>
        <v>1.3843502714135481E-2</v>
      </c>
      <c r="AN30" s="5">
        <f t="shared" si="141"/>
        <v>1.0483879834299227E-2</v>
      </c>
      <c r="AO30" s="5">
        <f t="shared" si="142"/>
        <v>3.9697950240511039E-3</v>
      </c>
      <c r="AP30" s="5">
        <f t="shared" si="143"/>
        <v>1.0021272520009004E-3</v>
      </c>
      <c r="AQ30" s="5">
        <f t="shared" si="144"/>
        <v>1.8973127512602299E-4</v>
      </c>
      <c r="AR30" s="5">
        <f t="shared" si="145"/>
        <v>1.4956383556404256E-4</v>
      </c>
      <c r="AS30" s="5">
        <f t="shared" si="146"/>
        <v>2.8014734927523342E-4</v>
      </c>
      <c r="AT30" s="5">
        <f t="shared" si="147"/>
        <v>2.6237137142800073E-4</v>
      </c>
      <c r="AU30" s="5">
        <f t="shared" si="148"/>
        <v>1.6381554617145102E-4</v>
      </c>
      <c r="AV30" s="5">
        <f t="shared" si="149"/>
        <v>7.6710541115996699E-5</v>
      </c>
      <c r="AW30" s="5">
        <f t="shared" si="150"/>
        <v>1.1323441281161737E-6</v>
      </c>
      <c r="AX30" s="5">
        <f t="shared" si="151"/>
        <v>4.3217004692609681E-3</v>
      </c>
      <c r="AY30" s="5">
        <f t="shared" si="152"/>
        <v>3.27288471242923E-3</v>
      </c>
      <c r="AZ30" s="5">
        <f t="shared" si="153"/>
        <v>1.2393008743945561E-3</v>
      </c>
      <c r="BA30" s="5">
        <f t="shared" si="154"/>
        <v>3.1284667649967359E-4</v>
      </c>
      <c r="BB30" s="5">
        <f t="shared" si="155"/>
        <v>5.9230800013378088E-5</v>
      </c>
      <c r="BC30" s="5">
        <f t="shared" si="156"/>
        <v>8.9712640312570521E-6</v>
      </c>
      <c r="BD30" s="5">
        <f t="shared" si="157"/>
        <v>1.8877800317704634E-5</v>
      </c>
      <c r="BE30" s="5">
        <f t="shared" si="158"/>
        <v>3.5359923067014241E-5</v>
      </c>
      <c r="BF30" s="5">
        <f t="shared" si="159"/>
        <v>3.3116256615251509E-5</v>
      </c>
      <c r="BG30" s="5">
        <f t="shared" si="160"/>
        <v>2.0676637222480108E-5</v>
      </c>
      <c r="BH30" s="5">
        <f t="shared" si="161"/>
        <v>9.6823291004112816E-6</v>
      </c>
      <c r="BI30" s="5">
        <f t="shared" si="162"/>
        <v>3.6271854383263704E-6</v>
      </c>
      <c r="BJ30" s="8">
        <f t="shared" si="163"/>
        <v>0.63528582693996893</v>
      </c>
      <c r="BK30" s="8">
        <f t="shared" si="164"/>
        <v>0.22001689352511886</v>
      </c>
      <c r="BL30" s="8">
        <f t="shared" si="165"/>
        <v>0.13954807198667066</v>
      </c>
      <c r="BM30" s="8">
        <f t="shared" si="166"/>
        <v>0.48597217093818157</v>
      </c>
      <c r="BN30" s="8">
        <f t="shared" si="167"/>
        <v>0.51082247184270302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1.2585470085470101</v>
      </c>
      <c r="F31">
        <f>VLOOKUP(B31,home!$B$2:$E$405,3,FALSE)</f>
        <v>0.91</v>
      </c>
      <c r="G31">
        <f>VLOOKUP(C31,away!$B$2:$E$405,4,FALSE)</f>
        <v>0.87</v>
      </c>
      <c r="H31">
        <f>VLOOKUP(A31,away!$A$2:$E$405,3,FALSE)</f>
        <v>1.1004273504273501</v>
      </c>
      <c r="I31">
        <f>VLOOKUP(C31,away!$B$2:$E$405,3,FALSE)</f>
        <v>0.95</v>
      </c>
      <c r="J31">
        <f>VLOOKUP(B31,home!$B$2:$E$405,4,FALSE)</f>
        <v>0.68</v>
      </c>
      <c r="K31" s="3">
        <f t="shared" si="112"/>
        <v>0.9963916666666679</v>
      </c>
      <c r="L31" s="3">
        <f t="shared" si="113"/>
        <v>0.7108760683760682</v>
      </c>
      <c r="M31" s="5">
        <f t="shared" si="114"/>
        <v>0.18136064160568441</v>
      </c>
      <c r="N31" s="5">
        <f t="shared" si="115"/>
        <v>0.1807062319572241</v>
      </c>
      <c r="O31" s="5">
        <f t="shared" si="116"/>
        <v>0.12892493986281009</v>
      </c>
      <c r="P31" s="5">
        <f t="shared" si="117"/>
        <v>0.12845973570480529</v>
      </c>
      <c r="Q31" s="5">
        <f t="shared" si="118"/>
        <v>9.0027091818456001E-2</v>
      </c>
      <c r="R31" s="5">
        <f t="shared" si="119"/>
        <v>4.5824827182647736E-2</v>
      </c>
      <c r="S31" s="5">
        <f t="shared" si="120"/>
        <v>2.2747360661122634E-2</v>
      </c>
      <c r="T31" s="5">
        <f t="shared" si="121"/>
        <v>6.3998105079235298E-2</v>
      </c>
      <c r="U31" s="5">
        <f t="shared" si="122"/>
        <v>4.5659475931230403E-2</v>
      </c>
      <c r="V31" s="5">
        <f t="shared" si="123"/>
        <v>1.7902450625073656E-3</v>
      </c>
      <c r="W31" s="5">
        <f t="shared" si="124"/>
        <v>2.9900748020714848E-2</v>
      </c>
      <c r="X31" s="5">
        <f t="shared" si="125"/>
        <v>2.1255726194469273E-2</v>
      </c>
      <c r="Y31" s="5">
        <f t="shared" si="126"/>
        <v>7.5550935338012616E-3</v>
      </c>
      <c r="Z31" s="5">
        <f t="shared" si="127"/>
        <v>1.0858590993871136E-2</v>
      </c>
      <c r="AA31" s="5">
        <f t="shared" si="128"/>
        <v>1.0819409578034929E-2</v>
      </c>
      <c r="AB31" s="5">
        <f t="shared" si="129"/>
        <v>5.3901847709037663E-3</v>
      </c>
      <c r="AC31" s="5">
        <f t="shared" si="130"/>
        <v>7.925314084840852E-5</v>
      </c>
      <c r="AD31" s="5">
        <f t="shared" si="131"/>
        <v>7.4482140387350324E-3</v>
      </c>
      <c r="AE31" s="5">
        <f t="shared" si="132"/>
        <v>5.2947571122793956E-3</v>
      </c>
      <c r="AF31" s="5">
        <f t="shared" si="133"/>
        <v>1.8819580594917006E-3</v>
      </c>
      <c r="AG31" s="5">
        <f t="shared" si="134"/>
        <v>4.4594631539337165E-4</v>
      </c>
      <c r="AH31" s="5">
        <f t="shared" si="135"/>
        <v>1.9297781184567234E-3</v>
      </c>
      <c r="AI31" s="5">
        <f t="shared" si="136"/>
        <v>1.9228148357459611E-3</v>
      </c>
      <c r="AJ31" s="5">
        <f t="shared" si="137"/>
        <v>9.5793833944015662E-4</v>
      </c>
      <c r="AK31" s="5">
        <f t="shared" si="138"/>
        <v>3.1816059286622606E-4</v>
      </c>
      <c r="AL31" s="5">
        <f t="shared" si="139"/>
        <v>2.2454348279815909E-6</v>
      </c>
      <c r="AM31" s="5">
        <f t="shared" si="140"/>
        <v>1.484267679949055E-3</v>
      </c>
      <c r="AN31" s="5">
        <f t="shared" si="141"/>
        <v>1.0551303727398525E-3</v>
      </c>
      <c r="AO31" s="5">
        <f t="shared" si="142"/>
        <v>3.7503346549874088E-4</v>
      </c>
      <c r="AP31" s="5">
        <f t="shared" si="143"/>
        <v>8.886743848773225E-5</v>
      </c>
      <c r="AQ31" s="5">
        <f t="shared" si="144"/>
        <v>1.5793433819702793E-5</v>
      </c>
      <c r="AR31" s="5">
        <f t="shared" si="145"/>
        <v>2.7436661633733643E-4</v>
      </c>
      <c r="AS31" s="5">
        <f t="shared" si="146"/>
        <v>2.7337661013005285E-4</v>
      </c>
      <c r="AT31" s="5">
        <f t="shared" si="147"/>
        <v>1.3619508809758362E-4</v>
      </c>
      <c r="AU31" s="5">
        <f t="shared" si="148"/>
        <v>4.5234550273788349E-5</v>
      </c>
      <c r="AV31" s="5">
        <f t="shared" si="149"/>
        <v>1.1267832234554285E-5</v>
      </c>
      <c r="AW31" s="5">
        <f t="shared" si="150"/>
        <v>4.4179615756988265E-8</v>
      </c>
      <c r="AX31" s="5">
        <f t="shared" si="151"/>
        <v>2.4648532456731775E-4</v>
      </c>
      <c r="AY31" s="5">
        <f t="shared" si="152"/>
        <v>1.7522051844081395E-4</v>
      </c>
      <c r="AZ31" s="5">
        <f t="shared" si="153"/>
        <v>6.2280036624011082E-5</v>
      </c>
      <c r="BA31" s="5">
        <f t="shared" si="154"/>
        <v>1.4757795857864848E-5</v>
      </c>
      <c r="BB31" s="5">
        <f t="shared" si="155"/>
        <v>2.6227409743338962E-6</v>
      </c>
      <c r="BC31" s="5">
        <f t="shared" si="156"/>
        <v>3.7288875844065978E-7</v>
      </c>
      <c r="BD31" s="5">
        <f t="shared" si="157"/>
        <v>3.2506776919255137E-5</v>
      </c>
      <c r="BE31" s="5">
        <f t="shared" si="158"/>
        <v>3.2389481632538198E-5</v>
      </c>
      <c r="BF31" s="5">
        <f t="shared" si="159"/>
        <v>1.6136304793157079E-5</v>
      </c>
      <c r="BG31" s="5">
        <f t="shared" si="160"/>
        <v>5.3593598755650431E-6</v>
      </c>
      <c r="BH31" s="5">
        <f t="shared" si="161"/>
        <v>1.3350053796701793E-6</v>
      </c>
      <c r="BI31" s="5">
        <f t="shared" si="162"/>
        <v>2.6603764705170766E-7</v>
      </c>
      <c r="BJ31" s="8">
        <f t="shared" si="163"/>
        <v>0.4120347038255181</v>
      </c>
      <c r="BK31" s="8">
        <f t="shared" si="164"/>
        <v>0.33461470212823691</v>
      </c>
      <c r="BL31" s="8">
        <f t="shared" si="165"/>
        <v>0.24257596287545652</v>
      </c>
      <c r="BM31" s="8">
        <f t="shared" si="166"/>
        <v>0.24460531535263005</v>
      </c>
      <c r="BN31" s="8">
        <f t="shared" si="167"/>
        <v>0.75530346813162763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1.2585470085470101</v>
      </c>
      <c r="F32">
        <f>VLOOKUP(B32,home!$B$2:$E$405,3,FALSE)</f>
        <v>1.1499999999999999</v>
      </c>
      <c r="G32">
        <f>VLOOKUP(C32,away!$B$2:$E$405,4,FALSE)</f>
        <v>0.91</v>
      </c>
      <c r="H32">
        <f>VLOOKUP(A32,away!$A$2:$E$405,3,FALSE)</f>
        <v>1.1004273504273501</v>
      </c>
      <c r="I32">
        <f>VLOOKUP(C32,away!$B$2:$E$405,3,FALSE)</f>
        <v>1.1100000000000001</v>
      </c>
      <c r="J32">
        <f>VLOOKUP(B32,home!$B$2:$E$405,4,FALSE)</f>
        <v>1</v>
      </c>
      <c r="K32" s="3">
        <f t="shared" si="112"/>
        <v>1.3170694444444462</v>
      </c>
      <c r="L32" s="3">
        <f t="shared" si="113"/>
        <v>1.2214743589743586</v>
      </c>
      <c r="M32" s="5">
        <f t="shared" si="114"/>
        <v>7.8981328431459261E-2</v>
      </c>
      <c r="N32" s="5">
        <f t="shared" si="115"/>
        <v>0.1040238943587064</v>
      </c>
      <c r="O32" s="5">
        <f t="shared" si="116"/>
        <v>9.6473667516759981E-2</v>
      </c>
      <c r="P32" s="5">
        <f t="shared" si="117"/>
        <v>0.1270625196798173</v>
      </c>
      <c r="Q32" s="5">
        <f t="shared" si="118"/>
        <v>6.8503346375984611E-2</v>
      </c>
      <c r="R32" s="5">
        <f t="shared" si="119"/>
        <v>5.8920055593969907E-2</v>
      </c>
      <c r="S32" s="5">
        <f t="shared" si="120"/>
        <v>5.1103483025721208E-2</v>
      </c>
      <c r="T32" s="5">
        <f t="shared" si="121"/>
        <v>8.3675081102204243E-2</v>
      </c>
      <c r="U32" s="5">
        <f t="shared" si="122"/>
        <v>7.7601804887785827E-2</v>
      </c>
      <c r="V32" s="5">
        <f t="shared" si="123"/>
        <v>9.1348415950090901E-3</v>
      </c>
      <c r="W32" s="5">
        <f t="shared" si="124"/>
        <v>3.0074554784667844E-2</v>
      </c>
      <c r="X32" s="5">
        <f t="shared" si="125"/>
        <v>3.6735297527041383E-2</v>
      </c>
      <c r="Y32" s="5">
        <f t="shared" si="126"/>
        <v>2.2435611999287609E-2</v>
      </c>
      <c r="Z32" s="5">
        <f t="shared" si="127"/>
        <v>2.3989779045792661E-2</v>
      </c>
      <c r="AA32" s="5">
        <f t="shared" si="128"/>
        <v>3.1596204960187162E-2</v>
      </c>
      <c r="AB32" s="5">
        <f t="shared" si="129"/>
        <v>2.0807198056733284E-2</v>
      </c>
      <c r="AC32" s="5">
        <f t="shared" si="130"/>
        <v>9.184892279201144E-4</v>
      </c>
      <c r="AD32" s="5">
        <f t="shared" si="131"/>
        <v>9.9025692905391344E-3</v>
      </c>
      <c r="AE32" s="5">
        <f t="shared" si="132"/>
        <v>1.2095734476360457E-2</v>
      </c>
      <c r="AF32" s="5">
        <f t="shared" si="133"/>
        <v>7.3873147579182202E-3</v>
      </c>
      <c r="AG32" s="5">
        <f t="shared" si="134"/>
        <v>3.0078051861566601E-3</v>
      </c>
      <c r="AH32" s="5">
        <f t="shared" si="135"/>
        <v>7.3257249954740231E-3</v>
      </c>
      <c r="AI32" s="5">
        <f t="shared" si="136"/>
        <v>9.6484885499417659E-3</v>
      </c>
      <c r="AJ32" s="5">
        <f t="shared" si="137"/>
        <v>6.353864727100202E-3</v>
      </c>
      <c r="AK32" s="5">
        <f t="shared" si="138"/>
        <v>2.7894936953990089E-3</v>
      </c>
      <c r="AL32" s="5">
        <f t="shared" si="139"/>
        <v>5.9105390054095005E-5</v>
      </c>
      <c r="AM32" s="5">
        <f t="shared" si="140"/>
        <v>2.6084742868125979E-3</v>
      </c>
      <c r="AN32" s="5">
        <f t="shared" si="141"/>
        <v>3.1861844573855156E-3</v>
      </c>
      <c r="AO32" s="5">
        <f t="shared" si="142"/>
        <v>1.9459213088295188E-3</v>
      </c>
      <c r="AP32" s="5">
        <f t="shared" si="143"/>
        <v>7.9229766110569403E-4</v>
      </c>
      <c r="AQ32" s="5">
        <f t="shared" si="144"/>
        <v>2.419428194289903E-4</v>
      </c>
      <c r="AR32" s="5">
        <f t="shared" si="145"/>
        <v>1.7896370485738142E-3</v>
      </c>
      <c r="AS32" s="5">
        <f t="shared" si="146"/>
        <v>2.3570762733223119E-3</v>
      </c>
      <c r="AT32" s="5">
        <f t="shared" si="147"/>
        <v>1.5522165689089017E-3</v>
      </c>
      <c r="AU32" s="5">
        <f t="shared" si="148"/>
        <v>6.8145900469010403E-4</v>
      </c>
      <c r="AV32" s="5">
        <f t="shared" si="149"/>
        <v>2.2438220817971513E-4</v>
      </c>
      <c r="AW32" s="5">
        <f t="shared" si="150"/>
        <v>2.6412992989324903E-6</v>
      </c>
      <c r="AX32" s="5">
        <f t="shared" si="151"/>
        <v>5.725902966299825E-4</v>
      </c>
      <c r="AY32" s="5">
        <f t="shared" si="152"/>
        <v>6.9940436553104569E-4</v>
      </c>
      <c r="AZ32" s="5">
        <f t="shared" si="153"/>
        <v>4.2715224952545106E-4</v>
      </c>
      <c r="BA32" s="5">
        <f t="shared" si="154"/>
        <v>1.7391850672451861E-4</v>
      </c>
      <c r="BB32" s="5">
        <f t="shared" si="155"/>
        <v>5.3109249128777262E-5</v>
      </c>
      <c r="BC32" s="5">
        <f t="shared" si="156"/>
        <v>1.2974317207036547E-5</v>
      </c>
      <c r="BD32" s="5">
        <f t="shared" si="157"/>
        <v>3.6433262778391012E-4</v>
      </c>
      <c r="BE32" s="5">
        <f t="shared" si="158"/>
        <v>4.7985137166833977E-4</v>
      </c>
      <c r="BF32" s="5">
        <f t="shared" si="159"/>
        <v>3.159987897495629E-4</v>
      </c>
      <c r="BG32" s="5">
        <f t="shared" si="160"/>
        <v>1.387307834868581E-4</v>
      </c>
      <c r="BH32" s="5">
        <f t="shared" si="161"/>
        <v>4.5679518983594727E-5</v>
      </c>
      <c r="BI32" s="5">
        <f t="shared" si="162"/>
        <v>1.203261973804251E-5</v>
      </c>
      <c r="BJ32" s="8">
        <f t="shared" si="163"/>
        <v>0.38855517937717571</v>
      </c>
      <c r="BK32" s="8">
        <f t="shared" si="164"/>
        <v>0.26795917171551215</v>
      </c>
      <c r="BL32" s="8">
        <f t="shared" si="165"/>
        <v>0.31947789979843627</v>
      </c>
      <c r="BM32" s="8">
        <f t="shared" si="166"/>
        <v>0.46532045491398727</v>
      </c>
      <c r="BN32" s="8">
        <f t="shared" si="167"/>
        <v>0.53396481195669743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1.42165242165242</v>
      </c>
      <c r="F33">
        <f>VLOOKUP(B33,home!$B$2:$E$405,3,FALSE)</f>
        <v>0.85</v>
      </c>
      <c r="G33">
        <f>VLOOKUP(C33,away!$B$2:$E$405,4,FALSE)</f>
        <v>1.03</v>
      </c>
      <c r="H33">
        <f>VLOOKUP(A33,away!$A$2:$E$405,3,FALSE)</f>
        <v>1.1680911680911701</v>
      </c>
      <c r="I33">
        <f>VLOOKUP(C33,away!$B$2:$E$405,3,FALSE)</f>
        <v>0.66</v>
      </c>
      <c r="J33">
        <f>VLOOKUP(B33,home!$B$2:$E$405,4,FALSE)</f>
        <v>0.92</v>
      </c>
      <c r="K33" s="3">
        <f t="shared" si="112"/>
        <v>1.2446566951566937</v>
      </c>
      <c r="L33" s="3">
        <f t="shared" si="113"/>
        <v>0.70926495726495853</v>
      </c>
      <c r="M33" s="5">
        <f t="shared" si="114"/>
        <v>0.14171721474230864</v>
      </c>
      <c r="N33" s="5">
        <f t="shared" si="115"/>
        <v>0.17638928014797334</v>
      </c>
      <c r="O33" s="5">
        <f t="shared" si="116"/>
        <v>0.10051505425791249</v>
      </c>
      <c r="P33" s="5">
        <f t="shared" si="117"/>
        <v>0.1251067352461491</v>
      </c>
      <c r="Q33" s="5">
        <f t="shared" si="118"/>
        <v>0.10977204924502239</v>
      </c>
      <c r="R33" s="5">
        <f t="shared" si="119"/>
        <v>3.5645902831361646E-2</v>
      </c>
      <c r="S33" s="5">
        <f t="shared" si="120"/>
        <v>2.7610786791869811E-2</v>
      </c>
      <c r="T33" s="5">
        <f t="shared" si="121"/>
        <v>7.7857467816657727E-2</v>
      </c>
      <c r="U33" s="5">
        <f t="shared" si="122"/>
        <v>4.4366911613959212E-2</v>
      </c>
      <c r="V33" s="5">
        <f t="shared" si="123"/>
        <v>2.7082849457079742E-3</v>
      </c>
      <c r="W33" s="5">
        <f t="shared" si="124"/>
        <v>4.5542838677962473E-2</v>
      </c>
      <c r="X33" s="5">
        <f t="shared" si="125"/>
        <v>3.2301939528649952E-2</v>
      </c>
      <c r="Y33" s="5">
        <f t="shared" si="126"/>
        <v>1.1455316879681592E-2</v>
      </c>
      <c r="Z33" s="5">
        <f t="shared" si="127"/>
        <v>8.4274632494521946E-3</v>
      </c>
      <c r="AA33" s="5">
        <f t="shared" si="128"/>
        <v>1.0489298556617659E-2</v>
      </c>
      <c r="AB33" s="5">
        <f t="shared" si="129"/>
        <v>6.5277878379958083E-3</v>
      </c>
      <c r="AC33" s="5">
        <f t="shared" si="130"/>
        <v>1.4942816240158278E-4</v>
      </c>
      <c r="AD33" s="5">
        <f t="shared" si="131"/>
        <v>1.4171299769241804E-2</v>
      </c>
      <c r="AE33" s="5">
        <f t="shared" si="132"/>
        <v>1.0051206325220203E-2</v>
      </c>
      <c r="AF33" s="5">
        <f t="shared" si="133"/>
        <v>3.5644842123592944E-3</v>
      </c>
      <c r="AG33" s="5">
        <f t="shared" si="134"/>
        <v>8.4272124751687814E-4</v>
      </c>
      <c r="AH33" s="5">
        <f t="shared" si="135"/>
        <v>1.4943260903686798E-3</v>
      </c>
      <c r="AI33" s="5">
        <f t="shared" si="136"/>
        <v>1.8599229731247038E-3</v>
      </c>
      <c r="AJ33" s="5">
        <f t="shared" si="137"/>
        <v>1.1574827904877033E-3</v>
      </c>
      <c r="AK33" s="5">
        <f t="shared" si="138"/>
        <v>4.8022290156972419E-4</v>
      </c>
      <c r="AL33" s="5">
        <f t="shared" si="139"/>
        <v>5.276555734146049E-6</v>
      </c>
      <c r="AM33" s="5">
        <f t="shared" si="140"/>
        <v>3.5276806273718633E-3</v>
      </c>
      <c r="AN33" s="5">
        <f t="shared" si="141"/>
        <v>2.5020602494173262E-3</v>
      </c>
      <c r="AO33" s="5">
        <f t="shared" si="142"/>
        <v>8.8731182793866576E-4</v>
      </c>
      <c r="AP33" s="5">
        <f t="shared" si="143"/>
        <v>2.0977972857453669E-4</v>
      </c>
      <c r="AQ33" s="5">
        <f t="shared" si="144"/>
        <v>3.7197352555618342E-5</v>
      </c>
      <c r="AR33" s="5">
        <f t="shared" si="145"/>
        <v>2.119746261250509E-4</v>
      </c>
      <c r="AS33" s="5">
        <f t="shared" si="146"/>
        <v>2.6383563760988158E-4</v>
      </c>
      <c r="AT33" s="5">
        <f t="shared" si="147"/>
        <v>1.6419239638603721E-4</v>
      </c>
      <c r="AU33" s="5">
        <f t="shared" si="148"/>
        <v>6.8121055151900984E-5</v>
      </c>
      <c r="AV33" s="5">
        <f t="shared" si="149"/>
        <v>2.1196831843987984E-5</v>
      </c>
      <c r="AW33" s="5">
        <f t="shared" si="150"/>
        <v>1.2939160850157962E-7</v>
      </c>
      <c r="AX33" s="5">
        <f t="shared" si="151"/>
        <v>7.3179188520549243E-4</v>
      </c>
      <c r="AY33" s="5">
        <f t="shared" si="152"/>
        <v>5.1903434018711701E-4</v>
      </c>
      <c r="AZ33" s="5">
        <f t="shared" si="153"/>
        <v>1.8406643455593075E-4</v>
      </c>
      <c r="BA33" s="5">
        <f t="shared" si="154"/>
        <v>4.3517290613075173E-5</v>
      </c>
      <c r="BB33" s="5">
        <f t="shared" si="155"/>
        <v>7.7163223167423865E-6</v>
      </c>
      <c r="BC33" s="5">
        <f t="shared" si="156"/>
        <v>1.0945834036453871E-6</v>
      </c>
      <c r="BD33" s="5">
        <f t="shared" si="157"/>
        <v>2.5057695689973281E-5</v>
      </c>
      <c r="BE33" s="5">
        <f t="shared" si="158"/>
        <v>3.1188228705724267E-5</v>
      </c>
      <c r="BF33" s="5">
        <f t="shared" si="159"/>
        <v>1.9409318834328954E-5</v>
      </c>
      <c r="BG33" s="5">
        <f t="shared" si="160"/>
        <v>8.0526462118594833E-6</v>
      </c>
      <c r="BH33" s="5">
        <f t="shared" si="161"/>
        <v>2.5056950053297732E-6</v>
      </c>
      <c r="BI33" s="5">
        <f t="shared" si="162"/>
        <v>6.2374601288087773E-7</v>
      </c>
      <c r="BJ33" s="8">
        <f t="shared" si="163"/>
        <v>0.49059985449242577</v>
      </c>
      <c r="BK33" s="8">
        <f t="shared" si="164"/>
        <v>0.29781676078435831</v>
      </c>
      <c r="BL33" s="8">
        <f t="shared" si="165"/>
        <v>0.20335306773097453</v>
      </c>
      <c r="BM33" s="8">
        <f t="shared" si="166"/>
        <v>0.31053200483790472</v>
      </c>
      <c r="BN33" s="8">
        <f t="shared" si="167"/>
        <v>0.68914623647072759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1.42165242165242</v>
      </c>
      <c r="F34">
        <f>VLOOKUP(B34,home!$B$2:$E$405,3,FALSE)</f>
        <v>1.31</v>
      </c>
      <c r="G34">
        <f>VLOOKUP(C34,away!$B$2:$E$405,4,FALSE)</f>
        <v>0.7</v>
      </c>
      <c r="H34">
        <f>VLOOKUP(A34,away!$A$2:$E$405,3,FALSE)</f>
        <v>1.1680911680911701</v>
      </c>
      <c r="I34">
        <f>VLOOKUP(C34,away!$B$2:$E$405,3,FALSE)</f>
        <v>0.83</v>
      </c>
      <c r="J34">
        <f>VLOOKUP(B34,home!$B$2:$E$405,4,FALSE)</f>
        <v>1.1000000000000001</v>
      </c>
      <c r="K34" s="3">
        <f t="shared" si="112"/>
        <v>1.3036552706552691</v>
      </c>
      <c r="L34" s="3">
        <f t="shared" si="113"/>
        <v>1.0664672364672383</v>
      </c>
      <c r="M34" s="5">
        <f t="shared" si="114"/>
        <v>9.3469274924722748E-2</v>
      </c>
      <c r="N34" s="5">
        <f t="shared" si="115"/>
        <v>0.12185171289994119</v>
      </c>
      <c r="O34" s="5">
        <f t="shared" si="116"/>
        <v>9.9681919323565613E-2</v>
      </c>
      <c r="P34" s="5">
        <f t="shared" si="117"/>
        <v>0.12995085951519961</v>
      </c>
      <c r="Q34" s="5">
        <f t="shared" si="118"/>
        <v>7.9426313880190502E-2</v>
      </c>
      <c r="R34" s="5">
        <f t="shared" si="119"/>
        <v>5.3153750513376598E-2</v>
      </c>
      <c r="S34" s="5">
        <f t="shared" si="120"/>
        <v>4.5167853025337983E-2</v>
      </c>
      <c r="T34" s="5">
        <f t="shared" si="121"/>
        <v>8.4705561466586213E-2</v>
      </c>
      <c r="U34" s="5">
        <f t="shared" si="122"/>
        <v>6.9294167011858615E-2</v>
      </c>
      <c r="V34" s="5">
        <f t="shared" si="123"/>
        <v>6.9774578364281544E-3</v>
      </c>
      <c r="W34" s="5">
        <f t="shared" si="124"/>
        <v>3.451484423954336E-2</v>
      </c>
      <c r="X34" s="5">
        <f t="shared" si="125"/>
        <v>3.6808950553242986E-2</v>
      </c>
      <c r="Y34" s="5">
        <f t="shared" si="126"/>
        <v>1.9627769886888132E-2</v>
      </c>
      <c r="Z34" s="5">
        <f t="shared" si="127"/>
        <v>1.8895577805956597E-2</v>
      </c>
      <c r="AA34" s="5">
        <f t="shared" si="128"/>
        <v>2.4633319598812042E-2</v>
      </c>
      <c r="AB34" s="5">
        <f t="shared" si="129"/>
        <v>1.6056678464363532E-2</v>
      </c>
      <c r="AC34" s="5">
        <f t="shared" si="130"/>
        <v>6.0629993372498191E-4</v>
      </c>
      <c r="AD34" s="5">
        <f t="shared" si="131"/>
        <v>1.1248864652181594E-2</v>
      </c>
      <c r="AE34" s="5">
        <f t="shared" si="132"/>
        <v>1.1996545599006106E-2</v>
      </c>
      <c r="AF34" s="5">
        <f t="shared" si="133"/>
        <v>6.3969614160626249E-3</v>
      </c>
      <c r="AG34" s="5">
        <f t="shared" si="134"/>
        <v>2.2740499210586198E-3</v>
      </c>
      <c r="AH34" s="5">
        <f t="shared" si="135"/>
        <v>5.0378786610425531E-3</v>
      </c>
      <c r="AI34" s="5">
        <f t="shared" si="136"/>
        <v>6.5676570693898335E-3</v>
      </c>
      <c r="AJ34" s="5">
        <f t="shared" si="137"/>
        <v>4.2809803771831981E-3</v>
      </c>
      <c r="AK34" s="5">
        <f t="shared" si="138"/>
        <v>1.8603075440955523E-3</v>
      </c>
      <c r="AL34" s="5">
        <f t="shared" si="139"/>
        <v>3.3717688545256953E-5</v>
      </c>
      <c r="AM34" s="5">
        <f t="shared" si="140"/>
        <v>2.9329283385408559E-3</v>
      </c>
      <c r="AN34" s="5">
        <f t="shared" si="141"/>
        <v>3.1278719799601152E-3</v>
      </c>
      <c r="AO34" s="5">
        <f t="shared" si="142"/>
        <v>1.6678864932456862E-3</v>
      </c>
      <c r="AP34" s="5">
        <f t="shared" si="143"/>
        <v>5.9291543306425336E-4</v>
      </c>
      <c r="AQ34" s="5">
        <f t="shared" si="144"/>
        <v>1.5808122083970253E-4</v>
      </c>
      <c r="AR34" s="5">
        <f t="shared" si="145"/>
        <v>1.0745465066598647E-3</v>
      </c>
      <c r="AS34" s="5">
        <f t="shared" si="146"/>
        <v>1.4008382169713395E-3</v>
      </c>
      <c r="AT34" s="5">
        <f t="shared" si="147"/>
        <v>9.1310506244500825E-4</v>
      </c>
      <c r="AU34" s="5">
        <f t="shared" si="148"/>
        <v>3.9679140910614779E-4</v>
      </c>
      <c r="AV34" s="5">
        <f t="shared" si="149"/>
        <v>1.2931980295799025E-4</v>
      </c>
      <c r="AW34" s="5">
        <f t="shared" si="150"/>
        <v>1.3021636762011375E-6</v>
      </c>
      <c r="AX34" s="5">
        <f t="shared" si="151"/>
        <v>6.372545811654984E-4</v>
      </c>
      <c r="AY34" s="5">
        <f t="shared" si="152"/>
        <v>6.7961113210165654E-4</v>
      </c>
      <c r="AZ34" s="5">
        <f t="shared" si="153"/>
        <v>3.6239150296241238E-4</v>
      </c>
      <c r="BA34" s="5">
        <f t="shared" si="154"/>
        <v>1.2882622156117765E-4</v>
      </c>
      <c r="BB34" s="5">
        <f t="shared" si="155"/>
        <v>3.4347236123216318E-5</v>
      </c>
      <c r="BC34" s="5">
        <f t="shared" si="156"/>
        <v>7.3260403977228415E-6</v>
      </c>
      <c r="BD34" s="5">
        <f t="shared" si="157"/>
        <v>1.9099477390217839E-4</v>
      </c>
      <c r="BE34" s="5">
        <f t="shared" si="158"/>
        <v>2.4899134366518632E-4</v>
      </c>
      <c r="BF34" s="5">
        <f t="shared" si="159"/>
        <v>1.6229943875832879E-4</v>
      </c>
      <c r="BG34" s="5">
        <f t="shared" si="160"/>
        <v>7.052750625389579E-5</v>
      </c>
      <c r="BH34" s="5">
        <f t="shared" si="161"/>
        <v>2.2985888813515935E-5</v>
      </c>
      <c r="BI34" s="5">
        <f t="shared" si="162"/>
        <v>5.9931350204872056E-6</v>
      </c>
      <c r="BJ34" s="8">
        <f t="shared" si="163"/>
        <v>0.41918101469466362</v>
      </c>
      <c r="BK34" s="8">
        <f t="shared" si="164"/>
        <v>0.27688507405606039</v>
      </c>
      <c r="BL34" s="8">
        <f t="shared" si="165"/>
        <v>0.28518305164824154</v>
      </c>
      <c r="BM34" s="8">
        <f t="shared" si="166"/>
        <v>0.42193257817950036</v>
      </c>
      <c r="BN34" s="8">
        <f t="shared" si="167"/>
        <v>0.57753383105699618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1.42165242165242</v>
      </c>
      <c r="F35">
        <f>VLOOKUP(B35,home!$B$2:$E$405,3,FALSE)</f>
        <v>0.95</v>
      </c>
      <c r="G35">
        <f>VLOOKUP(C35,away!$B$2:$E$405,4,FALSE)</f>
        <v>0.97</v>
      </c>
      <c r="H35">
        <f>VLOOKUP(A35,away!$A$2:$E$405,3,FALSE)</f>
        <v>1.1680911680911701</v>
      </c>
      <c r="I35">
        <f>VLOOKUP(C35,away!$B$2:$E$405,3,FALSE)</f>
        <v>0.66</v>
      </c>
      <c r="J35">
        <f>VLOOKUP(B35,home!$B$2:$E$405,4,FALSE)</f>
        <v>0.73</v>
      </c>
      <c r="K35" s="3">
        <f t="shared" si="112"/>
        <v>1.310052706552705</v>
      </c>
      <c r="L35" s="3">
        <f t="shared" si="113"/>
        <v>0.56278632478632573</v>
      </c>
      <c r="M35" s="5">
        <f t="shared" si="114"/>
        <v>0.15368672044775228</v>
      </c>
      <c r="N35" s="5">
        <f t="shared" si="115"/>
        <v>0.20133770408378679</v>
      </c>
      <c r="O35" s="5">
        <f t="shared" si="116"/>
        <v>8.6492784569253967E-2</v>
      </c>
      <c r="P35" s="5">
        <f t="shared" si="117"/>
        <v>0.11331010652223117</v>
      </c>
      <c r="Q35" s="5">
        <f t="shared" si="118"/>
        <v>0.13188150208303631</v>
      </c>
      <c r="R35" s="5">
        <f t="shared" si="119"/>
        <v>2.4338478174132927E-2</v>
      </c>
      <c r="S35" s="5">
        <f t="shared" si="120"/>
        <v>2.0885311695560939E-2</v>
      </c>
      <c r="T35" s="5">
        <f t="shared" si="121"/>
        <v>7.4221105864612169E-2</v>
      </c>
      <c r="U35" s="5">
        <f t="shared" si="122"/>
        <v>3.188468920539677E-2</v>
      </c>
      <c r="V35" s="5">
        <f t="shared" si="123"/>
        <v>1.7109241493050713E-3</v>
      </c>
      <c r="W35" s="5">
        <f t="shared" si="124"/>
        <v>5.7590572916039313E-2</v>
      </c>
      <c r="X35" s="5">
        <f t="shared" si="125"/>
        <v>3.2411186873756673E-2</v>
      </c>
      <c r="Y35" s="5">
        <f t="shared" si="126"/>
        <v>9.1202863713221588E-3</v>
      </c>
      <c r="Z35" s="5">
        <f t="shared" si="127"/>
        <v>4.5657875608374919E-3</v>
      </c>
      <c r="AA35" s="5">
        <f t="shared" si="128"/>
        <v>5.9814223516198289E-3</v>
      </c>
      <c r="AB35" s="5">
        <f t="shared" si="129"/>
        <v>3.9179892703872033E-3</v>
      </c>
      <c r="AC35" s="5">
        <f t="shared" si="130"/>
        <v>7.8839357852620321E-5</v>
      </c>
      <c r="AD35" s="5">
        <f t="shared" si="131"/>
        <v>1.8861671480144556E-2</v>
      </c>
      <c r="AE35" s="5">
        <f t="shared" si="132"/>
        <v>1.0615090771637612E-2</v>
      </c>
      <c r="AF35" s="5">
        <f t="shared" si="133"/>
        <v>2.9870139613215863E-3</v>
      </c>
      <c r="AG35" s="5">
        <f t="shared" si="134"/>
        <v>5.6035020312587337E-4</v>
      </c>
      <c r="AH35" s="5">
        <f t="shared" si="135"/>
        <v>6.4239070027971351E-4</v>
      </c>
      <c r="AI35" s="5">
        <f t="shared" si="136"/>
        <v>8.4156567556572604E-4</v>
      </c>
      <c r="AJ35" s="5">
        <f t="shared" si="137"/>
        <v>5.5124769550836774E-4</v>
      </c>
      <c r="AK35" s="5">
        <f t="shared" si="138"/>
        <v>2.407211784938929E-4</v>
      </c>
      <c r="AL35" s="5">
        <f t="shared" si="139"/>
        <v>2.3250664755935605E-6</v>
      </c>
      <c r="AM35" s="5">
        <f t="shared" si="140"/>
        <v>4.9419567545342623E-3</v>
      </c>
      <c r="AN35" s="5">
        <f t="shared" si="141"/>
        <v>2.7812656791372952E-3</v>
      </c>
      <c r="AO35" s="5">
        <f t="shared" si="142"/>
        <v>7.8262914490801123E-4</v>
      </c>
      <c r="AP35" s="5">
        <f t="shared" si="143"/>
        <v>1.4681766004448149E-4</v>
      </c>
      <c r="AQ35" s="5">
        <f t="shared" si="144"/>
        <v>2.0656742827540473E-5</v>
      </c>
      <c r="AR35" s="5">
        <f t="shared" si="145"/>
        <v>7.2305740257466836E-5</v>
      </c>
      <c r="AS35" s="5">
        <f t="shared" si="146"/>
        <v>9.4724330723591305E-5</v>
      </c>
      <c r="AT35" s="5">
        <f t="shared" si="147"/>
        <v>6.2046932920417196E-5</v>
      </c>
      <c r="AU35" s="5">
        <f t="shared" si="148"/>
        <v>2.7094917468562231E-5</v>
      </c>
      <c r="AV35" s="5">
        <f t="shared" si="149"/>
        <v>8.8739424908780306E-6</v>
      </c>
      <c r="AW35" s="5">
        <f t="shared" si="150"/>
        <v>4.7617345144508403E-8</v>
      </c>
      <c r="AX35" s="5">
        <f t="shared" si="151"/>
        <v>1.0790373036573394E-3</v>
      </c>
      <c r="AY35" s="5">
        <f t="shared" si="152"/>
        <v>6.072674384326606E-4</v>
      </c>
      <c r="AZ35" s="5">
        <f t="shared" si="153"/>
        <v>1.7088090491896167E-4</v>
      </c>
      <c r="BA35" s="5">
        <f t="shared" si="154"/>
        <v>3.2056478818501341E-5</v>
      </c>
      <c r="BB35" s="5">
        <f t="shared" si="155"/>
        <v>4.5102369749637652E-6</v>
      </c>
      <c r="BC35" s="5">
        <f t="shared" si="156"/>
        <v>5.0765993821105072E-7</v>
      </c>
      <c r="BD35" s="5">
        <f t="shared" si="157"/>
        <v>6.7821136367424055E-6</v>
      </c>
      <c r="BE35" s="5">
        <f t="shared" si="158"/>
        <v>8.8849263259623962E-6</v>
      </c>
      <c r="BF35" s="5">
        <f t="shared" si="159"/>
        <v>5.8198608904242112E-6</v>
      </c>
      <c r="BG35" s="5">
        <f t="shared" si="160"/>
        <v>2.5414415037534919E-6</v>
      </c>
      <c r="BH35" s="5">
        <f t="shared" si="161"/>
        <v>8.3235558013440981E-7</v>
      </c>
      <c r="BI35" s="5">
        <f t="shared" si="162"/>
        <v>2.1808593611386581E-7</v>
      </c>
      <c r="BJ35" s="8">
        <f t="shared" si="163"/>
        <v>0.55015407061297517</v>
      </c>
      <c r="BK35" s="8">
        <f t="shared" si="164"/>
        <v>0.29028149467761033</v>
      </c>
      <c r="BL35" s="8">
        <f t="shared" si="165"/>
        <v>0.15518141346837244</v>
      </c>
      <c r="BM35" s="8">
        <f t="shared" si="166"/>
        <v>0.28852825061851434</v>
      </c>
      <c r="BN35" s="8">
        <f t="shared" si="167"/>
        <v>0.71104729588019333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1.42165242165242</v>
      </c>
      <c r="F36">
        <f>VLOOKUP(B36,home!$B$2:$E$405,3,FALSE)</f>
        <v>1.45</v>
      </c>
      <c r="G36">
        <f>VLOOKUP(C36,away!$B$2:$E$405,4,FALSE)</f>
        <v>0.8</v>
      </c>
      <c r="H36">
        <f>VLOOKUP(A36,away!$A$2:$E$405,3,FALSE)</f>
        <v>1.1680911680911701</v>
      </c>
      <c r="I36">
        <f>VLOOKUP(C36,away!$B$2:$E$405,3,FALSE)</f>
        <v>0.95</v>
      </c>
      <c r="J36">
        <f>VLOOKUP(B36,home!$B$2:$E$405,4,FALSE)</f>
        <v>0.68</v>
      </c>
      <c r="K36" s="3">
        <f t="shared" si="112"/>
        <v>1.6491168091168071</v>
      </c>
      <c r="L36" s="3">
        <f t="shared" si="113"/>
        <v>0.75458689458689598</v>
      </c>
      <c r="M36" s="5">
        <f t="shared" si="114"/>
        <v>9.038258231055904E-2</v>
      </c>
      <c r="N36" s="5">
        <f t="shared" si="115"/>
        <v>0.14905143573972629</v>
      </c>
      <c r="O36" s="5">
        <f t="shared" si="116"/>
        <v>6.8201512110469265E-2</v>
      </c>
      <c r="P36" s="5">
        <f t="shared" si="117"/>
        <v>0.11247226002855835</v>
      </c>
      <c r="Q36" s="5">
        <f t="shared" si="118"/>
        <v>0.12290161405068814</v>
      </c>
      <c r="R36" s="5">
        <f t="shared" si="119"/>
        <v>2.5731983614784789E-2</v>
      </c>
      <c r="S36" s="5">
        <f t="shared" si="120"/>
        <v>3.4990174413432849E-2</v>
      </c>
      <c r="T36" s="5">
        <f t="shared" si="121"/>
        <v>9.273994728622599E-2</v>
      </c>
      <c r="U36" s="5">
        <f t="shared" si="122"/>
        <v>4.2435046711059854E-2</v>
      </c>
      <c r="V36" s="5">
        <f t="shared" si="123"/>
        <v>4.8379822926869279E-3</v>
      </c>
      <c r="W36" s="5">
        <f t="shared" si="124"/>
        <v>6.7559705866192088E-2</v>
      </c>
      <c r="X36" s="5">
        <f t="shared" si="125"/>
        <v>5.0979668648773992E-2</v>
      </c>
      <c r="Y36" s="5">
        <f t="shared" si="126"/>
        <v>1.923429492637365E-2</v>
      </c>
      <c r="Z36" s="5">
        <f t="shared" si="127"/>
        <v>6.4723392024804488E-3</v>
      </c>
      <c r="AA36" s="5">
        <f t="shared" si="128"/>
        <v>1.0673643373116179E-2</v>
      </c>
      <c r="AB36" s="5">
        <f t="shared" si="129"/>
        <v>8.8010423505620536E-3</v>
      </c>
      <c r="AC36" s="5">
        <f t="shared" si="130"/>
        <v>3.762746569403693E-4</v>
      </c>
      <c r="AD36" s="5">
        <f t="shared" si="131"/>
        <v>2.7853461640731169E-2</v>
      </c>
      <c r="AE36" s="5">
        <f t="shared" si="132"/>
        <v>2.1017857122974565E-2</v>
      </c>
      <c r="AF36" s="5">
        <f t="shared" si="133"/>
        <v>7.9298997686482239E-3</v>
      </c>
      <c r="AG36" s="5">
        <f t="shared" si="134"/>
        <v>1.9945994802698696E-3</v>
      </c>
      <c r="AH36" s="5">
        <f t="shared" si="135"/>
        <v>1.2209855848781871E-3</v>
      </c>
      <c r="AI36" s="5">
        <f t="shared" si="136"/>
        <v>2.0135478517119341E-3</v>
      </c>
      <c r="AJ36" s="5">
        <f t="shared" si="137"/>
        <v>1.6602878041095937E-3</v>
      </c>
      <c r="AK36" s="5">
        <f t="shared" si="138"/>
        <v>9.1266950857625485E-4</v>
      </c>
      <c r="AL36" s="5">
        <f t="shared" si="139"/>
        <v>1.8729476399396775E-5</v>
      </c>
      <c r="AM36" s="5">
        <f t="shared" si="140"/>
        <v>9.1867223567639912E-3</v>
      </c>
      <c r="AN36" s="5">
        <f t="shared" si="141"/>
        <v>6.9321802946225508E-3</v>
      </c>
      <c r="AO36" s="5">
        <f t="shared" si="142"/>
        <v>2.6154662006178516E-3</v>
      </c>
      <c r="AP36" s="5">
        <f t="shared" si="143"/>
        <v>6.5786550607373749E-4</v>
      </c>
      <c r="AQ36" s="5">
        <f t="shared" si="144"/>
        <v>1.2410417232100457E-4</v>
      </c>
      <c r="AR36" s="5">
        <f t="shared" si="145"/>
        <v>1.8426794416571927E-4</v>
      </c>
      <c r="AS36" s="5">
        <f t="shared" si="146"/>
        <v>3.038793641050849E-4</v>
      </c>
      <c r="AT36" s="5">
        <f t="shared" si="147"/>
        <v>2.5056628364471104E-4</v>
      </c>
      <c r="AU36" s="5">
        <f t="shared" si="148"/>
        <v>1.3773769005214097E-4</v>
      </c>
      <c r="AV36" s="5">
        <f t="shared" si="149"/>
        <v>5.6786384978476603E-5</v>
      </c>
      <c r="AW36" s="5">
        <f t="shared" si="150"/>
        <v>6.4741657258496542E-7</v>
      </c>
      <c r="AX36" s="5">
        <f t="shared" si="151"/>
        <v>2.5249963765381156E-3</v>
      </c>
      <c r="AY36" s="5">
        <f t="shared" si="152"/>
        <v>1.9053291746150614E-3</v>
      </c>
      <c r="AZ36" s="5">
        <f t="shared" si="153"/>
        <v>7.1886821251929643E-4</v>
      </c>
      <c r="BA36" s="5">
        <f t="shared" si="154"/>
        <v>1.8081617736738959E-4</v>
      </c>
      <c r="BB36" s="5">
        <f t="shared" si="155"/>
        <v>3.4110379442682966E-5</v>
      </c>
      <c r="BC36" s="5">
        <f t="shared" si="156"/>
        <v>5.1478490593669688E-6</v>
      </c>
      <c r="BD36" s="5">
        <f t="shared" si="157"/>
        <v>2.3174362626653598E-5</v>
      </c>
      <c r="BE36" s="5">
        <f t="shared" si="158"/>
        <v>3.8217230948182768E-5</v>
      </c>
      <c r="BF36" s="5">
        <f t="shared" si="159"/>
        <v>3.1512338977273632E-5</v>
      </c>
      <c r="BG36" s="5">
        <f t="shared" si="160"/>
        <v>1.7322509300669568E-5</v>
      </c>
      <c r="BH36" s="5">
        <f t="shared" si="161"/>
        <v>7.1417103159540996E-6</v>
      </c>
      <c r="BI36" s="5">
        <f t="shared" si="162"/>
        <v>2.3555029055765609E-6</v>
      </c>
      <c r="BJ36" s="8">
        <f t="shared" si="163"/>
        <v>0.58614809123054512</v>
      </c>
      <c r="BK36" s="8">
        <f t="shared" si="164"/>
        <v>0.24498333235319197</v>
      </c>
      <c r="BL36" s="8">
        <f t="shared" si="165"/>
        <v>0.16270368023128856</v>
      </c>
      <c r="BM36" s="8">
        <f t="shared" si="166"/>
        <v>0.42966137340467758</v>
      </c>
      <c r="BN36" s="8">
        <f t="shared" si="167"/>
        <v>0.5687413878547859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1.42165242165242</v>
      </c>
      <c r="F37">
        <f>VLOOKUP(B37,home!$B$2:$E$405,3,FALSE)</f>
        <v>0.35</v>
      </c>
      <c r="G37">
        <f>VLOOKUP(C37,away!$B$2:$E$405,4,FALSE)</f>
        <v>1.27</v>
      </c>
      <c r="H37">
        <f>VLOOKUP(A37,away!$A$2:$E$405,3,FALSE)</f>
        <v>1.1680911680911701</v>
      </c>
      <c r="I37">
        <f>VLOOKUP(C37,away!$B$2:$E$405,3,FALSE)</f>
        <v>0.92</v>
      </c>
      <c r="J37">
        <f>VLOOKUP(B37,home!$B$2:$E$405,4,FALSE)</f>
        <v>1.71</v>
      </c>
      <c r="K37" s="3">
        <f t="shared" si="112"/>
        <v>0.63192450142450063</v>
      </c>
      <c r="L37" s="3">
        <f t="shared" si="113"/>
        <v>1.8376410256410287</v>
      </c>
      <c r="M37" s="5">
        <f t="shared" si="114"/>
        <v>8.4621616818026865E-2</v>
      </c>
      <c r="N37" s="5">
        <f t="shared" si="115"/>
        <v>5.3474473017466759E-2</v>
      </c>
      <c r="O37" s="5">
        <f t="shared" si="116"/>
        <v>0.155504154720881</v>
      </c>
      <c r="P37" s="5">
        <f t="shared" si="117"/>
        <v>9.8266885441431126E-2</v>
      </c>
      <c r="Q37" s="5">
        <f t="shared" si="118"/>
        <v>1.6895914850250295E-2</v>
      </c>
      <c r="R37" s="5">
        <f t="shared" si="119"/>
        <v>0.14288040718636053</v>
      </c>
      <c r="S37" s="5">
        <f t="shared" si="120"/>
        <v>2.8528114734337782E-2</v>
      </c>
      <c r="T37" s="5">
        <f t="shared" si="121"/>
        <v>3.104862629455744E-2</v>
      </c>
      <c r="U37" s="5">
        <f t="shared" si="122"/>
        <v>9.0289630074570512E-2</v>
      </c>
      <c r="V37" s="5">
        <f t="shared" si="123"/>
        <v>3.6809204811731793E-3</v>
      </c>
      <c r="W37" s="5">
        <f t="shared" si="124"/>
        <v>3.5589808559517455E-3</v>
      </c>
      <c r="X37" s="5">
        <f t="shared" si="125"/>
        <v>6.5401292303679517E-3</v>
      </c>
      <c r="Y37" s="5">
        <f t="shared" si="126"/>
        <v>6.0092048933591191E-3</v>
      </c>
      <c r="Z37" s="5">
        <f t="shared" si="127"/>
        <v>8.752096600198378E-2</v>
      </c>
      <c r="AA37" s="5">
        <f t="shared" si="128"/>
        <v>5.5306642804994269E-2</v>
      </c>
      <c r="AB37" s="5">
        <f t="shared" si="129"/>
        <v>1.7474811340004472E-2</v>
      </c>
      <c r="AC37" s="5">
        <f t="shared" si="130"/>
        <v>2.6715439627286752E-4</v>
      </c>
      <c r="AD37" s="5">
        <f t="shared" si="131"/>
        <v>5.6225180074416211E-4</v>
      </c>
      <c r="AE37" s="5">
        <f t="shared" si="132"/>
        <v>1.0332169757880174E-3</v>
      </c>
      <c r="AF37" s="5">
        <f t="shared" si="133"/>
        <v>9.4934095154840736E-4</v>
      </c>
      <c r="AG37" s="5">
        <f t="shared" si="134"/>
        <v>5.8151595996214841E-4</v>
      </c>
      <c r="AH37" s="5">
        <f t="shared" si="135"/>
        <v>4.0208029432244781E-2</v>
      </c>
      <c r="AI37" s="5">
        <f t="shared" si="136"/>
        <v>2.540843895223293E-2</v>
      </c>
      <c r="AJ37" s="5">
        <f t="shared" si="137"/>
        <v>8.028107558432326E-3</v>
      </c>
      <c r="AK37" s="5">
        <f t="shared" si="138"/>
        <v>1.6910526220815379E-3</v>
      </c>
      <c r="AL37" s="5">
        <f t="shared" si="139"/>
        <v>1.2409325863000076E-5</v>
      </c>
      <c r="AM37" s="5">
        <f t="shared" si="140"/>
        <v>7.10601377720565E-5</v>
      </c>
      <c r="AN37" s="5">
        <f t="shared" si="141"/>
        <v>1.3058302445763471E-4</v>
      </c>
      <c r="AO37" s="5">
        <f t="shared" si="142"/>
        <v>1.1998236149781773E-4</v>
      </c>
      <c r="AP37" s="5">
        <f t="shared" si="143"/>
        <v>7.349483661389414E-5</v>
      </c>
      <c r="AQ37" s="5">
        <f t="shared" si="144"/>
        <v>3.376428173361907E-5</v>
      </c>
      <c r="AR37" s="5">
        <f t="shared" si="145"/>
        <v>1.4777584888974987E-2</v>
      </c>
      <c r="AS37" s="5">
        <f t="shared" si="146"/>
        <v>9.338317963223753E-3</v>
      </c>
      <c r="AT37" s="5">
        <f t="shared" si="147"/>
        <v>2.950555961526814E-3</v>
      </c>
      <c r="AU37" s="5">
        <f t="shared" si="148"/>
        <v>6.2150953497097346E-4</v>
      </c>
      <c r="AV37" s="5">
        <f t="shared" si="149"/>
        <v>9.818677575427638E-5</v>
      </c>
      <c r="AW37" s="5">
        <f t="shared" si="150"/>
        <v>4.0028706901975106E-7</v>
      </c>
      <c r="AX37" s="5">
        <f t="shared" si="151"/>
        <v>7.484107022127184E-6</v>
      </c>
      <c r="AY37" s="5">
        <f t="shared" si="152"/>
        <v>1.3753102104149024E-5</v>
      </c>
      <c r="AZ37" s="5">
        <f t="shared" si="153"/>
        <v>1.2636632328207104E-5</v>
      </c>
      <c r="BA37" s="5">
        <f t="shared" si="154"/>
        <v>7.7405313307516932E-6</v>
      </c>
      <c r="BB37" s="5">
        <f t="shared" si="155"/>
        <v>3.5560794834122657E-6</v>
      </c>
      <c r="BC37" s="5">
        <f t="shared" si="156"/>
        <v>1.3069595098317467E-6</v>
      </c>
      <c r="BD37" s="5">
        <f t="shared" si="157"/>
        <v>4.5259827086455593E-3</v>
      </c>
      <c r="BE37" s="5">
        <f t="shared" si="158"/>
        <v>2.8600793666167558E-3</v>
      </c>
      <c r="BF37" s="5">
        <f t="shared" si="159"/>
        <v>9.0367711389189741E-4</v>
      </c>
      <c r="BG37" s="5">
        <f t="shared" si="160"/>
        <v>1.9035190321495634E-4</v>
      </c>
      <c r="BH37" s="5">
        <f t="shared" si="161"/>
        <v>3.0072007883579012E-5</v>
      </c>
      <c r="BI37" s="5">
        <f t="shared" si="162"/>
        <v>3.8006477177328663E-6</v>
      </c>
      <c r="BJ37" s="8">
        <f t="shared" si="163"/>
        <v>0.12112901688384954</v>
      </c>
      <c r="BK37" s="8">
        <f t="shared" si="164"/>
        <v>0.21539085429920896</v>
      </c>
      <c r="BL37" s="8">
        <f t="shared" si="165"/>
        <v>0.57309139356422367</v>
      </c>
      <c r="BM37" s="8">
        <f t="shared" si="166"/>
        <v>0.44547542589981426</v>
      </c>
      <c r="BN37" s="8">
        <f t="shared" si="167"/>
        <v>0.55164345203441656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1.42165242165242</v>
      </c>
      <c r="F38">
        <f>VLOOKUP(B38,home!$B$2:$E$405,3,FALSE)</f>
        <v>1.21</v>
      </c>
      <c r="G38">
        <f>VLOOKUP(C38,away!$B$2:$E$405,4,FALSE)</f>
        <v>0.97</v>
      </c>
      <c r="H38">
        <f>VLOOKUP(A38,away!$A$2:$E$405,3,FALSE)</f>
        <v>1.1680911680911701</v>
      </c>
      <c r="I38">
        <f>VLOOKUP(C38,away!$B$2:$E$405,3,FALSE)</f>
        <v>0.88</v>
      </c>
      <c r="J38">
        <f>VLOOKUP(B38,home!$B$2:$E$405,4,FALSE)</f>
        <v>0.67</v>
      </c>
      <c r="K38" s="3">
        <f t="shared" si="112"/>
        <v>1.6685934472934452</v>
      </c>
      <c r="L38" s="3">
        <f t="shared" si="113"/>
        <v>0.68870655270655401</v>
      </c>
      <c r="M38" s="5">
        <f t="shared" si="114"/>
        <v>9.4675502270600731E-2</v>
      </c>
      <c r="N38" s="5">
        <f t="shared" si="115"/>
        <v>0.15797492270794006</v>
      </c>
      <c r="O38" s="5">
        <f t="shared" si="116"/>
        <v>6.520363879454695E-2</v>
      </c>
      <c r="P38" s="5">
        <f t="shared" si="117"/>
        <v>0.1087983644322697</v>
      </c>
      <c r="Q38" s="5">
        <f t="shared" si="118"/>
        <v>0.13179796043357866</v>
      </c>
      <c r="R38" s="5">
        <f t="shared" si="119"/>
        <v>2.2453086649057877E-2</v>
      </c>
      <c r="S38" s="5">
        <f t="shared" si="120"/>
        <v>3.1256987867105047E-2</v>
      </c>
      <c r="T38" s="5">
        <f t="shared" si="121"/>
        <v>9.0770118983964754E-2</v>
      </c>
      <c r="U38" s="5">
        <f t="shared" si="122"/>
        <v>3.7465073254129906E-2</v>
      </c>
      <c r="V38" s="5">
        <f t="shared" si="123"/>
        <v>3.9910701706368781E-3</v>
      </c>
      <c r="W38" s="5">
        <f t="shared" si="124"/>
        <v>7.3305737715370023E-2</v>
      </c>
      <c r="X38" s="5">
        <f t="shared" si="125"/>
        <v>5.0486141915563304E-2</v>
      </c>
      <c r="Y38" s="5">
        <f t="shared" si="126"/>
        <v>1.7385068379060727E-2</v>
      </c>
      <c r="Z38" s="5">
        <f t="shared" si="127"/>
        <v>5.1545293012314006E-3</v>
      </c>
      <c r="AA38" s="5">
        <f t="shared" si="128"/>
        <v>8.6008138159167757E-3</v>
      </c>
      <c r="AB38" s="5">
        <f t="shared" si="129"/>
        <v>7.1756307873148337E-3</v>
      </c>
      <c r="AC38" s="5">
        <f t="shared" si="130"/>
        <v>2.866514412953829E-4</v>
      </c>
      <c r="AD38" s="5">
        <f t="shared" si="131"/>
        <v>3.0579368400219596E-2</v>
      </c>
      <c r="AE38" s="5">
        <f t="shared" si="132"/>
        <v>2.1060211394858967E-2</v>
      </c>
      <c r="AF38" s="5">
        <f t="shared" si="133"/>
        <v>7.2521527945123027E-3</v>
      </c>
      <c r="AG38" s="5">
        <f t="shared" si="134"/>
        <v>1.6648683836032567E-3</v>
      </c>
      <c r="AH38" s="5">
        <f t="shared" si="135"/>
        <v>8.8748952646900011E-4</v>
      </c>
      <c r="AI38" s="5">
        <f t="shared" si="136"/>
        <v>1.4808592084077359E-3</v>
      </c>
      <c r="AJ38" s="5">
        <f t="shared" si="137"/>
        <v>1.2354759857566536E-3</v>
      </c>
      <c r="AK38" s="5">
        <f t="shared" si="138"/>
        <v>6.8716904470732048E-4</v>
      </c>
      <c r="AL38" s="5">
        <f t="shared" si="139"/>
        <v>1.3176463700589162E-5</v>
      </c>
      <c r="AM38" s="5">
        <f t="shared" si="140"/>
        <v>1.0204906746995727E-2</v>
      </c>
      <c r="AN38" s="5">
        <f t="shared" si="141"/>
        <v>7.0281861464152797E-3</v>
      </c>
      <c r="AO38" s="5">
        <f t="shared" si="142"/>
        <v>2.4201789263388136E-3</v>
      </c>
      <c r="AP38" s="5">
        <f t="shared" si="143"/>
        <v>5.5559769509728443E-4</v>
      </c>
      <c r="AQ38" s="5">
        <f t="shared" si="144"/>
        <v>9.5660943320539455E-5</v>
      </c>
      <c r="AR38" s="5">
        <f t="shared" si="145"/>
        <v>1.2224397046752745E-4</v>
      </c>
      <c r="AS38" s="5">
        <f t="shared" si="146"/>
        <v>2.0397548809324972E-4</v>
      </c>
      <c r="AT38" s="5">
        <f t="shared" si="147"/>
        <v>1.7017608142043937E-4</v>
      </c>
      <c r="AU38" s="5">
        <f t="shared" si="148"/>
        <v>9.4651564781406957E-5</v>
      </c>
      <c r="AV38" s="5">
        <f t="shared" si="149"/>
        <v>3.9483745192581674E-5</v>
      </c>
      <c r="AW38" s="5">
        <f t="shared" si="150"/>
        <v>4.2061147617206142E-7</v>
      </c>
      <c r="AX38" s="5">
        <f t="shared" si="151"/>
        <v>2.8379734213796271E-3</v>
      </c>
      <c r="AY38" s="5">
        <f t="shared" si="152"/>
        <v>1.9545308917111874E-3</v>
      </c>
      <c r="AZ38" s="5">
        <f t="shared" si="153"/>
        <v>6.7304911629443936E-4</v>
      </c>
      <c r="BA38" s="5">
        <f t="shared" si="154"/>
        <v>1.5451111222844531E-4</v>
      </c>
      <c r="BB38" s="5">
        <f t="shared" si="155"/>
        <v>2.6603203864427007E-5</v>
      </c>
      <c r="BC38" s="5">
        <f t="shared" si="156"/>
        <v>3.6643601648838415E-6</v>
      </c>
      <c r="BD38" s="5">
        <f t="shared" si="157"/>
        <v>1.403170391497543E-5</v>
      </c>
      <c r="BE38" s="5">
        <f t="shared" si="158"/>
        <v>2.3413209206889779E-5</v>
      </c>
      <c r="BF38" s="5">
        <f t="shared" si="159"/>
        <v>1.953356373136343E-5</v>
      </c>
      <c r="BG38" s="5">
        <f t="shared" si="160"/>
        <v>1.0864525481480636E-5</v>
      </c>
      <c r="BH38" s="5">
        <f t="shared" si="161"/>
        <v>4.5321190065878128E-6</v>
      </c>
      <c r="BI38" s="5">
        <f t="shared" si="162"/>
        <v>1.5124528153492998E-6</v>
      </c>
      <c r="BJ38" s="8">
        <f t="shared" si="163"/>
        <v>0.60823141367248212</v>
      </c>
      <c r="BK38" s="8">
        <f t="shared" si="164"/>
        <v>0.24097628353731951</v>
      </c>
      <c r="BL38" s="8">
        <f t="shared" si="165"/>
        <v>0.14589365549041894</v>
      </c>
      <c r="BM38" s="8">
        <f t="shared" si="166"/>
        <v>0.41739829643322296</v>
      </c>
      <c r="BN38" s="8">
        <f t="shared" si="167"/>
        <v>0.58090347528799391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1.42165242165242</v>
      </c>
      <c r="F39">
        <f>VLOOKUP(B39,home!$B$2:$E$405,3,FALSE)</f>
        <v>1.03</v>
      </c>
      <c r="G39">
        <f>VLOOKUP(C39,away!$B$2:$E$405,4,FALSE)</f>
        <v>1.66</v>
      </c>
      <c r="H39">
        <f>VLOOKUP(A39,away!$A$2:$E$405,3,FALSE)</f>
        <v>1.1680911680911701</v>
      </c>
      <c r="I39">
        <f>VLOOKUP(C39,away!$B$2:$E$405,3,FALSE)</f>
        <v>0.65</v>
      </c>
      <c r="J39">
        <f>VLOOKUP(B39,home!$B$2:$E$405,4,FALSE)</f>
        <v>0.76</v>
      </c>
      <c r="K39" s="3">
        <f t="shared" si="112"/>
        <v>2.4307413105413076</v>
      </c>
      <c r="L39" s="3">
        <f t="shared" si="113"/>
        <v>0.57703703703703813</v>
      </c>
      <c r="M39" s="5">
        <f t="shared" si="114"/>
        <v>4.9401309473524953E-2</v>
      </c>
      <c r="N39" s="5">
        <f t="shared" si="115"/>
        <v>0.12008180373213276</v>
      </c>
      <c r="O39" s="5">
        <f t="shared" si="116"/>
        <v>2.8506385244352592E-2</v>
      </c>
      <c r="P39" s="5">
        <f t="shared" si="117"/>
        <v>6.9291648227653019E-2</v>
      </c>
      <c r="Q39" s="5">
        <f t="shared" si="118"/>
        <v>0.14594390048800424</v>
      </c>
      <c r="R39" s="5">
        <f t="shared" si="119"/>
        <v>8.2246200390187815E-3</v>
      </c>
      <c r="S39" s="5">
        <f t="shared" si="120"/>
        <v>2.4297597398090891E-2</v>
      </c>
      <c r="T39" s="5">
        <f t="shared" si="121"/>
        <v>8.4215035911226283E-2</v>
      </c>
      <c r="U39" s="5">
        <f t="shared" si="122"/>
        <v>1.9991923692348815E-2</v>
      </c>
      <c r="V39" s="5">
        <f t="shared" si="123"/>
        <v>3.7867205222519556E-3</v>
      </c>
      <c r="W39" s="5">
        <f t="shared" si="124"/>
        <v>0.11825062264590719</v>
      </c>
      <c r="X39" s="5">
        <f t="shared" si="125"/>
        <v>6.8234988919379153E-2</v>
      </c>
      <c r="Y39" s="5">
        <f t="shared" si="126"/>
        <v>1.9687057914146839E-2</v>
      </c>
      <c r="Z39" s="5">
        <f t="shared" si="127"/>
        <v>1.5819701260236163E-3</v>
      </c>
      <c r="AA39" s="5">
        <f t="shared" si="128"/>
        <v>3.8453601373678423E-3</v>
      </c>
      <c r="AB39" s="5">
        <f t="shared" si="129"/>
        <v>4.6735378699044065E-3</v>
      </c>
      <c r="AC39" s="5">
        <f t="shared" si="130"/>
        <v>3.3195995860309062E-4</v>
      </c>
      <c r="AD39" s="5">
        <f t="shared" si="131"/>
        <v>7.1859168365659518E-2</v>
      </c>
      <c r="AE39" s="5">
        <f t="shared" si="132"/>
        <v>4.1465401597665819E-2</v>
      </c>
      <c r="AF39" s="5">
        <f t="shared" si="133"/>
        <v>1.1963536238733976E-2</v>
      </c>
      <c r="AG39" s="5">
        <f t="shared" si="134"/>
        <v>2.3011345012280957E-3</v>
      </c>
      <c r="AH39" s="5">
        <f t="shared" si="135"/>
        <v>2.2821383855044426E-4</v>
      </c>
      <c r="AI39" s="5">
        <f t="shared" si="136"/>
        <v>5.5472880500176923E-4</v>
      </c>
      <c r="AJ39" s="5">
        <f t="shared" si="137"/>
        <v>6.7420111123250707E-4</v>
      </c>
      <c r="AK39" s="5">
        <f t="shared" si="138"/>
        <v>5.4626949756190341E-4</v>
      </c>
      <c r="AL39" s="5">
        <f t="shared" si="139"/>
        <v>1.8624650174116406E-5</v>
      </c>
      <c r="AM39" s="5">
        <f t="shared" si="140"/>
        <v>3.4934209817510338E-2</v>
      </c>
      <c r="AN39" s="5">
        <f t="shared" si="141"/>
        <v>2.015833292432637E-2</v>
      </c>
      <c r="AO39" s="5">
        <f t="shared" si="142"/>
        <v>5.8160523511297298E-3</v>
      </c>
      <c r="AP39" s="5">
        <f t="shared" si="143"/>
        <v>1.1186925386493999E-3</v>
      </c>
      <c r="AQ39" s="5">
        <f t="shared" si="144"/>
        <v>1.6138175696442297E-4</v>
      </c>
      <c r="AR39" s="5">
        <f t="shared" si="145"/>
        <v>2.6337567441599471E-5</v>
      </c>
      <c r="AS39" s="5">
        <f t="shared" si="146"/>
        <v>6.4019813199463576E-5</v>
      </c>
      <c r="AT39" s="5">
        <f t="shared" si="147"/>
        <v>7.7807802318536893E-5</v>
      </c>
      <c r="AU39" s="5">
        <f t="shared" si="148"/>
        <v>6.3043546459366458E-5</v>
      </c>
      <c r="AV39" s="5">
        <f t="shared" si="149"/>
        <v>3.8310638185453055E-5</v>
      </c>
      <c r="AW39" s="5">
        <f t="shared" si="150"/>
        <v>7.2565142839628509E-7</v>
      </c>
      <c r="AX39" s="5">
        <f t="shared" si="151"/>
        <v>1.4152671159090023E-2</v>
      </c>
      <c r="AY39" s="5">
        <f t="shared" si="152"/>
        <v>8.1666154318008489E-3</v>
      </c>
      <c r="AZ39" s="5">
        <f t="shared" si="153"/>
        <v>2.3562197856936565E-3</v>
      </c>
      <c r="BA39" s="5">
        <f t="shared" si="154"/>
        <v>4.53208694581571E-4</v>
      </c>
      <c r="BB39" s="5">
        <f t="shared" si="155"/>
        <v>6.5379550570193412E-5</v>
      </c>
      <c r="BC39" s="5">
        <f t="shared" si="156"/>
        <v>7.5452844287675205E-6</v>
      </c>
      <c r="BD39" s="5">
        <f t="shared" si="157"/>
        <v>2.5329586465439534E-6</v>
      </c>
      <c r="BE39" s="5">
        <f t="shared" si="158"/>
        <v>6.1569672200471863E-6</v>
      </c>
      <c r="BF39" s="5">
        <f t="shared" si="159"/>
        <v>7.4829972847086854E-6</v>
      </c>
      <c r="BG39" s="5">
        <f t="shared" si="160"/>
        <v>6.063076875536612E-6</v>
      </c>
      <c r="BH39" s="5">
        <f t="shared" si="161"/>
        <v>3.6844428575886398E-6</v>
      </c>
      <c r="BI39" s="5">
        <f t="shared" si="162"/>
        <v>1.7911854920539143E-6</v>
      </c>
      <c r="BJ39" s="8">
        <f t="shared" si="163"/>
        <v>0.77139295960882925</v>
      </c>
      <c r="BK39" s="8">
        <f t="shared" si="164"/>
        <v>0.15529447566209886</v>
      </c>
      <c r="BL39" s="8">
        <f t="shared" si="165"/>
        <v>6.7542471231319942E-2</v>
      </c>
      <c r="BM39" s="8">
        <f t="shared" si="166"/>
        <v>0.56619631964321304</v>
      </c>
      <c r="BN39" s="8">
        <f t="shared" si="167"/>
        <v>0.42144966720468635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1.42165242165242</v>
      </c>
      <c r="F40">
        <f>VLOOKUP(B40,home!$B$2:$E$405,3,FALSE)</f>
        <v>1.36</v>
      </c>
      <c r="G40">
        <f>VLOOKUP(C40,away!$B$2:$E$405,4,FALSE)</f>
        <v>0.74</v>
      </c>
      <c r="H40">
        <f>VLOOKUP(A40,away!$A$2:$E$405,3,FALSE)</f>
        <v>1.1680911680911701</v>
      </c>
      <c r="I40">
        <f>VLOOKUP(C40,away!$B$2:$E$405,3,FALSE)</f>
        <v>0.95</v>
      </c>
      <c r="J40">
        <f>VLOOKUP(B40,home!$B$2:$E$405,4,FALSE)</f>
        <v>1.48</v>
      </c>
      <c r="K40" s="3">
        <f t="shared" si="112"/>
        <v>1.4307509971509955</v>
      </c>
      <c r="L40" s="3">
        <f t="shared" si="113"/>
        <v>1.6423361823361851</v>
      </c>
      <c r="M40" s="5">
        <f t="shared" si="114"/>
        <v>4.6278065405439606E-2</v>
      </c>
      <c r="N40" s="5">
        <f t="shared" si="115"/>
        <v>6.621238822505171E-2</v>
      </c>
      <c r="O40" s="5">
        <f t="shared" si="116"/>
        <v>7.6004141263873962E-2</v>
      </c>
      <c r="P40" s="5">
        <f t="shared" si="117"/>
        <v>0.10874300090089281</v>
      </c>
      <c r="Q40" s="5">
        <f t="shared" si="118"/>
        <v>4.7366720238370789E-2</v>
      </c>
      <c r="R40" s="5">
        <f t="shared" si="119"/>
        <v>6.2412175602525446E-2</v>
      </c>
      <c r="S40" s="5">
        <f t="shared" si="120"/>
        <v>6.388037259840619E-2</v>
      </c>
      <c r="T40" s="5">
        <f t="shared" si="121"/>
        <v>7.7792078486072003E-2</v>
      </c>
      <c r="U40" s="5">
        <f t="shared" si="122"/>
        <v>8.929628247767632E-2</v>
      </c>
      <c r="V40" s="5">
        <f t="shared" si="123"/>
        <v>1.6678271886738868E-2</v>
      </c>
      <c r="W40" s="5">
        <f t="shared" si="124"/>
        <v>2.2589994070940422E-2</v>
      </c>
      <c r="X40" s="5">
        <f t="shared" si="125"/>
        <v>3.7100364621465348E-2</v>
      </c>
      <c r="Y40" s="5">
        <f t="shared" si="126"/>
        <v>3.0465635597848935E-2</v>
      </c>
      <c r="Z40" s="5">
        <f t="shared" si="127"/>
        <v>3.4167258070115752E-2</v>
      </c>
      <c r="AA40" s="5">
        <f t="shared" si="128"/>
        <v>4.888483855373351E-2</v>
      </c>
      <c r="AB40" s="5">
        <f t="shared" si="129"/>
        <v>3.4971015753159827E-2</v>
      </c>
      <c r="AC40" s="5">
        <f t="shared" si="130"/>
        <v>2.449385738842653E-3</v>
      </c>
      <c r="AD40" s="5">
        <f t="shared" si="131"/>
        <v>8.0801641356582736E-3</v>
      </c>
      <c r="AE40" s="5">
        <f t="shared" si="132"/>
        <v>1.3270345919206771E-2</v>
      </c>
      <c r="AF40" s="5">
        <f t="shared" si="133"/>
        <v>1.0897184627615311E-2</v>
      </c>
      <c r="AG40" s="5">
        <f t="shared" si="134"/>
        <v>5.9656135331767656E-3</v>
      </c>
      <c r="AH40" s="5">
        <f t="shared" si="135"/>
        <v>1.4028531044942281E-2</v>
      </c>
      <c r="AI40" s="5">
        <f t="shared" si="136"/>
        <v>2.0071334781114867E-2</v>
      </c>
      <c r="AJ40" s="5">
        <f t="shared" si="137"/>
        <v>1.4358541126115778E-2</v>
      </c>
      <c r="AK40" s="5">
        <f t="shared" si="138"/>
        <v>6.8478323446079107E-3</v>
      </c>
      <c r="AL40" s="5">
        <f t="shared" si="139"/>
        <v>2.3022012979331916E-4</v>
      </c>
      <c r="AM40" s="5">
        <f t="shared" si="140"/>
        <v>2.3121405788473562E-3</v>
      </c>
      <c r="AN40" s="5">
        <f t="shared" si="141"/>
        <v>3.7973121312887444E-3</v>
      </c>
      <c r="AO40" s="5">
        <f t="shared" si="142"/>
        <v>3.1182315544198199E-3</v>
      </c>
      <c r="AP40" s="5">
        <f t="shared" si="143"/>
        <v>1.7070615022420253E-3</v>
      </c>
      <c r="AQ40" s="5">
        <f t="shared" si="144"/>
        <v>7.0089221765131044E-4</v>
      </c>
      <c r="AR40" s="5">
        <f t="shared" si="145"/>
        <v>4.6079128240270328E-3</v>
      </c>
      <c r="AS40" s="5">
        <f t="shared" si="146"/>
        <v>6.5927758677615375E-3</v>
      </c>
      <c r="AT40" s="5">
        <f t="shared" si="147"/>
        <v>4.7163103233964195E-3</v>
      </c>
      <c r="AU40" s="5">
        <f t="shared" si="148"/>
        <v>2.2492885660243211E-3</v>
      </c>
      <c r="AV40" s="5">
        <f t="shared" si="149"/>
        <v>8.0454296467990789E-4</v>
      </c>
      <c r="AW40" s="5">
        <f t="shared" si="150"/>
        <v>1.5026814036574212E-5</v>
      </c>
      <c r="AX40" s="5">
        <f t="shared" si="151"/>
        <v>5.5134957312318901E-4</v>
      </c>
      <c r="AY40" s="5">
        <f t="shared" si="152"/>
        <v>9.0550135305582358E-4</v>
      </c>
      <c r="AZ40" s="5">
        <f t="shared" si="153"/>
        <v>7.4356881763897574E-4</v>
      </c>
      <c r="BA40" s="5">
        <f t="shared" si="154"/>
        <v>4.0706332442180885E-4</v>
      </c>
      <c r="BB40" s="5">
        <f t="shared" si="155"/>
        <v>1.6713370654999744E-4</v>
      </c>
      <c r="BC40" s="5">
        <f t="shared" si="156"/>
        <v>5.4897946711003814E-5</v>
      </c>
      <c r="BD40" s="5">
        <f t="shared" si="157"/>
        <v>1.2612903259917501E-3</v>
      </c>
      <c r="BE40" s="5">
        <f t="shared" si="158"/>
        <v>1.8045923916096009E-3</v>
      </c>
      <c r="BF40" s="5">
        <f t="shared" si="159"/>
        <v>1.2909611818732682E-3</v>
      </c>
      <c r="BG40" s="5">
        <f t="shared" si="160"/>
        <v>6.156813327494688E-4</v>
      </c>
      <c r="BH40" s="5">
        <f t="shared" si="161"/>
        <v>2.2022167018963918E-4</v>
      </c>
      <c r="BI40" s="5">
        <f t="shared" si="162"/>
        <v>6.3016474843616759E-5</v>
      </c>
      <c r="BJ40" s="8">
        <f t="shared" si="163"/>
        <v>0.3342056421613564</v>
      </c>
      <c r="BK40" s="8">
        <f t="shared" si="164"/>
        <v>0.23916481801316927</v>
      </c>
      <c r="BL40" s="8">
        <f t="shared" si="165"/>
        <v>0.39110128687089651</v>
      </c>
      <c r="BM40" s="8">
        <f t="shared" si="166"/>
        <v>0.59073203894036419</v>
      </c>
      <c r="BN40" s="8">
        <f t="shared" si="167"/>
        <v>0.40701649163615433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1.3192182410423501</v>
      </c>
      <c r="F41">
        <f>VLOOKUP(B41,home!$B$2:$E$405,3,FALSE)</f>
        <v>0.71</v>
      </c>
      <c r="G41">
        <f>VLOOKUP(C41,away!$B$2:$E$405,4,FALSE)</f>
        <v>1.01</v>
      </c>
      <c r="H41">
        <f>VLOOKUP(A41,away!$A$2:$E$405,3,FALSE)</f>
        <v>1.0293159609120499</v>
      </c>
      <c r="I41">
        <f>VLOOKUP(C41,away!$B$2:$E$405,3,FALSE)</f>
        <v>0.66</v>
      </c>
      <c r="J41">
        <f>VLOOKUP(B41,home!$B$2:$E$405,4,FALSE)</f>
        <v>0.85</v>
      </c>
      <c r="K41" s="3">
        <f t="shared" si="112"/>
        <v>0.94601140065146916</v>
      </c>
      <c r="L41" s="3">
        <f t="shared" si="113"/>
        <v>0.57744625407165995</v>
      </c>
      <c r="M41" s="5">
        <f t="shared" si="114"/>
        <v>0.21795696264919778</v>
      </c>
      <c r="N41" s="5">
        <f t="shared" si="115"/>
        <v>0.20618977151750756</v>
      </c>
      <c r="O41" s="5">
        <f t="shared" si="116"/>
        <v>0.12585843163061594</v>
      </c>
      <c r="P41" s="5">
        <f t="shared" si="117"/>
        <v>0.11906351119067618</v>
      </c>
      <c r="Q41" s="5">
        <f t="shared" si="118"/>
        <v>9.7528937276641844E-2</v>
      </c>
      <c r="R41" s="5">
        <f t="shared" si="119"/>
        <v>3.6338239944216644E-2</v>
      </c>
      <c r="S41" s="5">
        <f t="shared" si="120"/>
        <v>1.626022807983056E-2</v>
      </c>
      <c r="T41" s="5">
        <f t="shared" si="121"/>
        <v>5.6317719493986708E-2</v>
      </c>
      <c r="U41" s="5">
        <f t="shared" si="122"/>
        <v>3.4376389266837559E-2</v>
      </c>
      <c r="V41" s="5">
        <f t="shared" si="123"/>
        <v>9.8694297994245681E-4</v>
      </c>
      <c r="W41" s="5">
        <f t="shared" si="124"/>
        <v>3.075449551904175E-2</v>
      </c>
      <c r="X41" s="5">
        <f t="shared" si="125"/>
        <v>1.775906823333431E-2</v>
      </c>
      <c r="Y41" s="5">
        <f t="shared" si="126"/>
        <v>5.1274537135709538E-3</v>
      </c>
      <c r="Z41" s="5">
        <f t="shared" si="127"/>
        <v>6.9944601784483586E-3</v>
      </c>
      <c r="AA41" s="5">
        <f t="shared" si="128"/>
        <v>6.6168390702148567E-3</v>
      </c>
      <c r="AB41" s="5">
        <f t="shared" si="129"/>
        <v>3.1298025983496603E-3</v>
      </c>
      <c r="AC41" s="5">
        <f t="shared" si="130"/>
        <v>3.3696129475704332E-5</v>
      </c>
      <c r="AD41" s="5">
        <f t="shared" si="131"/>
        <v>7.2735258455745039E-3</v>
      </c>
      <c r="AE41" s="5">
        <f t="shared" si="132"/>
        <v>4.2000702534204003E-3</v>
      </c>
      <c r="AF41" s="5">
        <f t="shared" si="133"/>
        <v>1.2126574173377087E-3</v>
      </c>
      <c r="AG41" s="5">
        <f t="shared" si="134"/>
        <v>2.3341482770462458E-4</v>
      </c>
      <c r="AH41" s="5">
        <f t="shared" si="135"/>
        <v>1.0097312073245994E-3</v>
      </c>
      <c r="AI41" s="5">
        <f t="shared" si="136"/>
        <v>9.5521723372264341E-4</v>
      </c>
      <c r="AJ41" s="5">
        <f t="shared" si="137"/>
        <v>4.518231966001897E-4</v>
      </c>
      <c r="AK41" s="5">
        <f t="shared" si="138"/>
        <v>1.4247663168752325E-4</v>
      </c>
      <c r="AL41" s="5">
        <f t="shared" si="139"/>
        <v>7.3628838283460363E-7</v>
      </c>
      <c r="AM41" s="5">
        <f t="shared" si="140"/>
        <v>1.3761676745693201E-3</v>
      </c>
      <c r="AN41" s="5">
        <f t="shared" si="141"/>
        <v>7.9466286865456106E-4</v>
      </c>
      <c r="AO41" s="5">
        <f t="shared" si="142"/>
        <v>2.2943754837720788E-4</v>
      </c>
      <c r="AP41" s="5">
        <f t="shared" si="143"/>
        <v>4.4162617617934661E-5</v>
      </c>
      <c r="AQ41" s="5">
        <f t="shared" si="144"/>
        <v>6.3753845283688648E-6</v>
      </c>
      <c r="AR41" s="5">
        <f t="shared" si="145"/>
        <v>1.1661310065776893E-4</v>
      </c>
      <c r="AS41" s="5">
        <f t="shared" si="146"/>
        <v>1.1031732268756675E-4</v>
      </c>
      <c r="AT41" s="5">
        <f t="shared" si="147"/>
        <v>5.2180722475892553E-5</v>
      </c>
      <c r="AU41" s="5">
        <f t="shared" si="148"/>
        <v>1.6454519452141574E-5</v>
      </c>
      <c r="AV41" s="5">
        <f t="shared" si="149"/>
        <v>3.8915407484918237E-6</v>
      </c>
      <c r="AW41" s="5">
        <f t="shared" si="150"/>
        <v>1.1172577762810935E-8</v>
      </c>
      <c r="AX41" s="5">
        <f t="shared" si="151"/>
        <v>2.1697838489176616E-4</v>
      </c>
      <c r="AY41" s="5">
        <f t="shared" si="152"/>
        <v>1.2529335557026923E-4</v>
      </c>
      <c r="AZ41" s="5">
        <f t="shared" si="153"/>
        <v>3.6175089417060255E-5</v>
      </c>
      <c r="BA41" s="5">
        <f t="shared" si="154"/>
        <v>6.9630566248629331E-6</v>
      </c>
      <c r="BB41" s="5">
        <f t="shared" si="155"/>
        <v>1.0051977412289887E-6</v>
      </c>
      <c r="BC41" s="5">
        <f t="shared" si="156"/>
        <v>1.1608953405479469E-7</v>
      </c>
      <c r="BD41" s="5">
        <f t="shared" si="157"/>
        <v>1.1222966358418352E-5</v>
      </c>
      <c r="BE41" s="5">
        <f t="shared" si="158"/>
        <v>1.0617054124191664E-5</v>
      </c>
      <c r="BF41" s="5">
        <f t="shared" si="159"/>
        <v>5.0219271214095054E-6</v>
      </c>
      <c r="BG41" s="5">
        <f t="shared" si="160"/>
        <v>1.5836001033647362E-6</v>
      </c>
      <c r="BH41" s="5">
        <f t="shared" si="161"/>
        <v>3.7452593796397128E-7</v>
      </c>
      <c r="BI41" s="5">
        <f t="shared" si="162"/>
        <v>7.0861161430720373E-8</v>
      </c>
      <c r="BJ41" s="8">
        <f t="shared" si="163"/>
        <v>0.4294344513656469</v>
      </c>
      <c r="BK41" s="8">
        <f t="shared" si="164"/>
        <v>0.35442737067307578</v>
      </c>
      <c r="BL41" s="8">
        <f t="shared" si="165"/>
        <v>0.20920729892039822</v>
      </c>
      <c r="BM41" s="8">
        <f t="shared" si="166"/>
        <v>0.19700244474572087</v>
      </c>
      <c r="BN41" s="8">
        <f t="shared" si="167"/>
        <v>0.80293585420885583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1.3192182410423501</v>
      </c>
      <c r="F42">
        <f>VLOOKUP(B42,home!$B$2:$E$405,3,FALSE)</f>
        <v>0.56000000000000005</v>
      </c>
      <c r="G42">
        <f>VLOOKUP(C42,away!$B$2:$E$405,4,FALSE)</f>
        <v>1.01</v>
      </c>
      <c r="H42">
        <f>VLOOKUP(A42,away!$A$2:$E$405,3,FALSE)</f>
        <v>1.0293159609120499</v>
      </c>
      <c r="I42">
        <f>VLOOKUP(C42,away!$B$2:$E$405,3,FALSE)</f>
        <v>0.96</v>
      </c>
      <c r="J42">
        <f>VLOOKUP(B42,home!$B$2:$E$405,4,FALSE)</f>
        <v>0.52</v>
      </c>
      <c r="K42" s="3">
        <f t="shared" si="112"/>
        <v>0.74614983713355321</v>
      </c>
      <c r="L42" s="3">
        <f t="shared" si="113"/>
        <v>0.51383452768729532</v>
      </c>
      <c r="M42" s="5">
        <f t="shared" si="114"/>
        <v>0.2836584615159628</v>
      </c>
      <c r="N42" s="5">
        <f t="shared" si="115"/>
        <v>0.21165171486168988</v>
      </c>
      <c r="O42" s="5">
        <f t="shared" si="116"/>
        <v>0.14575351159755956</v>
      </c>
      <c r="P42" s="5">
        <f t="shared" si="117"/>
        <v>0.10875395894016252</v>
      </c>
      <c r="Q42" s="5">
        <f t="shared" si="118"/>
        <v>7.8961946286543572E-2</v>
      </c>
      <c r="R42" s="5">
        <f t="shared" si="119"/>
        <v>3.7446593395248369E-2</v>
      </c>
      <c r="S42" s="5">
        <f t="shared" si="120"/>
        <v>1.0424000329435768E-2</v>
      </c>
      <c r="T42" s="5">
        <f t="shared" si="121"/>
        <v>4.0573374375415694E-2</v>
      </c>
      <c r="U42" s="5">
        <f t="shared" si="122"/>
        <v>2.7940769563070959E-2</v>
      </c>
      <c r="V42" s="5">
        <f t="shared" si="123"/>
        <v>4.4405957540201229E-4</v>
      </c>
      <c r="W42" s="5">
        <f t="shared" si="124"/>
        <v>1.9639147787150955E-2</v>
      </c>
      <c r="X42" s="5">
        <f t="shared" si="125"/>
        <v>1.0091272227391701E-2</v>
      </c>
      <c r="Y42" s="5">
        <f t="shared" si="126"/>
        <v>2.5926220493628677E-3</v>
      </c>
      <c r="Z42" s="5">
        <f t="shared" si="127"/>
        <v>6.4137842102485474E-3</v>
      </c>
      <c r="AA42" s="5">
        <f t="shared" si="128"/>
        <v>4.785644043886708E-3</v>
      </c>
      <c r="AB42" s="5">
        <f t="shared" si="129"/>
        <v>1.7854037619626131E-3</v>
      </c>
      <c r="AC42" s="5">
        <f t="shared" si="130"/>
        <v>1.0640709555287398E-5</v>
      </c>
      <c r="AD42" s="5">
        <f t="shared" si="131"/>
        <v>3.6634367307061162E-3</v>
      </c>
      <c r="AE42" s="5">
        <f t="shared" si="132"/>
        <v>1.8824002822346664E-3</v>
      </c>
      <c r="AF42" s="5">
        <f t="shared" si="133"/>
        <v>4.8362112997024062E-4</v>
      </c>
      <c r="AG42" s="5">
        <f t="shared" si="134"/>
        <v>8.2833744965951555E-5</v>
      </c>
      <c r="AH42" s="5">
        <f t="shared" si="135"/>
        <v>8.2390594509032359E-4</v>
      </c>
      <c r="AI42" s="5">
        <f t="shared" si="136"/>
        <v>6.1475728674251109E-4</v>
      </c>
      <c r="AJ42" s="5">
        <f t="shared" si="137"/>
        <v>2.2935052468979483E-4</v>
      </c>
      <c r="AK42" s="5">
        <f t="shared" si="138"/>
        <v>5.7043285547928465E-5</v>
      </c>
      <c r="AL42" s="5">
        <f t="shared" si="139"/>
        <v>1.6318487858749096E-7</v>
      </c>
      <c r="AM42" s="5">
        <f t="shared" si="140"/>
        <v>5.4669454399308931E-4</v>
      </c>
      <c r="AN42" s="5">
        <f t="shared" si="141"/>
        <v>2.8091053280191028E-4</v>
      </c>
      <c r="AO42" s="5">
        <f t="shared" si="142"/>
        <v>7.2170765472328029E-5</v>
      </c>
      <c r="AP42" s="5">
        <f t="shared" si="143"/>
        <v>1.2361277063101412E-5</v>
      </c>
      <c r="AQ42" s="5">
        <f t="shared" si="144"/>
        <v>1.5879127403326276E-6</v>
      </c>
      <c r="AR42" s="5">
        <f t="shared" si="145"/>
        <v>8.4670264430848245E-5</v>
      </c>
      <c r="AS42" s="5">
        <f t="shared" si="146"/>
        <v>6.317670401513229E-5</v>
      </c>
      <c r="AT42" s="5">
        <f t="shared" si="147"/>
        <v>2.3569643705762827E-5</v>
      </c>
      <c r="AU42" s="5">
        <f t="shared" si="148"/>
        <v>5.8621619374502707E-6</v>
      </c>
      <c r="AV42" s="5">
        <f t="shared" si="149"/>
        <v>1.0935127937197583E-6</v>
      </c>
      <c r="AW42" s="5">
        <f t="shared" si="150"/>
        <v>1.7379078474547694E-9</v>
      </c>
      <c r="AX42" s="5">
        <f t="shared" si="151"/>
        <v>6.7986007493707582E-5</v>
      </c>
      <c r="AY42" s="5">
        <f t="shared" si="152"/>
        <v>3.4933558049874153E-5</v>
      </c>
      <c r="AZ42" s="5">
        <f t="shared" si="153"/>
        <v>8.9750341504969001E-6</v>
      </c>
      <c r="BA42" s="5">
        <f t="shared" si="154"/>
        <v>1.5372274778993069E-6</v>
      </c>
      <c r="BB42" s="5">
        <f t="shared" si="155"/>
        <v>1.9747013876358062E-7</v>
      </c>
      <c r="BC42" s="5">
        <f t="shared" si="156"/>
        <v>2.0293395096785828E-8</v>
      </c>
      <c r="BD42" s="5">
        <f t="shared" si="157"/>
        <v>7.2510842221638819E-6</v>
      </c>
      <c r="BE42" s="5">
        <f t="shared" si="158"/>
        <v>5.410395311409257E-6</v>
      </c>
      <c r="BF42" s="5">
        <f t="shared" si="159"/>
        <v>2.0184827902180782E-6</v>
      </c>
      <c r="BG42" s="5">
        <f t="shared" si="160"/>
        <v>5.0203020172603312E-7</v>
      </c>
      <c r="BH42" s="5">
        <f t="shared" si="161"/>
        <v>9.36474383135011E-8</v>
      </c>
      <c r="BI42" s="5">
        <f t="shared" si="162"/>
        <v>1.3975004169118668E-8</v>
      </c>
      <c r="BJ42" s="8">
        <f t="shared" si="163"/>
        <v>0.37064974409820833</v>
      </c>
      <c r="BK42" s="8">
        <f t="shared" si="164"/>
        <v>0.40332621781344691</v>
      </c>
      <c r="BL42" s="8">
        <f t="shared" si="165"/>
        <v>0.21963064130564969</v>
      </c>
      <c r="BM42" s="8">
        <f t="shared" si="166"/>
        <v>0.13375926901024462</v>
      </c>
      <c r="BN42" s="8">
        <f t="shared" si="167"/>
        <v>0.86622618659716677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1.3192182410423501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1.0293159609120499</v>
      </c>
      <c r="I43">
        <f>VLOOKUP(C43,away!$B$2:$E$405,3,FALSE)</f>
        <v>1.01</v>
      </c>
      <c r="J43">
        <f>VLOOKUP(B43,home!$B$2:$E$405,4,FALSE)</f>
        <v>1.58</v>
      </c>
      <c r="K43" s="3">
        <f t="shared" si="112"/>
        <v>0.86553908794788592</v>
      </c>
      <c r="L43" s="3">
        <f t="shared" si="113"/>
        <v>1.6425824104234492</v>
      </c>
      <c r="M43" s="5">
        <f t="shared" si="114"/>
        <v>8.1421045238887726E-2</v>
      </c>
      <c r="N43" s="5">
        <f t="shared" si="115"/>
        <v>7.0473097235830451E-2</v>
      </c>
      <c r="O43" s="5">
        <f t="shared" si="116"/>
        <v>0.13374077674768892</v>
      </c>
      <c r="P43" s="5">
        <f t="shared" si="117"/>
        <v>0.11575786992763649</v>
      </c>
      <c r="Q43" s="5">
        <f t="shared" si="118"/>
        <v>3.0498610153181685E-2</v>
      </c>
      <c r="R43" s="5">
        <f t="shared" si="119"/>
        <v>0.10984012372106164</v>
      </c>
      <c r="S43" s="5">
        <f t="shared" si="120"/>
        <v>4.1143798912396105E-2</v>
      </c>
      <c r="T43" s="5">
        <f t="shared" si="121"/>
        <v>5.0096480579978252E-2</v>
      </c>
      <c r="U43" s="5">
        <f t="shared" si="122"/>
        <v>9.507092050561064E-2</v>
      </c>
      <c r="V43" s="5">
        <f t="shared" si="123"/>
        <v>6.499436913742304E-3</v>
      </c>
      <c r="W43" s="5">
        <f t="shared" si="124"/>
        <v>8.7992464052210027E-3</v>
      </c>
      <c r="X43" s="5">
        <f t="shared" si="125"/>
        <v>1.4453487370197787E-2</v>
      </c>
      <c r="Y43" s="5">
        <f t="shared" si="126"/>
        <v>1.1870522061782181E-2</v>
      </c>
      <c r="Z43" s="5">
        <f t="shared" si="127"/>
        <v>6.0140485060983781E-2</v>
      </c>
      <c r="AA43" s="5">
        <f t="shared" si="128"/>
        <v>5.2053940588427362E-2</v>
      </c>
      <c r="AB43" s="5">
        <f t="shared" si="129"/>
        <v>2.252736013050043E-2</v>
      </c>
      <c r="AC43" s="5">
        <f t="shared" si="130"/>
        <v>5.7752342365573954E-4</v>
      </c>
      <c r="AD43" s="5">
        <f t="shared" si="131"/>
        <v>1.904022927050925E-3</v>
      </c>
      <c r="AE43" s="5">
        <f t="shared" si="132"/>
        <v>3.1275145690168194E-3</v>
      </c>
      <c r="AF43" s="5">
        <f t="shared" si="133"/>
        <v>2.5686002097050518E-3</v>
      </c>
      <c r="AG43" s="5">
        <f t="shared" si="134"/>
        <v>1.4063791746238338E-3</v>
      </c>
      <c r="AH43" s="5">
        <f t="shared" si="135"/>
        <v>2.4696425728876543E-2</v>
      </c>
      <c r="AI43" s="5">
        <f t="shared" si="136"/>
        <v>2.1375721800944509E-2</v>
      </c>
      <c r="AJ43" s="5">
        <f t="shared" si="137"/>
        <v>9.2507613759086251E-3</v>
      </c>
      <c r="AK43" s="5">
        <f t="shared" si="138"/>
        <v>2.668965188042494E-3</v>
      </c>
      <c r="AL43" s="5">
        <f t="shared" si="139"/>
        <v>3.2843047474794451E-5</v>
      </c>
      <c r="AM43" s="5">
        <f t="shared" si="140"/>
        <v>3.2960125354230445E-4</v>
      </c>
      <c r="AN43" s="5">
        <f t="shared" si="141"/>
        <v>5.4139722152210892E-4</v>
      </c>
      <c r="AO43" s="5">
        <f t="shared" si="142"/>
        <v>4.4464477656217194E-4</v>
      </c>
      <c r="AP43" s="5">
        <f t="shared" si="143"/>
        <v>2.4345522962256283E-4</v>
      </c>
      <c r="AQ43" s="5">
        <f t="shared" si="144"/>
        <v>9.9973819475905888E-5</v>
      </c>
      <c r="AR43" s="5">
        <f t="shared" si="145"/>
        <v>8.1131829005163438E-3</v>
      </c>
      <c r="AS43" s="5">
        <f t="shared" si="146"/>
        <v>7.0222769280672993E-3</v>
      </c>
      <c r="AT43" s="5">
        <f t="shared" si="147"/>
        <v>3.039027583818426E-3</v>
      </c>
      <c r="AU43" s="5">
        <f t="shared" si="148"/>
        <v>8.7679905438222273E-4</v>
      </c>
      <c r="AV43" s="5">
        <f t="shared" si="149"/>
        <v>1.8972596346088946E-4</v>
      </c>
      <c r="AW43" s="5">
        <f t="shared" si="150"/>
        <v>1.2970442737432604E-6</v>
      </c>
      <c r="AX43" s="5">
        <f t="shared" si="151"/>
        <v>4.7547128062914335E-5</v>
      </c>
      <c r="AY43" s="5">
        <f t="shared" si="152"/>
        <v>7.8100076222294252E-5</v>
      </c>
      <c r="AZ43" s="5">
        <f t="shared" si="153"/>
        <v>6.4142905727735606E-5</v>
      </c>
      <c r="BA43" s="5">
        <f t="shared" si="154"/>
        <v>3.5120002900609348E-5</v>
      </c>
      <c r="BB43" s="5">
        <f t="shared" si="155"/>
        <v>1.4421874754640357E-5</v>
      </c>
      <c r="BC43" s="5">
        <f t="shared" si="156"/>
        <v>4.737823559460449E-6</v>
      </c>
      <c r="BD43" s="5">
        <f t="shared" si="157"/>
        <v>2.2210952541560779E-3</v>
      </c>
      <c r="BE43" s="5">
        <f t="shared" si="158"/>
        <v>1.9224447605276295E-3</v>
      </c>
      <c r="BF43" s="5">
        <f t="shared" si="159"/>
        <v>8.3197554232863826E-4</v>
      </c>
      <c r="BG43" s="5">
        <f t="shared" si="160"/>
        <v>2.4003578403402579E-4</v>
      </c>
      <c r="BH43" s="5">
        <f t="shared" si="161"/>
        <v>5.1940088396916591E-5</v>
      </c>
      <c r="BI43" s="5">
        <f t="shared" si="162"/>
        <v>8.9912353477999548E-6</v>
      </c>
      <c r="BJ43" s="8">
        <f t="shared" si="163"/>
        <v>0.19710110279854068</v>
      </c>
      <c r="BK43" s="8">
        <f t="shared" si="164"/>
        <v>0.24551061754001549</v>
      </c>
      <c r="BL43" s="8">
        <f t="shared" si="165"/>
        <v>0.49574249088209738</v>
      </c>
      <c r="BM43" s="8">
        <f t="shared" si="166"/>
        <v>0.45668637022540204</v>
      </c>
      <c r="BN43" s="8">
        <f t="shared" si="167"/>
        <v>0.54173152302428684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1.3192182410423501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1.0293159609120499</v>
      </c>
      <c r="I44">
        <f>VLOOKUP(C44,away!$B$2:$E$405,3,FALSE)</f>
        <v>0.96</v>
      </c>
      <c r="J44">
        <f>VLOOKUP(B44,home!$B$2:$E$405,4,FALSE)</f>
        <v>1.42</v>
      </c>
      <c r="K44" s="3">
        <f t="shared" si="112"/>
        <v>0.5614592833876243</v>
      </c>
      <c r="L44" s="3">
        <f t="shared" si="113"/>
        <v>1.4031635179153064</v>
      </c>
      <c r="M44" s="5">
        <f t="shared" si="114"/>
        <v>0.14020876320549688</v>
      </c>
      <c r="N44" s="5">
        <f t="shared" si="115"/>
        <v>7.8721511714023376E-2</v>
      </c>
      <c r="O44" s="5">
        <f t="shared" si="116"/>
        <v>0.19673582142197921</v>
      </c>
      <c r="P44" s="5">
        <f t="shared" si="117"/>
        <v>0.11045915331226006</v>
      </c>
      <c r="Q44" s="5">
        <f t="shared" si="118"/>
        <v>2.2099461777073014E-2</v>
      </c>
      <c r="R44" s="5">
        <f t="shared" si="119"/>
        <v>0.13802626364321094</v>
      </c>
      <c r="S44" s="5">
        <f t="shared" si="120"/>
        <v>2.1755459986082776E-2</v>
      </c>
      <c r="T44" s="5">
        <f t="shared" si="121"/>
        <v>3.1009158531152624E-2</v>
      </c>
      <c r="U44" s="5">
        <f t="shared" si="122"/>
        <v>7.7496127073788501E-2</v>
      </c>
      <c r="V44" s="5">
        <f t="shared" si="123"/>
        <v>1.9043743019268502E-3</v>
      </c>
      <c r="W44" s="5">
        <f t="shared" si="124"/>
        <v>4.1359826575358694E-3</v>
      </c>
      <c r="X44" s="5">
        <f t="shared" si="125"/>
        <v>5.8034599757847295E-3</v>
      </c>
      <c r="Y44" s="5">
        <f t="shared" si="126"/>
        <v>4.0716016578513899E-3</v>
      </c>
      <c r="Z44" s="5">
        <f t="shared" si="127"/>
        <v>6.4557805886104477E-2</v>
      </c>
      <c r="AA44" s="5">
        <f t="shared" si="128"/>
        <v>3.6246579429889569E-2</v>
      </c>
      <c r="AB44" s="5">
        <f t="shared" si="129"/>
        <v>1.0175489255979197E-2</v>
      </c>
      <c r="AC44" s="5">
        <f t="shared" si="130"/>
        <v>9.3768912945975464E-5</v>
      </c>
      <c r="AD44" s="5">
        <f t="shared" si="131"/>
        <v>5.8054646475093265E-4</v>
      </c>
      <c r="AE44" s="5">
        <f t="shared" si="132"/>
        <v>8.1460161979321326E-4</v>
      </c>
      <c r="AF44" s="5">
        <f t="shared" si="133"/>
        <v>5.7150963726427606E-4</v>
      </c>
      <c r="AG44" s="5">
        <f t="shared" si="134"/>
        <v>2.6730715771541407E-4</v>
      </c>
      <c r="AH44" s="5">
        <f t="shared" si="135"/>
        <v>2.2646289504009941E-2</v>
      </c>
      <c r="AI44" s="5">
        <f t="shared" si="136"/>
        <v>1.2714969476310099E-2</v>
      </c>
      <c r="AJ44" s="5">
        <f t="shared" si="137"/>
        <v>3.5694688252322915E-3</v>
      </c>
      <c r="AK44" s="5">
        <f t="shared" si="138"/>
        <v>6.680371362297958E-4</v>
      </c>
      <c r="AL44" s="5">
        <f t="shared" si="139"/>
        <v>2.9549179364324956E-6</v>
      </c>
      <c r="AM44" s="5">
        <f t="shared" si="140"/>
        <v>6.5190640414455493E-5</v>
      </c>
      <c r="AN44" s="5">
        <f t="shared" si="141"/>
        <v>9.1473128339099137E-5</v>
      </c>
      <c r="AO44" s="5">
        <f t="shared" si="142"/>
        <v>6.4175878277504327E-5</v>
      </c>
      <c r="AP44" s="5">
        <f t="shared" si="143"/>
        <v>3.0016417043055826E-5</v>
      </c>
      <c r="AQ44" s="5">
        <f t="shared" si="144"/>
        <v>1.0529485333336786E-5</v>
      </c>
      <c r="AR44" s="5">
        <f t="shared" si="145"/>
        <v>6.3552894496350185E-3</v>
      </c>
      <c r="AS44" s="5">
        <f t="shared" si="146"/>
        <v>3.5682362601130065E-3</v>
      </c>
      <c r="AT44" s="5">
        <f t="shared" si="147"/>
        <v>1.0017096867803923E-3</v>
      </c>
      <c r="AU44" s="5">
        <f t="shared" si="148"/>
        <v>1.8747306763405354E-4</v>
      </c>
      <c r="AV44" s="5">
        <f t="shared" si="149"/>
        <v>2.6314623552073829E-5</v>
      </c>
      <c r="AW44" s="5">
        <f t="shared" si="150"/>
        <v>6.4665028756511965E-8</v>
      </c>
      <c r="AX44" s="5">
        <f t="shared" si="151"/>
        <v>6.1003150417800764E-6</v>
      </c>
      <c r="AY44" s="5">
        <f t="shared" si="152"/>
        <v>8.5597395144157928E-6</v>
      </c>
      <c r="AZ44" s="5">
        <f t="shared" si="153"/>
        <v>6.00535710474316E-6</v>
      </c>
      <c r="BA44" s="5">
        <f t="shared" si="154"/>
        <v>2.808832667143031E-6</v>
      </c>
      <c r="BB44" s="5">
        <f t="shared" si="155"/>
        <v>9.8531288161596145E-7</v>
      </c>
      <c r="BC44" s="5">
        <f t="shared" si="156"/>
        <v>2.7651101784310427E-7</v>
      </c>
      <c r="BD44" s="5">
        <f t="shared" si="157"/>
        <v>1.4862517169199822E-3</v>
      </c>
      <c r="BE44" s="5">
        <f t="shared" si="158"/>
        <v>8.3446982391551937E-4</v>
      </c>
      <c r="BF44" s="5">
        <f t="shared" si="159"/>
        <v>2.3426041467210224E-4</v>
      </c>
      <c r="BG44" s="5">
        <f t="shared" si="160"/>
        <v>4.3842561515962069E-5</v>
      </c>
      <c r="BH44" s="5">
        <f t="shared" si="161"/>
        <v>6.153953292657474E-6</v>
      </c>
      <c r="BI44" s="5">
        <f t="shared" si="162"/>
        <v>6.9103884113927551E-7</v>
      </c>
      <c r="BJ44" s="8">
        <f t="shared" si="163"/>
        <v>0.14836126281057985</v>
      </c>
      <c r="BK44" s="8">
        <f t="shared" si="164"/>
        <v>0.27443303437616345</v>
      </c>
      <c r="BL44" s="8">
        <f t="shared" si="165"/>
        <v>0.51202373836350146</v>
      </c>
      <c r="BM44" s="8">
        <f t="shared" si="166"/>
        <v>0.31311637128782005</v>
      </c>
      <c r="BN44" s="8">
        <f t="shared" si="167"/>
        <v>0.68625097507404342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1.3192182410423501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1.0293159609120499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0.51132899022801492</v>
      </c>
      <c r="L45" s="3">
        <f t="shared" si="113"/>
        <v>0.61903061889250677</v>
      </c>
      <c r="M45" s="5">
        <f t="shared" si="114"/>
        <v>0.32291711160163167</v>
      </c>
      <c r="N45" s="5">
        <f t="shared" si="115"/>
        <v>0.16511688060260954</v>
      </c>
      <c r="O45" s="5">
        <f t="shared" si="116"/>
        <v>0.19989557944573871</v>
      </c>
      <c r="P45" s="5">
        <f t="shared" si="117"/>
        <v>0.10221240478903353</v>
      </c>
      <c r="Q45" s="5">
        <f t="shared" si="118"/>
        <v>4.2214523914066021E-2</v>
      </c>
      <c r="R45" s="5">
        <f t="shared" si="119"/>
        <v>6.187074212908595E-2</v>
      </c>
      <c r="S45" s="5">
        <f t="shared" si="120"/>
        <v>8.0882797143665315E-3</v>
      </c>
      <c r="T45" s="5">
        <f t="shared" si="121"/>
        <v>2.6132082864776814E-2</v>
      </c>
      <c r="U45" s="5">
        <f t="shared" si="122"/>
        <v>3.1636304097523424E-2</v>
      </c>
      <c r="V45" s="5">
        <f t="shared" si="123"/>
        <v>2.8446327091711349E-4</v>
      </c>
      <c r="W45" s="5">
        <f t="shared" si="124"/>
        <v>7.1951699619785892E-3</v>
      </c>
      <c r="X45" s="5">
        <f t="shared" si="125"/>
        <v>4.4540305146003809E-3</v>
      </c>
      <c r="Y45" s="5">
        <f t="shared" si="126"/>
        <v>1.3785906330095919E-3</v>
      </c>
      <c r="Z45" s="5">
        <f t="shared" si="127"/>
        <v>1.2766627930502258E-2</v>
      </c>
      <c r="AA45" s="5">
        <f t="shared" si="128"/>
        <v>6.5279469683204921E-3</v>
      </c>
      <c r="AB45" s="5">
        <f t="shared" si="129"/>
        <v>1.6689642657866741E-3</v>
      </c>
      <c r="AC45" s="5">
        <f t="shared" si="130"/>
        <v>5.6275422449704874E-6</v>
      </c>
      <c r="AD45" s="5">
        <f t="shared" si="131"/>
        <v>9.1977474779436413E-4</v>
      </c>
      <c r="AE45" s="5">
        <f t="shared" si="132"/>
        <v>5.6936873136884461E-4</v>
      </c>
      <c r="AF45" s="5">
        <f t="shared" si="133"/>
        <v>1.7622833907864863E-4</v>
      </c>
      <c r="AG45" s="5">
        <f t="shared" si="134"/>
        <v>3.6363579268751473E-5</v>
      </c>
      <c r="AH45" s="5">
        <f t="shared" si="135"/>
        <v>1.9757333972472936E-3</v>
      </c>
      <c r="AI45" s="5">
        <f t="shared" si="136"/>
        <v>1.0102497629742241E-3</v>
      </c>
      <c r="AJ45" s="5">
        <f t="shared" si="137"/>
        <v>2.5828499558985075E-4</v>
      </c>
      <c r="AK45" s="5">
        <f t="shared" si="138"/>
        <v>4.4022868662001894E-5</v>
      </c>
      <c r="AL45" s="5">
        <f t="shared" si="139"/>
        <v>7.1251055486946676E-8</v>
      </c>
      <c r="AM45" s="5">
        <f t="shared" si="140"/>
        <v>9.4061498605383902E-5</v>
      </c>
      <c r="AN45" s="5">
        <f t="shared" si="141"/>
        <v>5.8226947695647456E-5</v>
      </c>
      <c r="AO45" s="5">
        <f t="shared" si="142"/>
        <v>1.8022131734129133E-5</v>
      </c>
      <c r="AP45" s="5">
        <f t="shared" si="143"/>
        <v>3.7187504537134148E-6</v>
      </c>
      <c r="AQ45" s="5">
        <f t="shared" si="144"/>
        <v>5.755050987172513E-7</v>
      </c>
      <c r="AR45" s="5">
        <f t="shared" si="145"/>
        <v>2.4460789353291745E-4</v>
      </c>
      <c r="AS45" s="5">
        <f t="shared" si="146"/>
        <v>1.2507510720198849E-4</v>
      </c>
      <c r="AT45" s="5">
        <f t="shared" si="147"/>
        <v>3.1977264134126743E-5</v>
      </c>
      <c r="AU45" s="5">
        <f t="shared" si="148"/>
        <v>5.4503007266525157E-6</v>
      </c>
      <c r="AV45" s="5">
        <f t="shared" si="149"/>
        <v>6.9672419174956171E-7</v>
      </c>
      <c r="AW45" s="5">
        <f t="shared" si="150"/>
        <v>6.2647154326626104E-10</v>
      </c>
      <c r="AX45" s="5">
        <f t="shared" si="151"/>
        <v>8.0160618502041245E-6</v>
      </c>
      <c r="AY45" s="5">
        <f t="shared" si="152"/>
        <v>4.9621877282124723E-6</v>
      </c>
      <c r="AZ45" s="5">
        <f t="shared" si="153"/>
        <v>1.5358730702280845E-6</v>
      </c>
      <c r="BA45" s="5">
        <f t="shared" si="154"/>
        <v>3.1691748573454193E-7</v>
      </c>
      <c r="BB45" s="5">
        <f t="shared" si="155"/>
        <v>4.9045406833027665E-8</v>
      </c>
      <c r="BC45" s="5">
        <f t="shared" si="156"/>
        <v>6.0721217091367802E-9</v>
      </c>
      <c r="BD45" s="5">
        <f t="shared" si="157"/>
        <v>2.5236629286612379E-5</v>
      </c>
      <c r="BE45" s="5">
        <f t="shared" si="158"/>
        <v>1.2904220169882258E-5</v>
      </c>
      <c r="BF45" s="5">
        <f t="shared" si="159"/>
        <v>3.2991509345729392E-6</v>
      </c>
      <c r="BG45" s="5">
        <f t="shared" si="160"/>
        <v>5.6231717199499756E-7</v>
      </c>
      <c r="BH45" s="5">
        <f t="shared" si="161"/>
        <v>7.1882267936018785E-8</v>
      </c>
      <c r="BI45" s="5">
        <f t="shared" si="162"/>
        <v>7.3510974958048224E-9</v>
      </c>
      <c r="BJ45" s="8">
        <f t="shared" si="163"/>
        <v>0.24838250487980204</v>
      </c>
      <c r="BK45" s="8">
        <f t="shared" si="164"/>
        <v>0.43351292035697758</v>
      </c>
      <c r="BL45" s="8">
        <f t="shared" si="165"/>
        <v>0.3053377167716444</v>
      </c>
      <c r="BM45" s="8">
        <f t="shared" si="166"/>
        <v>0.10576756589550429</v>
      </c>
      <c r="BN45" s="8">
        <f t="shared" si="167"/>
        <v>0.89422724248216534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1.3192182410423501</v>
      </c>
      <c r="F46">
        <f>VLOOKUP(B46,home!$B$2:$E$405,3,FALSE)</f>
        <v>1.1599999999999999</v>
      </c>
      <c r="G46">
        <f>VLOOKUP(C46,away!$B$2:$E$405,4,FALSE)</f>
        <v>1.1100000000000001</v>
      </c>
      <c r="H46">
        <f>VLOOKUP(A46,away!$A$2:$E$405,3,FALSE)</f>
        <v>1.0293159609120499</v>
      </c>
      <c r="I46">
        <f>VLOOKUP(C46,away!$B$2:$E$405,3,FALSE)</f>
        <v>0.81</v>
      </c>
      <c r="J46">
        <f>VLOOKUP(B46,home!$B$2:$E$405,4,FALSE)</f>
        <v>1.49</v>
      </c>
      <c r="K46" s="3">
        <f t="shared" si="112"/>
        <v>1.69862540716613</v>
      </c>
      <c r="L46" s="3">
        <f t="shared" si="113"/>
        <v>1.2422814332247532</v>
      </c>
      <c r="M46" s="5">
        <f t="shared" si="114"/>
        <v>5.2817809690984673E-2</v>
      </c>
      <c r="N46" s="5">
        <f t="shared" si="115"/>
        <v>8.9717673491971989E-2</v>
      </c>
      <c r="O46" s="5">
        <f t="shared" si="116"/>
        <v>6.5614584322708683E-2</v>
      </c>
      <c r="P46" s="5">
        <f t="shared" si="117"/>
        <v>0.11145460001119739</v>
      </c>
      <c r="Q46" s="5">
        <f t="shared" si="118"/>
        <v>7.6198359832649443E-2</v>
      </c>
      <c r="R46" s="5">
        <f t="shared" si="119"/>
        <v>4.0755889926430491E-2</v>
      </c>
      <c r="S46" s="5">
        <f t="shared" si="120"/>
        <v>5.8797060765737853E-2</v>
      </c>
      <c r="T46" s="5">
        <f t="shared" si="121"/>
        <v>9.4659807662279202E-2</v>
      </c>
      <c r="U46" s="5">
        <f t="shared" si="122"/>
        <v>6.9228990120700967E-2</v>
      </c>
      <c r="V46" s="5">
        <f t="shared" si="123"/>
        <v>1.3785760118539736E-2</v>
      </c>
      <c r="W46" s="5">
        <f t="shared" si="124"/>
        <v>4.3144156665375154E-2</v>
      </c>
      <c r="X46" s="5">
        <f t="shared" si="125"/>
        <v>5.3597184777535528E-2</v>
      </c>
      <c r="Y46" s="5">
        <f t="shared" si="126"/>
        <v>3.3291393761124388E-2</v>
      </c>
      <c r="Z46" s="5">
        <f t="shared" si="127"/>
        <v>1.6876761783385451E-2</v>
      </c>
      <c r="AA46" s="5">
        <f t="shared" si="128"/>
        <v>2.866729635594889E-2</v>
      </c>
      <c r="AB46" s="5">
        <f t="shared" si="129"/>
        <v>2.4347498972487908E-2</v>
      </c>
      <c r="AC46" s="5">
        <f t="shared" si="130"/>
        <v>1.8181442832109025E-3</v>
      </c>
      <c r="AD46" s="5">
        <f t="shared" si="131"/>
        <v>1.8321440170640538E-2</v>
      </c>
      <c r="AE46" s="5">
        <f t="shared" si="132"/>
        <v>2.2760384953924889E-2</v>
      </c>
      <c r="AF46" s="5">
        <f t="shared" si="133"/>
        <v>1.4137401820654464E-2</v>
      </c>
      <c r="AG46" s="5">
        <f t="shared" si="134"/>
        <v>5.8542105986122868E-3</v>
      </c>
      <c r="AH46" s="5">
        <f t="shared" si="135"/>
        <v>5.241421954114203E-3</v>
      </c>
      <c r="AI46" s="5">
        <f t="shared" si="136"/>
        <v>8.9032125009367302E-3</v>
      </c>
      <c r="AJ46" s="5">
        <f t="shared" si="137"/>
        <v>7.5616114797451188E-3</v>
      </c>
      <c r="AK46" s="5">
        <f t="shared" si="138"/>
        <v>4.2814484595380458E-3</v>
      </c>
      <c r="AL46" s="5">
        <f t="shared" si="139"/>
        <v>1.5346379945210381E-4</v>
      </c>
      <c r="AM46" s="5">
        <f t="shared" si="140"/>
        <v>6.2242527539448349E-3</v>
      </c>
      <c r="AN46" s="5">
        <f t="shared" si="141"/>
        <v>7.7322736319237048E-3</v>
      </c>
      <c r="AO46" s="5">
        <f t="shared" si="142"/>
        <v>4.8028299847760756E-3</v>
      </c>
      <c r="AP46" s="5">
        <f t="shared" si="143"/>
        <v>1.9888221723408138E-3</v>
      </c>
      <c r="AQ46" s="5">
        <f t="shared" si="144"/>
        <v>6.1766921467117824E-4</v>
      </c>
      <c r="AR46" s="5">
        <f t="shared" si="145"/>
        <v>1.3022642354585357E-3</v>
      </c>
      <c r="AS46" s="5">
        <f t="shared" si="146"/>
        <v>2.2120591171936438E-3</v>
      </c>
      <c r="AT46" s="5">
        <f t="shared" si="147"/>
        <v>1.8787299093093025E-3</v>
      </c>
      <c r="AU46" s="5">
        <f t="shared" si="148"/>
        <v>1.0637527857185671E-3</v>
      </c>
      <c r="AV46" s="5">
        <f t="shared" si="149"/>
        <v>4.5172937719132629E-4</v>
      </c>
      <c r="AW46" s="5">
        <f t="shared" si="150"/>
        <v>8.9954119243967324E-6</v>
      </c>
      <c r="AX46" s="5">
        <f t="shared" si="151"/>
        <v>1.7621123114124079E-3</v>
      </c>
      <c r="AY46" s="5">
        <f t="shared" si="152"/>
        <v>2.1890394077243884E-3</v>
      </c>
      <c r="AZ46" s="5">
        <f t="shared" si="153"/>
        <v>1.3597015064066593E-3</v>
      </c>
      <c r="BA46" s="5">
        <f t="shared" si="154"/>
        <v>5.6304397871224021E-4</v>
      </c>
      <c r="BB46" s="5">
        <f t="shared" si="155"/>
        <v>1.7486477021080225E-4</v>
      </c>
      <c r="BC46" s="5">
        <f t="shared" si="156"/>
        <v>4.3446251471598506E-5</v>
      </c>
      <c r="BD46" s="5">
        <f t="shared" si="157"/>
        <v>2.6962978014379431E-4</v>
      </c>
      <c r="BE46" s="5">
        <f t="shared" si="158"/>
        <v>4.5799999508086672E-4</v>
      </c>
      <c r="BF46" s="5">
        <f t="shared" si="159"/>
        <v>3.8898521406316151E-4</v>
      </c>
      <c r="BG46" s="5">
        <f t="shared" si="160"/>
        <v>2.2024672253988069E-4</v>
      </c>
      <c r="BH46" s="5">
        <f t="shared" si="161"/>
        <v>9.3529169687827597E-5</v>
      </c>
      <c r="BI46" s="5">
        <f t="shared" si="162"/>
        <v>3.177420478857924E-5</v>
      </c>
      <c r="BJ46" s="8">
        <f t="shared" si="163"/>
        <v>0.47914006971836265</v>
      </c>
      <c r="BK46" s="8">
        <f t="shared" si="164"/>
        <v>0.24101587807684705</v>
      </c>
      <c r="BL46" s="8">
        <f t="shared" si="165"/>
        <v>0.26297265460378655</v>
      </c>
      <c r="BM46" s="8">
        <f t="shared" si="166"/>
        <v>0.56126640291063912</v>
      </c>
      <c r="BN46" s="8">
        <f t="shared" si="167"/>
        <v>0.43655891727594265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1.3192182410423501</v>
      </c>
      <c r="F47">
        <f>VLOOKUP(B47,home!$B$2:$E$405,3,FALSE)</f>
        <v>0.87</v>
      </c>
      <c r="G47">
        <f>VLOOKUP(C47,away!$B$2:$E$405,4,FALSE)</f>
        <v>0.45</v>
      </c>
      <c r="H47">
        <f>VLOOKUP(A47,away!$A$2:$E$405,3,FALSE)</f>
        <v>1.0293159609120499</v>
      </c>
      <c r="I47">
        <f>VLOOKUP(C47,away!$B$2:$E$405,3,FALSE)</f>
        <v>1.01</v>
      </c>
      <c r="J47">
        <f>VLOOKUP(B47,home!$B$2:$E$405,4,FALSE)</f>
        <v>0.83</v>
      </c>
      <c r="K47" s="3">
        <f t="shared" si="112"/>
        <v>0.51647394136808</v>
      </c>
      <c r="L47" s="3">
        <f t="shared" si="113"/>
        <v>0.86287557003257143</v>
      </c>
      <c r="M47" s="5">
        <f t="shared" si="114"/>
        <v>0.25174225527780342</v>
      </c>
      <c r="N47" s="5">
        <f t="shared" si="115"/>
        <v>0.13001831479221646</v>
      </c>
      <c r="O47" s="5">
        <f t="shared" si="116"/>
        <v>0.21722224202411972</v>
      </c>
      <c r="P47" s="5">
        <f t="shared" si="117"/>
        <v>0.11218962749100808</v>
      </c>
      <c r="Q47" s="5">
        <f t="shared" si="118"/>
        <v>3.3575535745385882E-2</v>
      </c>
      <c r="R47" s="5">
        <f t="shared" si="119"/>
        <v>9.3717882955157747E-2</v>
      </c>
      <c r="S47" s="5">
        <f t="shared" si="120"/>
        <v>1.2499403906866617E-2</v>
      </c>
      <c r="T47" s="5">
        <f t="shared" si="121"/>
        <v>2.8971509545448821E-2</v>
      </c>
      <c r="U47" s="5">
        <f t="shared" si="122"/>
        <v>4.8402844386522724E-2</v>
      </c>
      <c r="V47" s="5">
        <f t="shared" si="123"/>
        <v>6.1893263127997642E-4</v>
      </c>
      <c r="W47" s="5">
        <f t="shared" si="124"/>
        <v>5.7802964266547687E-3</v>
      </c>
      <c r="X47" s="5">
        <f t="shared" si="125"/>
        <v>4.9876765741069693E-3</v>
      </c>
      <c r="Y47" s="5">
        <f t="shared" si="126"/>
        <v>2.1518721335103269E-3</v>
      </c>
      <c r="Z47" s="5">
        <f t="shared" si="127"/>
        <v>2.6955623892392519E-2</v>
      </c>
      <c r="AA47" s="5">
        <f t="shared" si="128"/>
        <v>1.3921877313739549E-2</v>
      </c>
      <c r="AB47" s="5">
        <f t="shared" si="129"/>
        <v>3.595143423734961E-3</v>
      </c>
      <c r="AC47" s="5">
        <f t="shared" si="130"/>
        <v>1.7239314191787088E-5</v>
      </c>
      <c r="AD47" s="5">
        <f t="shared" si="131"/>
        <v>7.4634311943755436E-4</v>
      </c>
      <c r="AE47" s="5">
        <f t="shared" si="132"/>
        <v>6.4400124462456719E-4</v>
      </c>
      <c r="AF47" s="5">
        <f t="shared" si="133"/>
        <v>2.7784647052855448E-4</v>
      </c>
      <c r="AG47" s="5">
        <f t="shared" si="134"/>
        <v>7.9915643879621505E-5</v>
      </c>
      <c r="AH47" s="5">
        <f t="shared" si="135"/>
        <v>5.8148373329329466E-3</v>
      </c>
      <c r="AI47" s="5">
        <f t="shared" si="136"/>
        <v>3.0032119557541334E-3</v>
      </c>
      <c r="AJ47" s="5">
        <f t="shared" si="137"/>
        <v>7.7554035777603841E-4</v>
      </c>
      <c r="AK47" s="5">
        <f t="shared" si="138"/>
        <v>1.3351546175686718E-4</v>
      </c>
      <c r="AL47" s="5">
        <f t="shared" si="139"/>
        <v>3.0730990873864232E-7</v>
      </c>
      <c r="AM47" s="5">
        <f t="shared" si="140"/>
        <v>7.7093354501772272E-5</v>
      </c>
      <c r="AN47" s="5">
        <f t="shared" si="141"/>
        <v>6.6521972211439848E-5</v>
      </c>
      <c r="AO47" s="5">
        <f t="shared" si="142"/>
        <v>2.8700092345818522E-5</v>
      </c>
      <c r="AP47" s="5">
        <f t="shared" si="143"/>
        <v>8.2548695142952E-6</v>
      </c>
      <c r="AQ47" s="5">
        <f t="shared" si="144"/>
        <v>1.7807313094229908E-6</v>
      </c>
      <c r="AR47" s="5">
        <f t="shared" si="145"/>
        <v>1.0034962156602394E-3</v>
      </c>
      <c r="AS47" s="5">
        <f t="shared" si="146"/>
        <v>5.1827964564999664E-4</v>
      </c>
      <c r="AT47" s="5">
        <f t="shared" si="147"/>
        <v>1.3383896565985281E-4</v>
      </c>
      <c r="AU47" s="5">
        <f t="shared" si="148"/>
        <v>2.3041446034323769E-5</v>
      </c>
      <c r="AV47" s="5">
        <f t="shared" si="149"/>
        <v>2.9750766120417782E-6</v>
      </c>
      <c r="AW47" s="5">
        <f t="shared" si="150"/>
        <v>3.8042640243333411E-9</v>
      </c>
      <c r="AX47" s="5">
        <f t="shared" si="151"/>
        <v>6.6361181088028228E-6</v>
      </c>
      <c r="AY47" s="5">
        <f t="shared" si="152"/>
        <v>5.7261441959367054E-6</v>
      </c>
      <c r="AZ47" s="5">
        <f t="shared" si="153"/>
        <v>2.4704749685787926E-6</v>
      </c>
      <c r="BA47" s="5">
        <f t="shared" si="154"/>
        <v>7.1057083225454165E-7</v>
      </c>
      <c r="BB47" s="5">
        <f t="shared" si="155"/>
        <v>1.53283552982539E-7</v>
      </c>
      <c r="BC47" s="5">
        <f t="shared" si="156"/>
        <v>2.645292663128526E-8</v>
      </c>
      <c r="BD47" s="5">
        <f t="shared" si="157"/>
        <v>1.4431539485222614E-4</v>
      </c>
      <c r="BE47" s="5">
        <f t="shared" si="158"/>
        <v>7.4535140779419959E-5</v>
      </c>
      <c r="BF47" s="5">
        <f t="shared" si="159"/>
        <v>1.9247728964385864E-5</v>
      </c>
      <c r="BG47" s="5">
        <f t="shared" si="160"/>
        <v>3.3136501468736407E-6</v>
      </c>
      <c r="BH47" s="5">
        <f t="shared" si="161"/>
        <v>4.2785348791768657E-7</v>
      </c>
      <c r="BI47" s="5">
        <f t="shared" si="162"/>
        <v>4.4195035446585556E-8</v>
      </c>
      <c r="BJ47" s="8">
        <f t="shared" si="163"/>
        <v>0.20743138576026149</v>
      </c>
      <c r="BK47" s="8">
        <f t="shared" si="164"/>
        <v>0.37707349207525453</v>
      </c>
      <c r="BL47" s="8">
        <f t="shared" si="165"/>
        <v>0.38851061052437746</v>
      </c>
      <c r="BM47" s="8">
        <f t="shared" si="166"/>
        <v>0.16149953162666272</v>
      </c>
      <c r="BN47" s="8">
        <f t="shared" si="167"/>
        <v>0.83846585828569131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1.3192182410423501</v>
      </c>
      <c r="F48">
        <f>VLOOKUP(B48,home!$B$2:$E$405,3,FALSE)</f>
        <v>1.21</v>
      </c>
      <c r="G48">
        <f>VLOOKUP(C48,away!$B$2:$E$405,4,FALSE)</f>
        <v>1.1599999999999999</v>
      </c>
      <c r="H48">
        <f>VLOOKUP(A48,away!$A$2:$E$405,3,FALSE)</f>
        <v>1.0293159609120499</v>
      </c>
      <c r="I48">
        <f>VLOOKUP(C48,away!$B$2:$E$405,3,FALSE)</f>
        <v>0.4</v>
      </c>
      <c r="J48">
        <f>VLOOKUP(B48,home!$B$2:$E$405,4,FALSE)</f>
        <v>0.97</v>
      </c>
      <c r="K48" s="3">
        <f t="shared" si="112"/>
        <v>1.8516547231270424</v>
      </c>
      <c r="L48" s="3">
        <f t="shared" si="113"/>
        <v>0.39937459283387539</v>
      </c>
      <c r="M48" s="5">
        <f t="shared" si="114"/>
        <v>0.10529079127338539</v>
      </c>
      <c r="N48" s="5">
        <f t="shared" si="115"/>
        <v>0.19496219096314762</v>
      </c>
      <c r="O48" s="5">
        <f t="shared" si="116"/>
        <v>4.2050466893964848E-2</v>
      </c>
      <c r="P48" s="5">
        <f t="shared" si="117"/>
        <v>7.7862945633907332E-2</v>
      </c>
      <c r="Q48" s="5">
        <f t="shared" si="118"/>
        <v>0.18050133086405437</v>
      </c>
      <c r="R48" s="5">
        <f t="shared" si="119"/>
        <v>8.3969440471257824E-3</v>
      </c>
      <c r="S48" s="5">
        <f t="shared" si="120"/>
        <v>1.4394987038912297E-2</v>
      </c>
      <c r="T48" s="5">
        <f t="shared" si="121"/>
        <v>7.2087645519804344E-2</v>
      </c>
      <c r="U48" s="5">
        <f t="shared" si="122"/>
        <v>1.5548241104693956E-2</v>
      </c>
      <c r="V48" s="5">
        <f t="shared" si="123"/>
        <v>1.1827942613406941E-3</v>
      </c>
      <c r="W48" s="5">
        <f t="shared" si="124"/>
        <v>0.11140871394171446</v>
      </c>
      <c r="X48" s="5">
        <f t="shared" si="125"/>
        <v>4.4493809768617908E-2</v>
      </c>
      <c r="Y48" s="5">
        <f t="shared" si="126"/>
        <v>8.8848485799848404E-3</v>
      </c>
      <c r="Z48" s="5">
        <f t="shared" si="127"/>
        <v>1.1178420366232313E-3</v>
      </c>
      <c r="AA48" s="5">
        <f t="shared" si="128"/>
        <v>2.0698574868233581E-3</v>
      </c>
      <c r="AB48" s="5">
        <f t="shared" si="129"/>
        <v>1.9163306958381711E-3</v>
      </c>
      <c r="AC48" s="5">
        <f t="shared" si="130"/>
        <v>5.4667556958841152E-5</v>
      </c>
      <c r="AD48" s="5">
        <f t="shared" si="131"/>
        <v>5.1572617841921277E-2</v>
      </c>
      <c r="AE48" s="5">
        <f t="shared" si="132"/>
        <v>2.0596793251994365E-2</v>
      </c>
      <c r="AF48" s="5">
        <f t="shared" si="133"/>
        <v>4.1129179593493801E-3</v>
      </c>
      <c r="AG48" s="5">
        <f t="shared" si="134"/>
        <v>5.4753164512476424E-4</v>
      </c>
      <c r="AH48" s="5">
        <f t="shared" si="135"/>
        <v>1.1160942705724823E-4</v>
      </c>
      <c r="AI48" s="5">
        <f t="shared" si="136"/>
        <v>2.0666212275605677E-4</v>
      </c>
      <c r="AJ48" s="5">
        <f t="shared" si="137"/>
        <v>1.9133344784635662E-4</v>
      </c>
      <c r="AK48" s="5">
        <f t="shared" si="138"/>
        <v>1.1809449413229599E-4</v>
      </c>
      <c r="AL48" s="5">
        <f t="shared" si="139"/>
        <v>1.6170747560905566E-6</v>
      </c>
      <c r="AM48" s="5">
        <f t="shared" si="140"/>
        <v>1.909893628220391E-2</v>
      </c>
      <c r="AN48" s="5">
        <f t="shared" si="141"/>
        <v>7.6276299012653153E-3</v>
      </c>
      <c r="AO48" s="5">
        <f t="shared" si="142"/>
        <v>1.523140793052664E-3</v>
      </c>
      <c r="AP48" s="5">
        <f t="shared" si="143"/>
        <v>2.0276791135135795E-4</v>
      </c>
      <c r="AQ48" s="5">
        <f t="shared" si="144"/>
        <v>2.0245088008930974E-5</v>
      </c>
      <c r="AR48" s="5">
        <f t="shared" si="145"/>
        <v>8.9147938974821269E-6</v>
      </c>
      <c r="AS48" s="5">
        <f t="shared" si="146"/>
        <v>1.6507120225976913E-5</v>
      </c>
      <c r="AT48" s="5">
        <f t="shared" si="147"/>
        <v>1.5282743565828044E-5</v>
      </c>
      <c r="AU48" s="5">
        <f t="shared" si="148"/>
        <v>9.4327881020016415E-6</v>
      </c>
      <c r="AV48" s="5">
        <f t="shared" si="149"/>
        <v>4.3665666603319764E-6</v>
      </c>
      <c r="AW48" s="5">
        <f t="shared" si="150"/>
        <v>3.3217583602064417E-8</v>
      </c>
      <c r="AX48" s="5">
        <f t="shared" si="151"/>
        <v>5.8941059289408836E-3</v>
      </c>
      <c r="AY48" s="5">
        <f t="shared" si="152"/>
        <v>2.3539561554904963E-3</v>
      </c>
      <c r="AZ48" s="5">
        <f t="shared" si="153"/>
        <v>4.7005514057390569E-4</v>
      </c>
      <c r="BA48" s="5">
        <f t="shared" si="154"/>
        <v>6.257602679205789E-5</v>
      </c>
      <c r="BB48" s="5">
        <f t="shared" si="155"/>
        <v>6.247818805309948E-6</v>
      </c>
      <c r="BC48" s="5">
        <f t="shared" si="156"/>
        <v>4.9904401829409812E-7</v>
      </c>
      <c r="BD48" s="5">
        <f t="shared" si="157"/>
        <v>5.9339036383414025E-7</v>
      </c>
      <c r="BE48" s="5">
        <f t="shared" si="158"/>
        <v>1.0987540698515596E-6</v>
      </c>
      <c r="BF48" s="5">
        <f t="shared" si="159"/>
        <v>1.0172565814978507E-6</v>
      </c>
      <c r="BG48" s="5">
        <f t="shared" si="160"/>
        <v>6.2786931792085497E-7</v>
      </c>
      <c r="BH48" s="5">
        <f t="shared" si="161"/>
        <v>2.9064929700867633E-7</v>
      </c>
      <c r="BI48" s="5">
        <f t="shared" si="162"/>
        <v>1.0763642871593406E-7</v>
      </c>
      <c r="BJ48" s="8">
        <f t="shared" si="163"/>
        <v>0.72642856042621651</v>
      </c>
      <c r="BK48" s="8">
        <f t="shared" si="164"/>
        <v>0.20114175899475115</v>
      </c>
      <c r="BL48" s="8">
        <f t="shared" si="165"/>
        <v>7.0667779288748525E-2</v>
      </c>
      <c r="BM48" s="8">
        <f t="shared" si="166"/>
        <v>0.38793734813284708</v>
      </c>
      <c r="BN48" s="8">
        <f t="shared" si="167"/>
        <v>0.60906466967558537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1.3192182410423501</v>
      </c>
      <c r="F49">
        <f>VLOOKUP(B49,home!$B$2:$E$405,3,FALSE)</f>
        <v>0.86</v>
      </c>
      <c r="G49">
        <f>VLOOKUP(C49,away!$B$2:$E$405,4,FALSE)</f>
        <v>1.04</v>
      </c>
      <c r="H49">
        <f>VLOOKUP(A49,away!$A$2:$E$405,3,FALSE)</f>
        <v>1.0293159609120499</v>
      </c>
      <c r="I49">
        <f>VLOOKUP(C49,away!$B$2:$E$405,3,FALSE)</f>
        <v>0.47</v>
      </c>
      <c r="J49">
        <f>VLOOKUP(B49,home!$B$2:$E$405,4,FALSE)</f>
        <v>0.97</v>
      </c>
      <c r="K49" s="3">
        <f t="shared" si="112"/>
        <v>1.1799087947882778</v>
      </c>
      <c r="L49" s="3">
        <f t="shared" si="113"/>
        <v>0.4692651465798035</v>
      </c>
      <c r="M49" s="5">
        <f t="shared" si="114"/>
        <v>0.19220861864839869</v>
      </c>
      <c r="N49" s="5">
        <f t="shared" si="115"/>
        <v>0.22678863957735179</v>
      </c>
      <c r="O49" s="5">
        <f t="shared" si="116"/>
        <v>9.0196805603942359E-2</v>
      </c>
      <c r="P49" s="5">
        <f t="shared" si="117"/>
        <v>0.10642400419390022</v>
      </c>
      <c r="Q49" s="5">
        <f t="shared" si="118"/>
        <v>0.13379495519769319</v>
      </c>
      <c r="R49" s="5">
        <f t="shared" si="119"/>
        <v>2.1163108601382027E-2</v>
      </c>
      <c r="S49" s="5">
        <f t="shared" si="120"/>
        <v>1.4731478677058863E-2</v>
      </c>
      <c r="T49" s="5">
        <f t="shared" si="121"/>
        <v>6.2785309262483741E-2</v>
      </c>
      <c r="U49" s="5">
        <f t="shared" si="122"/>
        <v>2.4970537963830104E-2</v>
      </c>
      <c r="V49" s="5">
        <f t="shared" si="123"/>
        <v>9.0629705689013846E-4</v>
      </c>
      <c r="W49" s="5">
        <f t="shared" si="124"/>
        <v>5.2621948112020596E-2</v>
      </c>
      <c r="X49" s="5">
        <f t="shared" si="125"/>
        <v>2.4693646194102161E-2</v>
      </c>
      <c r="Y49" s="5">
        <f t="shared" si="126"/>
        <v>5.7939337504325783E-3</v>
      </c>
      <c r="Z49" s="5">
        <f t="shared" si="127"/>
        <v>3.3103697533039466E-3</v>
      </c>
      <c r="AA49" s="5">
        <f t="shared" si="128"/>
        <v>3.9059343859244285E-3</v>
      </c>
      <c r="AB49" s="5">
        <f t="shared" si="129"/>
        <v>2.3043231669090929E-3</v>
      </c>
      <c r="AC49" s="5">
        <f t="shared" si="130"/>
        <v>3.136298025474853E-5</v>
      </c>
      <c r="AD49" s="5">
        <f t="shared" si="131"/>
        <v>1.5522274844066378E-2</v>
      </c>
      <c r="AE49" s="5">
        <f t="shared" si="132"/>
        <v>7.2840625799528054E-3</v>
      </c>
      <c r="AF49" s="5">
        <f t="shared" si="133"/>
        <v>1.7090783471390074E-3</v>
      </c>
      <c r="AG49" s="5">
        <f t="shared" si="134"/>
        <v>2.6733696702885165E-4</v>
      </c>
      <c r="AH49" s="5">
        <f t="shared" si="135"/>
        <v>3.8836028687938107E-4</v>
      </c>
      <c r="AI49" s="5">
        <f t="shared" si="136"/>
        <v>4.5822971803548035E-4</v>
      </c>
      <c r="AJ49" s="5">
        <f t="shared" si="137"/>
        <v>2.7033463717170809E-4</v>
      </c>
      <c r="AK49" s="5">
        <f t="shared" si="138"/>
        <v>1.0632340531159881E-4</v>
      </c>
      <c r="AL49" s="5">
        <f t="shared" si="139"/>
        <v>6.9461483374379859E-7</v>
      </c>
      <c r="AM49" s="5">
        <f t="shared" si="140"/>
        <v>3.6629737207269498E-3</v>
      </c>
      <c r="AN49" s="5">
        <f t="shared" si="141"/>
        <v>1.7189058999749003E-3</v>
      </c>
      <c r="AO49" s="5">
        <f t="shared" si="142"/>
        <v>4.0331131455430535E-4</v>
      </c>
      <c r="AP49" s="5">
        <f t="shared" si="143"/>
        <v>6.3086647713873122E-5</v>
      </c>
      <c r="AQ49" s="5">
        <f t="shared" si="144"/>
        <v>7.4010912466697735E-6</v>
      </c>
      <c r="AR49" s="5">
        <f t="shared" si="145"/>
        <v>3.6448789389645468E-5</v>
      </c>
      <c r="AS49" s="5">
        <f t="shared" si="146"/>
        <v>4.3006247160228354E-5</v>
      </c>
      <c r="AT49" s="5">
        <f t="shared" si="147"/>
        <v>2.5371724627595925E-5</v>
      </c>
      <c r="AU49" s="5">
        <f t="shared" si="148"/>
        <v>9.9787736756822575E-6</v>
      </c>
      <c r="AV49" s="5">
        <f t="shared" si="149"/>
        <v>2.9435107052848115E-6</v>
      </c>
      <c r="AW49" s="5">
        <f t="shared" si="150"/>
        <v>1.0683370510432744E-8</v>
      </c>
      <c r="AX49" s="5">
        <f t="shared" si="151"/>
        <v>7.2032915136067868E-4</v>
      </c>
      <c r="AY49" s="5">
        <f t="shared" si="152"/>
        <v>3.3802536479897433E-4</v>
      </c>
      <c r="AZ49" s="5">
        <f t="shared" si="153"/>
        <v>7.9311761180041117E-5</v>
      </c>
      <c r="BA49" s="5">
        <f t="shared" si="154"/>
        <v>1.2406081745218126E-5</v>
      </c>
      <c r="BB49" s="5">
        <f t="shared" si="155"/>
        <v>1.4554354421627018E-6</v>
      </c>
      <c r="BC49" s="5">
        <f t="shared" si="156"/>
        <v>1.365970252207843E-7</v>
      </c>
      <c r="BD49" s="5">
        <f t="shared" si="157"/>
        <v>2.8506910825980613E-6</v>
      </c>
      <c r="BE49" s="5">
        <f t="shared" si="158"/>
        <v>3.3635554795819695E-6</v>
      </c>
      <c r="BF49" s="5">
        <f t="shared" si="159"/>
        <v>1.9843443460585354E-6</v>
      </c>
      <c r="BG49" s="5">
        <f t="shared" si="160"/>
        <v>7.8044844860095321E-7</v>
      </c>
      <c r="BH49" s="5">
        <f t="shared" si="161"/>
        <v>2.3021449709578296E-7</v>
      </c>
      <c r="BI49" s="5">
        <f t="shared" si="162"/>
        <v>5.4326421962214914E-8</v>
      </c>
      <c r="BJ49" s="8">
        <f t="shared" si="163"/>
        <v>0.53826852789804025</v>
      </c>
      <c r="BK49" s="8">
        <f t="shared" si="164"/>
        <v>0.31464048153613544</v>
      </c>
      <c r="BL49" s="8">
        <f t="shared" si="165"/>
        <v>0.14389097039522056</v>
      </c>
      <c r="BM49" s="8">
        <f t="shared" si="166"/>
        <v>0.22919620307860319</v>
      </c>
      <c r="BN49" s="8">
        <f t="shared" si="167"/>
        <v>0.77057613182266838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1.3192182410423501</v>
      </c>
      <c r="F50">
        <f>VLOOKUP(B50,home!$B$2:$E$405,3,FALSE)</f>
        <v>0.91</v>
      </c>
      <c r="G50">
        <f>VLOOKUP(C50,away!$B$2:$E$405,4,FALSE)</f>
        <v>0.86</v>
      </c>
      <c r="H50">
        <f>VLOOKUP(A50,away!$A$2:$E$405,3,FALSE)</f>
        <v>1.0293159609120499</v>
      </c>
      <c r="I50">
        <f>VLOOKUP(C50,away!$B$2:$E$405,3,FALSE)</f>
        <v>1.06</v>
      </c>
      <c r="J50">
        <f>VLOOKUP(B50,home!$B$2:$E$405,4,FALSE)</f>
        <v>0.97</v>
      </c>
      <c r="K50" s="3">
        <f t="shared" si="112"/>
        <v>1.0324201954397432</v>
      </c>
      <c r="L50" s="3">
        <f t="shared" si="113"/>
        <v>1.0583426710097696</v>
      </c>
      <c r="M50" s="5">
        <f t="shared" si="114"/>
        <v>0.12359281503295862</v>
      </c>
      <c r="N50" s="5">
        <f t="shared" si="115"/>
        <v>0.12759971825127517</v>
      </c>
      <c r="O50" s="5">
        <f t="shared" si="116"/>
        <v>0.13080354997959781</v>
      </c>
      <c r="P50" s="5">
        <f t="shared" si="117"/>
        <v>0.13504422663414861</v>
      </c>
      <c r="Q50" s="5">
        <f t="shared" si="118"/>
        <v>6.5868263027518831E-2</v>
      </c>
      <c r="R50" s="5">
        <f t="shared" si="119"/>
        <v>6.9217489231483728E-2</v>
      </c>
      <c r="S50" s="5">
        <f t="shared" si="120"/>
        <v>3.6889165325573389E-2</v>
      </c>
      <c r="T50" s="5">
        <f t="shared" si="121"/>
        <v>6.9711193427318324E-2</v>
      </c>
      <c r="U50" s="5">
        <f t="shared" si="122"/>
        <v>7.1461533760216758E-2</v>
      </c>
      <c r="V50" s="5">
        <f t="shared" si="123"/>
        <v>4.4785674288076475E-3</v>
      </c>
      <c r="W50" s="5">
        <f t="shared" si="124"/>
        <v>2.266790832938247E-2</v>
      </c>
      <c r="X50" s="5">
        <f t="shared" si="125"/>
        <v>2.3990414647523241E-2</v>
      </c>
      <c r="Y50" s="5">
        <f t="shared" si="126"/>
        <v>1.2695039758345825E-2</v>
      </c>
      <c r="Z50" s="5">
        <f t="shared" si="127"/>
        <v>2.4418607477946153E-2</v>
      </c>
      <c r="AA50" s="5">
        <f t="shared" si="128"/>
        <v>2.5210263504747542E-2</v>
      </c>
      <c r="AB50" s="5">
        <f t="shared" si="129"/>
        <v>1.301379258732944E-2</v>
      </c>
      <c r="AC50" s="5">
        <f t="shared" si="130"/>
        <v>3.0584538565759886E-4</v>
      </c>
      <c r="AD50" s="5">
        <f t="shared" si="131"/>
        <v>5.8507015869078078E-3</v>
      </c>
      <c r="AE50" s="5">
        <f t="shared" si="132"/>
        <v>6.1920471447691056E-3</v>
      </c>
      <c r="AF50" s="5">
        <f t="shared" si="133"/>
        <v>3.2766538571066769E-3</v>
      </c>
      <c r="AG50" s="5">
        <f t="shared" si="134"/>
        <v>1.1559408650349148E-3</v>
      </c>
      <c r="AH50" s="5">
        <f t="shared" si="135"/>
        <v>6.4608135651371672E-3</v>
      </c>
      <c r="AI50" s="5">
        <f t="shared" si="136"/>
        <v>6.6702744036186579E-3</v>
      </c>
      <c r="AJ50" s="5">
        <f t="shared" si="137"/>
        <v>3.4432630017103452E-3</v>
      </c>
      <c r="AK50" s="5">
        <f t="shared" si="138"/>
        <v>1.1849647537254106E-3</v>
      </c>
      <c r="AL50" s="5">
        <f t="shared" si="139"/>
        <v>1.3367331608957744E-5</v>
      </c>
      <c r="AM50" s="5">
        <f t="shared" si="140"/>
        <v>1.2080764951629952E-3</v>
      </c>
      <c r="AN50" s="5">
        <f t="shared" si="141"/>
        <v>1.2785589046749252E-3</v>
      </c>
      <c r="AO50" s="5">
        <f t="shared" si="142"/>
        <v>6.7657672310849292E-4</v>
      </c>
      <c r="AP50" s="5">
        <f t="shared" si="143"/>
        <v>2.3868333875922657E-4</v>
      </c>
      <c r="AQ50" s="5">
        <f t="shared" si="144"/>
        <v>6.3152190566992384E-5</v>
      </c>
      <c r="AR50" s="5">
        <f t="shared" si="145"/>
        <v>1.3675509370846847E-3</v>
      </c>
      <c r="AS50" s="5">
        <f t="shared" si="146"/>
        <v>1.4118872057387742E-3</v>
      </c>
      <c r="AT50" s="5">
        <f t="shared" si="147"/>
        <v>7.2883043244384893E-4</v>
      </c>
      <c r="AU50" s="5">
        <f t="shared" si="148"/>
        <v>2.5081975250203708E-4</v>
      </c>
      <c r="AV50" s="5">
        <f t="shared" si="149"/>
        <v>6.473784447457527E-5</v>
      </c>
      <c r="AW50" s="5">
        <f t="shared" si="150"/>
        <v>4.0571869426689488E-7</v>
      </c>
      <c r="AX50" s="5">
        <f t="shared" si="151"/>
        <v>2.0787376187372309E-4</v>
      </c>
      <c r="AY50" s="5">
        <f t="shared" si="152"/>
        <v>2.2000167237428488E-4</v>
      </c>
      <c r="AZ50" s="5">
        <f t="shared" si="153"/>
        <v>1.1641857878360847E-4</v>
      </c>
      <c r="BA50" s="5">
        <f t="shared" si="154"/>
        <v>4.1070249875001825E-5</v>
      </c>
      <c r="BB50" s="5">
        <f t="shared" si="155"/>
        <v>1.0866599487937023E-5</v>
      </c>
      <c r="BC50" s="5">
        <f t="shared" si="156"/>
        <v>2.3001171853713335E-6</v>
      </c>
      <c r="BD50" s="5">
        <f t="shared" si="157"/>
        <v>2.4122291858268629E-4</v>
      </c>
      <c r="BE50" s="5">
        <f t="shared" si="158"/>
        <v>2.4904341274768229E-4</v>
      </c>
      <c r="BF50" s="5">
        <f t="shared" si="159"/>
        <v>1.2855872443097134E-4</v>
      </c>
      <c r="BG50" s="5">
        <f t="shared" si="160"/>
        <v>4.4242207800835845E-5</v>
      </c>
      <c r="BH50" s="5">
        <f t="shared" si="161"/>
        <v>1.1419137206106169E-5</v>
      </c>
      <c r="BI50" s="5">
        <f t="shared" si="162"/>
        <v>2.3578695732162754E-6</v>
      </c>
      <c r="BJ50" s="8">
        <f t="shared" si="163"/>
        <v>0.34307145952703488</v>
      </c>
      <c r="BK50" s="8">
        <f t="shared" si="164"/>
        <v>0.30054398881112909</v>
      </c>
      <c r="BL50" s="8">
        <f t="shared" si="165"/>
        <v>0.33196661523015225</v>
      </c>
      <c r="BM50" s="8">
        <f t="shared" si="166"/>
        <v>0.34765501293559958</v>
      </c>
      <c r="BN50" s="8">
        <f t="shared" si="167"/>
        <v>0.65212606215698277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1.59861591695502</v>
      </c>
      <c r="F51">
        <f>VLOOKUP(B51,home!$B$2:$E$405,3,FALSE)</f>
        <v>1.03</v>
      </c>
      <c r="G51">
        <f>VLOOKUP(C51,away!$B$2:$E$405,4,FALSE)</f>
        <v>1.21</v>
      </c>
      <c r="H51">
        <f>VLOOKUP(A51,away!$A$2:$E$405,3,FALSE)</f>
        <v>1.4152249134948101</v>
      </c>
      <c r="I51">
        <f>VLOOKUP(C51,away!$B$2:$E$405,3,FALSE)</f>
        <v>0.94</v>
      </c>
      <c r="J51">
        <f>VLOOKUP(B51,home!$B$2:$E$405,4,FALSE)</f>
        <v>0.86</v>
      </c>
      <c r="K51" s="3">
        <f t="shared" si="112"/>
        <v>1.9923550173010414</v>
      </c>
      <c r="L51" s="3">
        <f t="shared" si="113"/>
        <v>1.1440678200692045</v>
      </c>
      <c r="M51" s="5">
        <f t="shared" si="114"/>
        <v>4.3437904764972217E-2</v>
      </c>
      <c r="N51" s="5">
        <f t="shared" si="115"/>
        <v>8.6543727499537204E-2</v>
      </c>
      <c r="O51" s="5">
        <f t="shared" si="116"/>
        <v>4.9695909012835472E-2</v>
      </c>
      <c r="P51" s="5">
        <f t="shared" si="117"/>
        <v>9.9011893661058781E-2</v>
      </c>
      <c r="Q51" s="5">
        <f t="shared" si="118"/>
        <v>8.621291484981855E-2</v>
      </c>
      <c r="R51" s="5">
        <f t="shared" si="119"/>
        <v>2.8427745145336109E-2</v>
      </c>
      <c r="S51" s="5">
        <f t="shared" si="120"/>
        <v>5.642166179165093E-2</v>
      </c>
      <c r="T51" s="5">
        <f t="shared" si="121"/>
        <v>9.8633421554043851E-2</v>
      </c>
      <c r="U51" s="5">
        <f t="shared" si="122"/>
        <v>5.6638160670865717E-2</v>
      </c>
      <c r="V51" s="5">
        <f t="shared" si="123"/>
        <v>1.4289658888990484E-2</v>
      </c>
      <c r="W51" s="5">
        <f t="shared" si="124"/>
        <v>5.7255577819061161E-2</v>
      </c>
      <c r="X51" s="5">
        <f t="shared" si="125"/>
        <v>6.5504264102255988E-2</v>
      </c>
      <c r="Y51" s="5">
        <f t="shared" si="126"/>
        <v>3.7470660318352736E-2</v>
      </c>
      <c r="Z51" s="5">
        <f t="shared" si="127"/>
        <v>1.0841089472635863E-2</v>
      </c>
      <c r="AA51" s="5">
        <f t="shared" si="128"/>
        <v>2.1599299003815561E-2</v>
      </c>
      <c r="AB51" s="5">
        <f t="shared" si="129"/>
        <v>2.1516735870218667E-2</v>
      </c>
      <c r="AC51" s="5">
        <f t="shared" si="130"/>
        <v>2.0357309388320849E-3</v>
      </c>
      <c r="AD51" s="5">
        <f t="shared" si="131"/>
        <v>2.8518359434069163E-2</v>
      </c>
      <c r="AE51" s="5">
        <f t="shared" si="132"/>
        <v>3.2626937309685536E-2</v>
      </c>
      <c r="AF51" s="5">
        <f t="shared" si="133"/>
        <v>1.8663714521713268E-2</v>
      </c>
      <c r="AG51" s="5">
        <f t="shared" si="134"/>
        <v>7.1175183957501503E-3</v>
      </c>
      <c r="AH51" s="5">
        <f t="shared" si="135"/>
        <v>3.1007354000334299E-3</v>
      </c>
      <c r="AI51" s="5">
        <f t="shared" si="136"/>
        <v>6.1777657315795547E-3</v>
      </c>
      <c r="AJ51" s="5">
        <f t="shared" si="137"/>
        <v>6.1541512755114844E-3</v>
      </c>
      <c r="AK51" s="5">
        <f t="shared" si="138"/>
        <v>4.0870847236649703E-3</v>
      </c>
      <c r="AL51" s="5">
        <f t="shared" si="139"/>
        <v>1.8560892964681531E-4</v>
      </c>
      <c r="AM51" s="5">
        <f t="shared" si="140"/>
        <v>1.1363739300732437E-2</v>
      </c>
      <c r="AN51" s="5">
        <f t="shared" si="141"/>
        <v>1.3000888449623703E-2</v>
      </c>
      <c r="AO51" s="5">
        <f t="shared" si="142"/>
        <v>7.4369490537619471E-3</v>
      </c>
      <c r="AP51" s="5">
        <f t="shared" si="143"/>
        <v>2.8361246973010539E-3</v>
      </c>
      <c r="AQ51" s="5">
        <f t="shared" si="144"/>
        <v>8.1117974997141275E-4</v>
      </c>
      <c r="AR51" s="5">
        <f t="shared" si="145"/>
        <v>7.0949031794553179E-4</v>
      </c>
      <c r="AS51" s="5">
        <f t="shared" si="146"/>
        <v>1.4135565946852911E-3</v>
      </c>
      <c r="AT51" s="5">
        <f t="shared" si="147"/>
        <v>1.4081532868301077E-3</v>
      </c>
      <c r="AU51" s="5">
        <f t="shared" si="148"/>
        <v>9.35180422048306E-4</v>
      </c>
      <c r="AV51" s="5">
        <f t="shared" si="149"/>
        <v>4.6580285148741169E-4</v>
      </c>
      <c r="AW51" s="5">
        <f t="shared" si="150"/>
        <v>1.1752083362936771E-5</v>
      </c>
      <c r="AX51" s="5">
        <f t="shared" si="151"/>
        <v>3.7734338351858871E-3</v>
      </c>
      <c r="AY51" s="5">
        <f t="shared" si="152"/>
        <v>4.3170642219964948E-3</v>
      </c>
      <c r="AZ51" s="5">
        <f t="shared" si="153"/>
        <v>2.4695071267791437E-3</v>
      </c>
      <c r="BA51" s="5">
        <f t="shared" si="154"/>
        <v>9.4176121172652634E-4</v>
      </c>
      <c r="BB51" s="5">
        <f t="shared" si="155"/>
        <v>2.6935967413142499E-4</v>
      </c>
      <c r="BC51" s="5">
        <f t="shared" si="156"/>
        <v>6.163314703961815E-5</v>
      </c>
      <c r="BD51" s="5">
        <f t="shared" si="157"/>
        <v>1.3528417356869181E-4</v>
      </c>
      <c r="BE51" s="5">
        <f t="shared" si="158"/>
        <v>2.6953410197100801E-4</v>
      </c>
      <c r="BF51" s="5">
        <f t="shared" si="159"/>
        <v>2.6850381019783424E-4</v>
      </c>
      <c r="BG51" s="5">
        <f t="shared" si="160"/>
        <v>1.7831830447070056E-4</v>
      </c>
      <c r="BH51" s="5">
        <f t="shared" si="161"/>
        <v>8.8818342147203692E-5</v>
      </c>
      <c r="BI51" s="5">
        <f t="shared" si="162"/>
        <v>3.5391533921068362E-5</v>
      </c>
      <c r="BJ51" s="8">
        <f t="shared" si="163"/>
        <v>0.56582873627253727</v>
      </c>
      <c r="BK51" s="8">
        <f t="shared" si="164"/>
        <v>0.21969952319714778</v>
      </c>
      <c r="BL51" s="8">
        <f t="shared" si="165"/>
        <v>0.20330562057313406</v>
      </c>
      <c r="BM51" s="8">
        <f t="shared" si="166"/>
        <v>0.60203956244326318</v>
      </c>
      <c r="BN51" s="8">
        <f t="shared" si="167"/>
        <v>0.39333009493355831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1.59861591695502</v>
      </c>
      <c r="F52">
        <f>VLOOKUP(B52,home!$B$2:$E$405,3,FALSE)</f>
        <v>1.29</v>
      </c>
      <c r="G52">
        <f>VLOOKUP(C52,away!$B$2:$E$405,4,FALSE)</f>
        <v>1.25</v>
      </c>
      <c r="H52">
        <f>VLOOKUP(A52,away!$A$2:$E$405,3,FALSE)</f>
        <v>1.4152249134948101</v>
      </c>
      <c r="I52">
        <f>VLOOKUP(C52,away!$B$2:$E$405,3,FALSE)</f>
        <v>0.83</v>
      </c>
      <c r="J52">
        <f>VLOOKUP(B52,home!$B$2:$E$405,4,FALSE)</f>
        <v>0.52</v>
      </c>
      <c r="K52" s="3">
        <f t="shared" si="112"/>
        <v>2.5777681660899701</v>
      </c>
      <c r="L52" s="3">
        <f t="shared" si="113"/>
        <v>0.61081107266435997</v>
      </c>
      <c r="M52" s="5">
        <f t="shared" si="114"/>
        <v>4.1230407911393839E-2</v>
      </c>
      <c r="N52" s="5">
        <f t="shared" si="115"/>
        <v>0.1062824329888951</v>
      </c>
      <c r="O52" s="5">
        <f t="shared" si="116"/>
        <v>2.5183989682747585E-2</v>
      </c>
      <c r="P52" s="5">
        <f t="shared" si="117"/>
        <v>6.4918486899324973E-2</v>
      </c>
      <c r="Q52" s="5">
        <f t="shared" si="118"/>
        <v>0.13698573618668214</v>
      </c>
      <c r="R52" s="5">
        <f t="shared" si="119"/>
        <v>7.6913298760436111E-3</v>
      </c>
      <c r="S52" s="5">
        <f t="shared" si="120"/>
        <v>2.5554015560280172E-2</v>
      </c>
      <c r="T52" s="5">
        <f t="shared" si="121"/>
        <v>8.3672404459904356E-2</v>
      </c>
      <c r="U52" s="5">
        <f t="shared" si="122"/>
        <v>1.982646530936194E-2</v>
      </c>
      <c r="V52" s="5">
        <f t="shared" si="123"/>
        <v>4.4706163576604067E-3</v>
      </c>
      <c r="W52" s="5">
        <f t="shared" si="124"/>
        <v>0.11770582331680937</v>
      </c>
      <c r="X52" s="5">
        <f t="shared" si="125"/>
        <v>7.1896020198981961E-2</v>
      </c>
      <c r="Y52" s="5">
        <f t="shared" si="126"/>
        <v>2.1957442609019325E-2</v>
      </c>
      <c r="Z52" s="5">
        <f t="shared" si="127"/>
        <v>1.5659831506005461E-3</v>
      </c>
      <c r="AA52" s="5">
        <f t="shared" si="128"/>
        <v>4.0367415142513637E-3</v>
      </c>
      <c r="AB52" s="5">
        <f t="shared" si="129"/>
        <v>5.202891885085493E-3</v>
      </c>
      <c r="AC52" s="5">
        <f t="shared" si="130"/>
        <v>4.3994478855022783E-4</v>
      </c>
      <c r="AD52" s="5">
        <f t="shared" si="131"/>
        <v>7.585458107737042E-2</v>
      </c>
      <c r="AE52" s="5">
        <f t="shared" si="132"/>
        <v>4.6332818034374286E-2</v>
      </c>
      <c r="AF52" s="5">
        <f t="shared" si="133"/>
        <v>1.4150299141569376E-2</v>
      </c>
      <c r="AG52" s="5">
        <f t="shared" si="134"/>
        <v>2.8810531323945217E-3</v>
      </c>
      <c r="AH52" s="5">
        <f t="shared" si="135"/>
        <v>2.3912996199815828E-4</v>
      </c>
      <c r="AI52" s="5">
        <f t="shared" si="136"/>
        <v>6.1642160359715677E-4</v>
      </c>
      <c r="AJ52" s="5">
        <f t="shared" si="137"/>
        <v>7.9449599332144071E-4</v>
      </c>
      <c r="AK52" s="5">
        <f t="shared" si="138"/>
        <v>6.8267549322334649E-4</v>
      </c>
      <c r="AL52" s="5">
        <f t="shared" si="139"/>
        <v>2.7708239077626684E-5</v>
      </c>
      <c r="AM52" s="5">
        <f t="shared" si="140"/>
        <v>3.9107104870667223E-2</v>
      </c>
      <c r="AN52" s="5">
        <f t="shared" si="141"/>
        <v>2.3887052674849866E-2</v>
      </c>
      <c r="AO52" s="5">
        <f t="shared" si="142"/>
        <v>7.2952381335575555E-3</v>
      </c>
      <c r="AP52" s="5">
        <f t="shared" si="143"/>
        <v>1.4853374099000783E-3</v>
      </c>
      <c r="AQ52" s="5">
        <f t="shared" si="144"/>
        <v>2.2681513415239216E-4</v>
      </c>
      <c r="AR52" s="5">
        <f t="shared" si="145"/>
        <v>2.9212645718856549E-5</v>
      </c>
      <c r="AS52" s="5">
        <f t="shared" si="146"/>
        <v>7.5303428181332872E-5</v>
      </c>
      <c r="AT52" s="5">
        <f t="shared" si="147"/>
        <v>9.7057389981641113E-5</v>
      </c>
      <c r="AU52" s="5">
        <f t="shared" si="148"/>
        <v>8.3397150059484683E-5</v>
      </c>
      <c r="AV52" s="5">
        <f t="shared" si="149"/>
        <v>5.3744629641491959E-5</v>
      </c>
      <c r="AW52" s="5">
        <f t="shared" si="150"/>
        <v>1.2118732041368936E-6</v>
      </c>
      <c r="AX52" s="5">
        <f t="shared" si="151"/>
        <v>1.6801508333924665E-2</v>
      </c>
      <c r="AY52" s="5">
        <f t="shared" si="152"/>
        <v>1.0262547327823708E-2</v>
      </c>
      <c r="AZ52" s="5">
        <f t="shared" si="153"/>
        <v>3.1342387707883794E-3</v>
      </c>
      <c r="BA52" s="5">
        <f t="shared" si="154"/>
        <v>6.3814258185715845E-4</v>
      </c>
      <c r="BB52" s="5">
        <f t="shared" si="155"/>
        <v>9.744613873424374E-5</v>
      </c>
      <c r="BC52" s="5">
        <f t="shared" si="156"/>
        <v>1.1904236105452695E-5</v>
      </c>
      <c r="BD52" s="5">
        <f t="shared" si="157"/>
        <v>2.9739012444831144E-6</v>
      </c>
      <c r="BE52" s="5">
        <f t="shared" si="158"/>
        <v>7.6660279571239197E-6</v>
      </c>
      <c r="BF52" s="5">
        <f t="shared" si="159"/>
        <v>9.8806214141148829E-6</v>
      </c>
      <c r="BG52" s="5">
        <f t="shared" si="160"/>
        <v>8.4899837808307361E-6</v>
      </c>
      <c r="BH52" s="5">
        <f t="shared" si="161"/>
        <v>5.4713024802114085E-6</v>
      </c>
      <c r="BI52" s="5">
        <f t="shared" si="162"/>
        <v>2.8207498721076143E-6</v>
      </c>
      <c r="BJ52" s="8">
        <f t="shared" si="163"/>
        <v>0.78066594675836165</v>
      </c>
      <c r="BK52" s="8">
        <f t="shared" si="164"/>
        <v>0.14690372708411095</v>
      </c>
      <c r="BL52" s="8">
        <f t="shared" si="165"/>
        <v>6.4650159149961792E-2</v>
      </c>
      <c r="BM52" s="8">
        <f t="shared" si="166"/>
        <v>0.60123209714332781</v>
      </c>
      <c r="BN52" s="8">
        <f t="shared" si="167"/>
        <v>0.38229238354508721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1.2429022082018899</v>
      </c>
      <c r="F53">
        <f>VLOOKUP(B53,home!$B$2:$E$405,3,FALSE)</f>
        <v>0.55000000000000004</v>
      </c>
      <c r="G53">
        <f>VLOOKUP(C53,away!$B$2:$E$405,4,FALSE)</f>
        <v>0.75</v>
      </c>
      <c r="H53">
        <f>VLOOKUP(A53,away!$A$2:$E$405,3,FALSE)</f>
        <v>1.0788643533122999</v>
      </c>
      <c r="I53">
        <f>VLOOKUP(C53,away!$B$2:$E$405,3,FALSE)</f>
        <v>0.91</v>
      </c>
      <c r="J53">
        <f>VLOOKUP(B53,home!$B$2:$E$405,4,FALSE)</f>
        <v>1.04</v>
      </c>
      <c r="K53" s="3">
        <f t="shared" si="112"/>
        <v>0.51269716088327955</v>
      </c>
      <c r="L53" s="3">
        <f t="shared" si="113"/>
        <v>1.0210372239747607</v>
      </c>
      <c r="M53" s="5">
        <f t="shared" si="114"/>
        <v>0.21572854778421791</v>
      </c>
      <c r="N53" s="5">
        <f t="shared" si="115"/>
        <v>0.11060341397044145</v>
      </c>
      <c r="O53" s="5">
        <f t="shared" si="116"/>
        <v>0.22026687756170435</v>
      </c>
      <c r="P53" s="5">
        <f t="shared" si="117"/>
        <v>0.1129302027625108</v>
      </c>
      <c r="Q53" s="5">
        <f t="shared" si="118"/>
        <v>2.8353028163321692E-2</v>
      </c>
      <c r="R53" s="5">
        <f t="shared" si="119"/>
        <v>0.11245034059959556</v>
      </c>
      <c r="S53" s="5">
        <f t="shared" si="120"/>
        <v>1.4779257111509176E-2</v>
      </c>
      <c r="T53" s="5">
        <f t="shared" si="121"/>
        <v>2.8949497167156186E-2</v>
      </c>
      <c r="U53" s="5">
        <f t="shared" si="122"/>
        <v>5.7652970365770433E-2</v>
      </c>
      <c r="V53" s="5">
        <f t="shared" si="123"/>
        <v>8.5963201822373842E-4</v>
      </c>
      <c r="W53" s="5">
        <f t="shared" si="124"/>
        <v>4.8455056805928997E-3</v>
      </c>
      <c r="X53" s="5">
        <f t="shared" si="125"/>
        <v>4.9474416688665077E-3</v>
      </c>
      <c r="Y53" s="5">
        <f t="shared" si="126"/>
        <v>2.5257610536782581E-3</v>
      </c>
      <c r="Z53" s="5">
        <f t="shared" si="127"/>
        <v>3.8271994533609126E-2</v>
      </c>
      <c r="AA53" s="5">
        <f t="shared" si="128"/>
        <v>1.9621942938721798E-2</v>
      </c>
      <c r="AB53" s="5">
        <f t="shared" si="129"/>
        <v>5.0300572178481901E-3</v>
      </c>
      <c r="AC53" s="5">
        <f t="shared" si="130"/>
        <v>2.8125165606343284E-5</v>
      </c>
      <c r="AD53" s="5">
        <f t="shared" si="131"/>
        <v>6.2106925137094557E-4</v>
      </c>
      <c r="AE53" s="5">
        <f t="shared" si="132"/>
        <v>6.3413482431587311E-4</v>
      </c>
      <c r="AF53" s="5">
        <f t="shared" si="133"/>
        <v>3.237376303226008E-4</v>
      </c>
      <c r="AG53" s="5">
        <f t="shared" si="134"/>
        <v>1.1018272378691855E-4</v>
      </c>
      <c r="AH53" s="5">
        <f t="shared" si="135"/>
        <v>9.7692827636433697E-3</v>
      </c>
      <c r="AI53" s="5">
        <f t="shared" si="136"/>
        <v>5.0086835367859151E-3</v>
      </c>
      <c r="AJ53" s="5">
        <f t="shared" si="137"/>
        <v>1.283968914536481E-3</v>
      </c>
      <c r="AK53" s="5">
        <f t="shared" si="138"/>
        <v>2.1942907238174669E-4</v>
      </c>
      <c r="AL53" s="5">
        <f t="shared" si="139"/>
        <v>5.8892171430746627E-7</v>
      </c>
      <c r="AM53" s="5">
        <f t="shared" si="140"/>
        <v>6.3684088377957563E-5</v>
      </c>
      <c r="AN53" s="5">
        <f t="shared" si="141"/>
        <v>6.5023824808793114E-5</v>
      </c>
      <c r="AO53" s="5">
        <f t="shared" si="142"/>
        <v>3.3195872787495647E-5</v>
      </c>
      <c r="AP53" s="5">
        <f t="shared" si="143"/>
        <v>1.1298073932787953E-5</v>
      </c>
      <c r="AQ53" s="5">
        <f t="shared" si="144"/>
        <v>2.8839385111488543E-6</v>
      </c>
      <c r="AR53" s="5">
        <f t="shared" si="145"/>
        <v>1.9949602706429812E-3</v>
      </c>
      <c r="AS53" s="5">
        <f t="shared" si="146"/>
        <v>1.0228104668335957E-3</v>
      </c>
      <c r="AT53" s="5">
        <f t="shared" si="147"/>
        <v>2.6219601123364311E-4</v>
      </c>
      <c r="AU53" s="5">
        <f t="shared" si="148"/>
        <v>4.4809050184803108E-5</v>
      </c>
      <c r="AV53" s="5">
        <f t="shared" si="149"/>
        <v>5.743368202906235E-6</v>
      </c>
      <c r="AW53" s="5">
        <f t="shared" si="150"/>
        <v>8.5636232935495385E-9</v>
      </c>
      <c r="AX53" s="5">
        <f t="shared" si="151"/>
        <v>5.4417752174697818E-6</v>
      </c>
      <c r="AY53" s="5">
        <f t="shared" si="152"/>
        <v>5.5562550615399954E-6</v>
      </c>
      <c r="AZ53" s="5">
        <f t="shared" si="153"/>
        <v>2.8365716218652551E-6</v>
      </c>
      <c r="BA53" s="5">
        <f t="shared" si="154"/>
        <v>9.6541507146496162E-7</v>
      </c>
      <c r="BB53" s="5">
        <f t="shared" si="155"/>
        <v>2.4643118113799486E-7</v>
      </c>
      <c r="BC53" s="5">
        <f t="shared" si="156"/>
        <v>5.0323081817991956E-8</v>
      </c>
      <c r="BD53" s="5">
        <f t="shared" si="157"/>
        <v>3.3948811611287435E-4</v>
      </c>
      <c r="BE53" s="5">
        <f t="shared" si="158"/>
        <v>1.7405459328468384E-4</v>
      </c>
      <c r="BF53" s="5">
        <f t="shared" si="159"/>
        <v>4.4618647907875665E-5</v>
      </c>
      <c r="BG53" s="5">
        <f t="shared" si="160"/>
        <v>7.6252847016061799E-6</v>
      </c>
      <c r="BH53" s="5">
        <f t="shared" si="161"/>
        <v>9.7736545436004808E-7</v>
      </c>
      <c r="BI53" s="5">
        <f t="shared" si="162"/>
        <v>1.002184987191587E-7</v>
      </c>
      <c r="BJ53" s="8">
        <f t="shared" si="163"/>
        <v>0.18210495470350679</v>
      </c>
      <c r="BK53" s="8">
        <f t="shared" si="164"/>
        <v>0.34433191001884383</v>
      </c>
      <c r="BL53" s="8">
        <f t="shared" si="165"/>
        <v>0.43520093636404594</v>
      </c>
      <c r="BM53" s="8">
        <f t="shared" si="166"/>
        <v>0.19957183708677556</v>
      </c>
      <c r="BN53" s="8">
        <f t="shared" si="167"/>
        <v>0.80033241084179174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1.2429022082018899</v>
      </c>
      <c r="F54">
        <f>VLOOKUP(B54,home!$B$2:$E$405,3,FALSE)</f>
        <v>0.65</v>
      </c>
      <c r="G54">
        <f>VLOOKUP(C54,away!$B$2:$E$405,4,FALSE)</f>
        <v>1.56</v>
      </c>
      <c r="H54">
        <f>VLOOKUP(A54,away!$A$2:$E$405,3,FALSE)</f>
        <v>1.0788643533122999</v>
      </c>
      <c r="I54">
        <f>VLOOKUP(C54,away!$B$2:$E$405,3,FALSE)</f>
        <v>1.18</v>
      </c>
      <c r="J54">
        <f>VLOOKUP(B54,home!$B$2:$E$405,4,FALSE)</f>
        <v>1.1000000000000001</v>
      </c>
      <c r="K54" s="3">
        <f t="shared" si="112"/>
        <v>1.2603028391167166</v>
      </c>
      <c r="L54" s="3">
        <f t="shared" si="113"/>
        <v>1.4003659305993654</v>
      </c>
      <c r="M54" s="5">
        <f t="shared" si="114"/>
        <v>6.9901458131045979E-2</v>
      </c>
      <c r="N54" s="5">
        <f t="shared" si="115"/>
        <v>8.8097006140955531E-2</v>
      </c>
      <c r="O54" s="5">
        <f t="shared" si="116"/>
        <v>9.7887620465934758E-2</v>
      </c>
      <c r="P54" s="5">
        <f t="shared" si="117"/>
        <v>0.12336804598759719</v>
      </c>
      <c r="Q54" s="5">
        <f t="shared" si="118"/>
        <v>5.5514453478564547E-2</v>
      </c>
      <c r="R54" s="5">
        <f t="shared" si="119"/>
        <v>6.8539244363968146E-2</v>
      </c>
      <c r="S54" s="5">
        <f t="shared" si="120"/>
        <v>5.4432608337959168E-2</v>
      </c>
      <c r="T54" s="5">
        <f t="shared" si="121"/>
        <v>7.774054930722521E-2</v>
      </c>
      <c r="U54" s="5">
        <f t="shared" si="122"/>
        <v>8.638020426282346E-2</v>
      </c>
      <c r="V54" s="5">
        <f t="shared" si="123"/>
        <v>1.0674144730481363E-2</v>
      </c>
      <c r="W54" s="5">
        <f t="shared" si="124"/>
        <v>2.3321674443682595E-2</v>
      </c>
      <c r="X54" s="5">
        <f t="shared" si="125"/>
        <v>3.2658878335463014E-2</v>
      </c>
      <c r="Y54" s="5">
        <f t="shared" si="126"/>
        <v>2.2867190276286066E-2</v>
      </c>
      <c r="Z54" s="5">
        <f t="shared" si="127"/>
        <v>3.1993340905441849E-2</v>
      </c>
      <c r="AA54" s="5">
        <f t="shared" si="128"/>
        <v>4.032129837595734E-2</v>
      </c>
      <c r="AB54" s="5">
        <f t="shared" si="129"/>
        <v>2.5408523410045649E-2</v>
      </c>
      <c r="AC54" s="5">
        <f t="shared" si="130"/>
        <v>1.1774149756643539E-3</v>
      </c>
      <c r="AD54" s="5">
        <f t="shared" si="131"/>
        <v>7.3480931285822377E-3</v>
      </c>
      <c r="AE54" s="5">
        <f t="shared" si="132"/>
        <v>1.0290019272137867E-2</v>
      </c>
      <c r="AF54" s="5">
        <f t="shared" si="133"/>
        <v>7.2048962069563771E-3</v>
      </c>
      <c r="AG54" s="5">
        <f t="shared" si="134"/>
        <v>3.3631637272421014E-3</v>
      </c>
      <c r="AH54" s="5">
        <f t="shared" si="135"/>
        <v>1.1200596152507954E-2</v>
      </c>
      <c r="AI54" s="5">
        <f t="shared" si="136"/>
        <v>1.4116143130805546E-2</v>
      </c>
      <c r="AJ54" s="5">
        <f t="shared" si="137"/>
        <v>8.8953076325660844E-3</v>
      </c>
      <c r="AK54" s="5">
        <f t="shared" si="138"/>
        <v>3.7369271547132116E-3</v>
      </c>
      <c r="AL54" s="5">
        <f t="shared" si="139"/>
        <v>8.3120088620716265E-5</v>
      </c>
      <c r="AM54" s="5">
        <f t="shared" si="140"/>
        <v>1.8521645264092464E-3</v>
      </c>
      <c r="AN54" s="5">
        <f t="shared" si="141"/>
        <v>2.5937081006482169E-3</v>
      </c>
      <c r="AO54" s="5">
        <f t="shared" si="142"/>
        <v>1.8160702290336771E-3</v>
      </c>
      <c r="AP54" s="5">
        <f t="shared" si="143"/>
        <v>8.4772095877151579E-4</v>
      </c>
      <c r="AQ54" s="5">
        <f t="shared" si="144"/>
        <v>2.9677988732966498E-4</v>
      </c>
      <c r="AR54" s="5">
        <f t="shared" si="145"/>
        <v>3.1369866508748957E-3</v>
      </c>
      <c r="AS54" s="5">
        <f t="shared" si="146"/>
        <v>3.9535531823688711E-3</v>
      </c>
      <c r="AT54" s="5">
        <f t="shared" si="147"/>
        <v>2.4913371501692097E-3</v>
      </c>
      <c r="AU54" s="5">
        <f t="shared" si="148"/>
        <v>1.0466130945184016E-3</v>
      </c>
      <c r="AV54" s="5">
        <f t="shared" si="149"/>
        <v>3.2976236361956853E-4</v>
      </c>
      <c r="AW54" s="5">
        <f t="shared" si="150"/>
        <v>4.0749280763808137E-6</v>
      </c>
      <c r="AX54" s="5">
        <f t="shared" si="151"/>
        <v>3.8904803519080678E-4</v>
      </c>
      <c r="AY54" s="5">
        <f t="shared" si="152"/>
        <v>5.4480961384782874E-4</v>
      </c>
      <c r="AZ54" s="5">
        <f t="shared" si="153"/>
        <v>3.8146641094774795E-4</v>
      </c>
      <c r="BA54" s="5">
        <f t="shared" si="154"/>
        <v>1.7806418851974763E-4</v>
      </c>
      <c r="BB54" s="5">
        <f t="shared" si="155"/>
        <v>6.2338755765719306E-5</v>
      </c>
      <c r="BC54" s="5">
        <f t="shared" si="156"/>
        <v>1.7459413946053623E-5</v>
      </c>
      <c r="BD54" s="5">
        <f t="shared" si="157"/>
        <v>7.3215487177170056E-4</v>
      </c>
      <c r="BE54" s="5">
        <f t="shared" si="158"/>
        <v>9.2273686356700974E-4</v>
      </c>
      <c r="BF54" s="5">
        <f t="shared" si="159"/>
        <v>5.8146394445557847E-4</v>
      </c>
      <c r="BG54" s="5">
        <f t="shared" si="160"/>
        <v>2.4427355334712348E-4</v>
      </c>
      <c r="BH54" s="5">
        <f t="shared" si="161"/>
        <v>7.6964663201127117E-5</v>
      </c>
      <c r="BI54" s="5">
        <f t="shared" si="162"/>
        <v>1.939975670880848E-5</v>
      </c>
      <c r="BJ54" s="8">
        <f t="shared" si="163"/>
        <v>0.33738555443750579</v>
      </c>
      <c r="BK54" s="8">
        <f t="shared" si="164"/>
        <v>0.26018160186521661</v>
      </c>
      <c r="BL54" s="8">
        <f t="shared" si="165"/>
        <v>0.37002111104392443</v>
      </c>
      <c r="BM54" s="8">
        <f t="shared" si="166"/>
        <v>0.49573304499825105</v>
      </c>
      <c r="BN54" s="8">
        <f t="shared" si="167"/>
        <v>0.50330782856806622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1.2429022082018899</v>
      </c>
      <c r="F55">
        <f>VLOOKUP(B55,home!$B$2:$E$405,3,FALSE)</f>
        <v>1.41</v>
      </c>
      <c r="G55">
        <f>VLOOKUP(C55,away!$B$2:$E$405,4,FALSE)</f>
        <v>0.8</v>
      </c>
      <c r="H55">
        <f>VLOOKUP(A55,away!$A$2:$E$405,3,FALSE)</f>
        <v>1.0788643533122999</v>
      </c>
      <c r="I55">
        <f>VLOOKUP(C55,away!$B$2:$E$405,3,FALSE)</f>
        <v>0.75</v>
      </c>
      <c r="J55">
        <f>VLOOKUP(B55,home!$B$2:$E$405,4,FALSE)</f>
        <v>1.27</v>
      </c>
      <c r="K55" s="3">
        <f t="shared" si="112"/>
        <v>1.4019936908517319</v>
      </c>
      <c r="L55" s="3">
        <f t="shared" si="113"/>
        <v>1.0276182965299658</v>
      </c>
      <c r="M55" s="5">
        <f t="shared" si="114"/>
        <v>8.8070998612286594E-2</v>
      </c>
      <c r="N55" s="5">
        <f t="shared" si="115"/>
        <v>0.12347498440143743</v>
      </c>
      <c r="O55" s="5">
        <f t="shared" si="116"/>
        <v>9.0503369567650926E-2</v>
      </c>
      <c r="P55" s="5">
        <f t="shared" si="117"/>
        <v>0.12688515313466922</v>
      </c>
      <c r="Q55" s="5">
        <f t="shared" si="118"/>
        <v>8.6555574554415662E-2</v>
      </c>
      <c r="R55" s="5">
        <f t="shared" si="119"/>
        <v>4.6501459232665701E-2</v>
      </c>
      <c r="S55" s="5">
        <f t="shared" si="120"/>
        <v>4.5701315812497249E-2</v>
      </c>
      <c r="T55" s="5">
        <f t="shared" si="121"/>
        <v>8.8946092078781069E-2</v>
      </c>
      <c r="U55" s="5">
        <f t="shared" si="122"/>
        <v>6.5194752459596328E-2</v>
      </c>
      <c r="V55" s="5">
        <f t="shared" si="123"/>
        <v>7.3158380381171924E-3</v>
      </c>
      <c r="W55" s="5">
        <f t="shared" si="124"/>
        <v>4.0450123144445821E-2</v>
      </c>
      <c r="X55" s="5">
        <f t="shared" si="125"/>
        <v>4.1567286640122755E-2</v>
      </c>
      <c r="Y55" s="5">
        <f t="shared" si="126"/>
        <v>2.1357652144247875E-2</v>
      </c>
      <c r="Z55" s="5">
        <f t="shared" si="127"/>
        <v>1.5928583440943195E-2</v>
      </c>
      <c r="AA55" s="5">
        <f t="shared" si="128"/>
        <v>2.2331773488407727E-2</v>
      </c>
      <c r="AB55" s="5">
        <f t="shared" si="129"/>
        <v>1.5654502768138807E-2</v>
      </c>
      <c r="AC55" s="5">
        <f t="shared" si="130"/>
        <v>6.5875206112219343E-4</v>
      </c>
      <c r="AD55" s="5">
        <f t="shared" si="131"/>
        <v>1.4177704360672165E-2</v>
      </c>
      <c r="AE55" s="5">
        <f t="shared" si="132"/>
        <v>1.4569268403819398E-2</v>
      </c>
      <c r="AF55" s="5">
        <f t="shared" si="133"/>
        <v>7.4858233894103728E-3</v>
      </c>
      <c r="AG55" s="5">
        <f t="shared" si="134"/>
        <v>2.5641896931833542E-3</v>
      </c>
      <c r="AH55" s="5">
        <f t="shared" si="135"/>
        <v>4.0921259454293661E-3</v>
      </c>
      <c r="AI55" s="5">
        <f t="shared" si="136"/>
        <v>5.7371347576626501E-3</v>
      </c>
      <c r="AJ55" s="5">
        <f t="shared" si="137"/>
        <v>4.0217133669046079E-3</v>
      </c>
      <c r="AK55" s="5">
        <f t="shared" si="138"/>
        <v>1.879472255604779E-3</v>
      </c>
      <c r="AL55" s="5">
        <f t="shared" si="139"/>
        <v>3.7962942385262159E-5</v>
      </c>
      <c r="AM55" s="5">
        <f t="shared" si="140"/>
        <v>3.9754104128846904E-3</v>
      </c>
      <c r="AN55" s="5">
        <f t="shared" si="141"/>
        <v>4.0852044764960529E-3</v>
      </c>
      <c r="AO55" s="5">
        <f t="shared" si="142"/>
        <v>2.0990154325567327E-3</v>
      </c>
      <c r="AP55" s="5">
        <f t="shared" si="143"/>
        <v>7.1899555439801973E-4</v>
      </c>
      <c r="AQ55" s="5">
        <f t="shared" si="144"/>
        <v>1.8471324670577783E-4</v>
      </c>
      <c r="AR55" s="5">
        <f t="shared" si="145"/>
        <v>8.4102869864564043E-4</v>
      </c>
      <c r="AS55" s="5">
        <f t="shared" si="146"/>
        <v>1.1791169293264303E-3</v>
      </c>
      <c r="AT55" s="5">
        <f t="shared" si="147"/>
        <v>8.265572478460615E-4</v>
      </c>
      <c r="AU55" s="5">
        <f t="shared" si="148"/>
        <v>3.8627601553598316E-4</v>
      </c>
      <c r="AV55" s="5">
        <f t="shared" si="149"/>
        <v>1.3538913417719851E-4</v>
      </c>
      <c r="AW55" s="5">
        <f t="shared" si="150"/>
        <v>1.5192710155240491E-6</v>
      </c>
      <c r="AX55" s="5">
        <f t="shared" si="151"/>
        <v>9.2891671956843479E-4</v>
      </c>
      <c r="AY55" s="5">
        <f t="shared" si="152"/>
        <v>9.5457181698111891E-4</v>
      </c>
      <c r="AZ55" s="5">
        <f t="shared" si="153"/>
        <v>4.9046773224082588E-4</v>
      </c>
      <c r="BA55" s="5">
        <f t="shared" si="154"/>
        <v>1.6800453850274429E-4</v>
      </c>
      <c r="BB55" s="5">
        <f t="shared" si="155"/>
        <v>4.3161134416373284E-5</v>
      </c>
      <c r="BC55" s="5">
        <f t="shared" si="156"/>
        <v>8.8706342850508804E-6</v>
      </c>
      <c r="BD55" s="5">
        <f t="shared" si="157"/>
        <v>1.4404274643917446E-4</v>
      </c>
      <c r="BE55" s="5">
        <f t="shared" si="158"/>
        <v>2.0194702172067833E-4</v>
      </c>
      <c r="BF55" s="5">
        <f t="shared" si="159"/>
        <v>1.4156422516934438E-4</v>
      </c>
      <c r="BG55" s="5">
        <f t="shared" si="160"/>
        <v>6.6157383512578246E-5</v>
      </c>
      <c r="BH55" s="5">
        <f t="shared" si="161"/>
        <v>2.3188058571973276E-5</v>
      </c>
      <c r="BI55" s="5">
        <f t="shared" si="162"/>
        <v>6.5019023642013872E-6</v>
      </c>
      <c r="BJ55" s="8">
        <f t="shared" si="163"/>
        <v>0.4548060305095718</v>
      </c>
      <c r="BK55" s="8">
        <f t="shared" si="164"/>
        <v>0.26962459241805886</v>
      </c>
      <c r="BL55" s="8">
        <f t="shared" si="165"/>
        <v>0.2598680732053702</v>
      </c>
      <c r="BM55" s="8">
        <f t="shared" si="166"/>
        <v>0.43728268752485289</v>
      </c>
      <c r="BN55" s="8">
        <f t="shared" si="167"/>
        <v>0.56199153950312553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1.2429022082018899</v>
      </c>
      <c r="F56">
        <f>VLOOKUP(B56,home!$B$2:$E$405,3,FALSE)</f>
        <v>1.1599999999999999</v>
      </c>
      <c r="G56">
        <f>VLOOKUP(C56,away!$B$2:$E$405,4,FALSE)</f>
        <v>0.85</v>
      </c>
      <c r="H56">
        <f>VLOOKUP(A56,away!$A$2:$E$405,3,FALSE)</f>
        <v>1.0788643533122999</v>
      </c>
      <c r="I56">
        <f>VLOOKUP(C56,away!$B$2:$E$405,3,FALSE)</f>
        <v>0.6</v>
      </c>
      <c r="J56">
        <f>VLOOKUP(B56,home!$B$2:$E$405,4,FALSE)</f>
        <v>0.75</v>
      </c>
      <c r="K56" s="3">
        <f t="shared" si="112"/>
        <v>1.2255015772870632</v>
      </c>
      <c r="L56" s="3">
        <f t="shared" si="113"/>
        <v>0.48548895899053496</v>
      </c>
      <c r="M56" s="5">
        <f t="shared" si="114"/>
        <v>0.180686727188201</v>
      </c>
      <c r="N56" s="5">
        <f t="shared" si="115"/>
        <v>0.22143186916397764</v>
      </c>
      <c r="O56" s="5">
        <f t="shared" si="116"/>
        <v>8.7721411086006479E-2</v>
      </c>
      <c r="P56" s="5">
        <f t="shared" si="117"/>
        <v>0.10750272764774782</v>
      </c>
      <c r="Q56" s="5">
        <f t="shared" si="118"/>
        <v>0.13568255246103861</v>
      </c>
      <c r="R56" s="5">
        <f t="shared" si="119"/>
        <v>2.1293888274663032E-2</v>
      </c>
      <c r="S56" s="5">
        <f t="shared" si="120"/>
        <v>1.5990156874760911E-2</v>
      </c>
      <c r="T56" s="5">
        <f t="shared" si="121"/>
        <v>6.5872381147488265E-2</v>
      </c>
      <c r="U56" s="5">
        <f t="shared" si="122"/>
        <v>2.6095693667174048E-2</v>
      </c>
      <c r="V56" s="5">
        <f t="shared" si="123"/>
        <v>1.0570692689450729E-3</v>
      </c>
      <c r="W56" s="5">
        <f t="shared" si="124"/>
        <v>5.5426394017112503E-2</v>
      </c>
      <c r="X56" s="5">
        <f t="shared" si="125"/>
        <v>2.6908902331967157E-2</v>
      </c>
      <c r="Y56" s="5">
        <f t="shared" si="126"/>
        <v>6.5319874903623579E-3</v>
      </c>
      <c r="Z56" s="5">
        <f t="shared" si="127"/>
        <v>3.4459825504423057E-3</v>
      </c>
      <c r="AA56" s="5">
        <f t="shared" si="128"/>
        <v>4.2230570508707422E-3</v>
      </c>
      <c r="AB56" s="5">
        <f t="shared" si="129"/>
        <v>2.5876815384076744E-3</v>
      </c>
      <c r="AC56" s="5">
        <f t="shared" si="130"/>
        <v>3.9307615275831208E-5</v>
      </c>
      <c r="AD56" s="5">
        <f t="shared" si="131"/>
        <v>1.6981283322826404E-2</v>
      </c>
      <c r="AE56" s="5">
        <f t="shared" si="132"/>
        <v>8.244225562722321E-3</v>
      </c>
      <c r="AF56" s="5">
        <f t="shared" si="133"/>
        <v>2.0012402430646089E-3</v>
      </c>
      <c r="AG56" s="5">
        <f t="shared" si="134"/>
        <v>3.2386001409846744E-4</v>
      </c>
      <c r="AH56" s="5">
        <f t="shared" si="135"/>
        <v>4.1824662027844568E-4</v>
      </c>
      <c r="AI56" s="5">
        <f t="shared" si="136"/>
        <v>5.1256189284621854E-4</v>
      </c>
      <c r="AJ56" s="5">
        <f t="shared" si="137"/>
        <v>3.1407270407014174E-4</v>
      </c>
      <c r="AK56" s="5">
        <f t="shared" si="138"/>
        <v>1.2829886474025726E-4</v>
      </c>
      <c r="AL56" s="5">
        <f t="shared" si="139"/>
        <v>9.3547012007776875E-7</v>
      </c>
      <c r="AM56" s="5">
        <f t="shared" si="140"/>
        <v>4.1621178992964514E-3</v>
      </c>
      <c r="AN56" s="5">
        <f t="shared" si="141"/>
        <v>2.0206622861253061E-3</v>
      </c>
      <c r="AO56" s="5">
        <f t="shared" si="142"/>
        <v>4.9050461488120477E-4</v>
      </c>
      <c r="AP56" s="5">
        <f t="shared" si="143"/>
        <v>7.9378191619576473E-5</v>
      </c>
      <c r="AQ56" s="5">
        <f t="shared" si="144"/>
        <v>9.634308903984841E-6</v>
      </c>
      <c r="AR56" s="5">
        <f t="shared" si="145"/>
        <v>4.0610823256058443E-5</v>
      </c>
      <c r="AS56" s="5">
        <f t="shared" si="146"/>
        <v>4.976862795522577E-5</v>
      </c>
      <c r="AT56" s="5">
        <f t="shared" si="147"/>
        <v>3.0495766029271105E-5</v>
      </c>
      <c r="AU56" s="5">
        <f t="shared" si="148"/>
        <v>1.2457536456482993E-5</v>
      </c>
      <c r="AV56" s="5">
        <f t="shared" si="149"/>
        <v>3.8166826441327499E-6</v>
      </c>
      <c r="AW56" s="5">
        <f t="shared" si="150"/>
        <v>1.5460397350938321E-8</v>
      </c>
      <c r="AX56" s="5">
        <f t="shared" si="151"/>
        <v>8.5011367507375406E-4</v>
      </c>
      <c r="AY56" s="5">
        <f t="shared" si="152"/>
        <v>4.1272080313517462E-4</v>
      </c>
      <c r="AZ56" s="5">
        <f t="shared" si="153"/>
        <v>1.0018569653391674E-4</v>
      </c>
      <c r="BA56" s="5">
        <f t="shared" si="154"/>
        <v>1.6213016505330965E-5</v>
      </c>
      <c r="BB56" s="5">
        <f t="shared" si="155"/>
        <v>1.9678101263173719E-6</v>
      </c>
      <c r="BC56" s="5">
        <f t="shared" si="156"/>
        <v>1.9107001794337083E-7</v>
      </c>
      <c r="BD56" s="5">
        <f t="shared" si="157"/>
        <v>3.2860177177220695E-6</v>
      </c>
      <c r="BE56" s="5">
        <f t="shared" si="158"/>
        <v>4.0270198960616317E-6</v>
      </c>
      <c r="BF56" s="5">
        <f t="shared" si="159"/>
        <v>2.4675596171949576E-6</v>
      </c>
      <c r="BG56" s="5">
        <f t="shared" si="160"/>
        <v>1.0079994009740941E-6</v>
      </c>
      <c r="BH56" s="5">
        <f t="shared" si="161"/>
        <v>3.0882621394954179E-7</v>
      </c>
      <c r="BI56" s="5">
        <f t="shared" si="162"/>
        <v>7.5693402460551101E-8</v>
      </c>
      <c r="BJ56" s="8">
        <f t="shared" si="163"/>
        <v>0.5475483851268772</v>
      </c>
      <c r="BK56" s="8">
        <f t="shared" si="164"/>
        <v>0.30568964486818584</v>
      </c>
      <c r="BL56" s="8">
        <f t="shared" si="165"/>
        <v>0.1434432342516466</v>
      </c>
      <c r="BM56" s="8">
        <f t="shared" si="166"/>
        <v>0.24539536563277972</v>
      </c>
      <c r="BN56" s="8">
        <f t="shared" si="167"/>
        <v>0.75431917582163466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1.2429022082018899</v>
      </c>
      <c r="F57">
        <f>VLOOKUP(B57,home!$B$2:$E$405,3,FALSE)</f>
        <v>1.1100000000000001</v>
      </c>
      <c r="G57">
        <f>VLOOKUP(C57,away!$B$2:$E$405,4,FALSE)</f>
        <v>1.21</v>
      </c>
      <c r="H57">
        <f>VLOOKUP(A57,away!$A$2:$E$405,3,FALSE)</f>
        <v>1.0788643533122999</v>
      </c>
      <c r="I57">
        <f>VLOOKUP(C57,away!$B$2:$E$405,3,FALSE)</f>
        <v>0.5</v>
      </c>
      <c r="J57">
        <f>VLOOKUP(B57,home!$B$2:$E$405,4,FALSE)</f>
        <v>0.75</v>
      </c>
      <c r="K57" s="3">
        <f t="shared" si="112"/>
        <v>1.6693419558359583</v>
      </c>
      <c r="L57" s="3">
        <f t="shared" si="113"/>
        <v>0.40457413249211249</v>
      </c>
      <c r="M57" s="5">
        <f t="shared" si="114"/>
        <v>0.12569259335299382</v>
      </c>
      <c r="N57" s="5">
        <f t="shared" si="115"/>
        <v>0.20982391962198049</v>
      </c>
      <c r="O57" s="5">
        <f t="shared" si="116"/>
        <v>5.0851971916471339E-2</v>
      </c>
      <c r="P57" s="5">
        <f t="shared" si="117"/>
        <v>8.4889330257157503E-2</v>
      </c>
      <c r="Q57" s="5">
        <f t="shared" si="118"/>
        <v>0.17513393618146195</v>
      </c>
      <c r="R57" s="5">
        <f t="shared" si="119"/>
        <v>1.0286696211809828E-2</v>
      </c>
      <c r="S57" s="5">
        <f t="shared" si="120"/>
        <v>1.4332981362057944E-2</v>
      </c>
      <c r="T57" s="5">
        <f t="shared" si="121"/>
        <v>7.0854660300543951E-2</v>
      </c>
      <c r="U57" s="5">
        <f t="shared" si="122"/>
        <v>1.7172013573312963E-2</v>
      </c>
      <c r="V57" s="5">
        <f t="shared" si="123"/>
        <v>1.0755669455632419E-3</v>
      </c>
      <c r="W57" s="5">
        <f t="shared" si="124"/>
        <v>9.7452809186137176E-2</v>
      </c>
      <c r="X57" s="5">
        <f t="shared" si="125"/>
        <v>3.9426885735400825E-2</v>
      </c>
      <c r="Y57" s="5">
        <f t="shared" si="126"/>
        <v>7.9755490466327152E-3</v>
      </c>
      <c r="Z57" s="5">
        <f t="shared" si="127"/>
        <v>1.3872437320342869E-3</v>
      </c>
      <c r="AA57" s="5">
        <f t="shared" si="128"/>
        <v>2.3157841648552909E-3</v>
      </c>
      <c r="AB57" s="5">
        <f t="shared" si="129"/>
        <v>1.9329178335267367E-3</v>
      </c>
      <c r="AC57" s="5">
        <f t="shared" si="130"/>
        <v>4.5400526007518249E-5</v>
      </c>
      <c r="AD57" s="5">
        <f t="shared" si="131"/>
        <v>4.0670515772123689E-2</v>
      </c>
      <c r="AE57" s="5">
        <f t="shared" si="132"/>
        <v>1.645423863651372E-2</v>
      </c>
      <c r="AF57" s="5">
        <f t="shared" si="133"/>
        <v>3.3284796610928685E-3</v>
      </c>
      <c r="AG57" s="5">
        <f t="shared" si="134"/>
        <v>4.488722571347626E-4</v>
      </c>
      <c r="AH57" s="5">
        <f t="shared" si="135"/>
        <v>1.4031073236072303E-4</v>
      </c>
      <c r="AI57" s="5">
        <f t="shared" si="136"/>
        <v>2.342265923838251E-4</v>
      </c>
      <c r="AJ57" s="5">
        <f t="shared" si="137"/>
        <v>1.955021389194032E-4</v>
      </c>
      <c r="AK57" s="5">
        <f t="shared" si="138"/>
        <v>1.0878664098460991E-4</v>
      </c>
      <c r="AL57" s="5">
        <f t="shared" si="139"/>
        <v>1.2264908037269279E-6</v>
      </c>
      <c r="AM57" s="5">
        <f t="shared" si="140"/>
        <v>1.3578599668778817E-2</v>
      </c>
      <c r="AN57" s="5">
        <f t="shared" si="141"/>
        <v>5.4935501814538761E-3</v>
      </c>
      <c r="AO57" s="5">
        <f t="shared" si="142"/>
        <v>1.1112741494817943E-3</v>
      </c>
      <c r="AP57" s="5">
        <f t="shared" si="143"/>
        <v>1.4986425832916905E-4</v>
      </c>
      <c r="AQ57" s="5">
        <f t="shared" si="144"/>
        <v>1.5157800576274348E-5</v>
      </c>
      <c r="AR57" s="5">
        <f t="shared" si="145"/>
        <v>1.1353218564834503E-5</v>
      </c>
      <c r="AS57" s="5">
        <f t="shared" si="146"/>
        <v>1.8952404084053945E-5</v>
      </c>
      <c r="AT57" s="5">
        <f t="shared" si="147"/>
        <v>1.581902165073401E-5</v>
      </c>
      <c r="AU57" s="5">
        <f t="shared" si="148"/>
        <v>8.8024521806158927E-6</v>
      </c>
      <c r="AV57" s="5">
        <f t="shared" si="149"/>
        <v>3.6735756848354588E-6</v>
      </c>
      <c r="AW57" s="5">
        <f t="shared" si="150"/>
        <v>2.3009395850783577E-8</v>
      </c>
      <c r="AX57" s="5">
        <f t="shared" si="151"/>
        <v>3.7778876880987891E-3</v>
      </c>
      <c r="AY57" s="5">
        <f t="shared" si="152"/>
        <v>1.5284356340652002E-3</v>
      </c>
      <c r="AZ57" s="5">
        <f t="shared" si="153"/>
        <v>3.0918276036098009E-4</v>
      </c>
      <c r="BA57" s="5">
        <f t="shared" si="154"/>
        <v>4.1695782351520075E-5</v>
      </c>
      <c r="BB57" s="5">
        <f t="shared" si="155"/>
        <v>4.217258743361541E-6</v>
      </c>
      <c r="BC57" s="5">
        <f t="shared" si="156"/>
        <v>3.4123875951805451E-7</v>
      </c>
      <c r="BD57" s="5">
        <f t="shared" si="157"/>
        <v>7.6553642531021058E-7</v>
      </c>
      <c r="BE57" s="5">
        <f t="shared" si="158"/>
        <v>1.2779420734910152E-6</v>
      </c>
      <c r="BF57" s="5">
        <f t="shared" si="159"/>
        <v>1.0666611602032759E-6</v>
      </c>
      <c r="BG57" s="5">
        <f t="shared" si="160"/>
        <v>5.9354074246266295E-7</v>
      </c>
      <c r="BH57" s="5">
        <f t="shared" si="161"/>
        <v>2.477056159727372E-7</v>
      </c>
      <c r="BI57" s="5">
        <f t="shared" si="162"/>
        <v>8.2701075487895915E-8</v>
      </c>
      <c r="BJ57" s="8">
        <f t="shared" si="163"/>
        <v>0.68758007282002132</v>
      </c>
      <c r="BK57" s="8">
        <f t="shared" si="164"/>
        <v>0.22756553456864895</v>
      </c>
      <c r="BL57" s="8">
        <f t="shared" si="165"/>
        <v>8.3300844563882745E-2</v>
      </c>
      <c r="BM57" s="8">
        <f t="shared" si="166"/>
        <v>0.34162683551804301</v>
      </c>
      <c r="BN57" s="8">
        <f t="shared" si="167"/>
        <v>0.65667844754187488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1.2429022082018899</v>
      </c>
      <c r="F58">
        <f>VLOOKUP(B58,home!$B$2:$E$405,3,FALSE)</f>
        <v>1.61</v>
      </c>
      <c r="G58">
        <f>VLOOKUP(C58,away!$B$2:$E$405,4,FALSE)</f>
        <v>1.21</v>
      </c>
      <c r="H58">
        <f>VLOOKUP(A58,away!$A$2:$E$405,3,FALSE)</f>
        <v>1.0788643533122999</v>
      </c>
      <c r="I58">
        <f>VLOOKUP(C58,away!$B$2:$E$405,3,FALSE)</f>
        <v>0.5</v>
      </c>
      <c r="J58">
        <f>VLOOKUP(B58,home!$B$2:$E$405,4,FALSE)</f>
        <v>1.22</v>
      </c>
      <c r="K58" s="3">
        <f t="shared" si="112"/>
        <v>2.4212977917981018</v>
      </c>
      <c r="L58" s="3">
        <f t="shared" si="113"/>
        <v>0.65810725552050298</v>
      </c>
      <c r="M58" s="5">
        <f t="shared" si="114"/>
        <v>4.5986608367704872E-2</v>
      </c>
      <c r="N58" s="5">
        <f t="shared" si="115"/>
        <v>0.11134727329300791</v>
      </c>
      <c r="O58" s="5">
        <f t="shared" si="116"/>
        <v>3.026412062356645E-2</v>
      </c>
      <c r="P58" s="5">
        <f t="shared" si="117"/>
        <v>7.3278448436552832E-2</v>
      </c>
      <c r="Q58" s="5">
        <f t="shared" si="118"/>
        <v>0.13480245347354994</v>
      </c>
      <c r="R58" s="5">
        <f t="shared" si="119"/>
        <v>9.9585186821583814E-3</v>
      </c>
      <c r="S58" s="5">
        <f t="shared" si="120"/>
        <v>2.9191819074439216E-2</v>
      </c>
      <c r="T58" s="5">
        <f t="shared" si="121"/>
        <v>8.8714472692908247E-2</v>
      </c>
      <c r="U58" s="5">
        <f t="shared" si="122"/>
        <v>2.4112539294690229E-2</v>
      </c>
      <c r="V58" s="5">
        <f t="shared" si="123"/>
        <v>5.1684882590919343E-3</v>
      </c>
      <c r="W58" s="5">
        <f t="shared" si="124"/>
        <v>0.10879896097482426</v>
      </c>
      <c r="X58" s="5">
        <f t="shared" si="125"/>
        <v>7.1601385610623902E-2</v>
      </c>
      <c r="Y58" s="5">
        <f t="shared" si="126"/>
        <v>2.3560695687836457E-2</v>
      </c>
      <c r="Z58" s="5">
        <f t="shared" si="127"/>
        <v>2.1845911329883031E-3</v>
      </c>
      <c r="AA58" s="5">
        <f t="shared" si="128"/>
        <v>5.2895456862862913E-3</v>
      </c>
      <c r="AB58" s="5">
        <f t="shared" si="129"/>
        <v>6.4037826449100882E-3</v>
      </c>
      <c r="AC58" s="5">
        <f t="shared" si="130"/>
        <v>5.1474061394193675E-4</v>
      </c>
      <c r="AD58" s="5">
        <f t="shared" si="131"/>
        <v>6.585867098956745E-2</v>
      </c>
      <c r="AE58" s="5">
        <f t="shared" si="132"/>
        <v>4.3342069217172007E-2</v>
      </c>
      <c r="AF58" s="5">
        <f t="shared" si="133"/>
        <v>1.4261865110546368E-2</v>
      </c>
      <c r="AG58" s="5">
        <f t="shared" si="134"/>
        <v>3.128612302168429E-3</v>
      </c>
      <c r="AH58" s="5">
        <f t="shared" si="135"/>
        <v>3.5942381874133953E-4</v>
      </c>
      <c r="AI58" s="5">
        <f t="shared" si="136"/>
        <v>8.7027209863804657E-4</v>
      </c>
      <c r="AJ58" s="5">
        <f t="shared" si="137"/>
        <v>1.0535939553479013E-3</v>
      </c>
      <c r="AK58" s="5">
        <f t="shared" si="138"/>
        <v>8.5035490584523367E-4</v>
      </c>
      <c r="AL58" s="5">
        <f t="shared" si="139"/>
        <v>3.2809024084005329E-5</v>
      </c>
      <c r="AM58" s="5">
        <f t="shared" si="140"/>
        <v>3.1892690927559461E-2</v>
      </c>
      <c r="AN58" s="5">
        <f t="shared" si="141"/>
        <v>2.0988811297499802E-2</v>
      </c>
      <c r="AO58" s="5">
        <f t="shared" si="142"/>
        <v>6.9064444998176589E-3</v>
      </c>
      <c r="AP58" s="5">
        <f t="shared" si="143"/>
        <v>1.5150604117265577E-3</v>
      </c>
      <c r="AQ58" s="5">
        <f t="shared" si="144"/>
        <v>2.4926806237728202E-4</v>
      </c>
      <c r="AR58" s="5">
        <f t="shared" si="145"/>
        <v>4.7307884584112346E-5</v>
      </c>
      <c r="AS58" s="5">
        <f t="shared" si="146"/>
        <v>1.1454647647815067E-4</v>
      </c>
      <c r="AT58" s="5">
        <f t="shared" si="147"/>
        <v>1.3867556527739975E-4</v>
      </c>
      <c r="AU58" s="5">
        <f t="shared" si="148"/>
        <v>1.119249466608405E-4</v>
      </c>
      <c r="AV58" s="5">
        <f t="shared" si="149"/>
        <v>6.7750906549253356E-5</v>
      </c>
      <c r="AW58" s="5">
        <f t="shared" si="150"/>
        <v>1.4522309772648482E-6</v>
      </c>
      <c r="AX58" s="5">
        <f t="shared" si="151"/>
        <v>1.2870283686233183E-2</v>
      </c>
      <c r="AY58" s="5">
        <f t="shared" si="152"/>
        <v>8.470027074517222E-3</v>
      </c>
      <c r="AZ58" s="5">
        <f t="shared" si="153"/>
        <v>2.7870931360974411E-3</v>
      </c>
      <c r="BA58" s="5">
        <f t="shared" si="154"/>
        <v>6.1140207155903966E-4</v>
      </c>
      <c r="BB58" s="5">
        <f t="shared" si="155"/>
        <v>1.0059203483331743E-4</v>
      </c>
      <c r="BC58" s="5">
        <f t="shared" si="156"/>
        <v>1.3240069594275476E-5</v>
      </c>
      <c r="BD58" s="5">
        <f t="shared" si="157"/>
        <v>5.1889436813551456E-6</v>
      </c>
      <c r="BE58" s="5">
        <f t="shared" si="158"/>
        <v>1.2563977877429928E-5</v>
      </c>
      <c r="BF58" s="5">
        <f t="shared" si="159"/>
        <v>1.5210565945410648E-5</v>
      </c>
      <c r="BG58" s="5">
        <f t="shared" si="160"/>
        <v>1.2276436578540735E-5</v>
      </c>
      <c r="BH58" s="5">
        <f t="shared" si="161"/>
        <v>7.431227194692531E-6</v>
      </c>
      <c r="BI58" s="5">
        <f t="shared" si="162"/>
        <v>3.5986427993718039E-6</v>
      </c>
      <c r="BJ58" s="8">
        <f t="shared" si="163"/>
        <v>0.75182137262402049</v>
      </c>
      <c r="BK58" s="8">
        <f t="shared" si="164"/>
        <v>0.16264294085033201</v>
      </c>
      <c r="BL58" s="8">
        <f t="shared" si="165"/>
        <v>7.9698627283810553E-2</v>
      </c>
      <c r="BM58" s="8">
        <f t="shared" si="166"/>
        <v>0.58224153417107072</v>
      </c>
      <c r="BN58" s="8">
        <f t="shared" si="167"/>
        <v>0.40563742287654037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1.2429022082018899</v>
      </c>
      <c r="F59">
        <f>VLOOKUP(B59,home!$B$2:$E$405,3,FALSE)</f>
        <v>0.7</v>
      </c>
      <c r="G59">
        <f>VLOOKUP(C59,away!$B$2:$E$405,4,FALSE)</f>
        <v>0.75</v>
      </c>
      <c r="H59">
        <f>VLOOKUP(A59,away!$A$2:$E$405,3,FALSE)</f>
        <v>1.0788643533122999</v>
      </c>
      <c r="I59">
        <f>VLOOKUP(C59,away!$B$2:$E$405,3,FALSE)</f>
        <v>1.45</v>
      </c>
      <c r="J59">
        <f>VLOOKUP(B59,home!$B$2:$E$405,4,FALSE)</f>
        <v>0.93</v>
      </c>
      <c r="K59" s="3">
        <f t="shared" si="112"/>
        <v>0.65252365930599221</v>
      </c>
      <c r="L59" s="3">
        <f t="shared" si="113"/>
        <v>1.4548485804416365</v>
      </c>
      <c r="M59" s="5">
        <f t="shared" si="114"/>
        <v>0.12155696969113111</v>
      </c>
      <c r="N59" s="5">
        <f t="shared" si="115"/>
        <v>7.9318798677004476E-2</v>
      </c>
      <c r="O59" s="5">
        <f t="shared" si="116"/>
        <v>0.1768469847979291</v>
      </c>
      <c r="P59" s="5">
        <f t="shared" si="117"/>
        <v>0.1153968416575759</v>
      </c>
      <c r="Q59" s="5">
        <f t="shared" si="118"/>
        <v>2.5878696382237117E-2</v>
      </c>
      <c r="R59" s="5">
        <f t="shared" si="119"/>
        <v>0.12864279239432544</v>
      </c>
      <c r="S59" s="5">
        <f t="shared" si="120"/>
        <v>2.7387222424143768E-2</v>
      </c>
      <c r="T59" s="5">
        <f t="shared" si="121"/>
        <v>3.7649584695377776E-2</v>
      </c>
      <c r="U59" s="5">
        <f t="shared" si="122"/>
        <v>8.3942465636486316E-2</v>
      </c>
      <c r="V59" s="5">
        <f t="shared" si="123"/>
        <v>2.8888137138496669E-3</v>
      </c>
      <c r="W59" s="5">
        <f t="shared" si="124"/>
        <v>5.6288205538020369E-3</v>
      </c>
      <c r="X59" s="5">
        <f t="shared" si="125"/>
        <v>8.1890815922595981E-3</v>
      </c>
      <c r="Y59" s="5">
        <f t="shared" si="126"/>
        <v>5.9569368648098074E-3</v>
      </c>
      <c r="Z59" s="5">
        <f t="shared" si="127"/>
        <v>6.2385261299644168E-2</v>
      </c>
      <c r="AA59" s="5">
        <f t="shared" si="128"/>
        <v>4.0707858990004321E-2</v>
      </c>
      <c r="AB59" s="5">
        <f t="shared" si="129"/>
        <v>1.3281420555334971E-2</v>
      </c>
      <c r="AC59" s="5">
        <f t="shared" si="130"/>
        <v>1.7140110289561733E-4</v>
      </c>
      <c r="AD59" s="5">
        <f t="shared" si="131"/>
        <v>9.1823464633592139E-4</v>
      </c>
      <c r="AE59" s="5">
        <f t="shared" si="132"/>
        <v>1.3358923717341432E-3</v>
      </c>
      <c r="AF59" s="5">
        <f t="shared" si="133"/>
        <v>9.7176056032011475E-4</v>
      </c>
      <c r="AG59" s="5">
        <f t="shared" si="134"/>
        <v>4.712548239036294E-4</v>
      </c>
      <c r="AH59" s="5">
        <f t="shared" si="135"/>
        <v>2.2690277210566996E-2</v>
      </c>
      <c r="AI59" s="5">
        <f t="shared" si="136"/>
        <v>1.4805942716106539E-2</v>
      </c>
      <c r="AJ59" s="5">
        <f t="shared" si="137"/>
        <v>4.8306139602943684E-3</v>
      </c>
      <c r="AK59" s="5">
        <f t="shared" si="138"/>
        <v>1.0506966326886311E-3</v>
      </c>
      <c r="AL59" s="5">
        <f t="shared" si="139"/>
        <v>6.508601187093432E-6</v>
      </c>
      <c r="AM59" s="5">
        <f t="shared" si="140"/>
        <v>1.1983396630573183E-4</v>
      </c>
      <c r="AN59" s="5">
        <f t="shared" si="141"/>
        <v>1.7434027576858482E-4</v>
      </c>
      <c r="AO59" s="5">
        <f t="shared" si="142"/>
        <v>1.2681935135786456E-4</v>
      </c>
      <c r="AP59" s="5">
        <f t="shared" si="143"/>
        <v>6.1500984431839449E-5</v>
      </c>
      <c r="AQ59" s="5">
        <f t="shared" si="144"/>
        <v>2.2368654974106228E-5</v>
      </c>
      <c r="AR59" s="5">
        <f t="shared" si="145"/>
        <v>6.6021835179241144E-3</v>
      </c>
      <c r="AS59" s="5">
        <f t="shared" si="146"/>
        <v>4.3080809485255521E-3</v>
      </c>
      <c r="AT59" s="5">
        <f t="shared" si="147"/>
        <v>1.4055623725591612E-3</v>
      </c>
      <c r="AU59" s="5">
        <f t="shared" si="148"/>
        <v>3.0572090090837215E-4</v>
      </c>
      <c r="AV59" s="5">
        <f t="shared" si="149"/>
        <v>4.9872530246763895E-5</v>
      </c>
      <c r="AW59" s="5">
        <f t="shared" si="150"/>
        <v>1.7163237728224602E-7</v>
      </c>
      <c r="AX59" s="5">
        <f t="shared" si="151"/>
        <v>1.3032416367161181E-5</v>
      </c>
      <c r="AY59" s="5">
        <f t="shared" si="152"/>
        <v>1.8960192451488791E-5</v>
      </c>
      <c r="AZ59" s="5">
        <f t="shared" si="153"/>
        <v>1.3792104536474352E-5</v>
      </c>
      <c r="BA59" s="5">
        <f t="shared" si="154"/>
        <v>6.6884745687307875E-6</v>
      </c>
      <c r="BB59" s="5">
        <f t="shared" si="155"/>
        <v>2.4326794329094961E-6</v>
      </c>
      <c r="BC59" s="5">
        <f t="shared" si="156"/>
        <v>7.0783604392758833E-7</v>
      </c>
      <c r="BD59" s="5">
        <f t="shared" si="157"/>
        <v>1.6008628864778453E-3</v>
      </c>
      <c r="BE59" s="5">
        <f t="shared" si="158"/>
        <v>1.0446009087316768E-3</v>
      </c>
      <c r="BF59" s="5">
        <f t="shared" si="159"/>
        <v>3.408134037399792E-4</v>
      </c>
      <c r="BG59" s="5">
        <f t="shared" si="160"/>
        <v>7.4129603116313938E-5</v>
      </c>
      <c r="BH59" s="5">
        <f t="shared" si="161"/>
        <v>1.209282997208951E-5</v>
      </c>
      <c r="BI59" s="5">
        <f t="shared" si="162"/>
        <v>1.5781715329506056E-6</v>
      </c>
      <c r="BJ59" s="8">
        <f t="shared" si="163"/>
        <v>0.16687953810402339</v>
      </c>
      <c r="BK59" s="8">
        <f t="shared" si="164"/>
        <v>0.2674267173832347</v>
      </c>
      <c r="BL59" s="8">
        <f t="shared" si="165"/>
        <v>0.50254455096747153</v>
      </c>
      <c r="BM59" s="8">
        <f t="shared" si="166"/>
        <v>0.35157619559409653</v>
      </c>
      <c r="BN59" s="8">
        <f t="shared" si="167"/>
        <v>0.64764108360020312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1.2429022082018899</v>
      </c>
      <c r="F60">
        <f>VLOOKUP(B60,home!$B$2:$E$405,3,FALSE)</f>
        <v>1.06</v>
      </c>
      <c r="G60">
        <f>VLOOKUP(C60,away!$B$2:$E$405,4,FALSE)</f>
        <v>0.91</v>
      </c>
      <c r="H60">
        <f>VLOOKUP(A60,away!$A$2:$E$405,3,FALSE)</f>
        <v>1.0788643533122999</v>
      </c>
      <c r="I60">
        <f>VLOOKUP(C60,away!$B$2:$E$405,3,FALSE)</f>
        <v>0.7</v>
      </c>
      <c r="J60">
        <f>VLOOKUP(B60,home!$B$2:$E$405,4,FALSE)</f>
        <v>0.52</v>
      </c>
      <c r="K60" s="3">
        <f t="shared" si="112"/>
        <v>1.1989034700315431</v>
      </c>
      <c r="L60" s="3">
        <f t="shared" si="113"/>
        <v>0.39270662460567718</v>
      </c>
      <c r="M60" s="5">
        <f t="shared" si="114"/>
        <v>0.20359753638742192</v>
      </c>
      <c r="N60" s="5">
        <f t="shared" si="115"/>
        <v>0.24409379286475347</v>
      </c>
      <c r="O60" s="5">
        <f t="shared" si="116"/>
        <v>7.9954101292735988E-2</v>
      </c>
      <c r="P60" s="5">
        <f t="shared" si="117"/>
        <v>9.5857249483114637E-2</v>
      </c>
      <c r="Q60" s="5">
        <f t="shared" si="118"/>
        <v>0.14632244763935687</v>
      </c>
      <c r="R60" s="5">
        <f t="shared" si="119"/>
        <v>1.5699252621025381E-2</v>
      </c>
      <c r="S60" s="5">
        <f t="shared" si="120"/>
        <v>1.1282813684178442E-2</v>
      </c>
      <c r="T60" s="5">
        <f t="shared" si="121"/>
        <v>5.7461794516492769E-2</v>
      </c>
      <c r="U60" s="5">
        <f t="shared" si="122"/>
        <v>1.8821888444249122E-2</v>
      </c>
      <c r="V60" s="5">
        <f t="shared" si="123"/>
        <v>5.9023825216177246E-4</v>
      </c>
      <c r="W60" s="5">
        <f t="shared" si="124"/>
        <v>5.847549673944457E-2</v>
      </c>
      <c r="X60" s="5">
        <f t="shared" si="125"/>
        <v>2.2963714946687554E-2</v>
      </c>
      <c r="Y60" s="5">
        <f t="shared" si="126"/>
        <v>4.5090014925603036E-3</v>
      </c>
      <c r="Z60" s="5">
        <f t="shared" si="127"/>
        <v>2.0550668352115695E-3</v>
      </c>
      <c r="AA60" s="5">
        <f t="shared" si="128"/>
        <v>2.4638267598818915E-3</v>
      </c>
      <c r="AB60" s="5">
        <f t="shared" si="129"/>
        <v>1.4769452259894872E-3</v>
      </c>
      <c r="AC60" s="5">
        <f t="shared" si="130"/>
        <v>1.7368400054055099E-5</v>
      </c>
      <c r="AD60" s="5">
        <f t="shared" si="131"/>
        <v>1.7526618988184566E-2</v>
      </c>
      <c r="AE60" s="5">
        <f t="shared" si="132"/>
        <v>6.8828193835997285E-3</v>
      </c>
      <c r="AF60" s="5">
        <f t="shared" si="133"/>
        <v>1.3514643839519884E-3</v>
      </c>
      <c r="AG60" s="5">
        <f t="shared" si="134"/>
        <v>1.7690967216552544E-4</v>
      </c>
      <c r="AH60" s="5">
        <f t="shared" si="135"/>
        <v>2.0175959004875164E-4</v>
      </c>
      <c r="AI60" s="5">
        <f t="shared" si="136"/>
        <v>2.4189027262158988E-4</v>
      </c>
      <c r="AJ60" s="5">
        <f t="shared" si="137"/>
        <v>1.450015436064501E-4</v>
      </c>
      <c r="AK60" s="5">
        <f t="shared" si="138"/>
        <v>5.7947617929901034E-5</v>
      </c>
      <c r="AL60" s="5">
        <f t="shared" si="139"/>
        <v>3.2709375302774193E-7</v>
      </c>
      <c r="AM60" s="5">
        <f t="shared" si="140"/>
        <v>4.2025448645710414E-3</v>
      </c>
      <c r="AN60" s="5">
        <f t="shared" si="141"/>
        <v>1.6503672085196161E-3</v>
      </c>
      <c r="AO60" s="5">
        <f t="shared" si="142"/>
        <v>3.2405506790881612E-4</v>
      </c>
      <c r="AP60" s="5">
        <f t="shared" si="143"/>
        <v>4.2419523968278232E-5</v>
      </c>
      <c r="AQ60" s="5">
        <f t="shared" si="144"/>
        <v>4.1646070187405395E-6</v>
      </c>
      <c r="AR60" s="5">
        <f t="shared" si="145"/>
        <v>1.5846465517974087E-5</v>
      </c>
      <c r="AS60" s="5">
        <f t="shared" si="146"/>
        <v>1.8998382497234322E-5</v>
      </c>
      <c r="AT60" s="5">
        <f t="shared" si="147"/>
        <v>1.1388613350460385E-5</v>
      </c>
      <c r="AU60" s="5">
        <f t="shared" si="148"/>
        <v>4.5512826882381711E-6</v>
      </c>
      <c r="AV60" s="5">
        <f t="shared" si="149"/>
        <v>1.3641371520058078E-6</v>
      </c>
      <c r="AW60" s="5">
        <f t="shared" si="150"/>
        <v>4.2778169188164381E-9</v>
      </c>
      <c r="AX60" s="5">
        <f t="shared" si="151"/>
        <v>8.397409368495766E-4</v>
      </c>
      <c r="AY60" s="5">
        <f t="shared" si="152"/>
        <v>3.2977182885340629E-4</v>
      </c>
      <c r="AZ60" s="5">
        <f t="shared" si="153"/>
        <v>6.4751790899531119E-5</v>
      </c>
      <c r="BA60" s="5">
        <f t="shared" si="154"/>
        <v>8.4761524137758241E-6</v>
      </c>
      <c r="BB60" s="5">
        <f t="shared" si="155"/>
        <v>8.321603010142916E-7</v>
      </c>
      <c r="BC60" s="5">
        <f t="shared" si="156"/>
        <v>6.5358972588433339E-8</v>
      </c>
      <c r="BD60" s="5">
        <f t="shared" si="157"/>
        <v>1.0371686642489758E-6</v>
      </c>
      <c r="BE60" s="5">
        <f t="shared" si="158"/>
        <v>1.2434651105760774E-6</v>
      </c>
      <c r="BF60" s="5">
        <f t="shared" si="159"/>
        <v>7.4539731796640816E-7</v>
      </c>
      <c r="BG60" s="5">
        <f t="shared" si="160"/>
        <v>2.978864770207107E-7</v>
      </c>
      <c r="BH60" s="5">
        <f t="shared" si="161"/>
        <v>8.9284282743900371E-8</v>
      </c>
      <c r="BI60" s="5">
        <f t="shared" si="162"/>
        <v>2.1408647280187914E-8</v>
      </c>
      <c r="BJ60" s="8">
        <f t="shared" si="163"/>
        <v>0.56723125012747344</v>
      </c>
      <c r="BK60" s="8">
        <f t="shared" si="164"/>
        <v>0.31167530512953723</v>
      </c>
      <c r="BL60" s="8">
        <f t="shared" si="165"/>
        <v>0.1191181968597943</v>
      </c>
      <c r="BM60" s="8">
        <f t="shared" si="166"/>
        <v>0.21422567111257199</v>
      </c>
      <c r="BN60" s="8">
        <f t="shared" si="167"/>
        <v>0.7855243802884081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1.2429022082018899</v>
      </c>
      <c r="F61">
        <f>VLOOKUP(B61,home!$B$2:$E$405,3,FALSE)</f>
        <v>0.96</v>
      </c>
      <c r="G61">
        <f>VLOOKUP(C61,away!$B$2:$E$405,4,FALSE)</f>
        <v>0.91</v>
      </c>
      <c r="H61">
        <f>VLOOKUP(A61,away!$A$2:$E$405,3,FALSE)</f>
        <v>1.0788643533122999</v>
      </c>
      <c r="I61">
        <f>VLOOKUP(C61,away!$B$2:$E$405,3,FALSE)</f>
        <v>0.85</v>
      </c>
      <c r="J61">
        <f>VLOOKUP(B61,home!$B$2:$E$405,4,FALSE)</f>
        <v>1.04</v>
      </c>
      <c r="K61" s="3">
        <f t="shared" si="112"/>
        <v>1.0857993690851711</v>
      </c>
      <c r="L61" s="3">
        <f t="shared" si="113"/>
        <v>0.95371608832807309</v>
      </c>
      <c r="M61" s="5">
        <f t="shared" si="114"/>
        <v>0.13009173059298224</v>
      </c>
      <c r="N61" s="5">
        <f t="shared" si="115"/>
        <v>0.14125351900105818</v>
      </c>
      <c r="O61" s="5">
        <f t="shared" si="116"/>
        <v>0.12407057642496853</v>
      </c>
      <c r="P61" s="5">
        <f t="shared" si="117"/>
        <v>0.13471575360426433</v>
      </c>
      <c r="Q61" s="5">
        <f t="shared" si="118"/>
        <v>7.668649090620458E-2</v>
      </c>
      <c r="R61" s="5">
        <f t="shared" si="119"/>
        <v>5.9164052412315114E-2</v>
      </c>
      <c r="S61" s="5">
        <f t="shared" si="120"/>
        <v>3.4876033600370643E-2</v>
      </c>
      <c r="T61" s="5">
        <f t="shared" si="121"/>
        <v>7.3137140134671777E-2</v>
      </c>
      <c r="U61" s="5">
        <f t="shared" si="122"/>
        <v>6.4240290781813744E-2</v>
      </c>
      <c r="V61" s="5">
        <f t="shared" si="123"/>
        <v>4.0128531936534503E-3</v>
      </c>
      <c r="W61" s="5">
        <f t="shared" si="124"/>
        <v>2.7755381147770885E-2</v>
      </c>
      <c r="X61" s="5">
        <f t="shared" si="125"/>
        <v>2.6470753538306788E-2</v>
      </c>
      <c r="Y61" s="5">
        <f t="shared" si="126"/>
        <v>1.2622791759825225E-2</v>
      </c>
      <c r="Z61" s="5">
        <f t="shared" si="127"/>
        <v>1.8808569545436759E-2</v>
      </c>
      <c r="AA61" s="5">
        <f t="shared" si="128"/>
        <v>2.0422332945829798E-2</v>
      </c>
      <c r="AB61" s="5">
        <f t="shared" si="129"/>
        <v>1.1087278113914646E-2</v>
      </c>
      <c r="AC61" s="5">
        <f t="shared" si="130"/>
        <v>2.5971795998397292E-4</v>
      </c>
      <c r="AD61" s="5">
        <f t="shared" si="131"/>
        <v>7.5341938347420175E-3</v>
      </c>
      <c r="AE61" s="5">
        <f t="shared" si="132"/>
        <v>7.1854818727756413E-3</v>
      </c>
      <c r="AF61" s="5">
        <f t="shared" si="133"/>
        <v>3.4264548322279305E-3</v>
      </c>
      <c r="AG61" s="5">
        <f t="shared" si="134"/>
        <v>1.0892883664750822E-3</v>
      </c>
      <c r="AH61" s="5">
        <f t="shared" si="135"/>
        <v>4.4845088434801164E-3</v>
      </c>
      <c r="AI61" s="5">
        <f t="shared" si="136"/>
        <v>4.8692768729075801E-3</v>
      </c>
      <c r="AJ61" s="5">
        <f t="shared" si="137"/>
        <v>2.6435288782520323E-3</v>
      </c>
      <c r="AK61" s="5">
        <f t="shared" si="138"/>
        <v>9.5678066272149569E-4</v>
      </c>
      <c r="AL61" s="5">
        <f t="shared" si="139"/>
        <v>1.0757978403183921E-5</v>
      </c>
      <c r="AM61" s="5">
        <f t="shared" si="140"/>
        <v>1.6361245824656539E-3</v>
      </c>
      <c r="AN61" s="5">
        <f t="shared" si="141"/>
        <v>1.5603983368065453E-3</v>
      </c>
      <c r="AO61" s="5">
        <f t="shared" si="142"/>
        <v>7.4408849900638467E-4</v>
      </c>
      <c r="AP61" s="5">
        <f t="shared" si="143"/>
        <v>2.3654972421409222E-4</v>
      </c>
      <c r="AQ61" s="5">
        <f t="shared" si="144"/>
        <v>5.6400319418137111E-5</v>
      </c>
      <c r="AR61" s="5">
        <f t="shared" si="145"/>
        <v>8.5538964645530174E-4</v>
      </c>
      <c r="AS61" s="5">
        <f t="shared" si="146"/>
        <v>9.2878153844315416E-4</v>
      </c>
      <c r="AT61" s="5">
        <f t="shared" si="147"/>
        <v>5.042352042297656E-4</v>
      </c>
      <c r="AU61" s="5">
        <f t="shared" si="148"/>
        <v>1.8249942220773731E-4</v>
      </c>
      <c r="AV61" s="5">
        <f t="shared" si="149"/>
        <v>4.9539439372892345E-5</v>
      </c>
      <c r="AW61" s="5">
        <f t="shared" si="150"/>
        <v>3.0945454181473067E-7</v>
      </c>
      <c r="AX61" s="5">
        <f t="shared" si="151"/>
        <v>2.9608383989765754E-4</v>
      </c>
      <c r="AY61" s="5">
        <f t="shared" si="152"/>
        <v>2.823799216043494E-4</v>
      </c>
      <c r="AZ61" s="5">
        <f t="shared" si="153"/>
        <v>1.3465513712744402E-4</v>
      </c>
      <c r="BA61" s="5">
        <f t="shared" si="154"/>
        <v>4.2807590218155408E-5</v>
      </c>
      <c r="BB61" s="5">
        <f t="shared" si="155"/>
        <v>1.0206571873402561E-5</v>
      </c>
      <c r="BC61" s="5">
        <f t="shared" si="156"/>
        <v>1.9468343604681651E-6</v>
      </c>
      <c r="BD61" s="5">
        <f t="shared" si="157"/>
        <v>1.3596647793561394E-4</v>
      </c>
      <c r="BE61" s="5">
        <f t="shared" si="158"/>
        <v>1.4763231595922243E-4</v>
      </c>
      <c r="BF61" s="5">
        <f t="shared" si="159"/>
        <v>8.0149537762553164E-5</v>
      </c>
      <c r="BG61" s="5">
        <f t="shared" si="160"/>
        <v>2.9008772511682777E-5</v>
      </c>
      <c r="BH61" s="5">
        <f t="shared" si="161"/>
        <v>7.8744267227801018E-6</v>
      </c>
      <c r="BI61" s="5">
        <f t="shared" si="162"/>
        <v>1.7100095135004095E-6</v>
      </c>
      <c r="BJ61" s="8">
        <f t="shared" si="163"/>
        <v>0.38216313675105029</v>
      </c>
      <c r="BK61" s="8">
        <f t="shared" si="164"/>
        <v>0.3042492268512621</v>
      </c>
      <c r="BL61" s="8">
        <f t="shared" si="165"/>
        <v>0.2948614127273172</v>
      </c>
      <c r="BM61" s="8">
        <f t="shared" si="166"/>
        <v>0.33381815246621088</v>
      </c>
      <c r="BN61" s="8">
        <f t="shared" si="167"/>
        <v>0.66598212294179304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1.55752212389381</v>
      </c>
      <c r="F62">
        <f>VLOOKUP(B62,home!$B$2:$E$405,3,FALSE)</f>
        <v>1.28</v>
      </c>
      <c r="G62">
        <f>VLOOKUP(C62,away!$B$2:$E$405,4,FALSE)</f>
        <v>0.75</v>
      </c>
      <c r="H62">
        <f>VLOOKUP(A62,away!$A$2:$E$405,3,FALSE)</f>
        <v>1.3097345132743401</v>
      </c>
      <c r="I62">
        <f>VLOOKUP(C62,away!$B$2:$E$405,3,FALSE)</f>
        <v>1.02</v>
      </c>
      <c r="J62">
        <f>VLOOKUP(B62,home!$B$2:$E$405,4,FALSE)</f>
        <v>1.04</v>
      </c>
      <c r="K62" s="3">
        <f t="shared" si="112"/>
        <v>1.4952212389380577</v>
      </c>
      <c r="L62" s="3">
        <f t="shared" si="113"/>
        <v>1.38936637168142</v>
      </c>
      <c r="M62" s="5">
        <f t="shared" si="114"/>
        <v>5.5877828208666158E-2</v>
      </c>
      <c r="N62" s="5">
        <f t="shared" si="115"/>
        <v>8.3549715523329751E-2</v>
      </c>
      <c r="O62" s="5">
        <f t="shared" si="116"/>
        <v>7.7634775435712192E-2</v>
      </c>
      <c r="P62" s="5">
        <f t="shared" si="117"/>
        <v>0.11608116511166347</v>
      </c>
      <c r="Q62" s="5">
        <f t="shared" si="118"/>
        <v>6.2462654578857711E-2</v>
      </c>
      <c r="R62" s="5">
        <f t="shared" si="119"/>
        <v>5.3931573131708654E-2</v>
      </c>
      <c r="S62" s="5">
        <f t="shared" si="120"/>
        <v>6.0287046426365294E-2</v>
      </c>
      <c r="T62" s="5">
        <f t="shared" si="121"/>
        <v>8.6783511757817372E-2</v>
      </c>
      <c r="U62" s="5">
        <f t="shared" si="122"/>
        <v>8.0639633595871868E-2</v>
      </c>
      <c r="V62" s="5">
        <f t="shared" si="123"/>
        <v>1.3915657733749443E-2</v>
      </c>
      <c r="W62" s="5">
        <f t="shared" si="124"/>
        <v>3.1131829255586534E-2</v>
      </c>
      <c r="X62" s="5">
        <f t="shared" si="125"/>
        <v>4.3253516656639741E-2</v>
      </c>
      <c r="Y62" s="5">
        <f t="shared" si="126"/>
        <v>3.0047490749848717E-2</v>
      </c>
      <c r="Z62" s="5">
        <f t="shared" si="127"/>
        <v>2.4976904693691061E-2</v>
      </c>
      <c r="AA62" s="5">
        <f t="shared" si="128"/>
        <v>3.7345998380938536E-2</v>
      </c>
      <c r="AB62" s="5">
        <f t="shared" si="129"/>
        <v>2.7920264984262814E-2</v>
      </c>
      <c r="AC62" s="5">
        <f t="shared" si="130"/>
        <v>1.8067830018783737E-3</v>
      </c>
      <c r="AD62" s="5">
        <f t="shared" si="131"/>
        <v>1.1637243077486542E-2</v>
      </c>
      <c r="AE62" s="5">
        <f t="shared" si="132"/>
        <v>1.6168394190942199E-2</v>
      </c>
      <c r="AF62" s="5">
        <f t="shared" si="133"/>
        <v>1.1231911586492158E-2</v>
      </c>
      <c r="AG62" s="5">
        <f t="shared" si="134"/>
        <v>5.2017467493237013E-3</v>
      </c>
      <c r="AH62" s="5">
        <f t="shared" si="135"/>
        <v>8.6755178625265491E-3</v>
      </c>
      <c r="AI62" s="5">
        <f t="shared" si="136"/>
        <v>1.2971818566836194E-2</v>
      </c>
      <c r="AJ62" s="5">
        <f t="shared" si="137"/>
        <v>9.6978693143922601E-3</v>
      </c>
      <c r="AK62" s="5">
        <f t="shared" si="138"/>
        <v>4.833486723774991E-3</v>
      </c>
      <c r="AL62" s="5">
        <f t="shared" si="139"/>
        <v>1.5013717081399565E-4</v>
      </c>
      <c r="AM62" s="5">
        <f t="shared" si="140"/>
        <v>3.4800506024285503E-3</v>
      </c>
      <c r="AN62" s="5">
        <f t="shared" si="141"/>
        <v>4.8350652787638943E-3</v>
      </c>
      <c r="AO62" s="5">
        <f t="shared" si="142"/>
        <v>3.3588385515995033E-3</v>
      </c>
      <c r="AP62" s="5">
        <f t="shared" si="143"/>
        <v>1.5555524438331588E-3</v>
      </c>
      <c r="AQ62" s="5">
        <f t="shared" si="144"/>
        <v>5.4030806371216063E-4</v>
      </c>
      <c r="AR62" s="5">
        <f t="shared" si="145"/>
        <v>2.4106945550231721E-3</v>
      </c>
      <c r="AS62" s="5">
        <f t="shared" si="146"/>
        <v>3.6045216992629764E-3</v>
      </c>
      <c r="AT62" s="5">
        <f t="shared" si="147"/>
        <v>2.6947787004755509E-3</v>
      </c>
      <c r="AU62" s="5">
        <f t="shared" si="148"/>
        <v>1.3430967823963146E-3</v>
      </c>
      <c r="AV62" s="5">
        <f t="shared" si="149"/>
        <v>5.020567087470841E-4</v>
      </c>
      <c r="AW62" s="5">
        <f t="shared" si="150"/>
        <v>8.6637910048921611E-6</v>
      </c>
      <c r="AX62" s="5">
        <f t="shared" si="151"/>
        <v>8.6724092888839223E-4</v>
      </c>
      <c r="AY62" s="5">
        <f t="shared" si="152"/>
        <v>1.2049153827432897E-3</v>
      </c>
      <c r="AZ62" s="5">
        <f t="shared" si="153"/>
        <v>8.370344567525872E-4</v>
      </c>
      <c r="BA62" s="5">
        <f t="shared" si="154"/>
        <v>3.8764917538355669E-4</v>
      </c>
      <c r="BB62" s="5">
        <f t="shared" si="155"/>
        <v>1.3464668207198671E-4</v>
      </c>
      <c r="BC62" s="5">
        <f t="shared" si="156"/>
        <v>3.7414714425859575E-5</v>
      </c>
      <c r="BD62" s="5">
        <f t="shared" si="157"/>
        <v>5.5822299119078292E-4</v>
      </c>
      <c r="BE62" s="5">
        <f t="shared" si="158"/>
        <v>8.3466687249199084E-4</v>
      </c>
      <c r="BF62" s="5">
        <f t="shared" si="159"/>
        <v>6.2400581759401437E-4</v>
      </c>
      <c r="BG62" s="5">
        <f t="shared" si="160"/>
        <v>3.1100891722915937E-4</v>
      </c>
      <c r="BH62" s="5">
        <f t="shared" si="161"/>
        <v>1.1625678463504187E-4</v>
      </c>
      <c r="BI62" s="5">
        <f t="shared" si="162"/>
        <v>3.4765922711392431E-5</v>
      </c>
      <c r="BJ62" s="8">
        <f t="shared" si="163"/>
        <v>0.39870673040692733</v>
      </c>
      <c r="BK62" s="8">
        <f t="shared" si="164"/>
        <v>0.24932353303588001</v>
      </c>
      <c r="BL62" s="8">
        <f t="shared" si="165"/>
        <v>0.32668501374778164</v>
      </c>
      <c r="BM62" s="8">
        <f t="shared" si="166"/>
        <v>0.54895821830260327</v>
      </c>
      <c r="BN62" s="8">
        <f t="shared" si="167"/>
        <v>0.44953771198993792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1.4709480122324201</v>
      </c>
      <c r="F63">
        <f>VLOOKUP(B63,home!$B$2:$E$405,3,FALSE)</f>
        <v>1.22</v>
      </c>
      <c r="G63">
        <f>VLOOKUP(C63,away!$B$2:$E$405,4,FALSE)</f>
        <v>1.22</v>
      </c>
      <c r="H63">
        <f>VLOOKUP(A63,away!$A$2:$E$405,3,FALSE)</f>
        <v>1.15290519877676</v>
      </c>
      <c r="I63">
        <f>VLOOKUP(C63,away!$B$2:$E$405,3,FALSE)</f>
        <v>0.5</v>
      </c>
      <c r="J63">
        <f>VLOOKUP(B63,home!$B$2:$E$405,4,FALSE)</f>
        <v>0.75</v>
      </c>
      <c r="K63" s="3">
        <f t="shared" si="112"/>
        <v>2.1893590214067342</v>
      </c>
      <c r="L63" s="3">
        <f t="shared" si="113"/>
        <v>0.432339449541285</v>
      </c>
      <c r="M63" s="5">
        <f t="shared" si="114"/>
        <v>7.2679314231542086E-2</v>
      </c>
      <c r="N63" s="5">
        <f t="shared" si="115"/>
        <v>0.15912111228248152</v>
      </c>
      <c r="O63" s="5">
        <f t="shared" si="116"/>
        <v>3.1422134707902984E-2</v>
      </c>
      <c r="P63" s="5">
        <f t="shared" si="117"/>
        <v>6.8794334094605059E-2</v>
      </c>
      <c r="Q63" s="5">
        <f t="shared" si="118"/>
        <v>0.17418662133596241</v>
      </c>
      <c r="R63" s="5">
        <f t="shared" si="119"/>
        <v>6.7925142115134417E-3</v>
      </c>
      <c r="S63" s="5">
        <f t="shared" si="120"/>
        <v>1.6279255155197288E-2</v>
      </c>
      <c r="T63" s="5">
        <f t="shared" si="121"/>
        <v>7.5307747985846232E-2</v>
      </c>
      <c r="U63" s="5">
        <f t="shared" si="122"/>
        <v>1.4871252267010403E-2</v>
      </c>
      <c r="V63" s="5">
        <f t="shared" si="123"/>
        <v>1.7121187014782903E-3</v>
      </c>
      <c r="W63" s="5">
        <f t="shared" si="124"/>
        <v>0.12711901694341601</v>
      </c>
      <c r="X63" s="5">
        <f t="shared" si="125"/>
        <v>5.4958565811545755E-2</v>
      </c>
      <c r="Y63" s="5">
        <f t="shared" si="126"/>
        <v>1.1880378045271089E-2</v>
      </c>
      <c r="Z63" s="5">
        <f t="shared" si="127"/>
        <v>9.7889061840235911E-4</v>
      </c>
      <c r="AA63" s="5">
        <f t="shared" si="128"/>
        <v>2.1431430063696215E-3</v>
      </c>
      <c r="AB63" s="5">
        <f t="shared" si="129"/>
        <v>2.3460547375800411E-3</v>
      </c>
      <c r="AC63" s="5">
        <f t="shared" si="130"/>
        <v>1.0128747361309188E-4</v>
      </c>
      <c r="AD63" s="5">
        <f t="shared" si="131"/>
        <v>6.9577291634355859E-2</v>
      </c>
      <c r="AE63" s="5">
        <f t="shared" si="132"/>
        <v>3.0081007965770862E-2</v>
      </c>
      <c r="AF63" s="5">
        <f t="shared" si="133"/>
        <v>6.5026032127841922E-3</v>
      </c>
      <c r="AG63" s="5">
        <f t="shared" si="134"/>
        <v>9.3711063120016983E-4</v>
      </c>
      <c r="AH63" s="5">
        <f t="shared" si="135"/>
        <v>1.0580325778030099E-4</v>
      </c>
      <c r="AI63" s="5">
        <f t="shared" si="136"/>
        <v>2.3164131691552422E-4</v>
      </c>
      <c r="AJ63" s="5">
        <f t="shared" si="137"/>
        <v>2.5357300345976968E-4</v>
      </c>
      <c r="AK63" s="5">
        <f t="shared" si="138"/>
        <v>1.8505411423661592E-4</v>
      </c>
      <c r="AL63" s="5">
        <f t="shared" si="139"/>
        <v>3.8349312307151587E-6</v>
      </c>
      <c r="AM63" s="5">
        <f t="shared" si="140"/>
        <v>3.0465934224944827E-2</v>
      </c>
      <c r="AN63" s="5">
        <f t="shared" si="141"/>
        <v>1.317162523257364E-2</v>
      </c>
      <c r="AO63" s="5">
        <f t="shared" si="142"/>
        <v>2.8473066013074942E-3</v>
      </c>
      <c r="AP63" s="5">
        <f t="shared" si="143"/>
        <v>4.1033432289484974E-4</v>
      </c>
      <c r="AQ63" s="5">
        <f t="shared" si="144"/>
        <v>4.4350928822063804E-5</v>
      </c>
      <c r="AR63" s="5">
        <f t="shared" si="145"/>
        <v>9.1485844456820082E-6</v>
      </c>
      <c r="AS63" s="5">
        <f t="shared" si="146"/>
        <v>2.0029535889255233E-5</v>
      </c>
      <c r="AT63" s="5">
        <f t="shared" si="147"/>
        <v>2.1925922546865453E-5</v>
      </c>
      <c r="AU63" s="5">
        <f t="shared" si="148"/>
        <v>1.6001238776881732E-5</v>
      </c>
      <c r="AV63" s="5">
        <f t="shared" si="149"/>
        <v>8.7581141174623211E-6</v>
      </c>
      <c r="AW63" s="5">
        <f t="shared" si="150"/>
        <v>1.0083166300293496E-7</v>
      </c>
      <c r="AX63" s="5">
        <f t="shared" si="151"/>
        <v>1.1116811323494534E-2</v>
      </c>
      <c r="AY63" s="5">
        <f t="shared" si="152"/>
        <v>4.8062360882539503E-3</v>
      </c>
      <c r="AZ63" s="5">
        <f t="shared" si="153"/>
        <v>1.0389627323805859E-3</v>
      </c>
      <c r="BA63" s="5">
        <f t="shared" si="154"/>
        <v>1.4972819193711067E-4</v>
      </c>
      <c r="BB63" s="5">
        <f t="shared" si="155"/>
        <v>1.6183351020725572E-5</v>
      </c>
      <c r="BC63" s="5">
        <f t="shared" si="156"/>
        <v>1.3993402144067783E-6</v>
      </c>
      <c r="BD63" s="5">
        <f t="shared" si="157"/>
        <v>6.5921566055468644E-7</v>
      </c>
      <c r="BE63" s="5">
        <f t="shared" si="158"/>
        <v>1.4432597534880022E-6</v>
      </c>
      <c r="BF63" s="5">
        <f t="shared" si="159"/>
        <v>1.5799068807661088E-6</v>
      </c>
      <c r="BG63" s="5">
        <f t="shared" si="160"/>
        <v>1.1529944607959512E-6</v>
      </c>
      <c r="BH63" s="5">
        <f t="shared" si="161"/>
        <v>6.3107970609390234E-7</v>
      </c>
      <c r="BI63" s="5">
        <f t="shared" si="162"/>
        <v>2.763320095526788E-7</v>
      </c>
      <c r="BJ63" s="8">
        <f t="shared" si="163"/>
        <v>0.7737403281864782</v>
      </c>
      <c r="BK63" s="8">
        <f t="shared" si="164"/>
        <v>0.16437638067592047</v>
      </c>
      <c r="BL63" s="8">
        <f t="shared" si="165"/>
        <v>5.8432776807016085E-2</v>
      </c>
      <c r="BM63" s="8">
        <f t="shared" si="166"/>
        <v>0.47972621016721867</v>
      </c>
      <c r="BN63" s="8">
        <f t="shared" si="167"/>
        <v>0.51299603086400747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1.4709480122324201</v>
      </c>
      <c r="F64">
        <f>VLOOKUP(B64,home!$B$2:$E$405,3,FALSE)</f>
        <v>0.91</v>
      </c>
      <c r="G64">
        <f>VLOOKUP(C64,away!$B$2:$E$405,4,FALSE)</f>
        <v>1</v>
      </c>
      <c r="H64">
        <f>VLOOKUP(A64,away!$A$2:$E$405,3,FALSE)</f>
        <v>1.15290519877676</v>
      </c>
      <c r="I64">
        <f>VLOOKUP(C64,away!$B$2:$E$405,3,FALSE)</f>
        <v>1.36</v>
      </c>
      <c r="J64">
        <f>VLOOKUP(B64,home!$B$2:$E$405,4,FALSE)</f>
        <v>1.04</v>
      </c>
      <c r="K64" s="3">
        <f t="shared" si="112"/>
        <v>1.3385626911315023</v>
      </c>
      <c r="L64" s="3">
        <f t="shared" si="113"/>
        <v>1.6306691131498494</v>
      </c>
      <c r="M64" s="5">
        <f t="shared" si="114"/>
        <v>5.1342736456819908E-2</v>
      </c>
      <c r="N64" s="5">
        <f t="shared" si="115"/>
        <v>6.8725471481696346E-2</v>
      </c>
      <c r="O64" s="5">
        <f t="shared" si="116"/>
        <v>8.3723014524728953E-2</v>
      </c>
      <c r="P64" s="5">
        <f t="shared" si="117"/>
        <v>0.11206850363186302</v>
      </c>
      <c r="Q64" s="5">
        <f t="shared" si="118"/>
        <v>4.5996676027910396E-2</v>
      </c>
      <c r="R64" s="5">
        <f t="shared" si="119"/>
        <v>6.8262266922635872E-2</v>
      </c>
      <c r="S64" s="5">
        <f t="shared" si="120"/>
        <v>6.1154461044589659E-2</v>
      </c>
      <c r="T64" s="5">
        <f t="shared" si="121"/>
        <v>7.5005358906273564E-2</v>
      </c>
      <c r="U64" s="5">
        <f t="shared" si="122"/>
        <v>9.1373323714700402E-2</v>
      </c>
      <c r="V64" s="5">
        <f t="shared" si="123"/>
        <v>1.4831674811801539E-2</v>
      </c>
      <c r="W64" s="5">
        <f t="shared" si="124"/>
        <v>2.0523144815674528E-2</v>
      </c>
      <c r="X64" s="5">
        <f t="shared" si="125"/>
        <v>3.3466458355621904E-2</v>
      </c>
      <c r="Y64" s="5">
        <f t="shared" si="126"/>
        <v>2.7286359983514179E-2</v>
      </c>
      <c r="Z64" s="5">
        <f t="shared" si="127"/>
        <v>3.7104390088110992E-2</v>
      </c>
      <c r="AA64" s="5">
        <f t="shared" si="128"/>
        <v>4.9666552249134882E-2</v>
      </c>
      <c r="AB64" s="5">
        <f t="shared" si="129"/>
        <v>3.3240896918912681E-2</v>
      </c>
      <c r="AC64" s="5">
        <f t="shared" si="130"/>
        <v>2.0233675165411435E-3</v>
      </c>
      <c r="AD64" s="5">
        <f t="shared" si="131"/>
        <v>6.8678789887377141E-3</v>
      </c>
      <c r="AE64" s="5">
        <f t="shared" si="132"/>
        <v>1.1199238139785411E-2</v>
      </c>
      <c r="AF64" s="5">
        <f t="shared" si="133"/>
        <v>9.1311258626789252E-3</v>
      </c>
      <c r="AG64" s="5">
        <f t="shared" si="134"/>
        <v>4.9632816375180999E-3</v>
      </c>
      <c r="AH64" s="5">
        <f t="shared" si="135"/>
        <v>1.5126245719736505E-2</v>
      </c>
      <c r="AI64" s="5">
        <f t="shared" si="136"/>
        <v>2.0247428177326859E-2</v>
      </c>
      <c r="AJ64" s="5">
        <f t="shared" si="137"/>
        <v>1.3551225974767229E-2</v>
      </c>
      <c r="AK64" s="5">
        <f t="shared" si="138"/>
        <v>6.0463885029718445E-3</v>
      </c>
      <c r="AL64" s="5">
        <f t="shared" si="139"/>
        <v>1.7666044743586254E-4</v>
      </c>
      <c r="AM64" s="5">
        <f t="shared" si="140"/>
        <v>1.838617316306048E-3</v>
      </c>
      <c r="AN64" s="5">
        <f t="shared" si="141"/>
        <v>2.998176468602739E-3</v>
      </c>
      <c r="AO64" s="5">
        <f t="shared" si="142"/>
        <v>2.4445168815615884E-3</v>
      </c>
      <c r="AP64" s="5">
        <f t="shared" si="143"/>
        <v>1.3287327251119575E-3</v>
      </c>
      <c r="AQ64" s="5">
        <f t="shared" si="144"/>
        <v>5.4168085361787463E-4</v>
      </c>
      <c r="AR64" s="5">
        <f t="shared" si="145"/>
        <v>4.9331803386178843E-3</v>
      </c>
      <c r="AS64" s="5">
        <f t="shared" si="146"/>
        <v>6.6033711498973708E-3</v>
      </c>
      <c r="AT64" s="5">
        <f t="shared" si="147"/>
        <v>4.4195131284733742E-3</v>
      </c>
      <c r="AU64" s="5">
        <f t="shared" si="148"/>
        <v>1.971931795580108E-3</v>
      </c>
      <c r="AV64" s="5">
        <f t="shared" si="149"/>
        <v>6.5988858275487167E-4</v>
      </c>
      <c r="AW64" s="5">
        <f t="shared" si="150"/>
        <v>1.0711280353552696E-5</v>
      </c>
      <c r="AX64" s="5">
        <f t="shared" si="151"/>
        <v>4.1018409047926705E-4</v>
      </c>
      <c r="AY64" s="5">
        <f t="shared" si="152"/>
        <v>6.6887452705000387E-4</v>
      </c>
      <c r="AZ64" s="5">
        <f t="shared" si="153"/>
        <v>5.4535651591657746E-4</v>
      </c>
      <c r="BA64" s="5">
        <f t="shared" si="154"/>
        <v>2.9643200872005914E-4</v>
      </c>
      <c r="BB64" s="5">
        <f t="shared" si="155"/>
        <v>1.2084563019219183E-4</v>
      </c>
      <c r="BC64" s="5">
        <f t="shared" si="156"/>
        <v>3.9411847322707209E-5</v>
      </c>
      <c r="BD64" s="5">
        <f t="shared" si="157"/>
        <v>1.3407308012970487E-3</v>
      </c>
      <c r="BE64" s="5">
        <f t="shared" si="158"/>
        <v>1.7946522294670728E-3</v>
      </c>
      <c r="BF64" s="5">
        <f t="shared" si="159"/>
        <v>1.2011272589602981E-3</v>
      </c>
      <c r="BG64" s="5">
        <f t="shared" si="160"/>
        <v>5.35928045381767E-4</v>
      </c>
      <c r="BH64" s="5">
        <f t="shared" si="161"/>
        <v>1.7934332166976609E-4</v>
      </c>
      <c r="BI64" s="5">
        <f t="shared" si="162"/>
        <v>4.8012455858148884E-5</v>
      </c>
      <c r="BJ64" s="8">
        <f t="shared" si="163"/>
        <v>0.31439782306429209</v>
      </c>
      <c r="BK64" s="8">
        <f t="shared" si="164"/>
        <v>0.24226627843610113</v>
      </c>
      <c r="BL64" s="8">
        <f t="shared" si="165"/>
        <v>0.4049250218128731</v>
      </c>
      <c r="BM64" s="8">
        <f t="shared" si="166"/>
        <v>0.56791668110902616</v>
      </c>
      <c r="BN64" s="8">
        <f t="shared" si="167"/>
        <v>0.43011866904565454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1.34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1.31666666666667</v>
      </c>
      <c r="I65">
        <f>VLOOKUP(C65,away!$B$2:$E$405,3,FALSE)</f>
        <v>1.39</v>
      </c>
      <c r="J65">
        <f>VLOOKUP(B65,home!$B$2:$E$405,4,FALSE)</f>
        <v>0.81</v>
      </c>
      <c r="K65" s="3">
        <f t="shared" si="112"/>
        <v>0.52260000000000006</v>
      </c>
      <c r="L65" s="3">
        <f t="shared" si="113"/>
        <v>1.4824350000000037</v>
      </c>
      <c r="M65" s="5">
        <f t="shared" si="114"/>
        <v>0.13465558266763447</v>
      </c>
      <c r="N65" s="5">
        <f t="shared" si="115"/>
        <v>7.0371007502105773E-2</v>
      </c>
      <c r="O65" s="5">
        <f t="shared" si="116"/>
        <v>0.19961814869189518</v>
      </c>
      <c r="P65" s="5">
        <f t="shared" si="117"/>
        <v>0.10432044450638442</v>
      </c>
      <c r="Q65" s="5">
        <f t="shared" si="118"/>
        <v>1.838794426030024E-2</v>
      </c>
      <c r="R65" s="5">
        <f t="shared" si="119"/>
        <v>0.14796046512803523</v>
      </c>
      <c r="S65" s="5">
        <f t="shared" si="120"/>
        <v>2.0204797540535599E-2</v>
      </c>
      <c r="T65" s="5">
        <f t="shared" si="121"/>
        <v>2.7258932149518248E-2</v>
      </c>
      <c r="U65" s="5">
        <f t="shared" si="122"/>
        <v>7.7324139075911222E-2</v>
      </c>
      <c r="V65" s="5">
        <f t="shared" si="123"/>
        <v>1.7392301643723638E-3</v>
      </c>
      <c r="W65" s="5">
        <f t="shared" si="124"/>
        <v>3.2031798901443025E-3</v>
      </c>
      <c r="X65" s="5">
        <f t="shared" si="125"/>
        <v>4.7485059804460803E-3</v>
      </c>
      <c r="Y65" s="5">
        <f t="shared" si="126"/>
        <v>3.5196757315613027E-3</v>
      </c>
      <c r="Z65" s="5">
        <f t="shared" si="127"/>
        <v>7.311392404069314E-2</v>
      </c>
      <c r="AA65" s="5">
        <f t="shared" si="128"/>
        <v>3.8209336703666233E-2</v>
      </c>
      <c r="AB65" s="5">
        <f t="shared" si="129"/>
        <v>9.984099680667987E-3</v>
      </c>
      <c r="AC65" s="5">
        <f t="shared" si="130"/>
        <v>8.4213582279611167E-5</v>
      </c>
      <c r="AD65" s="5">
        <f t="shared" si="131"/>
        <v>4.1849545264735304E-4</v>
      </c>
      <c r="AE65" s="5">
        <f t="shared" si="132"/>
        <v>6.203923063452803E-4</v>
      </c>
      <c r="AF65" s="5">
        <f t="shared" si="133"/>
        <v>4.5984563432848412E-4</v>
      </c>
      <c r="AG65" s="5">
        <f t="shared" si="134"/>
        <v>2.2723042097524932E-4</v>
      </c>
      <c r="AH65" s="5">
        <f t="shared" si="135"/>
        <v>2.7096659996316309E-2</v>
      </c>
      <c r="AI65" s="5">
        <f t="shared" si="136"/>
        <v>1.4160714514074904E-2</v>
      </c>
      <c r="AJ65" s="5">
        <f t="shared" si="137"/>
        <v>3.7001947025277725E-3</v>
      </c>
      <c r="AK65" s="5">
        <f t="shared" si="138"/>
        <v>6.4457391718033814E-4</v>
      </c>
      <c r="AL65" s="5">
        <f t="shared" si="139"/>
        <v>2.6096796472429089E-6</v>
      </c>
      <c r="AM65" s="5">
        <f t="shared" si="140"/>
        <v>4.3741144710701355E-5</v>
      </c>
      <c r="AN65" s="5">
        <f t="shared" si="141"/>
        <v>6.4843403859208719E-5</v>
      </c>
      <c r="AO65" s="5">
        <f t="shared" si="142"/>
        <v>4.8063065700013176E-5</v>
      </c>
      <c r="AP65" s="5">
        <f t="shared" si="143"/>
        <v>2.3750123600333064E-5</v>
      </c>
      <c r="AQ65" s="5">
        <f t="shared" si="144"/>
        <v>8.8020036198649615E-6</v>
      </c>
      <c r="AR65" s="5">
        <f t="shared" si="145"/>
        <v>8.0338074323278528E-3</v>
      </c>
      <c r="AS65" s="5">
        <f t="shared" si="146"/>
        <v>4.198467764134536E-3</v>
      </c>
      <c r="AT65" s="5">
        <f t="shared" si="147"/>
        <v>1.0970596267683543E-3</v>
      </c>
      <c r="AU65" s="5">
        <f t="shared" si="148"/>
        <v>1.9110778698304737E-4</v>
      </c>
      <c r="AV65" s="5">
        <f t="shared" si="149"/>
        <v>2.4968232369335134E-5</v>
      </c>
      <c r="AW65" s="5">
        <f t="shared" si="150"/>
        <v>5.6160344501442253E-8</v>
      </c>
      <c r="AX65" s="5">
        <f t="shared" si="151"/>
        <v>3.8098537043020879E-6</v>
      </c>
      <c r="AY65" s="5">
        <f t="shared" si="152"/>
        <v>5.6478604761370787E-6</v>
      </c>
      <c r="AZ65" s="5">
        <f t="shared" si="153"/>
        <v>4.1862930224711472E-6</v>
      </c>
      <c r="BA65" s="5">
        <f t="shared" si="154"/>
        <v>2.0686357655890098E-6</v>
      </c>
      <c r="BB65" s="5">
        <f t="shared" si="155"/>
        <v>7.6665451529023813E-7</v>
      </c>
      <c r="BC65" s="5">
        <f t="shared" si="156"/>
        <v>2.2730309727485736E-7</v>
      </c>
      <c r="BD65" s="5">
        <f t="shared" si="157"/>
        <v>1.9849328868238253E-3</v>
      </c>
      <c r="BE65" s="5">
        <f t="shared" si="158"/>
        <v>1.0373259266541312E-3</v>
      </c>
      <c r="BF65" s="5">
        <f t="shared" si="159"/>
        <v>2.710532646347245E-4</v>
      </c>
      <c r="BG65" s="5">
        <f t="shared" si="160"/>
        <v>4.7217478699369022E-5</v>
      </c>
      <c r="BH65" s="5">
        <f t="shared" si="161"/>
        <v>6.1689635920725617E-6</v>
      </c>
      <c r="BI65" s="5">
        <f t="shared" si="162"/>
        <v>6.4478007464342432E-7</v>
      </c>
      <c r="BJ65" s="8">
        <f t="shared" si="163"/>
        <v>0.12942111567044351</v>
      </c>
      <c r="BK65" s="8">
        <f t="shared" si="164"/>
        <v>0.2610125260013299</v>
      </c>
      <c r="BL65" s="8">
        <f t="shared" si="165"/>
        <v>0.53559108655333698</v>
      </c>
      <c r="BM65" s="8">
        <f t="shared" si="166"/>
        <v>0.32381946780931653</v>
      </c>
      <c r="BN65" s="8">
        <f t="shared" si="167"/>
        <v>0.67531359275635539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1.34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1.31666666666667</v>
      </c>
      <c r="I66">
        <f>VLOOKUP(C66,away!$B$2:$E$405,3,FALSE)</f>
        <v>0.95</v>
      </c>
      <c r="J66">
        <f>VLOOKUP(B66,home!$B$2:$E$405,4,FALSE)</f>
        <v>1.1100000000000001</v>
      </c>
      <c r="K66" s="3">
        <f t="shared" si="112"/>
        <v>0.40200000000000002</v>
      </c>
      <c r="L66" s="3">
        <f t="shared" si="113"/>
        <v>1.3884250000000036</v>
      </c>
      <c r="M66" s="5">
        <f t="shared" si="114"/>
        <v>0.16688922667138603</v>
      </c>
      <c r="N66" s="5">
        <f t="shared" si="115"/>
        <v>6.7089469121897186E-2</v>
      </c>
      <c r="O66" s="5">
        <f t="shared" si="116"/>
        <v>0.2317131745412197</v>
      </c>
      <c r="P66" s="5">
        <f t="shared" si="117"/>
        <v>9.3148696165570324E-2</v>
      </c>
      <c r="Q66" s="5">
        <f t="shared" si="118"/>
        <v>1.3484983293501333E-2</v>
      </c>
      <c r="R66" s="5">
        <f t="shared" si="119"/>
        <v>0.16085818218119693</v>
      </c>
      <c r="S66" s="5">
        <f t="shared" si="120"/>
        <v>1.2997662836605075E-2</v>
      </c>
      <c r="T66" s="5">
        <f t="shared" si="121"/>
        <v>1.8722887929279636E-2</v>
      </c>
      <c r="U66" s="5">
        <f t="shared" si="122"/>
        <v>6.4664989236841178E-2</v>
      </c>
      <c r="V66" s="5">
        <f t="shared" si="123"/>
        <v>8.0606717440146716E-4</v>
      </c>
      <c r="W66" s="5">
        <f t="shared" si="124"/>
        <v>1.8069877613291784E-3</v>
      </c>
      <c r="X66" s="5">
        <f t="shared" si="125"/>
        <v>2.5088669825234708E-3</v>
      </c>
      <c r="Y66" s="5">
        <f t="shared" si="126"/>
        <v>1.7416868201050799E-3</v>
      </c>
      <c r="Z66" s="5">
        <f t="shared" si="127"/>
        <v>7.4446507198309628E-2</v>
      </c>
      <c r="AA66" s="5">
        <f t="shared" si="128"/>
        <v>2.9927495893720475E-2</v>
      </c>
      <c r="AB66" s="5">
        <f t="shared" si="129"/>
        <v>6.0154266746378152E-3</v>
      </c>
      <c r="AC66" s="5">
        <f t="shared" si="130"/>
        <v>2.8118990892536298E-5</v>
      </c>
      <c r="AD66" s="5">
        <f t="shared" si="131"/>
        <v>1.8160227001358246E-4</v>
      </c>
      <c r="AE66" s="5">
        <f t="shared" si="132"/>
        <v>2.5214113174360886E-4</v>
      </c>
      <c r="AF66" s="5">
        <f t="shared" si="133"/>
        <v>1.7503952542056056E-4</v>
      </c>
      <c r="AG66" s="5">
        <f t="shared" si="134"/>
        <v>8.1009751027347459E-5</v>
      </c>
      <c r="AH66" s="5">
        <f t="shared" si="135"/>
        <v>2.584084793920333E-2</v>
      </c>
      <c r="AI66" s="5">
        <f t="shared" si="136"/>
        <v>1.0388020871559739E-2</v>
      </c>
      <c r="AJ66" s="5">
        <f t="shared" si="137"/>
        <v>2.0879921951835077E-3</v>
      </c>
      <c r="AK66" s="5">
        <f t="shared" si="138"/>
        <v>2.7979095415459E-4</v>
      </c>
      <c r="AL66" s="5">
        <f t="shared" si="139"/>
        <v>6.2778104767391499E-7</v>
      </c>
      <c r="AM66" s="5">
        <f t="shared" si="140"/>
        <v>1.4600822509092041E-5</v>
      </c>
      <c r="AN66" s="5">
        <f t="shared" si="141"/>
        <v>2.0272146992186166E-5</v>
      </c>
      <c r="AO66" s="5">
        <f t="shared" si="142"/>
        <v>1.4073177843813078E-5</v>
      </c>
      <c r="AP66" s="5">
        <f t="shared" si="143"/>
        <v>6.5131839825987399E-6</v>
      </c>
      <c r="AQ66" s="5">
        <f t="shared" si="144"/>
        <v>2.2607668677599201E-6</v>
      </c>
      <c r="AR66" s="5">
        <f t="shared" si="145"/>
        <v>7.1756158599976952E-3</v>
      </c>
      <c r="AS66" s="5">
        <f t="shared" si="146"/>
        <v>2.8845975757190736E-3</v>
      </c>
      <c r="AT66" s="5">
        <f t="shared" si="147"/>
        <v>5.7980411271953375E-4</v>
      </c>
      <c r="AU66" s="5">
        <f t="shared" si="148"/>
        <v>7.7693751104417516E-5</v>
      </c>
      <c r="AV66" s="5">
        <f t="shared" si="149"/>
        <v>7.8082219859939606E-6</v>
      </c>
      <c r="AW66" s="5">
        <f t="shared" si="150"/>
        <v>9.7331670624693305E-9</v>
      </c>
      <c r="AX66" s="5">
        <f t="shared" si="151"/>
        <v>9.7825510810916562E-7</v>
      </c>
      <c r="AY66" s="5">
        <f t="shared" si="152"/>
        <v>1.3582338484764716E-6</v>
      </c>
      <c r="AZ66" s="5">
        <f t="shared" si="153"/>
        <v>9.4290291553547516E-7</v>
      </c>
      <c r="BA66" s="5">
        <f t="shared" si="154"/>
        <v>4.363833268341151E-7</v>
      </c>
      <c r="BB66" s="5">
        <f t="shared" si="155"/>
        <v>1.5147138013991446E-7</v>
      </c>
      <c r="BC66" s="5">
        <f t="shared" si="156"/>
        <v>4.2061330194152255E-8</v>
      </c>
      <c r="BD66" s="5">
        <f t="shared" si="157"/>
        <v>1.6604674084028871E-3</v>
      </c>
      <c r="BE66" s="5">
        <f t="shared" si="158"/>
        <v>6.6750789817796074E-4</v>
      </c>
      <c r="BF66" s="5">
        <f t="shared" si="159"/>
        <v>1.3416908753377009E-4</v>
      </c>
      <c r="BG66" s="5">
        <f t="shared" si="160"/>
        <v>1.7978657729525192E-5</v>
      </c>
      <c r="BH66" s="5">
        <f t="shared" si="161"/>
        <v>1.8068551018172821E-6</v>
      </c>
      <c r="BI66" s="5">
        <f t="shared" si="162"/>
        <v>1.4527115018610957E-7</v>
      </c>
      <c r="BJ66" s="8">
        <f t="shared" si="163"/>
        <v>0.10610630399294568</v>
      </c>
      <c r="BK66" s="8">
        <f t="shared" si="164"/>
        <v>0.27387175785375162</v>
      </c>
      <c r="BL66" s="8">
        <f t="shared" si="165"/>
        <v>0.54498351518734023</v>
      </c>
      <c r="BM66" s="8">
        <f t="shared" si="166"/>
        <v>0.26622300375689401</v>
      </c>
      <c r="BN66" s="8">
        <f t="shared" si="167"/>
        <v>0.7331837319747716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1.34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1.31666666666667</v>
      </c>
      <c r="I67">
        <f>VLOOKUP(C67,away!$B$2:$E$405,3,FALSE)</f>
        <v>1.34</v>
      </c>
      <c r="J67">
        <f>VLOOKUP(B67,home!$B$2:$E$405,4,FALSE)</f>
        <v>1.06</v>
      </c>
      <c r="K67" s="3">
        <f t="shared" si="112"/>
        <v>0.65325000000000011</v>
      </c>
      <c r="L67" s="3">
        <f t="shared" si="113"/>
        <v>1.8701933333333383</v>
      </c>
      <c r="M67" s="5">
        <f t="shared" si="114"/>
        <v>8.0183033943072676E-2</v>
      </c>
      <c r="N67" s="5">
        <f t="shared" si="115"/>
        <v>5.2379566923312242E-2</v>
      </c>
      <c r="O67" s="5">
        <f t="shared" si="116"/>
        <v>0.14995777552677528</v>
      </c>
      <c r="P67" s="5">
        <f t="shared" si="117"/>
        <v>9.7959916862865967E-2</v>
      </c>
      <c r="Q67" s="5">
        <f t="shared" si="118"/>
        <v>1.7108476046326863E-2</v>
      </c>
      <c r="R67" s="5">
        <f t="shared" si="119"/>
        <v>0.1402250160358362</v>
      </c>
      <c r="S67" s="5">
        <f t="shared" si="120"/>
        <v>2.9919500547312051E-2</v>
      </c>
      <c r="T67" s="5">
        <f t="shared" si="121"/>
        <v>3.1996157845333599E-2</v>
      </c>
      <c r="U67" s="5">
        <f t="shared" si="122"/>
        <v>9.1601991725410017E-2</v>
      </c>
      <c r="V67" s="5">
        <f t="shared" si="123"/>
        <v>4.0614185959062018E-3</v>
      </c>
      <c r="W67" s="5">
        <f t="shared" si="124"/>
        <v>3.7253706590876759E-3</v>
      </c>
      <c r="X67" s="5">
        <f t="shared" si="125"/>
        <v>6.9671633708213946E-3</v>
      </c>
      <c r="Y67" s="5">
        <f t="shared" si="126"/>
        <v>6.5149712441772024E-3</v>
      </c>
      <c r="Z67" s="5">
        <f t="shared" si="127"/>
        <v>8.7415963385593765E-2</v>
      </c>
      <c r="AA67" s="5">
        <f t="shared" si="128"/>
        <v>5.710447808163914E-2</v>
      </c>
      <c r="AB67" s="5">
        <f t="shared" si="129"/>
        <v>1.8651750153415386E-2</v>
      </c>
      <c r="AC67" s="5">
        <f t="shared" si="130"/>
        <v>3.1011565698138685E-4</v>
      </c>
      <c r="AD67" s="5">
        <f t="shared" si="131"/>
        <v>6.0839959576225596E-4</v>
      </c>
      <c r="AE67" s="5">
        <f t="shared" si="132"/>
        <v>1.1378248679972688E-3</v>
      </c>
      <c r="AF67" s="5">
        <f t="shared" si="133"/>
        <v>1.0639762413146893E-3</v>
      </c>
      <c r="AG67" s="5">
        <f t="shared" si="134"/>
        <v>6.6328042444393153E-4</v>
      </c>
      <c r="AH67" s="5">
        <f t="shared" si="135"/>
        <v>4.0871187987662157E-2</v>
      </c>
      <c r="AI67" s="5">
        <f t="shared" si="136"/>
        <v>2.669910355294031E-2</v>
      </c>
      <c r="AJ67" s="5">
        <f t="shared" si="137"/>
        <v>8.7205946979791293E-3</v>
      </c>
      <c r="AK67" s="5">
        <f t="shared" si="138"/>
        <v>1.8989094954849563E-3</v>
      </c>
      <c r="AL67" s="5">
        <f t="shared" si="139"/>
        <v>1.5154779000923188E-5</v>
      </c>
      <c r="AM67" s="5">
        <f t="shared" si="140"/>
        <v>7.9487407186338771E-5</v>
      </c>
      <c r="AN67" s="5">
        <f t="shared" si="141"/>
        <v>1.4865681900384323E-4</v>
      </c>
      <c r="AO67" s="5">
        <f t="shared" si="142"/>
        <v>1.3900849592776419E-4</v>
      </c>
      <c r="AP67" s="5">
        <f t="shared" si="143"/>
        <v>8.6657587453599689E-5</v>
      </c>
      <c r="AQ67" s="5">
        <f t="shared" si="144"/>
        <v>4.0516610584618208E-5</v>
      </c>
      <c r="AR67" s="5">
        <f t="shared" si="145"/>
        <v>1.5287404659987874E-2</v>
      </c>
      <c r="AS67" s="5">
        <f t="shared" si="146"/>
        <v>9.9864970941370805E-3</v>
      </c>
      <c r="AT67" s="5">
        <f t="shared" si="147"/>
        <v>3.2618396133725245E-3</v>
      </c>
      <c r="AU67" s="5">
        <f t="shared" si="148"/>
        <v>7.1026557581186755E-4</v>
      </c>
      <c r="AV67" s="5">
        <f t="shared" si="149"/>
        <v>1.159952468497756E-4</v>
      </c>
      <c r="AW67" s="5">
        <f t="shared" si="150"/>
        <v>5.1429586160595034E-7</v>
      </c>
      <c r="AX67" s="5">
        <f t="shared" si="151"/>
        <v>8.6541914574126345E-6</v>
      </c>
      <c r="AY67" s="5">
        <f t="shared" si="152"/>
        <v>1.6185011169043431E-5</v>
      </c>
      <c r="AZ67" s="5">
        <f t="shared" si="153"/>
        <v>1.5134549994135327E-5</v>
      </c>
      <c r="BA67" s="5">
        <f t="shared" si="154"/>
        <v>9.4348448340106663E-6</v>
      </c>
      <c r="BB67" s="5">
        <f t="shared" si="155"/>
        <v>4.4112459774003074E-6</v>
      </c>
      <c r="BC67" s="5">
        <f t="shared" si="156"/>
        <v>1.6499765637255122E-6</v>
      </c>
      <c r="BD67" s="5">
        <f t="shared" si="157"/>
        <v>4.7650670465130543E-3</v>
      </c>
      <c r="BE67" s="5">
        <f t="shared" si="158"/>
        <v>3.1127800481346533E-3</v>
      </c>
      <c r="BF67" s="5">
        <f t="shared" si="159"/>
        <v>1.0167117832219812E-3</v>
      </c>
      <c r="BG67" s="5">
        <f t="shared" si="160"/>
        <v>2.2138899079658653E-4</v>
      </c>
      <c r="BH67" s="5">
        <f t="shared" si="161"/>
        <v>3.6155589559467532E-5</v>
      </c>
      <c r="BI67" s="5">
        <f t="shared" si="162"/>
        <v>4.7237277759444348E-6</v>
      </c>
      <c r="BJ67" s="8">
        <f t="shared" si="163"/>
        <v>0.12271498395872901</v>
      </c>
      <c r="BK67" s="8">
        <f t="shared" si="164"/>
        <v>0.21246532539630825</v>
      </c>
      <c r="BL67" s="8">
        <f t="shared" si="165"/>
        <v>0.57424963663330353</v>
      </c>
      <c r="BM67" s="8">
        <f t="shared" si="166"/>
        <v>0.45901645332043783</v>
      </c>
      <c r="BN67" s="8">
        <f t="shared" si="167"/>
        <v>0.53781378533818924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1.2299578059071701</v>
      </c>
      <c r="F68">
        <f>VLOOKUP(B68,home!$B$2:$E$405,3,FALSE)</f>
        <v>1.38</v>
      </c>
      <c r="G68">
        <f>VLOOKUP(C68,away!$B$2:$E$405,4,FALSE)</f>
        <v>0.85</v>
      </c>
      <c r="H68">
        <f>VLOOKUP(A68,away!$A$2:$E$405,3,FALSE)</f>
        <v>1.0168776371307999</v>
      </c>
      <c r="I68">
        <f>VLOOKUP(C68,away!$B$2:$E$405,3,FALSE)</f>
        <v>1.26</v>
      </c>
      <c r="J68">
        <f>VLOOKUP(B68,home!$B$2:$E$405,4,FALSE)</f>
        <v>0.49</v>
      </c>
      <c r="K68" s="3">
        <f t="shared" si="112"/>
        <v>1.4427405063291103</v>
      </c>
      <c r="L68" s="3">
        <f t="shared" si="113"/>
        <v>0.62782025316455592</v>
      </c>
      <c r="M68" s="5">
        <f t="shared" si="114"/>
        <v>0.12611504166590989</v>
      </c>
      <c r="N68" s="5">
        <f t="shared" si="115"/>
        <v>0.18195127906879172</v>
      </c>
      <c r="O68" s="5">
        <f t="shared" si="116"/>
        <v>7.9177577386550069E-2</v>
      </c>
      <c r="P68" s="5">
        <f t="shared" si="117"/>
        <v>0.11423269808858358</v>
      </c>
      <c r="Q68" s="5">
        <f t="shared" si="118"/>
        <v>0.13125424024546894</v>
      </c>
      <c r="R68" s="5">
        <f t="shared" si="119"/>
        <v>2.4854643339890035E-2</v>
      </c>
      <c r="S68" s="5">
        <f t="shared" si="120"/>
        <v>2.5867472151271515E-2</v>
      </c>
      <c r="T68" s="5">
        <f t="shared" si="121"/>
        <v>8.2404070339831742E-2</v>
      </c>
      <c r="U68" s="5">
        <f t="shared" si="122"/>
        <v>3.5858800716822403E-2</v>
      </c>
      <c r="V68" s="5">
        <f t="shared" si="123"/>
        <v>2.6033647952062922E-3</v>
      </c>
      <c r="W68" s="5">
        <f t="shared" si="124"/>
        <v>6.3121936343196822E-2</v>
      </c>
      <c r="X68" s="5">
        <f t="shared" si="125"/>
        <v>3.9629230055222807E-2</v>
      </c>
      <c r="Y68" s="5">
        <f t="shared" si="126"/>
        <v>1.2440016622993202E-2</v>
      </c>
      <c r="Z68" s="5">
        <f t="shared" si="127"/>
        <v>5.2014161579881689E-3</v>
      </c>
      <c r="AA68" s="5">
        <f t="shared" si="128"/>
        <v>7.5042937814042681E-3</v>
      </c>
      <c r="AB68" s="5">
        <f t="shared" si="129"/>
        <v>5.413374304912795E-3</v>
      </c>
      <c r="AC68" s="5">
        <f t="shared" si="130"/>
        <v>1.4738001348654504E-4</v>
      </c>
      <c r="AD68" s="5">
        <f t="shared" si="131"/>
        <v>2.2767143600064432E-2</v>
      </c>
      <c r="AE68" s="5">
        <f t="shared" si="132"/>
        <v>1.4293673858826251E-2</v>
      </c>
      <c r="AF68" s="5">
        <f t="shared" si="133"/>
        <v>4.4869289703499448E-3</v>
      </c>
      <c r="AG68" s="5">
        <f t="shared" si="134"/>
        <v>9.3899496069882763E-4</v>
      </c>
      <c r="AH68" s="5">
        <f t="shared" si="135"/>
        <v>8.163886022805859E-4</v>
      </c>
      <c r="AI68" s="5">
        <f t="shared" si="136"/>
        <v>1.1778369054156073E-3</v>
      </c>
      <c r="AJ68" s="5">
        <f t="shared" si="137"/>
        <v>8.49656506646213E-4</v>
      </c>
      <c r="AK68" s="5">
        <f t="shared" si="138"/>
        <v>4.0861128620152664E-4</v>
      </c>
      <c r="AL68" s="5">
        <f t="shared" si="139"/>
        <v>5.3397648250393234E-6</v>
      </c>
      <c r="AM68" s="5">
        <f t="shared" si="140"/>
        <v>6.5694160570448964E-3</v>
      </c>
      <c r="AN68" s="5">
        <f t="shared" si="141"/>
        <v>4.1244124520772255E-3</v>
      </c>
      <c r="AO68" s="5">
        <f t="shared" si="142"/>
        <v>1.2946948349090849E-3</v>
      </c>
      <c r="AP68" s="5">
        <f t="shared" si="143"/>
        <v>2.7094521300782159E-4</v>
      </c>
      <c r="AQ68" s="5">
        <f t="shared" si="144"/>
        <v>4.252622305607376E-5</v>
      </c>
      <c r="AR68" s="5">
        <f t="shared" si="145"/>
        <v>1.0250905979289113E-4</v>
      </c>
      <c r="AS68" s="5">
        <f t="shared" si="146"/>
        <v>1.478939728289168E-4</v>
      </c>
      <c r="AT68" s="5">
        <f t="shared" si="147"/>
        <v>1.0668631262110758E-4</v>
      </c>
      <c r="AU68" s="5">
        <f t="shared" si="148"/>
        <v>5.1306888229787478E-5</v>
      </c>
      <c r="AV68" s="5">
        <f t="shared" si="149"/>
        <v>1.8505631475703681E-5</v>
      </c>
      <c r="AW68" s="5">
        <f t="shared" si="150"/>
        <v>1.3435170316308729E-7</v>
      </c>
      <c r="AX68" s="5">
        <f t="shared" si="151"/>
        <v>1.5796604414045875E-3</v>
      </c>
      <c r="AY68" s="5">
        <f t="shared" si="152"/>
        <v>9.9174281823666212E-4</v>
      </c>
      <c r="AZ68" s="5">
        <f t="shared" si="153"/>
        <v>3.1131811360973565E-4</v>
      </c>
      <c r="BA68" s="5">
        <f t="shared" si="154"/>
        <v>6.5150605633725405E-5</v>
      </c>
      <c r="BB68" s="5">
        <f t="shared" si="155"/>
        <v>1.0225717430697406E-5</v>
      </c>
      <c r="BC68" s="5">
        <f t="shared" si="156"/>
        <v>1.2839825012259321E-6</v>
      </c>
      <c r="BD68" s="5">
        <f t="shared" si="157"/>
        <v>1.072621064513891E-5</v>
      </c>
      <c r="BE68" s="5">
        <f t="shared" si="158"/>
        <v>1.5475138577160404E-5</v>
      </c>
      <c r="BF68" s="5">
        <f t="shared" si="159"/>
        <v>1.1163304633162777E-5</v>
      </c>
      <c r="BG68" s="5">
        <f t="shared" si="160"/>
        <v>5.3685839262517874E-6</v>
      </c>
      <c r="BH68" s="5">
        <f t="shared" si="161"/>
        <v>1.9363683730077086E-6</v>
      </c>
      <c r="BI68" s="5">
        <f t="shared" si="162"/>
        <v>5.5873541738256263E-7</v>
      </c>
      <c r="BJ68" s="8">
        <f t="shared" si="163"/>
        <v>0.56854889052435653</v>
      </c>
      <c r="BK68" s="8">
        <f t="shared" si="164"/>
        <v>0.26996303929751947</v>
      </c>
      <c r="BL68" s="8">
        <f t="shared" si="165"/>
        <v>0.15653331303664403</v>
      </c>
      <c r="BM68" s="8">
        <f t="shared" si="166"/>
        <v>0.34166957075478033</v>
      </c>
      <c r="BN68" s="8">
        <f t="shared" si="167"/>
        <v>0.65758547979519433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1.2299578059071701</v>
      </c>
      <c r="F69">
        <f>VLOOKUP(B69,home!$B$2:$E$405,3,FALSE)</f>
        <v>0.98</v>
      </c>
      <c r="G69">
        <f>VLOOKUP(C69,away!$B$2:$E$405,4,FALSE)</f>
        <v>0.98</v>
      </c>
      <c r="H69">
        <f>VLOOKUP(A69,away!$A$2:$E$405,3,FALSE)</f>
        <v>1.0168776371307999</v>
      </c>
      <c r="I69">
        <f>VLOOKUP(C69,away!$B$2:$E$405,3,FALSE)</f>
        <v>1.1000000000000001</v>
      </c>
      <c r="J69">
        <f>VLOOKUP(B69,home!$B$2:$E$405,4,FALSE)</f>
        <v>1.08</v>
      </c>
      <c r="K69" s="3">
        <f t="shared" si="112"/>
        <v>1.1812514767932463</v>
      </c>
      <c r="L69" s="3">
        <f t="shared" si="113"/>
        <v>1.2080506329113907</v>
      </c>
      <c r="M69" s="5">
        <f t="shared" si="114"/>
        <v>9.1693653664000369E-2</v>
      </c>
      <c r="N69" s="5">
        <f t="shared" si="115"/>
        <v>0.10831326380316889</v>
      </c>
      <c r="O69" s="5">
        <f t="shared" si="116"/>
        <v>0.1107705763427535</v>
      </c>
      <c r="P69" s="5">
        <f t="shared" si="117"/>
        <v>0.13084790689011661</v>
      </c>
      <c r="Q69" s="5">
        <f t="shared" si="118"/>
        <v>6.3972601411894855E-2</v>
      </c>
      <c r="R69" s="5">
        <f t="shared" si="119"/>
        <v>6.6908232429411449E-2</v>
      </c>
      <c r="S69" s="5">
        <f t="shared" si="120"/>
        <v>4.6680370051189621E-2</v>
      </c>
      <c r="T69" s="5">
        <f t="shared" si="121"/>
        <v>7.7282141624627709E-2</v>
      </c>
      <c r="U69" s="5">
        <f t="shared" si="122"/>
        <v>7.9035448366868044E-2</v>
      </c>
      <c r="V69" s="5">
        <f t="shared" si="123"/>
        <v>7.4014921425646033E-3</v>
      </c>
      <c r="W69" s="5">
        <f t="shared" si="124"/>
        <v>2.5189243297368845E-2</v>
      </c>
      <c r="X69" s="5">
        <f t="shared" si="125"/>
        <v>3.0429881307945435E-2</v>
      </c>
      <c r="Y69" s="5">
        <f t="shared" si="126"/>
        <v>1.8380418686740993E-2</v>
      </c>
      <c r="Z69" s="5">
        <f t="shared" si="127"/>
        <v>2.6942844177777647E-2</v>
      </c>
      <c r="AA69" s="5">
        <f t="shared" si="128"/>
        <v>3.1826274474010159E-2</v>
      </c>
      <c r="AB69" s="5">
        <f t="shared" si="129"/>
        <v>1.8797416861625851E-2</v>
      </c>
      <c r="AC69" s="5">
        <f t="shared" si="130"/>
        <v>6.6012594384875275E-4</v>
      </c>
      <c r="AD69" s="5">
        <f t="shared" si="131"/>
        <v>7.4387077110803276E-3</v>
      </c>
      <c r="AE69" s="5">
        <f t="shared" si="132"/>
        <v>8.9863355584134316E-3</v>
      </c>
      <c r="AF69" s="5">
        <f t="shared" si="133"/>
        <v>5.4279741794477417E-3</v>
      </c>
      <c r="AG69" s="5">
        <f t="shared" si="134"/>
        <v>2.1857558809695102E-3</v>
      </c>
      <c r="AH69" s="5">
        <f t="shared" si="135"/>
        <v>8.1370799903493149E-3</v>
      </c>
      <c r="AI69" s="5">
        <f t="shared" si="136"/>
        <v>9.6119377553849032E-3</v>
      </c>
      <c r="AJ69" s="5">
        <f t="shared" si="137"/>
        <v>5.6770578341965878E-3</v>
      </c>
      <c r="AK69" s="5">
        <f t="shared" si="138"/>
        <v>2.2353443168284634E-3</v>
      </c>
      <c r="AL69" s="5">
        <f t="shared" si="139"/>
        <v>3.7680295019319885E-5</v>
      </c>
      <c r="AM69" s="5">
        <f t="shared" si="140"/>
        <v>1.7573968938293879E-3</v>
      </c>
      <c r="AN69" s="5">
        <f t="shared" si="141"/>
        <v>2.1230244298671044E-3</v>
      </c>
      <c r="AO69" s="5">
        <f t="shared" si="142"/>
        <v>1.28236050309365E-3</v>
      </c>
      <c r="AP69" s="5">
        <f t="shared" si="143"/>
        <v>5.1638547246095107E-4</v>
      </c>
      <c r="AQ69" s="5">
        <f t="shared" si="144"/>
        <v>1.5595494920817485E-4</v>
      </c>
      <c r="AR69" s="5">
        <f t="shared" si="145"/>
        <v>1.9660009264784208E-3</v>
      </c>
      <c r="AS69" s="5">
        <f t="shared" si="146"/>
        <v>2.322341497779525E-3</v>
      </c>
      <c r="AT69" s="5">
        <f t="shared" si="147"/>
        <v>1.3716346619351515E-3</v>
      </c>
      <c r="AU69" s="5">
        <f t="shared" si="148"/>
        <v>5.4008182334390107E-4</v>
      </c>
      <c r="AV69" s="5">
        <f t="shared" si="149"/>
        <v>1.59493112853543E-4</v>
      </c>
      <c r="AW69" s="5">
        <f t="shared" si="150"/>
        <v>1.4936171628951376E-6</v>
      </c>
      <c r="AX69" s="5">
        <f t="shared" si="151"/>
        <v>3.4598794602463826E-4</v>
      </c>
      <c r="AY69" s="5">
        <f t="shared" si="152"/>
        <v>4.1797095717477627E-4</v>
      </c>
      <c r="AZ69" s="5">
        <f t="shared" si="153"/>
        <v>2.5246503967678416E-4</v>
      </c>
      <c r="BA69" s="5">
        <f t="shared" si="154"/>
        <v>1.0166351698984616E-4</v>
      </c>
      <c r="BB69" s="5">
        <f t="shared" si="155"/>
        <v>3.0703669010895389E-5</v>
      </c>
      <c r="BC69" s="5">
        <f t="shared" si="156"/>
        <v>7.4183173562628068E-6</v>
      </c>
      <c r="BD69" s="5">
        <f t="shared" si="157"/>
        <v>3.9583811058943889E-4</v>
      </c>
      <c r="BE69" s="5">
        <f t="shared" si="158"/>
        <v>4.6758435270482303E-4</v>
      </c>
      <c r="BF69" s="5">
        <f t="shared" si="159"/>
        <v>2.7616735357899319E-4</v>
      </c>
      <c r="BG69" s="5">
        <f t="shared" si="160"/>
        <v>1.0874103141908945E-4</v>
      </c>
      <c r="BH69" s="5">
        <f t="shared" si="161"/>
        <v>3.2112625987955035E-5</v>
      </c>
      <c r="BI69" s="5">
        <f t="shared" si="162"/>
        <v>7.5866173743962082E-6</v>
      </c>
      <c r="BJ69" s="8">
        <f t="shared" si="163"/>
        <v>0.35459765515635033</v>
      </c>
      <c r="BK69" s="8">
        <f t="shared" si="164"/>
        <v>0.27773919994391399</v>
      </c>
      <c r="BL69" s="8">
        <f t="shared" si="165"/>
        <v>0.34064695048547355</v>
      </c>
      <c r="BM69" s="8">
        <f t="shared" si="166"/>
        <v>0.42700393788215807</v>
      </c>
      <c r="BN69" s="8">
        <f t="shared" si="167"/>
        <v>0.57250623454134564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1.2299578059071701</v>
      </c>
      <c r="F70">
        <f>VLOOKUP(B70,home!$B$2:$E$405,3,FALSE)</f>
        <v>1.59</v>
      </c>
      <c r="G70">
        <f>VLOOKUP(C70,away!$B$2:$E$405,4,FALSE)</f>
        <v>1.5</v>
      </c>
      <c r="H70">
        <f>VLOOKUP(A70,away!$A$2:$E$405,3,FALSE)</f>
        <v>1.0168776371307999</v>
      </c>
      <c r="I70">
        <f>VLOOKUP(C70,away!$B$2:$E$405,3,FALSE)</f>
        <v>0.65</v>
      </c>
      <c r="J70">
        <f>VLOOKUP(B70,home!$B$2:$E$405,4,FALSE)</f>
        <v>0.59</v>
      </c>
      <c r="K70" s="3">
        <f t="shared" si="112"/>
        <v>2.9334493670886008</v>
      </c>
      <c r="L70" s="3">
        <f t="shared" si="113"/>
        <v>0.38997257383966177</v>
      </c>
      <c r="M70" s="5">
        <f t="shared" si="114"/>
        <v>3.602933032720175E-2</v>
      </c>
      <c r="N70" s="5">
        <f t="shared" si="115"/>
        <v>0.10569021624495611</v>
      </c>
      <c r="O70" s="5">
        <f t="shared" si="116"/>
        <v>1.4050450681418251E-2</v>
      </c>
      <c r="P70" s="5">
        <f t="shared" si="117"/>
        <v>4.1216285658715969E-2</v>
      </c>
      <c r="Q70" s="5">
        <f t="shared" si="118"/>
        <v>0.15501844897561196</v>
      </c>
      <c r="R70" s="5">
        <f t="shared" si="119"/>
        <v>2.7396452079199523E-3</v>
      </c>
      <c r="S70" s="5">
        <f t="shared" si="120"/>
        <v>1.1787494994170859E-2</v>
      </c>
      <c r="T70" s="5">
        <f t="shared" si="121"/>
        <v>6.045294353965168E-2</v>
      </c>
      <c r="U70" s="5">
        <f t="shared" si="122"/>
        <v>8.0366105012201032E-3</v>
      </c>
      <c r="V70" s="5">
        <f t="shared" si="123"/>
        <v>1.4982754836076464E-3</v>
      </c>
      <c r="W70" s="5">
        <f t="shared" si="124"/>
        <v>0.15157959034485516</v>
      </c>
      <c r="X70" s="5">
        <f t="shared" si="125"/>
        <v>5.9111882988344716E-2</v>
      </c>
      <c r="Y70" s="5">
        <f t="shared" si="126"/>
        <v>1.1526006576736853E-2</v>
      </c>
      <c r="Z70" s="5">
        <f t="shared" si="127"/>
        <v>3.561288310466797E-4</v>
      </c>
      <c r="AA70" s="5">
        <f t="shared" si="128"/>
        <v>1.0446858940358857E-3</v>
      </c>
      <c r="AB70" s="5">
        <f t="shared" si="129"/>
        <v>1.5322665873329796E-3</v>
      </c>
      <c r="AC70" s="5">
        <f t="shared" si="130"/>
        <v>1.0712340086362995E-4</v>
      </c>
      <c r="AD70" s="5">
        <f t="shared" si="131"/>
        <v>0.1111627633401662</v>
      </c>
      <c r="AE70" s="5">
        <f t="shared" si="132"/>
        <v>4.3350428934893812E-2</v>
      </c>
      <c r="AF70" s="5">
        <f t="shared" si="133"/>
        <v>8.4527391743969438E-3</v>
      </c>
      <c r="AG70" s="5">
        <f t="shared" si="134"/>
        <v>1.0987788172783044E-3</v>
      </c>
      <c r="AH70" s="5">
        <f t="shared" si="135"/>
        <v>3.4720119215445932E-5</v>
      </c>
      <c r="AI70" s="5">
        <f t="shared" si="136"/>
        <v>1.0184971173779063E-4</v>
      </c>
      <c r="AJ70" s="5">
        <f t="shared" si="137"/>
        <v>1.4938548621768922E-4</v>
      </c>
      <c r="AK70" s="5">
        <f t="shared" si="138"/>
        <v>1.4607158666583446E-4</v>
      </c>
      <c r="AL70" s="5">
        <f t="shared" si="139"/>
        <v>4.901815993393657E-6</v>
      </c>
      <c r="AM70" s="5">
        <f t="shared" si="140"/>
        <v>6.5218067552806097E-2</v>
      </c>
      <c r="AN70" s="5">
        <f t="shared" si="141"/>
        <v>2.5433257664416724E-2</v>
      </c>
      <c r="AO70" s="5">
        <f t="shared" si="142"/>
        <v>4.9591364762599476E-3</v>
      </c>
      <c r="AP70" s="5">
        <f t="shared" si="143"/>
        <v>6.4464240522308074E-4</v>
      </c>
      <c r="AQ70" s="5">
        <f t="shared" si="144"/>
        <v>6.2848214492758751E-5</v>
      </c>
      <c r="AR70" s="5">
        <f t="shared" si="145"/>
        <v>2.7079788508934718E-6</v>
      </c>
      <c r="AS70" s="5">
        <f t="shared" si="146"/>
        <v>7.9437188462427713E-6</v>
      </c>
      <c r="AT70" s="5">
        <f t="shared" si="147"/>
        <v>1.1651248510920325E-5</v>
      </c>
      <c r="AU70" s="5">
        <f t="shared" si="148"/>
        <v>1.1392782523383745E-5</v>
      </c>
      <c r="AV70" s="5">
        <f t="shared" si="149"/>
        <v>8.3550376706495304E-6</v>
      </c>
      <c r="AW70" s="5">
        <f t="shared" si="150"/>
        <v>1.5576402644687116E-7</v>
      </c>
      <c r="AX70" s="5">
        <f t="shared" si="151"/>
        <v>3.1885649830920092E-2</v>
      </c>
      <c r="AY70" s="5">
        <f t="shared" si="152"/>
        <v>1.2434528933114085E-2</v>
      </c>
      <c r="AZ70" s="5">
        <f t="shared" si="153"/>
        <v>2.4245626262651213E-3</v>
      </c>
      <c r="BA70" s="5">
        <f t="shared" si="154"/>
        <v>3.151709759333531E-4</v>
      </c>
      <c r="BB70" s="5">
        <f t="shared" si="155"/>
        <v>3.0727009171071948E-5</v>
      </c>
      <c r="BC70" s="5">
        <f t="shared" si="156"/>
        <v>2.3965381705675659E-6</v>
      </c>
      <c r="BD70" s="5">
        <f t="shared" si="157"/>
        <v>1.7600624706438262E-7</v>
      </c>
      <c r="BE70" s="5">
        <f t="shared" si="158"/>
        <v>5.1630541405465309E-7</v>
      </c>
      <c r="BF70" s="5">
        <f t="shared" si="159"/>
        <v>7.5727789504152018E-7</v>
      </c>
      <c r="BG70" s="5">
        <f t="shared" si="160"/>
        <v>7.4047878730657846E-7</v>
      </c>
      <c r="BH70" s="5">
        <f t="shared" si="161"/>
        <v>5.4303925749175432E-7</v>
      </c>
      <c r="BI70" s="5">
        <f t="shared" si="162"/>
        <v>3.1859563323869012E-7</v>
      </c>
      <c r="BJ70" s="8">
        <f t="shared" si="163"/>
        <v>0.85085478716366458</v>
      </c>
      <c r="BK70" s="8">
        <f t="shared" si="164"/>
        <v>0.10307794061366736</v>
      </c>
      <c r="BL70" s="8">
        <f t="shared" si="165"/>
        <v>2.7880788245400221E-2</v>
      </c>
      <c r="BM70" s="8">
        <f t="shared" si="166"/>
        <v>0.61499089458886702</v>
      </c>
      <c r="BN70" s="8">
        <f t="shared" si="167"/>
        <v>0.35474437709582402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1.2299578059071701</v>
      </c>
      <c r="F71">
        <f>VLOOKUP(B71,home!$B$2:$E$405,3,FALSE)</f>
        <v>0.61</v>
      </c>
      <c r="G71">
        <f>VLOOKUP(C71,away!$B$2:$E$405,4,FALSE)</f>
        <v>0.77</v>
      </c>
      <c r="H71">
        <f>VLOOKUP(A71,away!$A$2:$E$405,3,FALSE)</f>
        <v>1.0168776371307999</v>
      </c>
      <c r="I71">
        <f>VLOOKUP(C71,away!$B$2:$E$405,3,FALSE)</f>
        <v>1.03</v>
      </c>
      <c r="J71">
        <f>VLOOKUP(B71,home!$B$2:$E$405,4,FALSE)</f>
        <v>1.18</v>
      </c>
      <c r="K71" s="3">
        <f t="shared" si="112"/>
        <v>0.57771118143459776</v>
      </c>
      <c r="L71" s="3">
        <f t="shared" si="113"/>
        <v>1.2359130801687741</v>
      </c>
      <c r="M71" s="5">
        <f t="shared" si="114"/>
        <v>0.16306208492196972</v>
      </c>
      <c r="N71" s="5">
        <f t="shared" si="115"/>
        <v>9.4202789727459837E-2</v>
      </c>
      <c r="O71" s="5">
        <f t="shared" si="116"/>
        <v>0.20153056363465383</v>
      </c>
      <c r="P71" s="5">
        <f t="shared" si="117"/>
        <v>0.11642646001255623</v>
      </c>
      <c r="Q71" s="5">
        <f t="shared" si="118"/>
        <v>2.72110024739429E-2</v>
      </c>
      <c r="R71" s="5">
        <f t="shared" si="119"/>
        <v>0.12453712982492711</v>
      </c>
      <c r="S71" s="5">
        <f t="shared" si="120"/>
        <v>2.0782146563288924E-2</v>
      </c>
      <c r="T71" s="5">
        <f t="shared" si="121"/>
        <v>3.3630433882050906E-2</v>
      </c>
      <c r="U71" s="5">
        <f t="shared" si="122"/>
        <v>7.1946492403632517E-2</v>
      </c>
      <c r="V71" s="5">
        <f t="shared" si="123"/>
        <v>1.6487188211394665E-3</v>
      </c>
      <c r="W71" s="5">
        <f t="shared" si="124"/>
        <v>5.2400334624137738E-3</v>
      </c>
      <c r="X71" s="5">
        <f t="shared" si="125"/>
        <v>6.4762258967192531E-3</v>
      </c>
      <c r="Y71" s="5">
        <f t="shared" si="126"/>
        <v>4.002026147941538E-3</v>
      </c>
      <c r="Z71" s="5">
        <f t="shared" si="127"/>
        <v>5.1305689239101386E-2</v>
      </c>
      <c r="AA71" s="5">
        <f t="shared" si="128"/>
        <v>2.9639870344637585E-2</v>
      </c>
      <c r="AB71" s="5">
        <f t="shared" si="129"/>
        <v>8.5616422571844382E-3</v>
      </c>
      <c r="AC71" s="5">
        <f t="shared" si="130"/>
        <v>7.3574160416107437E-5</v>
      </c>
      <c r="AD71" s="5">
        <f t="shared" si="131"/>
        <v>7.5680648058197152E-4</v>
      </c>
      <c r="AE71" s="5">
        <f t="shared" si="132"/>
        <v>9.3534702850775388E-4</v>
      </c>
      <c r="AF71" s="5">
        <f t="shared" si="133"/>
        <v>5.7800381351486431E-4</v>
      </c>
      <c r="AG71" s="5">
        <f t="shared" si="134"/>
        <v>2.3812082450348453E-4</v>
      </c>
      <c r="AH71" s="5">
        <f t="shared" si="135"/>
        <v>1.5852343104419936E-2</v>
      </c>
      <c r="AI71" s="5">
        <f t="shared" si="136"/>
        <v>9.1580758633610388E-3</v>
      </c>
      <c r="AJ71" s="5">
        <f t="shared" si="137"/>
        <v>2.6453614133449895E-3</v>
      </c>
      <c r="AK71" s="5">
        <f t="shared" si="138"/>
        <v>5.0941828914167716E-4</v>
      </c>
      <c r="AL71" s="5">
        <f t="shared" si="139"/>
        <v>2.1012803926166926E-6</v>
      </c>
      <c r="AM71" s="5">
        <f t="shared" si="140"/>
        <v>8.7443113202874181E-5</v>
      </c>
      <c r="AN71" s="5">
        <f t="shared" si="141"/>
        <v>1.0807208737811103E-4</v>
      </c>
      <c r="AO71" s="5">
        <f t="shared" si="142"/>
        <v>6.6783853195875076E-5</v>
      </c>
      <c r="AP71" s="5">
        <f t="shared" si="143"/>
        <v>2.7513012569617726E-5</v>
      </c>
      <c r="AQ71" s="5">
        <f t="shared" si="144"/>
        <v>8.5009230274096133E-6</v>
      </c>
      <c r="AR71" s="5">
        <f t="shared" si="145"/>
        <v>3.918423638815169E-3</v>
      </c>
      <c r="AS71" s="5">
        <f t="shared" si="146"/>
        <v>2.2637171497411667E-3</v>
      </c>
      <c r="AT71" s="5">
        <f t="shared" si="147"/>
        <v>6.5388735450536476E-4</v>
      </c>
      <c r="AU71" s="5">
        <f t="shared" si="148"/>
        <v>1.2591934536547935E-4</v>
      </c>
      <c r="AV71" s="5">
        <f t="shared" si="149"/>
        <v>1.8186253444140547E-5</v>
      </c>
      <c r="AW71" s="5">
        <f t="shared" si="150"/>
        <v>4.1675441481081977E-8</v>
      </c>
      <c r="AX71" s="5">
        <f t="shared" si="151"/>
        <v>8.4194773727919497E-6</v>
      </c>
      <c r="AY71" s="5">
        <f t="shared" si="152"/>
        <v>1.0405742213218595E-5</v>
      </c>
      <c r="AZ71" s="5">
        <f t="shared" si="153"/>
        <v>6.4302964550906177E-6</v>
      </c>
      <c r="BA71" s="5">
        <f t="shared" si="154"/>
        <v>2.6490958327364645E-6</v>
      </c>
      <c r="BB71" s="5">
        <f t="shared" si="155"/>
        <v>8.1851304757489712E-7</v>
      </c>
      <c r="BC71" s="5">
        <f t="shared" si="156"/>
        <v>2.0232219635732408E-7</v>
      </c>
      <c r="BD71" s="5">
        <f t="shared" si="157"/>
        <v>8.0713850480903181E-4</v>
      </c>
      <c r="BE71" s="5">
        <f t="shared" si="158"/>
        <v>4.6629293919458049E-4</v>
      </c>
      <c r="BF71" s="5">
        <f t="shared" si="159"/>
        <v>1.3469132239835605E-4</v>
      </c>
      <c r="BG71" s="5">
        <f t="shared" si="160"/>
        <v>2.5937560997247533E-5</v>
      </c>
      <c r="BH71" s="5">
        <f t="shared" si="161"/>
        <v>3.7461047518129526E-6</v>
      </c>
      <c r="BI71" s="5">
        <f t="shared" si="162"/>
        <v>4.3283332038952448E-7</v>
      </c>
      <c r="BJ71" s="8">
        <f t="shared" si="163"/>
        <v>0.17359802817412789</v>
      </c>
      <c r="BK71" s="8">
        <f t="shared" si="164"/>
        <v>0.30200549150197631</v>
      </c>
      <c r="BL71" s="8">
        <f t="shared" si="165"/>
        <v>0.47279927014264589</v>
      </c>
      <c r="BM71" s="8">
        <f t="shared" si="166"/>
        <v>0.27272808439557</v>
      </c>
      <c r="BN71" s="8">
        <f t="shared" si="167"/>
        <v>0.72697003059550969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1.2299578059071701</v>
      </c>
      <c r="F72">
        <f>VLOOKUP(B72,home!$B$2:$E$405,3,FALSE)</f>
        <v>0.86</v>
      </c>
      <c r="G72">
        <f>VLOOKUP(C72,away!$B$2:$E$405,4,FALSE)</f>
        <v>0.99</v>
      </c>
      <c r="H72">
        <f>VLOOKUP(A72,away!$A$2:$E$405,3,FALSE)</f>
        <v>1.0168776371307999</v>
      </c>
      <c r="I72">
        <f>VLOOKUP(C72,away!$B$2:$E$405,3,FALSE)</f>
        <v>0.77</v>
      </c>
      <c r="J72">
        <f>VLOOKUP(B72,home!$B$2:$E$405,4,FALSE)</f>
        <v>0.72</v>
      </c>
      <c r="K72" s="3">
        <f t="shared" si="112"/>
        <v>1.0471860759493645</v>
      </c>
      <c r="L72" s="3">
        <f t="shared" si="113"/>
        <v>0.56375696202531544</v>
      </c>
      <c r="M72" s="5">
        <f t="shared" si="114"/>
        <v>0.19969920131855895</v>
      </c>
      <c r="N72" s="5">
        <f t="shared" si="115"/>
        <v>0.20912222299900393</v>
      </c>
      <c r="O72" s="5">
        <f t="shared" si="116"/>
        <v>0.11258181505423265</v>
      </c>
      <c r="P72" s="5">
        <f t="shared" si="117"/>
        <v>0.11789410912989898</v>
      </c>
      <c r="Q72" s="5">
        <f t="shared" si="118"/>
        <v>0.10949494004806741</v>
      </c>
      <c r="R72" s="5">
        <f t="shared" si="119"/>
        <v>3.1734391017135058E-2</v>
      </c>
      <c r="S72" s="5">
        <f t="shared" si="120"/>
        <v>1.7399945612903197E-2</v>
      </c>
      <c r="T72" s="5">
        <f t="shared" si="121"/>
        <v>6.1728534758642518E-2</v>
      </c>
      <c r="U72" s="5">
        <f t="shared" si="122"/>
        <v>3.3231812401876427E-2</v>
      </c>
      <c r="V72" s="5">
        <f t="shared" si="123"/>
        <v>1.1413560847722808E-3</v>
      </c>
      <c r="W72" s="5">
        <f t="shared" si="124"/>
        <v>3.822052553508222E-2</v>
      </c>
      <c r="X72" s="5">
        <f t="shared" si="125"/>
        <v>2.1547087362668943E-2</v>
      </c>
      <c r="Y72" s="5">
        <f t="shared" si="126"/>
        <v>6.0736602560361548E-3</v>
      </c>
      <c r="Z72" s="5">
        <f t="shared" si="127"/>
        <v>5.9634946238478412E-3</v>
      </c>
      <c r="AA72" s="5">
        <f t="shared" si="128"/>
        <v>6.2448885340923533E-3</v>
      </c>
      <c r="AB72" s="5">
        <f t="shared" si="129"/>
        <v>3.2697801593786747E-3</v>
      </c>
      <c r="AC72" s="5">
        <f t="shared" si="130"/>
        <v>4.2113074916474481E-5</v>
      </c>
      <c r="AD72" s="5">
        <f t="shared" si="131"/>
        <v>1.0006000538951308E-2</v>
      </c>
      <c r="AE72" s="5">
        <f t="shared" si="132"/>
        <v>5.6409524658628573E-3</v>
      </c>
      <c r="AF72" s="5">
        <f t="shared" si="133"/>
        <v>1.5900631125420281E-3</v>
      </c>
      <c r="AG72" s="5">
        <f t="shared" si="134"/>
        <v>2.9880304991840371E-4</v>
      </c>
      <c r="AH72" s="5">
        <f t="shared" si="135"/>
        <v>8.4049040304868996E-4</v>
      </c>
      <c r="AI72" s="5">
        <f t="shared" si="136"/>
        <v>8.801498470416574E-4</v>
      </c>
      <c r="AJ72" s="5">
        <f t="shared" si="137"/>
        <v>4.6084033228549324E-4</v>
      </c>
      <c r="AK72" s="5">
        <f t="shared" si="138"/>
        <v>1.6086185973508232E-4</v>
      </c>
      <c r="AL72" s="5">
        <f t="shared" si="139"/>
        <v>9.9447236988765008E-7</v>
      </c>
      <c r="AM72" s="5">
        <f t="shared" si="140"/>
        <v>2.0956288880663301E-3</v>
      </c>
      <c r="AN72" s="5">
        <f t="shared" si="141"/>
        <v>1.1814253754687638E-3</v>
      </c>
      <c r="AO72" s="5">
        <f t="shared" si="142"/>
        <v>3.3301839026694395E-4</v>
      </c>
      <c r="AP72" s="5">
        <f t="shared" si="143"/>
        <v>6.2580478665151082E-5</v>
      </c>
      <c r="AQ72" s="5">
        <f t="shared" si="144"/>
        <v>8.8200451335889085E-6</v>
      </c>
      <c r="AR72" s="5">
        <f t="shared" si="145"/>
        <v>9.4766463246832475E-5</v>
      </c>
      <c r="AS72" s="5">
        <f t="shared" si="146"/>
        <v>9.9238120779050174E-5</v>
      </c>
      <c r="AT72" s="5">
        <f t="shared" si="147"/>
        <v>5.1960389141601311E-5</v>
      </c>
      <c r="AU72" s="5">
        <f t="shared" si="148"/>
        <v>1.8137398669998485E-5</v>
      </c>
      <c r="AV72" s="5">
        <f t="shared" si="149"/>
        <v>4.7483078352912341E-6</v>
      </c>
      <c r="AW72" s="5">
        <f t="shared" si="150"/>
        <v>1.6308198826602469E-8</v>
      </c>
      <c r="AX72" s="5">
        <f t="shared" si="151"/>
        <v>3.6575223199005158E-4</v>
      </c>
      <c r="AY72" s="5">
        <f t="shared" si="152"/>
        <v>2.0619536716068982E-4</v>
      </c>
      <c r="AZ72" s="5">
        <f t="shared" si="153"/>
        <v>5.8122036887102493E-5</v>
      </c>
      <c r="BA72" s="5">
        <f t="shared" si="154"/>
        <v>1.092223431406541E-5</v>
      </c>
      <c r="BB72" s="5">
        <f t="shared" si="155"/>
        <v>1.5393714088565422E-6</v>
      </c>
      <c r="BC72" s="5">
        <f t="shared" si="156"/>
        <v>1.735662697771188E-7</v>
      </c>
      <c r="BD72" s="5">
        <f t="shared" si="157"/>
        <v>8.9042089036529955E-6</v>
      </c>
      <c r="BE72" s="5">
        <f t="shared" si="158"/>
        <v>9.3243635812497739E-6</v>
      </c>
      <c r="BF72" s="5">
        <f t="shared" si="159"/>
        <v>4.8821718546870566E-6</v>
      </c>
      <c r="BG72" s="5">
        <f t="shared" si="160"/>
        <v>1.7041807955400568E-6</v>
      </c>
      <c r="BH72" s="5">
        <f t="shared" si="161"/>
        <v>4.4614859999746458E-7</v>
      </c>
      <c r="BI72" s="5">
        <f t="shared" si="162"/>
        <v>9.3440120344329541E-8</v>
      </c>
      <c r="BJ72" s="8">
        <f t="shared" si="163"/>
        <v>0.46804696811240715</v>
      </c>
      <c r="BK72" s="8">
        <f t="shared" si="164"/>
        <v>0.33638391506058052</v>
      </c>
      <c r="BL72" s="8">
        <f t="shared" si="165"/>
        <v>0.18969923480235426</v>
      </c>
      <c r="BM72" s="8">
        <f t="shared" si="166"/>
        <v>0.2193607539733308</v>
      </c>
      <c r="BN72" s="8">
        <f t="shared" si="167"/>
        <v>0.78052667956689692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1.2299578059071701</v>
      </c>
      <c r="F73">
        <f>VLOOKUP(B73,home!$B$2:$E$405,3,FALSE)</f>
        <v>1.1000000000000001</v>
      </c>
      <c r="G73">
        <f>VLOOKUP(C73,away!$B$2:$E$405,4,FALSE)</f>
        <v>0.81</v>
      </c>
      <c r="H73">
        <f>VLOOKUP(A73,away!$A$2:$E$405,3,FALSE)</f>
        <v>1.0168776371307999</v>
      </c>
      <c r="I73">
        <f>VLOOKUP(C73,away!$B$2:$E$405,3,FALSE)</f>
        <v>0.94</v>
      </c>
      <c r="J73">
        <f>VLOOKUP(B73,home!$B$2:$E$405,4,FALSE)</f>
        <v>1.1299999999999999</v>
      </c>
      <c r="K73" s="3">
        <f t="shared" si="112"/>
        <v>1.0958924050632888</v>
      </c>
      <c r="L73" s="3">
        <f t="shared" si="113"/>
        <v>1.0801274261603355</v>
      </c>
      <c r="M73" s="5">
        <f t="shared" si="114"/>
        <v>0.11349235158771873</v>
      </c>
      <c r="N73" s="5">
        <f t="shared" si="115"/>
        <v>0.12437540613775341</v>
      </c>
      <c r="O73" s="5">
        <f t="shared" si="116"/>
        <v>0.12258620160932651</v>
      </c>
      <c r="P73" s="5">
        <f t="shared" si="117"/>
        <v>0.13434128730921802</v>
      </c>
      <c r="Q73" s="5">
        <f t="shared" si="118"/>
        <v>6.8151031481512969E-2</v>
      </c>
      <c r="R73" s="5">
        <f t="shared" si="119"/>
        <v>6.6204359213526909E-2</v>
      </c>
      <c r="S73" s="5">
        <f t="shared" si="120"/>
        <v>3.9755061075522798E-2</v>
      </c>
      <c r="T73" s="5">
        <f t="shared" si="121"/>
        <v>7.36117982242986E-2</v>
      </c>
      <c r="U73" s="5">
        <f t="shared" si="122"/>
        <v>7.2552854444185882E-2</v>
      </c>
      <c r="V73" s="5">
        <f t="shared" si="123"/>
        <v>5.2286891850000169E-3</v>
      </c>
      <c r="W73" s="5">
        <f t="shared" si="124"/>
        <v>2.489539926593972E-2</v>
      </c>
      <c r="X73" s="5">
        <f t="shared" si="125"/>
        <v>2.6890203532353378E-2</v>
      </c>
      <c r="Y73" s="5">
        <f t="shared" si="126"/>
        <v>1.4522423165164207E-2</v>
      </c>
      <c r="Z73" s="5">
        <f t="shared" si="127"/>
        <v>2.3836381372633705E-2</v>
      </c>
      <c r="AA73" s="5">
        <f t="shared" si="128"/>
        <v>2.6122109310461324E-2</v>
      </c>
      <c r="AB73" s="5">
        <f t="shared" si="129"/>
        <v>1.4313510598783797E-2</v>
      </c>
      <c r="AC73" s="5">
        <f t="shared" si="130"/>
        <v>3.868260868606736E-4</v>
      </c>
      <c r="AD73" s="5">
        <f t="shared" si="131"/>
        <v>6.8206697441403766E-3</v>
      </c>
      <c r="AE73" s="5">
        <f t="shared" si="132"/>
        <v>7.3671924554280198E-3</v>
      </c>
      <c r="AF73" s="5">
        <f t="shared" si="133"/>
        <v>3.978753312454654E-3</v>
      </c>
      <c r="AG73" s="5">
        <f t="shared" si="134"/>
        <v>1.4325201915695186E-3</v>
      </c>
      <c r="AH73" s="5">
        <f t="shared" si="135"/>
        <v>6.4365823152497505E-3</v>
      </c>
      <c r="AI73" s="5">
        <f t="shared" si="136"/>
        <v>7.0538016738468795E-3</v>
      </c>
      <c r="AJ73" s="5">
        <f t="shared" si="137"/>
        <v>3.8651038405957548E-3</v>
      </c>
      <c r="AK73" s="5">
        <f t="shared" si="138"/>
        <v>1.4119126478966122E-3</v>
      </c>
      <c r="AL73" s="5">
        <f t="shared" si="139"/>
        <v>1.8315494831732342E-5</v>
      </c>
      <c r="AM73" s="5">
        <f t="shared" si="140"/>
        <v>1.4949440340096811E-3</v>
      </c>
      <c r="AN73" s="5">
        <f t="shared" si="141"/>
        <v>1.6147300517086261E-3</v>
      </c>
      <c r="AO73" s="5">
        <f t="shared" si="142"/>
        <v>8.7205710734789184E-4</v>
      </c>
      <c r="AP73" s="5">
        <f t="shared" si="143"/>
        <v>3.1397759960816862E-4</v>
      </c>
      <c r="AQ73" s="5">
        <f t="shared" si="144"/>
        <v>8.4783954134192869E-5</v>
      </c>
      <c r="AR73" s="5">
        <f t="shared" si="145"/>
        <v>1.3904658178879698E-3</v>
      </c>
      <c r="AS73" s="5">
        <f t="shared" si="146"/>
        <v>1.5238009293235398E-3</v>
      </c>
      <c r="AT73" s="5">
        <f t="shared" si="147"/>
        <v>8.349609326370244E-4</v>
      </c>
      <c r="AU73" s="5">
        <f t="shared" si="148"/>
        <v>3.0500911486715845E-4</v>
      </c>
      <c r="AV73" s="5">
        <f t="shared" si="149"/>
        <v>8.3564293114498779E-5</v>
      </c>
      <c r="AW73" s="5">
        <f t="shared" si="150"/>
        <v>6.0222539692918301E-7</v>
      </c>
      <c r="AX73" s="5">
        <f t="shared" si="151"/>
        <v>2.7304963547764732E-4</v>
      </c>
      <c r="AY73" s="5">
        <f t="shared" si="152"/>
        <v>2.9492839998248904E-4</v>
      </c>
      <c r="AZ73" s="5">
        <f t="shared" si="153"/>
        <v>1.592801267873359E-4</v>
      </c>
      <c r="BA73" s="5">
        <f t="shared" si="154"/>
        <v>5.7347611128432356E-5</v>
      </c>
      <c r="BB73" s="5">
        <f t="shared" si="155"/>
        <v>1.5485681901149358E-5</v>
      </c>
      <c r="BC73" s="5">
        <f t="shared" si="156"/>
        <v>3.3453019468452309E-6</v>
      </c>
      <c r="BD73" s="5">
        <f t="shared" si="157"/>
        <v>2.5031337750654306E-4</v>
      </c>
      <c r="BE73" s="5">
        <f t="shared" si="158"/>
        <v>2.7431652929516036E-4</v>
      </c>
      <c r="BF73" s="5">
        <f t="shared" si="159"/>
        <v>1.5031070051894373E-4</v>
      </c>
      <c r="BG73" s="5">
        <f t="shared" si="160"/>
        <v>5.4908118366150991E-5</v>
      </c>
      <c r="BH73" s="5">
        <f t="shared" si="161"/>
        <v>1.5043347473445233E-5</v>
      </c>
      <c r="BI73" s="5">
        <f t="shared" si="162"/>
        <v>3.2971780485753301E-6</v>
      </c>
      <c r="BJ73" s="8">
        <f t="shared" si="163"/>
        <v>0.35722932701464727</v>
      </c>
      <c r="BK73" s="8">
        <f t="shared" si="164"/>
        <v>0.29351745913913446</v>
      </c>
      <c r="BL73" s="8">
        <f t="shared" si="165"/>
        <v>0.32543242599291239</v>
      </c>
      <c r="BM73" s="8">
        <f t="shared" si="166"/>
        <v>0.37057063000568574</v>
      </c>
      <c r="BN73" s="8">
        <f t="shared" si="167"/>
        <v>0.62915063733905652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1.3612903225806501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1.32903225806452</v>
      </c>
      <c r="I74">
        <f>VLOOKUP(C74,away!$B$2:$E$405,3,FALSE)</f>
        <v>0.73</v>
      </c>
      <c r="J74">
        <f>VLOOKUP(B74,home!$B$2:$E$405,4,FALSE)</f>
        <v>1.25</v>
      </c>
      <c r="K74" s="3">
        <f t="shared" si="112"/>
        <v>2.9382090322580749</v>
      </c>
      <c r="L74" s="3">
        <f t="shared" si="113"/>
        <v>1.2127419354838744</v>
      </c>
      <c r="M74" s="5">
        <f t="shared" si="114"/>
        <v>1.5749432159241128E-2</v>
      </c>
      <c r="N74" s="5">
        <f t="shared" si="115"/>
        <v>4.6275123823218078E-2</v>
      </c>
      <c r="O74" s="5">
        <f t="shared" si="116"/>
        <v>1.9099996839570064E-2</v>
      </c>
      <c r="P74" s="5">
        <f t="shared" si="117"/>
        <v>5.6119783230125446E-2</v>
      </c>
      <c r="Q74" s="5">
        <f t="shared" si="118"/>
        <v>6.7982993393120097E-2</v>
      </c>
      <c r="R74" s="5">
        <f t="shared" si="119"/>
        <v>1.1581683567478046E-2</v>
      </c>
      <c r="S74" s="5">
        <f t="shared" si="120"/>
        <v>4.999275589673105E-2</v>
      </c>
      <c r="T74" s="5">
        <f t="shared" si="121"/>
        <v>8.2445826987559936E-2</v>
      </c>
      <c r="U74" s="5">
        <f t="shared" si="122"/>
        <v>3.4029407266718915E-2</v>
      </c>
      <c r="V74" s="5">
        <f t="shared" si="123"/>
        <v>1.9793183621790451E-2</v>
      </c>
      <c r="W74" s="5">
        <f t="shared" si="124"/>
        <v>6.6582748409202169E-2</v>
      </c>
      <c r="X74" s="5">
        <f t="shared" si="125"/>
        <v>8.0747691175611716E-2</v>
      </c>
      <c r="Y74" s="5">
        <f t="shared" si="126"/>
        <v>4.8963055641082776E-2</v>
      </c>
      <c r="Z74" s="5">
        <f t="shared" si="127"/>
        <v>4.6818644485950361E-3</v>
      </c>
      <c r="AA74" s="5">
        <f t="shared" si="128"/>
        <v>1.3756296410669904E-2</v>
      </c>
      <c r="AB74" s="5">
        <f t="shared" si="129"/>
        <v>2.0209437182124829E-2</v>
      </c>
      <c r="AC74" s="5">
        <f t="shared" si="130"/>
        <v>4.4080524739632575E-3</v>
      </c>
      <c r="AD74" s="5">
        <f t="shared" si="131"/>
        <v>4.8908508192121197E-2</v>
      </c>
      <c r="AE74" s="5">
        <f t="shared" si="132"/>
        <v>5.9313398886542003E-2</v>
      </c>
      <c r="AF74" s="5">
        <f t="shared" si="133"/>
        <v>3.596592308289602E-2</v>
      </c>
      <c r="AG74" s="5">
        <f t="shared" si="134"/>
        <v>1.4539127723671825E-2</v>
      </c>
      <c r="AH74" s="5">
        <f t="shared" si="135"/>
        <v>1.4194733382655719E-3</v>
      </c>
      <c r="AI74" s="5">
        <f t="shared" si="136"/>
        <v>4.1707093835414242E-3</v>
      </c>
      <c r="AJ74" s="5">
        <f t="shared" si="137"/>
        <v>6.1272079908224622E-3</v>
      </c>
      <c r="AK74" s="5">
        <f t="shared" si="138"/>
        <v>6.0010059537194699E-3</v>
      </c>
      <c r="AL74" s="5">
        <f t="shared" si="139"/>
        <v>6.2828665009534055E-4</v>
      </c>
      <c r="AM74" s="5">
        <f t="shared" si="140"/>
        <v>2.8740684104871708E-2</v>
      </c>
      <c r="AN74" s="5">
        <f t="shared" si="141"/>
        <v>3.4855032868472746E-2</v>
      </c>
      <c r="AO74" s="5">
        <f t="shared" si="142"/>
        <v>2.1135080011132852E-2</v>
      </c>
      <c r="AP74" s="5">
        <f t="shared" si="143"/>
        <v>8.5437992797692663E-3</v>
      </c>
      <c r="AQ74" s="5">
        <f t="shared" si="144"/>
        <v>2.5903559187332786E-3</v>
      </c>
      <c r="AR74" s="5">
        <f t="shared" si="145"/>
        <v>3.4429096872318882E-4</v>
      </c>
      <c r="AS74" s="5">
        <f t="shared" si="146"/>
        <v>1.0115988340273555E-3</v>
      </c>
      <c r="AT74" s="5">
        <f t="shared" si="147"/>
        <v>1.486144415580457E-3</v>
      </c>
      <c r="AU74" s="5">
        <f t="shared" si="148"/>
        <v>1.455534315032799E-3</v>
      </c>
      <c r="AV74" s="5">
        <f t="shared" si="149"/>
        <v>1.0691660177977352E-3</v>
      </c>
      <c r="AW74" s="5">
        <f t="shared" si="150"/>
        <v>6.2187975084555369E-5</v>
      </c>
      <c r="AX74" s="5">
        <f t="shared" si="151"/>
        <v>1.4074356271701685E-2</v>
      </c>
      <c r="AY74" s="5">
        <f t="shared" si="152"/>
        <v>1.7068562065633112E-2</v>
      </c>
      <c r="AZ74" s="5">
        <f t="shared" si="153"/>
        <v>1.0349880497701271E-2</v>
      </c>
      <c r="BA74" s="5">
        <f t="shared" si="154"/>
        <v>4.1839113689363478E-3</v>
      </c>
      <c r="BB74" s="5">
        <f t="shared" si="155"/>
        <v>1.2685011928642135E-3</v>
      </c>
      <c r="BC74" s="5">
        <f t="shared" si="156"/>
        <v>3.0767291835954964E-4</v>
      </c>
      <c r="BD74" s="5">
        <f t="shared" si="157"/>
        <v>6.9589349296496336E-5</v>
      </c>
      <c r="BE74" s="5">
        <f t="shared" si="158"/>
        <v>2.0446805465192762E-4</v>
      </c>
      <c r="BF74" s="5">
        <f t="shared" si="159"/>
        <v>3.0038494249326578E-4</v>
      </c>
      <c r="BG74" s="5">
        <f t="shared" si="160"/>
        <v>2.9419791706267867E-4</v>
      </c>
      <c r="BH74" s="5">
        <f t="shared" si="161"/>
        <v>2.1610374429626859E-4</v>
      </c>
      <c r="BI74" s="5">
        <f t="shared" si="162"/>
        <v>1.2699159467921716E-4</v>
      </c>
      <c r="BJ74" s="8">
        <f t="shared" si="163"/>
        <v>0.69484223381320176</v>
      </c>
      <c r="BK74" s="8">
        <f t="shared" si="164"/>
        <v>0.16376005609757979</v>
      </c>
      <c r="BL74" s="8">
        <f t="shared" si="165"/>
        <v>0.12297368808655204</v>
      </c>
      <c r="BM74" s="8">
        <f t="shared" si="166"/>
        <v>0.75244245534262699</v>
      </c>
      <c r="BN74" s="8">
        <f t="shared" si="167"/>
        <v>0.21680901301275288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1.3612903225806501</v>
      </c>
      <c r="F75">
        <f>VLOOKUP(B75,home!$B$2:$E$405,3,FALSE)</f>
        <v>1.52</v>
      </c>
      <c r="G75">
        <f>VLOOKUP(C75,away!$B$2:$E$405,4,FALSE)</f>
        <v>0.73</v>
      </c>
      <c r="H75">
        <f>VLOOKUP(A75,away!$A$2:$E$405,3,FALSE)</f>
        <v>1.32903225806452</v>
      </c>
      <c r="I75">
        <f>VLOOKUP(C75,away!$B$2:$E$405,3,FALSE)</f>
        <v>1.01</v>
      </c>
      <c r="J75">
        <f>VLOOKUP(B75,home!$B$2:$E$405,4,FALSE)</f>
        <v>0.8</v>
      </c>
      <c r="K75" s="3">
        <f t="shared" si="112"/>
        <v>1.5104877419354892</v>
      </c>
      <c r="L75" s="3">
        <f t="shared" si="113"/>
        <v>1.0738580645161322</v>
      </c>
      <c r="M75" s="5">
        <f t="shared" si="114"/>
        <v>7.5445419367094493E-2</v>
      </c>
      <c r="N75" s="5">
        <f t="shared" si="115"/>
        <v>0.11395938113917857</v>
      </c>
      <c r="O75" s="5">
        <f t="shared" si="116"/>
        <v>8.1017672018156017E-2</v>
      </c>
      <c r="P75" s="5">
        <f t="shared" si="117"/>
        <v>0.12237620046357453</v>
      </c>
      <c r="Q75" s="5">
        <f t="shared" si="118"/>
        <v>8.6067124144641821E-2</v>
      </c>
      <c r="R75" s="5">
        <f t="shared" si="119"/>
        <v>4.3500740232509903E-2</v>
      </c>
      <c r="S75" s="5">
        <f t="shared" si="120"/>
        <v>4.9625061950522902E-2</v>
      </c>
      <c r="T75" s="5">
        <f t="shared" si="121"/>
        <v>9.2423875352434737E-2</v>
      </c>
      <c r="U75" s="5">
        <f t="shared" si="122"/>
        <v>6.5707334886326157E-2</v>
      </c>
      <c r="V75" s="5">
        <f t="shared" si="123"/>
        <v>8.9438115663538018E-3</v>
      </c>
      <c r="W75" s="5">
        <f t="shared" si="124"/>
        <v>4.3334445334707143E-2</v>
      </c>
      <c r="X75" s="5">
        <f t="shared" si="125"/>
        <v>4.653504359400875E-2</v>
      </c>
      <c r="Y75" s="5">
        <f t="shared" si="126"/>
        <v>2.4986015923018034E-2</v>
      </c>
      <c r="Z75" s="5">
        <f t="shared" si="127"/>
        <v>1.557120690370071E-2</v>
      </c>
      <c r="AA75" s="5">
        <f t="shared" si="128"/>
        <v>2.3520117155181184E-2</v>
      </c>
      <c r="AB75" s="5">
        <f t="shared" si="129"/>
        <v>1.7763424325893895E-2</v>
      </c>
      <c r="AC75" s="5">
        <f t="shared" si="130"/>
        <v>9.0670653561069595E-4</v>
      </c>
      <c r="AD75" s="5">
        <f t="shared" si="131"/>
        <v>1.6364037120412178E-2</v>
      </c>
      <c r="AE75" s="5">
        <f t="shared" si="132"/>
        <v>1.7572653229795964E-2</v>
      </c>
      <c r="AF75" s="5">
        <f t="shared" si="133"/>
        <v>9.4352676928809252E-3</v>
      </c>
      <c r="AG75" s="5">
        <f t="shared" si="134"/>
        <v>3.3773794342895676E-3</v>
      </c>
      <c r="AH75" s="5">
        <f t="shared" si="135"/>
        <v>4.1803165269470692E-3</v>
      </c>
      <c r="AI75" s="5">
        <f t="shared" si="136"/>
        <v>6.3143168713638842E-3</v>
      </c>
      <c r="AJ75" s="5">
        <f t="shared" si="137"/>
        <v>4.7688491164457987E-3</v>
      </c>
      <c r="AK75" s="5">
        <f t="shared" si="138"/>
        <v>2.401096044510422E-3</v>
      </c>
      <c r="AL75" s="5">
        <f t="shared" si="139"/>
        <v>5.8828913243166385E-5</v>
      </c>
      <c r="AM75" s="5">
        <f t="shared" si="140"/>
        <v>4.9435354957919802E-3</v>
      </c>
      <c r="AN75" s="5">
        <f t="shared" si="141"/>
        <v>5.3086554593779738E-3</v>
      </c>
      <c r="AO75" s="5">
        <f t="shared" si="142"/>
        <v>2.8503712383953143E-3</v>
      </c>
      <c r="AP75" s="5">
        <f t="shared" si="143"/>
        <v>1.0202980470718811E-3</v>
      </c>
      <c r="AQ75" s="5">
        <f t="shared" si="144"/>
        <v>2.7391382151454989E-4</v>
      </c>
      <c r="AR75" s="5">
        <f t="shared" si="145"/>
        <v>8.978133229384361E-4</v>
      </c>
      <c r="AS75" s="5">
        <f t="shared" si="146"/>
        <v>1.3561360188448764E-3</v>
      </c>
      <c r="AT75" s="5">
        <f t="shared" si="147"/>
        <v>1.0242134164311909E-3</v>
      </c>
      <c r="AU75" s="5">
        <f t="shared" si="148"/>
        <v>5.1568727021506075E-4</v>
      </c>
      <c r="AV75" s="5">
        <f t="shared" si="149"/>
        <v>1.9473482508300594E-4</v>
      </c>
      <c r="AW75" s="5">
        <f t="shared" si="150"/>
        <v>2.650650165559698E-6</v>
      </c>
      <c r="AX75" s="5">
        <f t="shared" si="151"/>
        <v>1.2445249613694601E-3</v>
      </c>
      <c r="AY75" s="5">
        <f t="shared" si="152"/>
        <v>1.3364431662582226E-3</v>
      </c>
      <c r="AZ75" s="5">
        <f t="shared" si="153"/>
        <v>7.1757513592693315E-4</v>
      </c>
      <c r="BA75" s="5">
        <f t="shared" si="154"/>
        <v>2.5685794887046564E-4</v>
      </c>
      <c r="BB75" s="5">
        <f t="shared" si="155"/>
        <v>6.8957244957405445E-5</v>
      </c>
      <c r="BC75" s="5">
        <f t="shared" si="156"/>
        <v>1.4810058720864853E-5</v>
      </c>
      <c r="BD75" s="5">
        <f t="shared" si="157"/>
        <v>1.6068734621124431E-4</v>
      </c>
      <c r="BE75" s="5">
        <f t="shared" si="158"/>
        <v>2.4271626673622856E-4</v>
      </c>
      <c r="BF75" s="5">
        <f t="shared" si="159"/>
        <v>1.8330997283670891E-4</v>
      </c>
      <c r="BG75" s="5">
        <f t="shared" si="160"/>
        <v>9.2295822314792102E-5</v>
      </c>
      <c r="BH75" s="5">
        <f t="shared" si="161"/>
        <v>3.4852927059587372E-5</v>
      </c>
      <c r="BI75" s="5">
        <f t="shared" si="162"/>
        <v>1.0528983818815682E-5</v>
      </c>
      <c r="BJ75" s="8">
        <f t="shared" si="163"/>
        <v>0.47209116554362268</v>
      </c>
      <c r="BK75" s="8">
        <f t="shared" si="164"/>
        <v>0.25869247196265788</v>
      </c>
      <c r="BL75" s="8">
        <f t="shared" si="165"/>
        <v>0.2538868433498242</v>
      </c>
      <c r="BM75" s="8">
        <f t="shared" si="166"/>
        <v>0.47654135787855756</v>
      </c>
      <c r="BN75" s="8">
        <f t="shared" si="167"/>
        <v>0.52236653736515537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1.3612903225806501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1.32903225806452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1.1976632258064559</v>
      </c>
      <c r="L76" s="3">
        <f t="shared" si="113"/>
        <v>0.93763225806451878</v>
      </c>
      <c r="M76" s="5">
        <f t="shared" si="114"/>
        <v>0.11820965616885079</v>
      </c>
      <c r="N76" s="5">
        <f t="shared" si="115"/>
        <v>0.14157535812865782</v>
      </c>
      <c r="O76" s="5">
        <f t="shared" si="116"/>
        <v>0.11083718683862991</v>
      </c>
      <c r="P76" s="5">
        <f t="shared" si="117"/>
        <v>0.13274562272846632</v>
      </c>
      <c r="Q76" s="5">
        <f t="shared" si="118"/>
        <v>8.47798000555363E-2</v>
      </c>
      <c r="R76" s="5">
        <f t="shared" si="119"/>
        <v>5.1962260886511756E-2</v>
      </c>
      <c r="S76" s="5">
        <f t="shared" si="120"/>
        <v>3.726726082427205E-2</v>
      </c>
      <c r="T76" s="5">
        <f t="shared" si="121"/>
        <v>7.94922753643309E-2</v>
      </c>
      <c r="U76" s="5">
        <f t="shared" si="122"/>
        <v>6.2233288993536293E-2</v>
      </c>
      <c r="V76" s="5">
        <f t="shared" si="123"/>
        <v>4.6499921371677862E-3</v>
      </c>
      <c r="W76" s="5">
        <f t="shared" si="124"/>
        <v>3.3845882939246653E-2</v>
      </c>
      <c r="X76" s="5">
        <f t="shared" si="125"/>
        <v>3.1734991646513201E-2</v>
      </c>
      <c r="Y76" s="5">
        <f t="shared" si="126"/>
        <v>1.4877875938589406E-2</v>
      </c>
      <c r="Z76" s="5">
        <f t="shared" si="127"/>
        <v>1.6240497336385884E-2</v>
      </c>
      <c r="AA76" s="5">
        <f t="shared" si="128"/>
        <v>1.945064642859707E-2</v>
      </c>
      <c r="AB76" s="5">
        <f t="shared" si="129"/>
        <v>1.1647661972847195E-2</v>
      </c>
      <c r="AC76" s="5">
        <f t="shared" si="130"/>
        <v>3.2636192863609375E-4</v>
      </c>
      <c r="AD76" s="5">
        <f t="shared" si="131"/>
        <v>1.013399233532147E-2</v>
      </c>
      <c r="AE76" s="5">
        <f t="shared" si="132"/>
        <v>9.5019581165759932E-3</v>
      </c>
      <c r="AF76" s="5">
        <f t="shared" si="133"/>
        <v>4.4546712224398152E-3</v>
      </c>
      <c r="AG76" s="5">
        <f t="shared" si="134"/>
        <v>1.3922811457437582E-3</v>
      </c>
      <c r="AH76" s="5">
        <f t="shared" si="135"/>
        <v>3.8069035474015737E-3</v>
      </c>
      <c r="AI76" s="5">
        <f t="shared" si="136"/>
        <v>4.559388382915008E-3</v>
      </c>
      <c r="AJ76" s="5">
        <f t="shared" si="137"/>
        <v>2.7303058991932352E-3</v>
      </c>
      <c r="AK76" s="5">
        <f t="shared" si="138"/>
        <v>1.0899956568887219E-3</v>
      </c>
      <c r="AL76" s="5">
        <f t="shared" si="139"/>
        <v>1.4659755845928106E-5</v>
      </c>
      <c r="AM76" s="5">
        <f t="shared" si="140"/>
        <v>2.4274219901237993E-3</v>
      </c>
      <c r="AN76" s="5">
        <f t="shared" si="141"/>
        <v>2.2760291618752456E-3</v>
      </c>
      <c r="AO76" s="5">
        <f t="shared" si="142"/>
        <v>1.0670391812348903E-3</v>
      </c>
      <c r="AP76" s="5">
        <f t="shared" si="143"/>
        <v>3.3349678564819523E-4</v>
      </c>
      <c r="AQ76" s="5">
        <f t="shared" si="144"/>
        <v>7.8174336046143997E-5</v>
      </c>
      <c r="AR76" s="5">
        <f t="shared" si="145"/>
        <v>7.1389511387679318E-4</v>
      </c>
      <c r="AS76" s="5">
        <f t="shared" si="146"/>
        <v>8.5500592497314717E-4</v>
      </c>
      <c r="AT76" s="5">
        <f t="shared" si="147"/>
        <v>5.120045770934861E-4</v>
      </c>
      <c r="AU76" s="5">
        <f t="shared" si="148"/>
        <v>2.0440301780981826E-4</v>
      </c>
      <c r="AV76" s="5">
        <f t="shared" si="149"/>
        <v>6.1201494418670405E-5</v>
      </c>
      <c r="AW76" s="5">
        <f t="shared" si="150"/>
        <v>4.5728977598997359E-7</v>
      </c>
      <c r="AX76" s="5">
        <f t="shared" si="151"/>
        <v>4.8453900851419936E-4</v>
      </c>
      <c r="AY76" s="5">
        <f t="shared" si="152"/>
        <v>4.5431940467351173E-4</v>
      </c>
      <c r="AZ76" s="5">
        <f t="shared" si="153"/>
        <v>2.1299226464327632E-4</v>
      </c>
      <c r="BA76" s="5">
        <f t="shared" si="154"/>
        <v>6.6569472682583591E-5</v>
      </c>
      <c r="BB76" s="5">
        <f t="shared" si="155"/>
        <v>1.5604421247383785E-5</v>
      </c>
      <c r="BC76" s="5">
        <f t="shared" si="156"/>
        <v>2.926241745994884E-6</v>
      </c>
      <c r="BD76" s="5">
        <f t="shared" si="157"/>
        <v>1.1156184794092067E-4</v>
      </c>
      <c r="BE76" s="5">
        <f t="shared" si="158"/>
        <v>1.3361352268185234E-4</v>
      </c>
      <c r="BF76" s="5">
        <f t="shared" si="159"/>
        <v>8.0012001293255683E-5</v>
      </c>
      <c r="BG76" s="5">
        <f t="shared" si="160"/>
        <v>3.1942477190703639E-5</v>
      </c>
      <c r="BH76" s="5">
        <f t="shared" si="161"/>
        <v>9.5640825681168252E-6</v>
      </c>
      <c r="BI76" s="5">
        <f t="shared" si="162"/>
        <v>2.2909099960820155E-6</v>
      </c>
      <c r="BJ76" s="8">
        <f t="shared" si="163"/>
        <v>0.41920819916139052</v>
      </c>
      <c r="BK76" s="8">
        <f t="shared" si="164"/>
        <v>0.29366787294791247</v>
      </c>
      <c r="BL76" s="8">
        <f t="shared" si="165"/>
        <v>0.27103313357636372</v>
      </c>
      <c r="BM76" s="8">
        <f t="shared" si="166"/>
        <v>0.3595859561005022</v>
      </c>
      <c r="BN76" s="8">
        <f t="shared" si="167"/>
        <v>0.64010988480665298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1.3612903225806501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1.32903225806452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1.6711200000000062</v>
      </c>
      <c r="L77" s="3">
        <f t="shared" si="113"/>
        <v>1.063225806451616</v>
      </c>
      <c r="M77" s="5">
        <f t="shared" si="114"/>
        <v>6.4936474233991709E-2</v>
      </c>
      <c r="N77" s="5">
        <f t="shared" si="115"/>
        <v>0.10851664082190864</v>
      </c>
      <c r="O77" s="5">
        <f t="shared" si="116"/>
        <v>6.9042135185560419E-2</v>
      </c>
      <c r="P77" s="5">
        <f t="shared" si="117"/>
        <v>0.11537769295129417</v>
      </c>
      <c r="Q77" s="5">
        <f t="shared" si="118"/>
        <v>9.0672164405154326E-2</v>
      </c>
      <c r="R77" s="5">
        <f t="shared" si="119"/>
        <v>3.6703689930904483E-2</v>
      </c>
      <c r="S77" s="5">
        <f t="shared" si="120"/>
        <v>5.1250134026351236E-2</v>
      </c>
      <c r="T77" s="5">
        <f t="shared" si="121"/>
        <v>9.6404985122383727E-2</v>
      </c>
      <c r="U77" s="5">
        <f t="shared" si="122"/>
        <v>6.1336270317333332E-2</v>
      </c>
      <c r="V77" s="5">
        <f t="shared" si="123"/>
        <v>1.0117789556225389E-2</v>
      </c>
      <c r="W77" s="5">
        <f t="shared" si="124"/>
        <v>5.0508022460247333E-2</v>
      </c>
      <c r="X77" s="5">
        <f t="shared" si="125"/>
        <v>5.3701432912572809E-2</v>
      </c>
      <c r="Y77" s="5">
        <f t="shared" si="126"/>
        <v>2.8548374658038788E-2</v>
      </c>
      <c r="Z77" s="5">
        <f t="shared" si="127"/>
        <v>1.3008103442178658E-2</v>
      </c>
      <c r="AA77" s="5">
        <f t="shared" si="128"/>
        <v>2.1738101824293681E-2</v>
      </c>
      <c r="AB77" s="5">
        <f t="shared" si="129"/>
        <v>1.8163488360306897E-2</v>
      </c>
      <c r="AC77" s="5">
        <f t="shared" si="130"/>
        <v>1.1235665611416432E-3</v>
      </c>
      <c r="AD77" s="5">
        <f t="shared" si="131"/>
        <v>2.1101241623442214E-2</v>
      </c>
      <c r="AE77" s="5">
        <f t="shared" si="132"/>
        <v>2.2435384642214756E-2</v>
      </c>
      <c r="AF77" s="5">
        <f t="shared" si="133"/>
        <v>1.1926939964635491E-2</v>
      </c>
      <c r="AG77" s="5">
        <f t="shared" si="134"/>
        <v>4.2270101207998595E-3</v>
      </c>
      <c r="AH77" s="5">
        <f t="shared" si="135"/>
        <v>3.4576378181791112E-3</v>
      </c>
      <c r="AI77" s="5">
        <f t="shared" si="136"/>
        <v>5.7781277107154978E-3</v>
      </c>
      <c r="AJ77" s="5">
        <f t="shared" si="137"/>
        <v>4.8279723899654599E-3</v>
      </c>
      <c r="AK77" s="5">
        <f t="shared" si="138"/>
        <v>2.6893737401063691E-3</v>
      </c>
      <c r="AL77" s="5">
        <f t="shared" si="139"/>
        <v>7.9853129835548341E-5</v>
      </c>
      <c r="AM77" s="5">
        <f t="shared" si="140"/>
        <v>7.0525413803533736E-3</v>
      </c>
      <c r="AN77" s="5">
        <f t="shared" si="141"/>
        <v>7.4984439966596095E-3</v>
      </c>
      <c r="AO77" s="5">
        <f t="shared" si="142"/>
        <v>3.9862695827403453E-3</v>
      </c>
      <c r="AP77" s="5">
        <f t="shared" si="143"/>
        <v>1.412768230614217E-3</v>
      </c>
      <c r="AQ77" s="5">
        <f t="shared" si="144"/>
        <v>3.7552291033100582E-4</v>
      </c>
      <c r="AR77" s="5">
        <f t="shared" si="145"/>
        <v>7.3524995153021854E-4</v>
      </c>
      <c r="AS77" s="5">
        <f t="shared" si="146"/>
        <v>1.2286908990011836E-3</v>
      </c>
      <c r="AT77" s="5">
        <f t="shared" si="147"/>
        <v>1.0266449675694329E-3</v>
      </c>
      <c r="AU77" s="5">
        <f t="shared" si="148"/>
        <v>5.718823127348788E-4</v>
      </c>
      <c r="AV77" s="5">
        <f t="shared" si="149"/>
        <v>2.3892099261437857E-4</v>
      </c>
      <c r="AW77" s="5">
        <f t="shared" si="150"/>
        <v>3.9411465864001676E-6</v>
      </c>
      <c r="AX77" s="5">
        <f t="shared" si="151"/>
        <v>1.9642738252560292E-3</v>
      </c>
      <c r="AY77" s="5">
        <f t="shared" si="152"/>
        <v>2.0884666219496426E-3</v>
      </c>
      <c r="AZ77" s="5">
        <f t="shared" si="153"/>
        <v>1.1102558041848453E-3</v>
      </c>
      <c r="BA77" s="5">
        <f t="shared" si="154"/>
        <v>3.9348420759067321E-4</v>
      </c>
      <c r="BB77" s="5">
        <f t="shared" si="155"/>
        <v>1.0459064098539214E-4</v>
      </c>
      <c r="BC77" s="5">
        <f t="shared" si="156"/>
        <v>2.2240693721797008E-5</v>
      </c>
      <c r="BD77" s="5">
        <f t="shared" si="157"/>
        <v>1.3028945377653798E-4</v>
      </c>
      <c r="BE77" s="5">
        <f t="shared" si="158"/>
        <v>2.1772931199504897E-4</v>
      </c>
      <c r="BF77" s="5">
        <f t="shared" si="159"/>
        <v>1.8192590393058383E-4</v>
      </c>
      <c r="BG77" s="5">
        <f t="shared" si="160"/>
        <v>1.0134000552549274E-4</v>
      </c>
      <c r="BH77" s="5">
        <f t="shared" si="161"/>
        <v>4.2337827508440526E-5</v>
      </c>
      <c r="BI77" s="5">
        <f t="shared" si="162"/>
        <v>1.4150318061181073E-5</v>
      </c>
      <c r="BJ77" s="8">
        <f t="shared" si="163"/>
        <v>0.51405105462578493</v>
      </c>
      <c r="BK77" s="8">
        <f t="shared" si="164"/>
        <v>0.24497397708078933</v>
      </c>
      <c r="BL77" s="8">
        <f t="shared" si="165"/>
        <v>0.22822595922161268</v>
      </c>
      <c r="BM77" s="8">
        <f t="shared" si="166"/>
        <v>0.51292577136618855</v>
      </c>
      <c r="BN77" s="8">
        <f t="shared" si="167"/>
        <v>0.48524879752881372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1.3612903225806501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1.32903225806452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0.94868322580645503</v>
      </c>
      <c r="L78" s="3">
        <f t="shared" si="113"/>
        <v>1.9104838709677474</v>
      </c>
      <c r="M78" s="5">
        <f t="shared" si="114"/>
        <v>5.7316479470611158E-2</v>
      </c>
      <c r="N78" s="5">
        <f t="shared" si="115"/>
        <v>5.4375182636048847E-2</v>
      </c>
      <c r="O78" s="5">
        <f t="shared" si="116"/>
        <v>0.10950220956925662</v>
      </c>
      <c r="P78" s="5">
        <f t="shared" si="117"/>
        <v>0.10388290940709684</v>
      </c>
      <c r="Q78" s="5">
        <f t="shared" si="118"/>
        <v>2.5792411833490975E-2</v>
      </c>
      <c r="R78" s="5">
        <f t="shared" si="119"/>
        <v>0.1046011026086975</v>
      </c>
      <c r="S78" s="5">
        <f t="shared" si="120"/>
        <v>4.7070489004896403E-2</v>
      </c>
      <c r="T78" s="5">
        <f t="shared" si="121"/>
        <v>4.9275986801242171E-2</v>
      </c>
      <c r="U78" s="5">
        <f t="shared" si="122"/>
        <v>9.9233311445731123E-2</v>
      </c>
      <c r="V78" s="5">
        <f t="shared" si="123"/>
        <v>9.4791806052735676E-3</v>
      </c>
      <c r="W78" s="5">
        <f t="shared" si="124"/>
        <v>8.156276153174935E-3</v>
      </c>
      <c r="X78" s="5">
        <f t="shared" si="125"/>
        <v>1.5582434037799577E-2</v>
      </c>
      <c r="Y78" s="5">
        <f t="shared" si="126"/>
        <v>1.4884994449817465E-2</v>
      </c>
      <c r="Z78" s="5">
        <f t="shared" si="127"/>
        <v>6.661290647311964E-2</v>
      </c>
      <c r="AA78" s="5">
        <f t="shared" si="128"/>
        <v>6.3194546993262823E-2</v>
      </c>
      <c r="AB78" s="5">
        <f t="shared" si="129"/>
        <v>2.9975803347473087E-2</v>
      </c>
      <c r="AC78" s="5">
        <f t="shared" si="130"/>
        <v>1.0737802517337726E-3</v>
      </c>
      <c r="AD78" s="5">
        <f t="shared" si="131"/>
        <v>1.934430592890565E-3</v>
      </c>
      <c r="AE78" s="5">
        <f t="shared" si="132"/>
        <v>3.6956984472240012E-3</v>
      </c>
      <c r="AF78" s="5">
        <f t="shared" si="133"/>
        <v>3.5302861376910028E-3</v>
      </c>
      <c r="AG78" s="5">
        <f t="shared" si="134"/>
        <v>2.248184908653228E-3</v>
      </c>
      <c r="AH78" s="5">
        <f t="shared" si="135"/>
        <v>3.1815720853794527E-2</v>
      </c>
      <c r="AI78" s="5">
        <f t="shared" si="136"/>
        <v>3.0183040690935491E-2</v>
      </c>
      <c r="AJ78" s="5">
        <f t="shared" si="137"/>
        <v>1.4317072203662084E-2</v>
      </c>
      <c r="AK78" s="5">
        <f t="shared" si="138"/>
        <v>4.5274554140913598E-3</v>
      </c>
      <c r="AL78" s="5">
        <f t="shared" si="139"/>
        <v>7.7846663049976618E-5</v>
      </c>
      <c r="AM78" s="5">
        <f t="shared" si="140"/>
        <v>3.6703237099242308E-4</v>
      </c>
      <c r="AN78" s="5">
        <f t="shared" si="141"/>
        <v>7.0120942490407476E-4</v>
      </c>
      <c r="AO78" s="5">
        <f t="shared" si="142"/>
        <v>6.6982464822490265E-4</v>
      </c>
      <c r="AP78" s="5">
        <f t="shared" si="143"/>
        <v>4.2656306227010718E-4</v>
      </c>
      <c r="AQ78" s="5">
        <f t="shared" si="144"/>
        <v>2.0373546260441265E-4</v>
      </c>
      <c r="AR78" s="5">
        <f t="shared" si="145"/>
        <v>1.2156684306877334E-2</v>
      </c>
      <c r="AS78" s="5">
        <f t="shared" si="146"/>
        <v>1.1532842483359097E-2</v>
      </c>
      <c r="AT78" s="5">
        <f t="shared" si="147"/>
        <v>5.470507104915417E-3</v>
      </c>
      <c r="AU78" s="5">
        <f t="shared" si="148"/>
        <v>1.7299261090294299E-3</v>
      </c>
      <c r="AV78" s="5">
        <f t="shared" si="149"/>
        <v>4.1028797038021218E-4</v>
      </c>
      <c r="AW78" s="5">
        <f t="shared" si="150"/>
        <v>3.9192421524017148E-6</v>
      </c>
      <c r="AX78" s="5">
        <f t="shared" si="151"/>
        <v>5.8032908948080556E-5</v>
      </c>
      <c r="AY78" s="5">
        <f t="shared" si="152"/>
        <v>1.1087093653064775E-4</v>
      </c>
      <c r="AZ78" s="5">
        <f t="shared" si="153"/>
        <v>1.0590856800044571E-4</v>
      </c>
      <c r="BA78" s="5">
        <f t="shared" si="154"/>
        <v>6.7445536987380806E-5</v>
      </c>
      <c r="BB78" s="5">
        <f t="shared" si="155"/>
        <v>3.2213402645787417E-5</v>
      </c>
      <c r="BC78" s="5">
        <f t="shared" si="156"/>
        <v>1.2308637236753326E-5</v>
      </c>
      <c r="BD78" s="5">
        <f t="shared" si="157"/>
        <v>3.8708582154559855E-3</v>
      </c>
      <c r="BE78" s="5">
        <f t="shared" si="158"/>
        <v>3.672218258478202E-3</v>
      </c>
      <c r="BF78" s="5">
        <f t="shared" si="159"/>
        <v>1.7418859316592312E-3</v>
      </c>
      <c r="BG78" s="5">
        <f t="shared" si="160"/>
        <v>5.5083265487778732E-4</v>
      </c>
      <c r="BH78" s="5">
        <f t="shared" si="161"/>
        <v>1.3064142497724824E-4</v>
      </c>
      <c r="BI78" s="5">
        <f t="shared" si="162"/>
        <v>2.4787465694273581E-5</v>
      </c>
      <c r="BJ78" s="8">
        <f t="shared" si="163"/>
        <v>0.18223103095737769</v>
      </c>
      <c r="BK78" s="8">
        <f t="shared" si="164"/>
        <v>0.21901155633919234</v>
      </c>
      <c r="BL78" s="8">
        <f t="shared" si="165"/>
        <v>0.5286417350526087</v>
      </c>
      <c r="BM78" s="8">
        <f t="shared" si="166"/>
        <v>0.54091998160271837</v>
      </c>
      <c r="BN78" s="8">
        <f t="shared" si="167"/>
        <v>0.45547029552520191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1.3612903225806501</v>
      </c>
      <c r="F79">
        <f>VLOOKUP(B79,home!$B$2:$E$405,3,FALSE)</f>
        <v>0.69</v>
      </c>
      <c r="G79">
        <f>VLOOKUP(C79,away!$B$2:$E$405,4,FALSE)</f>
        <v>0.54</v>
      </c>
      <c r="H79">
        <f>VLOOKUP(A79,away!$A$2:$E$405,3,FALSE)</f>
        <v>1.32903225806452</v>
      </c>
      <c r="I79">
        <f>VLOOKUP(C79,away!$B$2:$E$405,3,FALSE)</f>
        <v>1.57</v>
      </c>
      <c r="J79">
        <f>VLOOKUP(B79,home!$B$2:$E$405,4,FALSE)</f>
        <v>0.85</v>
      </c>
      <c r="K79" s="3">
        <f t="shared" si="112"/>
        <v>0.50721677419355027</v>
      </c>
      <c r="L79" s="3">
        <f t="shared" si="113"/>
        <v>1.7735935483871019</v>
      </c>
      <c r="M79" s="5">
        <f t="shared" si="114"/>
        <v>0.10220135708518831</v>
      </c>
      <c r="N79" s="5">
        <f t="shared" si="115"/>
        <v>5.1838242658952344E-2</v>
      </c>
      <c r="O79" s="5">
        <f t="shared" si="116"/>
        <v>0.18126366756269641</v>
      </c>
      <c r="P79" s="5">
        <f t="shared" si="117"/>
        <v>9.1939972739642925E-2</v>
      </c>
      <c r="Q79" s="5">
        <f t="shared" si="118"/>
        <v>1.3146613110668151E-2</v>
      </c>
      <c r="R79" s="5">
        <f t="shared" si="119"/>
        <v>0.16074403567309145</v>
      </c>
      <c r="S79" s="5">
        <f t="shared" si="120"/>
        <v>2.067721708509326E-2</v>
      </c>
      <c r="T79" s="5">
        <f t="shared" si="121"/>
        <v>2.3316748196222318E-2</v>
      </c>
      <c r="U79" s="5">
        <f t="shared" si="122"/>
        <v>8.1532071244958385E-2</v>
      </c>
      <c r="V79" s="5">
        <f t="shared" si="123"/>
        <v>2.0667944463904978E-3</v>
      </c>
      <c r="W79" s="5">
        <f t="shared" si="124"/>
        <v>2.2227275645212452E-3</v>
      </c>
      <c r="X79" s="5">
        <f t="shared" si="125"/>
        <v>3.9422152682570561E-3</v>
      </c>
      <c r="Y79" s="5">
        <f t="shared" si="126"/>
        <v>3.495943783066923E-3</v>
      </c>
      <c r="Z79" s="5">
        <f t="shared" si="127"/>
        <v>9.5031528203833718E-2</v>
      </c>
      <c r="AA79" s="5">
        <f t="shared" si="128"/>
        <v>4.8201585182231915E-2</v>
      </c>
      <c r="AB79" s="5">
        <f t="shared" si="129"/>
        <v>1.2224326273573654E-2</v>
      </c>
      <c r="AC79" s="5">
        <f t="shared" si="130"/>
        <v>1.162050525055643E-4</v>
      </c>
      <c r="AD79" s="5">
        <f t="shared" si="131"/>
        <v>2.8185117629688801E-4</v>
      </c>
      <c r="AE79" s="5">
        <f t="shared" si="132"/>
        <v>4.9988942788547618E-4</v>
      </c>
      <c r="AF79" s="5">
        <f t="shared" si="133"/>
        <v>4.4330033210230018E-4</v>
      </c>
      <c r="AG79" s="5">
        <f t="shared" si="134"/>
        <v>2.6207820300483311E-4</v>
      </c>
      <c r="AH79" s="5">
        <f t="shared" si="135"/>
        <v>4.2136826328921601E-2</v>
      </c>
      <c r="AI79" s="5">
        <f t="shared" si="136"/>
        <v>2.1372505125309464E-2</v>
      </c>
      <c r="AJ79" s="5">
        <f t="shared" si="137"/>
        <v>5.4202465530472947E-3</v>
      </c>
      <c r="AK79" s="5">
        <f t="shared" si="138"/>
        <v>9.1641332399011971E-4</v>
      </c>
      <c r="AL79" s="5">
        <f t="shared" si="139"/>
        <v>4.1815058681324457E-6</v>
      </c>
      <c r="AM79" s="5">
        <f t="shared" si="140"/>
        <v>2.859192888879304E-5</v>
      </c>
      <c r="AN79" s="5">
        <f t="shared" si="141"/>
        <v>5.0710460613106129E-5</v>
      </c>
      <c r="AO79" s="5">
        <f t="shared" si="142"/>
        <v>4.4969872889571655E-5</v>
      </c>
      <c r="AP79" s="5">
        <f t="shared" si="143"/>
        <v>2.6586092142910776E-5</v>
      </c>
      <c r="AQ79" s="5">
        <f t="shared" si="144"/>
        <v>1.1788230375372895E-5</v>
      </c>
      <c r="AR79" s="5">
        <f t="shared" si="145"/>
        <v>1.4946720665296623E-2</v>
      </c>
      <c r="AS79" s="5">
        <f t="shared" si="146"/>
        <v>7.5812274406238276E-3</v>
      </c>
      <c r="AT79" s="5">
        <f t="shared" si="147"/>
        <v>1.9226628634304219E-3</v>
      </c>
      <c r="AU79" s="5">
        <f t="shared" si="148"/>
        <v>3.2506895181697102E-4</v>
      </c>
      <c r="AV79" s="5">
        <f t="shared" si="149"/>
        <v>4.1220106282770659E-5</v>
      </c>
      <c r="AW79" s="5">
        <f t="shared" si="150"/>
        <v>1.0449076718399245E-7</v>
      </c>
      <c r="AX79" s="5">
        <f t="shared" si="151"/>
        <v>2.417050989824164E-6</v>
      </c>
      <c r="AY79" s="5">
        <f t="shared" si="152"/>
        <v>4.2868660416747951E-6</v>
      </c>
      <c r="AZ79" s="5">
        <f t="shared" si="153"/>
        <v>3.8015789771570869E-6</v>
      </c>
      <c r="BA79" s="5">
        <f t="shared" si="154"/>
        <v>2.2474853158566157E-6</v>
      </c>
      <c r="BB79" s="5">
        <f t="shared" si="155"/>
        <v>9.9653136407451049E-7</v>
      </c>
      <c r="BC79" s="5">
        <f t="shared" si="156"/>
        <v>3.5348831961759E-7</v>
      </c>
      <c r="BD79" s="5">
        <f t="shared" si="157"/>
        <v>4.4182345569190387E-3</v>
      </c>
      <c r="BE79" s="5">
        <f t="shared" si="158"/>
        <v>2.241002679590944E-3</v>
      </c>
      <c r="BF79" s="5">
        <f t="shared" si="159"/>
        <v>5.6833707505061061E-4</v>
      </c>
      <c r="BG79" s="5">
        <f t="shared" si="160"/>
        <v>9.6090032620589481E-5</v>
      </c>
      <c r="BH79" s="5">
        <f t="shared" si="161"/>
        <v>1.2184619094492099E-5</v>
      </c>
      <c r="BI79" s="5">
        <f t="shared" si="162"/>
        <v>1.2360486383770842E-6</v>
      </c>
      <c r="BJ79" s="8">
        <f t="shared" si="163"/>
        <v>9.9626359306895507E-2</v>
      </c>
      <c r="BK79" s="8">
        <f t="shared" si="164"/>
        <v>0.21701001478073037</v>
      </c>
      <c r="BL79" s="8">
        <f t="shared" si="165"/>
        <v>0.58596566230718505</v>
      </c>
      <c r="BM79" s="8">
        <f t="shared" si="166"/>
        <v>0.39649549339313039</v>
      </c>
      <c r="BN79" s="8">
        <f t="shared" si="167"/>
        <v>0.60113388883023966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1.3612903225806501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1.32903225806452</v>
      </c>
      <c r="I80">
        <f>VLOOKUP(C80,away!$B$2:$E$405,3,FALSE)</f>
        <v>0.73</v>
      </c>
      <c r="J80">
        <f>VLOOKUP(B80,home!$B$2:$E$405,4,FALSE)</f>
        <v>0.47</v>
      </c>
      <c r="K80" s="3">
        <f t="shared" si="112"/>
        <v>1.3776258064516178</v>
      </c>
      <c r="L80" s="3">
        <f t="shared" si="113"/>
        <v>0.45599096774193676</v>
      </c>
      <c r="M80" s="5">
        <f t="shared" si="114"/>
        <v>0.15983443604859357</v>
      </c>
      <c r="N80" s="5">
        <f t="shared" si="115"/>
        <v>0.22019204386018323</v>
      </c>
      <c r="O80" s="5">
        <f t="shared" si="116"/>
        <v>7.2883059172284895E-2</v>
      </c>
      <c r="P80" s="5">
        <f t="shared" si="117"/>
        <v>0.10040558316887996</v>
      </c>
      <c r="Q80" s="5">
        <f t="shared" si="118"/>
        <v>0.15167112099855748</v>
      </c>
      <c r="R80" s="5">
        <f t="shared" si="119"/>
        <v>1.6617008341981512E-2</v>
      </c>
      <c r="S80" s="5">
        <f t="shared" si="120"/>
        <v>1.5768318424851064E-2</v>
      </c>
      <c r="T80" s="5">
        <f t="shared" si="121"/>
        <v>6.9160661242636617E-2</v>
      </c>
      <c r="U80" s="5">
        <f t="shared" si="122"/>
        <v>2.2892019517935541E-2</v>
      </c>
      <c r="V80" s="5">
        <f t="shared" si="123"/>
        <v>1.1006022135433148E-3</v>
      </c>
      <c r="W80" s="5">
        <f t="shared" si="124"/>
        <v>6.9648683460352856E-2</v>
      </c>
      <c r="X80" s="5">
        <f t="shared" si="125"/>
        <v>3.1759170573038134E-2</v>
      </c>
      <c r="Y80" s="5">
        <f t="shared" si="126"/>
        <v>7.2409474621404476E-3</v>
      </c>
      <c r="Z80" s="5">
        <f t="shared" si="127"/>
        <v>2.5257352382786623E-3</v>
      </c>
      <c r="AA80" s="5">
        <f t="shared" si="128"/>
        <v>3.4795180445169114E-3</v>
      </c>
      <c r="AB80" s="5">
        <f t="shared" si="129"/>
        <v>2.3967369260702834E-3</v>
      </c>
      <c r="AC80" s="5">
        <f t="shared" si="130"/>
        <v>4.3211357412906031E-5</v>
      </c>
      <c r="AD80" s="5">
        <f t="shared" si="131"/>
        <v>2.3987455930090544E-2</v>
      </c>
      <c r="AE80" s="5">
        <f t="shared" si="132"/>
        <v>1.0938063243229049E-2</v>
      </c>
      <c r="AF80" s="5">
        <f t="shared" si="133"/>
        <v>2.4938290217512604E-3</v>
      </c>
      <c r="AG80" s="5">
        <f t="shared" si="134"/>
        <v>3.7905450300376161E-4</v>
      </c>
      <c r="AH80" s="5">
        <f t="shared" si="135"/>
        <v>2.8792811389064958E-4</v>
      </c>
      <c r="AI80" s="5">
        <f t="shared" si="136"/>
        <v>3.966572000986994E-4</v>
      </c>
      <c r="AJ80" s="5">
        <f t="shared" si="137"/>
        <v>2.732225975854058E-4</v>
      </c>
      <c r="AK80" s="5">
        <f t="shared" si="138"/>
        <v>1.2546616711313347E-4</v>
      </c>
      <c r="AL80" s="5">
        <f t="shared" si="139"/>
        <v>1.0857889320528332E-6</v>
      </c>
      <c r="AM80" s="5">
        <f t="shared" si="140"/>
        <v>6.6091476640827203E-3</v>
      </c>
      <c r="AN80" s="5">
        <f t="shared" si="141"/>
        <v>3.0137116392944408E-3</v>
      </c>
      <c r="AO80" s="5">
        <f t="shared" si="142"/>
        <v>6.8711264344850534E-4</v>
      </c>
      <c r="AP80" s="5">
        <f t="shared" si="143"/>
        <v>1.0443905307793478E-4</v>
      </c>
      <c r="AQ80" s="5">
        <f t="shared" si="144"/>
        <v>1.1905816220764744E-5</v>
      </c>
      <c r="AR80" s="5">
        <f t="shared" si="145"/>
        <v>2.6258523858621587E-5</v>
      </c>
      <c r="AS80" s="5">
        <f t="shared" si="146"/>
        <v>3.6174420106962614E-5</v>
      </c>
      <c r="AT80" s="5">
        <f t="shared" si="147"/>
        <v>2.4917407336386997E-5</v>
      </c>
      <c r="AU80" s="5">
        <f t="shared" si="148"/>
        <v>1.144228779215786E-5</v>
      </c>
      <c r="AV80" s="5">
        <f t="shared" si="149"/>
        <v>3.9407977368307478E-6</v>
      </c>
      <c r="AW80" s="5">
        <f t="shared" si="150"/>
        <v>1.894656218025774E-8</v>
      </c>
      <c r="AX80" s="5">
        <f t="shared" si="151"/>
        <v>1.5174887301149618E-3</v>
      </c>
      <c r="AY80" s="5">
        <f t="shared" si="152"/>
        <v>6.9196115458260415E-4</v>
      </c>
      <c r="AZ80" s="5">
        <f t="shared" si="153"/>
        <v>1.5776401825897475E-4</v>
      </c>
      <c r="BA80" s="5">
        <f t="shared" si="154"/>
        <v>2.3979655786922167E-5</v>
      </c>
      <c r="BB80" s="5">
        <f t="shared" si="155"/>
        <v>2.733626612099293E-6</v>
      </c>
      <c r="BC80" s="5">
        <f t="shared" si="156"/>
        <v>2.4930180885925382E-7</v>
      </c>
      <c r="BD80" s="5">
        <f t="shared" si="157"/>
        <v>1.995608284294598E-6</v>
      </c>
      <c r="BE80" s="5">
        <f t="shared" si="158"/>
        <v>2.749201472012875E-6</v>
      </c>
      <c r="BF80" s="5">
        <f t="shared" si="159"/>
        <v>1.8936854474898561E-6</v>
      </c>
      <c r="BG80" s="5">
        <f t="shared" si="160"/>
        <v>8.6959664725463506E-7</v>
      </c>
      <c r="BH80" s="5">
        <f t="shared" si="161"/>
        <v>2.9949469561544776E-7</v>
      </c>
      <c r="BI80" s="5">
        <f t="shared" si="162"/>
        <v>8.2518324315042532E-8</v>
      </c>
      <c r="BJ80" s="8">
        <f t="shared" si="163"/>
        <v>0.60029152359827198</v>
      </c>
      <c r="BK80" s="8">
        <f t="shared" si="164"/>
        <v>0.27784519815679543</v>
      </c>
      <c r="BL80" s="8">
        <f t="shared" si="165"/>
        <v>0.11946223962317896</v>
      </c>
      <c r="BM80" s="8">
        <f t="shared" si="166"/>
        <v>0.27782950281802415</v>
      </c>
      <c r="BN80" s="8">
        <f t="shared" si="167"/>
        <v>0.72160325159048067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1.3612903225806501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1.32903225806452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2.4797264516129123</v>
      </c>
      <c r="L81" s="3">
        <f t="shared" si="113"/>
        <v>1.2930154838709713</v>
      </c>
      <c r="M81" s="5">
        <f t="shared" si="114"/>
        <v>2.2988942592903575E-2</v>
      </c>
      <c r="N81" s="5">
        <f t="shared" si="115"/>
        <v>5.7006289042233732E-2</v>
      </c>
      <c r="O81" s="5">
        <f t="shared" si="116"/>
        <v>2.97250587304452E-2</v>
      </c>
      <c r="P81" s="5">
        <f t="shared" si="117"/>
        <v>7.3710014409632291E-2</v>
      </c>
      <c r="Q81" s="5">
        <f t="shared" si="118"/>
        <v>7.0680001423159167E-2</v>
      </c>
      <c r="R81" s="5">
        <f t="shared" si="119"/>
        <v>1.9217480598719822E-2</v>
      </c>
      <c r="S81" s="5">
        <f t="shared" si="120"/>
        <v>5.9084559917355214E-2</v>
      </c>
      <c r="T81" s="5">
        <f t="shared" si="121"/>
        <v>9.1390336240167083E-2</v>
      </c>
      <c r="U81" s="5">
        <f t="shared" si="122"/>
        <v>4.7654094974003497E-2</v>
      </c>
      <c r="V81" s="5">
        <f t="shared" si="123"/>
        <v>2.1049364857305165E-2</v>
      </c>
      <c r="W81" s="5">
        <f t="shared" si="124"/>
        <v>5.8422356376348676E-2</v>
      </c>
      <c r="X81" s="5">
        <f t="shared" si="125"/>
        <v>7.5541011398846808E-2</v>
      </c>
      <c r="Y81" s="5">
        <f t="shared" si="126"/>
        <v>4.8837848702991245E-2</v>
      </c>
      <c r="Z81" s="5">
        <f t="shared" si="127"/>
        <v>8.2828333250449023E-3</v>
      </c>
      <c r="AA81" s="5">
        <f t="shared" si="128"/>
        <v>2.0539160890414777E-2</v>
      </c>
      <c r="AB81" s="5">
        <f t="shared" si="129"/>
        <v>2.5465750276947478E-2</v>
      </c>
      <c r="AC81" s="5">
        <f t="shared" si="130"/>
        <v>4.2181936508046405E-3</v>
      </c>
      <c r="AD81" s="5">
        <f t="shared" si="131"/>
        <v>3.6217865617997023E-2</v>
      </c>
      <c r="AE81" s="5">
        <f t="shared" si="132"/>
        <v>4.6830261036828233E-2</v>
      </c>
      <c r="AF81" s="5">
        <f t="shared" si="133"/>
        <v>3.0276126317169184E-2</v>
      </c>
      <c r="AG81" s="5">
        <f t="shared" si="134"/>
        <v>1.3049166706577716E-2</v>
      </c>
      <c r="AH81" s="5">
        <f t="shared" si="135"/>
        <v>2.6774579349013866E-3</v>
      </c>
      <c r="AI81" s="5">
        <f t="shared" si="136"/>
        <v>6.6393632642558513E-3</v>
      </c>
      <c r="AJ81" s="5">
        <f t="shared" si="137"/>
        <v>8.2319023541211449E-3</v>
      </c>
      <c r="AK81" s="5">
        <f t="shared" si="138"/>
        <v>6.804288671536267E-3</v>
      </c>
      <c r="AL81" s="5">
        <f t="shared" si="139"/>
        <v>5.409959392902356E-4</v>
      </c>
      <c r="AM81" s="5">
        <f t="shared" si="140"/>
        <v>1.7962079878781803E-2</v>
      </c>
      <c r="AN81" s="5">
        <f t="shared" si="141"/>
        <v>2.3225247405792092E-2</v>
      </c>
      <c r="AO81" s="5">
        <f t="shared" si="142"/>
        <v>1.5015302256211643E-2</v>
      </c>
      <c r="AP81" s="5">
        <f t="shared" si="143"/>
        <v>6.4716727707614602E-3</v>
      </c>
      <c r="AQ81" s="5">
        <f t="shared" si="144"/>
        <v>2.0919932747851806E-3</v>
      </c>
      <c r="AR81" s="5">
        <f t="shared" si="145"/>
        <v>6.9239891344813754E-4</v>
      </c>
      <c r="AS81" s="5">
        <f t="shared" si="146"/>
        <v>1.7169599007453862E-3</v>
      </c>
      <c r="AT81" s="5">
        <f t="shared" si="147"/>
        <v>2.1287954411185078E-3</v>
      </c>
      <c r="AU81" s="5">
        <f t="shared" si="148"/>
        <v>1.7596101218048468E-3</v>
      </c>
      <c r="AV81" s="5">
        <f t="shared" si="149"/>
        <v>1.0908379408913242E-3</v>
      </c>
      <c r="AW81" s="5">
        <f t="shared" si="150"/>
        <v>4.8183573375045721E-5</v>
      </c>
      <c r="AX81" s="5">
        <f t="shared" si="151"/>
        <v>7.4235074335665492E-3</v>
      </c>
      <c r="AY81" s="5">
        <f t="shared" si="152"/>
        <v>9.598710056232803E-3</v>
      </c>
      <c r="AZ81" s="5">
        <f t="shared" si="153"/>
        <v>6.2056403639485103E-3</v>
      </c>
      <c r="BA81" s="5">
        <f t="shared" si="154"/>
        <v>2.6746630259733705E-3</v>
      </c>
      <c r="BB81" s="5">
        <f t="shared" si="155"/>
        <v>8.6459517668018872E-4</v>
      </c>
      <c r="BC81" s="5">
        <f t="shared" si="156"/>
        <v>2.2358699014552843E-4</v>
      </c>
      <c r="BD81" s="5">
        <f t="shared" si="157"/>
        <v>1.4921375268397961E-4</v>
      </c>
      <c r="BE81" s="5">
        <f t="shared" si="158"/>
        <v>3.7000928947489146E-4</v>
      </c>
      <c r="BF81" s="5">
        <f t="shared" si="159"/>
        <v>4.5876091122669388E-4</v>
      </c>
      <c r="BG81" s="5">
        <f t="shared" si="160"/>
        <v>3.7920052217829187E-4</v>
      </c>
      <c r="BH81" s="5">
        <f t="shared" si="161"/>
        <v>2.3507839132773476E-4</v>
      </c>
      <c r="BI81" s="5">
        <f t="shared" si="162"/>
        <v>1.1658602103559901E-4</v>
      </c>
      <c r="BJ81" s="8">
        <f t="shared" si="163"/>
        <v>0.62000826149519817</v>
      </c>
      <c r="BK81" s="8">
        <f t="shared" si="164"/>
        <v>0.19119078142352391</v>
      </c>
      <c r="BL81" s="8">
        <f t="shared" si="165"/>
        <v>0.17605200890128081</v>
      </c>
      <c r="BM81" s="8">
        <f t="shared" si="166"/>
        <v>0.71265557186509609</v>
      </c>
      <c r="BN81" s="8">
        <f t="shared" si="167"/>
        <v>0.27332778679709374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1.3612903225806501</v>
      </c>
      <c r="F82">
        <f>VLOOKUP(B82,home!$B$2:$E$405,3,FALSE)</f>
        <v>0.73</v>
      </c>
      <c r="G82">
        <f>VLOOKUP(C82,away!$B$2:$E$405,4,FALSE)</f>
        <v>1.06</v>
      </c>
      <c r="H82">
        <f>VLOOKUP(A82,away!$A$2:$E$405,3,FALSE)</f>
        <v>1.32903225806452</v>
      </c>
      <c r="I82">
        <f>VLOOKUP(C82,away!$B$2:$E$405,3,FALSE)</f>
        <v>1.1000000000000001</v>
      </c>
      <c r="J82">
        <f>VLOOKUP(B82,home!$B$2:$E$405,4,FALSE)</f>
        <v>1.18</v>
      </c>
      <c r="K82" s="3">
        <f t="shared" ref="K82:K104" si="168">E82*F82*G82</f>
        <v>1.0533664516129071</v>
      </c>
      <c r="L82" s="3">
        <f t="shared" ref="L82:L104" si="169">H82*I82*J82</f>
        <v>1.725083870967747</v>
      </c>
      <c r="M82" s="5">
        <f t="shared" si="114"/>
        <v>6.213472158260671E-2</v>
      </c>
      <c r="N82" s="5">
        <f t="shared" si="115"/>
        <v>6.5450631195426337E-2</v>
      </c>
      <c r="O82" s="5">
        <f t="shared" si="116"/>
        <v>0.1071876060292264</v>
      </c>
      <c r="P82" s="5">
        <f t="shared" si="117"/>
        <v>0.11290782821988846</v>
      </c>
      <c r="Q82" s="5">
        <f t="shared" si="118"/>
        <v>3.4471749569075637E-2</v>
      </c>
      <c r="R82" s="5">
        <f t="shared" si="119"/>
        <v>9.2453805164331854E-2</v>
      </c>
      <c r="S82" s="5">
        <f t="shared" si="120"/>
        <v>5.129248731075195E-2</v>
      </c>
      <c r="T82" s="5">
        <f t="shared" si="121"/>
        <v>5.946665918565177E-2</v>
      </c>
      <c r="U82" s="5">
        <f t="shared" si="122"/>
        <v>9.7387736684063309E-2</v>
      </c>
      <c r="V82" s="5">
        <f t="shared" si="123"/>
        <v>1.0356212362687059E-2</v>
      </c>
      <c r="W82" s="5">
        <f t="shared" si="124"/>
        <v>1.2103794841488659E-2</v>
      </c>
      <c r="X82" s="5">
        <f t="shared" si="125"/>
        <v>2.0880061258554704E-2</v>
      </c>
      <c r="Y82" s="5">
        <f t="shared" si="126"/>
        <v>1.8009928450975619E-2</v>
      </c>
      <c r="Z82" s="5">
        <f t="shared" si="127"/>
        <v>5.3163522699527822E-2</v>
      </c>
      <c r="AA82" s="5">
        <f t="shared" si="128"/>
        <v>5.6000671261243855E-2</v>
      </c>
      <c r="AB82" s="5">
        <f t="shared" si="129"/>
        <v>2.9494614187198669E-2</v>
      </c>
      <c r="AC82" s="5">
        <f t="shared" si="130"/>
        <v>1.1761715276421589E-3</v>
      </c>
      <c r="AD82" s="5">
        <f t="shared" si="131"/>
        <v>3.1874328558073785E-3</v>
      </c>
      <c r="AE82" s="5">
        <f t="shared" si="132"/>
        <v>5.4985890093459736E-3</v>
      </c>
      <c r="AF82" s="5">
        <f t="shared" si="133"/>
        <v>4.7427636065516306E-3</v>
      </c>
      <c r="AG82" s="5">
        <f t="shared" si="134"/>
        <v>2.7272216671583465E-3</v>
      </c>
      <c r="AH82" s="5">
        <f t="shared" si="135"/>
        <v>2.2927883883195797E-2</v>
      </c>
      <c r="AI82" s="5">
        <f t="shared" si="136"/>
        <v>2.4151463689034716E-2</v>
      </c>
      <c r="AJ82" s="5">
        <f t="shared" si="137"/>
        <v>1.2720170803688233E-2</v>
      </c>
      <c r="AK82" s="5">
        <f t="shared" si="138"/>
        <v>4.4663337277970599E-3</v>
      </c>
      <c r="AL82" s="5">
        <f t="shared" si="139"/>
        <v>8.5490990813303158E-5</v>
      </c>
      <c r="AM82" s="5">
        <f t="shared" si="140"/>
        <v>6.7150696741524296E-4</v>
      </c>
      <c r="AN82" s="5">
        <f t="shared" si="141"/>
        <v>1.1584058387305001E-3</v>
      </c>
      <c r="AO82" s="5">
        <f t="shared" si="142"/>
        <v>9.9917361421442553E-4</v>
      </c>
      <c r="AP82" s="5">
        <f t="shared" si="143"/>
        <v>5.7455276205928502E-4</v>
      </c>
      <c r="AQ82" s="5">
        <f t="shared" si="144"/>
        <v>2.4778792571211072E-4</v>
      </c>
      <c r="AR82" s="5">
        <f t="shared" si="145"/>
        <v>7.9105045364644723E-3</v>
      </c>
      <c r="AS82" s="5">
        <f t="shared" si="146"/>
        <v>8.3326600940433846E-3</v>
      </c>
      <c r="AT82" s="5">
        <f t="shared" si="147"/>
        <v>4.388672297879476E-3</v>
      </c>
      <c r="AU82" s="5">
        <f t="shared" si="148"/>
        <v>1.5409600552363893E-3</v>
      </c>
      <c r="AV82" s="5">
        <f t="shared" si="149"/>
        <v>4.0579890636539606E-4</v>
      </c>
      <c r="AW82" s="5">
        <f t="shared" si="150"/>
        <v>4.3152657551737904E-6</v>
      </c>
      <c r="AX82" s="5">
        <f t="shared" si="151"/>
        <v>1.1789048524992303E-4</v>
      </c>
      <c r="AY82" s="5">
        <f t="shared" si="152"/>
        <v>2.033709746452033E-4</v>
      </c>
      <c r="AZ82" s="5">
        <f t="shared" si="153"/>
        <v>1.7541599409171544E-4</v>
      </c>
      <c r="BA82" s="5">
        <f t="shared" si="154"/>
        <v>1.0086910070579728E-4</v>
      </c>
      <c r="BB82" s="5">
        <f t="shared" si="155"/>
        <v>4.3501914676648098E-5</v>
      </c>
      <c r="BC82" s="5">
        <f t="shared" si="156"/>
        <v>1.5008890272980124E-5</v>
      </c>
      <c r="BD82" s="5">
        <f t="shared" si="157"/>
        <v>2.2743806311786782E-3</v>
      </c>
      <c r="BE82" s="5">
        <f t="shared" si="158"/>
        <v>2.3957562550818079E-3</v>
      </c>
      <c r="BF82" s="5">
        <f t="shared" si="159"/>
        <v>1.2618046326724752E-3</v>
      </c>
      <c r="BG82" s="5">
        <f t="shared" si="160"/>
        <v>4.4304755618231111E-4</v>
      </c>
      <c r="BH82" s="5">
        <f t="shared" si="161"/>
        <v>1.1667285803788275E-4</v>
      </c>
      <c r="BI82" s="5">
        <f t="shared" si="162"/>
        <v>2.457985489418021E-5</v>
      </c>
      <c r="BJ82" s="8">
        <f t="shared" si="163"/>
        <v>0.23084631610780992</v>
      </c>
      <c r="BK82" s="8">
        <f t="shared" si="164"/>
        <v>0.23815628296903485</v>
      </c>
      <c r="BL82" s="8">
        <f t="shared" si="165"/>
        <v>0.47588512310781639</v>
      </c>
      <c r="BM82" s="8">
        <f t="shared" si="166"/>
        <v>0.52324584741474345</v>
      </c>
      <c r="BN82" s="8">
        <f t="shared" si="167"/>
        <v>0.47460634176055538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1.3612903225806501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1.32903225806452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1.0936606451612942</v>
      </c>
      <c r="L83" s="3">
        <f t="shared" si="169"/>
        <v>1.7297354838709729</v>
      </c>
      <c r="M83" s="5">
        <f t="shared" si="114"/>
        <v>5.9403856585917805E-2</v>
      </c>
      <c r="N83" s="5">
        <f t="shared" si="115"/>
        <v>6.4967660118823864E-2</v>
      </c>
      <c r="O83" s="5">
        <f t="shared" si="116"/>
        <v>0.10275295861544442</v>
      </c>
      <c r="P83" s="5">
        <f t="shared" si="117"/>
        <v>0.11237686701159871</v>
      </c>
      <c r="Q83" s="5">
        <f t="shared" si="118"/>
        <v>3.5526286540086292E-2</v>
      </c>
      <c r="R83" s="5">
        <f t="shared" si="119"/>
        <v>8.8867719294929912E-2</v>
      </c>
      <c r="S83" s="5">
        <f t="shared" si="120"/>
        <v>5.3147055448653523E-2</v>
      </c>
      <c r="T83" s="5">
        <f t="shared" si="121"/>
        <v>6.1451078438555004E-2</v>
      </c>
      <c r="U83" s="5">
        <f t="shared" si="122"/>
        <v>9.7191127218105841E-2</v>
      </c>
      <c r="V83" s="5">
        <f t="shared" si="123"/>
        <v>1.1171178149525568E-2</v>
      </c>
      <c r="W83" s="5">
        <f t="shared" si="124"/>
        <v>1.295123381920526E-2</v>
      </c>
      <c r="X83" s="5">
        <f t="shared" si="125"/>
        <v>2.2402208696989123E-2</v>
      </c>
      <c r="Y83" s="5">
        <f t="shared" si="126"/>
        <v>1.9374947650132496E-2</v>
      </c>
      <c r="Z83" s="5">
        <f t="shared" si="127"/>
        <v>5.1239215811708455E-2</v>
      </c>
      <c r="AA83" s="5">
        <f t="shared" si="128"/>
        <v>5.6038313822191863E-2</v>
      </c>
      <c r="AB83" s="5">
        <f t="shared" si="129"/>
        <v>3.0643449224264707E-2</v>
      </c>
      <c r="AC83" s="5">
        <f t="shared" si="130"/>
        <v>1.3208128156801684E-3</v>
      </c>
      <c r="AD83" s="5">
        <f t="shared" si="131"/>
        <v>3.5410636835866991E-3</v>
      </c>
      <c r="AE83" s="5">
        <f t="shared" si="132"/>
        <v>6.1251035041467693E-3</v>
      </c>
      <c r="AF83" s="5">
        <f t="shared" si="133"/>
        <v>5.297404436752552E-3</v>
      </c>
      <c r="AG83" s="5">
        <f t="shared" si="134"/>
        <v>3.0543694755554708E-3</v>
      </c>
      <c r="AH83" s="5">
        <f t="shared" si="135"/>
        <v>2.2157572438808688E-2</v>
      </c>
      <c r="AI83" s="5">
        <f t="shared" si="136"/>
        <v>2.4232864968635623E-2</v>
      </c>
      <c r="AJ83" s="5">
        <f t="shared" si="137"/>
        <v>1.3251265367852278E-2</v>
      </c>
      <c r="AK83" s="5">
        <f t="shared" si="138"/>
        <v>4.830795810469613E-3</v>
      </c>
      <c r="AL83" s="5">
        <f t="shared" si="139"/>
        <v>9.9945568968390339E-5</v>
      </c>
      <c r="AM83" s="5">
        <f t="shared" si="140"/>
        <v>7.7454439854973201E-4</v>
      </c>
      <c r="AN83" s="5">
        <f t="shared" si="141"/>
        <v>1.3397569300049724E-3</v>
      </c>
      <c r="AO83" s="5">
        <f t="shared" si="142"/>
        <v>1.1587125507958201E-3</v>
      </c>
      <c r="AP83" s="5">
        <f t="shared" si="143"/>
        <v>6.6808873823939231E-4</v>
      </c>
      <c r="AQ83" s="5">
        <f t="shared" si="144"/>
        <v>2.889041992268158E-4</v>
      </c>
      <c r="AR83" s="5">
        <f t="shared" si="145"/>
        <v>7.6653478567697674E-3</v>
      </c>
      <c r="AS83" s="5">
        <f t="shared" si="146"/>
        <v>8.3832892824205682E-3</v>
      </c>
      <c r="AT83" s="5">
        <f t="shared" si="147"/>
        <v>4.5842367825929204E-3</v>
      </c>
      <c r="AU83" s="5">
        <f t="shared" si="148"/>
        <v>1.6711997857409031E-3</v>
      </c>
      <c r="AV83" s="5">
        <f t="shared" si="149"/>
        <v>4.5693135896670314E-4</v>
      </c>
      <c r="AW83" s="5">
        <f t="shared" si="150"/>
        <v>5.2519831379946598E-6</v>
      </c>
      <c r="AX83" s="5">
        <f t="shared" si="151"/>
        <v>1.4118145443732768E-4</v>
      </c>
      <c r="AY83" s="5">
        <f t="shared" si="152"/>
        <v>2.4420657140475875E-4</v>
      </c>
      <c r="AZ83" s="5">
        <f t="shared" si="153"/>
        <v>2.1120638597664081E-4</v>
      </c>
      <c r="BA83" s="5">
        <f t="shared" si="154"/>
        <v>1.2177706008131474E-4</v>
      </c>
      <c r="BB83" s="5">
        <f t="shared" si="155"/>
        <v>5.2660525486034387E-5</v>
      </c>
      <c r="BC83" s="5">
        <f t="shared" si="156"/>
        <v>1.8217755906497059E-5</v>
      </c>
      <c r="BD83" s="5">
        <f t="shared" si="157"/>
        <v>2.2098373640114959E-3</v>
      </c>
      <c r="BE83" s="5">
        <f t="shared" si="158"/>
        <v>2.4168121572263465E-3</v>
      </c>
      <c r="BF83" s="5">
        <f t="shared" si="159"/>
        <v>1.3215861715529125E-3</v>
      </c>
      <c r="BG83" s="5">
        <f t="shared" si="160"/>
        <v>4.817889283389344E-4</v>
      </c>
      <c r="BH83" s="5">
        <f t="shared" si="161"/>
        <v>1.3172839754968188E-4</v>
      </c>
      <c r="BI83" s="5">
        <f t="shared" si="162"/>
        <v>2.8813232850049718E-5</v>
      </c>
      <c r="BJ83" s="8">
        <f t="shared" si="163"/>
        <v>0.23971061293394283</v>
      </c>
      <c r="BK83" s="8">
        <f t="shared" si="164"/>
        <v>0.23776392215174891</v>
      </c>
      <c r="BL83" s="8">
        <f t="shared" si="165"/>
        <v>0.46931763807872318</v>
      </c>
      <c r="BM83" s="8">
        <f t="shared" si="166"/>
        <v>0.53389708622105558</v>
      </c>
      <c r="BN83" s="8">
        <f t="shared" si="167"/>
        <v>0.463895348166801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1.59861591695502</v>
      </c>
      <c r="F84">
        <f>VLOOKUP(B84,home!$B$2:$E$405,3,FALSE)</f>
        <v>1.03</v>
      </c>
      <c r="G84">
        <f>VLOOKUP(C84,away!$B$2:$E$405,4,FALSE)</f>
        <v>0.83</v>
      </c>
      <c r="H84">
        <f>VLOOKUP(A84,away!$A$2:$E$405,3,FALSE)</f>
        <v>1.4152249134948101</v>
      </c>
      <c r="I84">
        <f>VLOOKUP(C84,away!$B$2:$E$405,3,FALSE)</f>
        <v>1.08</v>
      </c>
      <c r="J84">
        <f>VLOOKUP(B84,home!$B$2:$E$405,4,FALSE)</f>
        <v>1.1100000000000001</v>
      </c>
      <c r="K84" s="3">
        <f t="shared" si="168"/>
        <v>1.3666567474048466</v>
      </c>
      <c r="L84" s="3">
        <f t="shared" si="169"/>
        <v>1.6965716262975785</v>
      </c>
      <c r="M84" s="5">
        <f t="shared" ref="M84:M104" si="170">_xlfn.POISSON.DIST(0,K84,FALSE) * _xlfn.POISSON.DIST(0,L84,FALSE)</f>
        <v>4.6736568296125026E-2</v>
      </c>
      <c r="N84" s="5">
        <f t="shared" ref="N84:N104" si="171">_xlfn.POISSON.DIST(1,K84,FALSE) * _xlfn.POISSON.DIST(0,L84,FALSE)</f>
        <v>6.3872846412446699E-2</v>
      </c>
      <c r="O84" s="5">
        <f t="shared" ref="O84:O104" si="172">_xlfn.POISSON.DIST(0,K84,FALSE) * _xlfn.POISSON.DIST(1,L84,FALSE)</f>
        <v>7.9291935681724671E-2</v>
      </c>
      <c r="P84" s="5">
        <f t="shared" ref="P84:P104" si="173">_xlfn.POISSON.DIST(1,K84,FALSE) * _xlfn.POISSON.DIST(1,L84,FALSE)</f>
        <v>0.10836485891422012</v>
      </c>
      <c r="Q84" s="5">
        <f t="shared" ref="Q84:Q104" si="174">_xlfn.POISSON.DIST(2,K84,FALSE) * _xlfn.POISSON.DIST(0,L84,FALSE)</f>
        <v>4.3646128262761874E-2</v>
      </c>
      <c r="R84" s="5">
        <f t="shared" ref="R84:R104" si="175">_xlfn.POISSON.DIST(0,K84,FALSE) * _xlfn.POISSON.DIST(2,L84,FALSE)</f>
        <v>6.7262224135913332E-2</v>
      </c>
      <c r="S84" s="5">
        <f t="shared" ref="S84:S104" si="176">_xlfn.POISSON.DIST(2,K84,FALSE) * _xlfn.POISSON.DIST(2,L84,FALSE)</f>
        <v>6.2814531937256404E-2</v>
      </c>
      <c r="T84" s="5">
        <f t="shared" ref="T84:T104" si="177">_xlfn.POISSON.DIST(2,K84,FALSE) * _xlfn.POISSON.DIST(1,L84,FALSE)</f>
        <v>7.4048782808346605E-2</v>
      </c>
      <c r="U84" s="5">
        <f t="shared" ref="U84:U104" si="178">_xlfn.POISSON.DIST(1,K84,FALSE) * _xlfn.POISSON.DIST(2,L84,FALSE)</f>
        <v>9.1924372460803067E-2</v>
      </c>
      <c r="V84" s="5">
        <f t="shared" ref="V84:V104" si="179">_xlfn.POISSON.DIST(3,K84,FALSE) * _xlfn.POISSON.DIST(3,L84,FALSE)</f>
        <v>1.6182636089189226E-2</v>
      </c>
      <c r="W84" s="5">
        <f t="shared" ref="W84:W104" si="180">_xlfn.POISSON.DIST(3,K84,FALSE) * _xlfn.POISSON.DIST(0,L84,FALSE)</f>
        <v>1.9883091896133638E-2</v>
      </c>
      <c r="X84" s="5">
        <f t="shared" ref="X84:X104" si="181">_xlfn.POISSON.DIST(3,K84,FALSE) * _xlfn.POISSON.DIST(1,L84,FALSE)</f>
        <v>3.3733089554047649E-2</v>
      </c>
      <c r="Y84" s="5">
        <f t="shared" ref="Y84:Y104" si="182">_xlfn.POISSON.DIST(3,K84,FALSE) * _xlfn.POISSON.DIST(2,L84,FALSE)</f>
        <v>2.8615301302376245E-2</v>
      </c>
      <c r="Z84" s="5">
        <f t="shared" ref="Z84:Z104" si="183">_xlfn.POISSON.DIST(0,K84,FALSE) * _xlfn.POISSON.DIST(3,L84,FALSE)</f>
        <v>3.8038393663552904E-2</v>
      </c>
      <c r="AA84" s="5">
        <f t="shared" ref="AA84:AA104" si="184">_xlfn.POISSON.DIST(1,K84,FALSE) * _xlfn.POISSON.DIST(3,L84,FALSE)</f>
        <v>5.198542736073633E-2</v>
      </c>
      <c r="AB84" s="5">
        <f t="shared" ref="AB84:AB104" si="185">_xlfn.POISSON.DIST(2,K84,FALSE) * _xlfn.POISSON.DIST(3,L84,FALSE)</f>
        <v>3.5523117534637424E-2</v>
      </c>
      <c r="AC84" s="5">
        <f t="shared" ref="AC84:AC104" si="186">_xlfn.POISSON.DIST(4,K84,FALSE) * _xlfn.POISSON.DIST(4,L84,FALSE)</f>
        <v>2.3450976673582507E-3</v>
      </c>
      <c r="AD84" s="5">
        <f t="shared" ref="AD84:AD104" si="187">_xlfn.POISSON.DIST(4,K84,FALSE) * _xlfn.POISSON.DIST(0,L84,FALSE)</f>
        <v>6.7933404247804141E-3</v>
      </c>
      <c r="AE84" s="5">
        <f t="shared" ref="AE84:AE104" si="188">_xlfn.POISSON.DIST(4,K84,FALSE) * _xlfn.POISSON.DIST(1,L84,FALSE)</f>
        <v>1.1525388612462788E-2</v>
      </c>
      <c r="AF84" s="5">
        <f t="shared" ref="AF84:AF104" si="189">_xlfn.POISSON.DIST(4,K84,FALSE) * _xlfn.POISSON.DIST(2,L84,FALSE)</f>
        <v>9.7768236509787956E-3</v>
      </c>
      <c r="AG84" s="5">
        <f t="shared" ref="AG84:AG104" si="190">_xlfn.POISSON.DIST(4,K84,FALSE) * _xlfn.POISSON.DIST(3,L84,FALSE)</f>
        <v>5.5290272005219078E-3</v>
      </c>
      <c r="AH84" s="5">
        <f t="shared" ref="AH84:AH104" si="191">_xlfn.POISSON.DIST(0,K84,FALSE) * _xlfn.POISSON.DIST(4,L84,FALSE)</f>
        <v>1.6133714849880364E-2</v>
      </c>
      <c r="AI84" s="5">
        <f t="shared" ref="AI84:AI104" si="192">_xlfn.POISSON.DIST(1,K84,FALSE) * _xlfn.POISSON.DIST(4,L84,FALSE)</f>
        <v>2.2049250260294771E-2</v>
      </c>
      <c r="AJ84" s="5">
        <f t="shared" ref="AJ84:AJ104" si="193">_xlfn.POISSON.DIST(2,K84,FALSE) * _xlfn.POISSON.DIST(4,L84,FALSE)</f>
        <v>1.5066878321724963E-2</v>
      </c>
      <c r="AK84" s="5">
        <f t="shared" ref="AK84:AK104" si="194">_xlfn.POISSON.DIST(3,K84,FALSE) * _xlfn.POISSON.DIST(4,L84,FALSE)</f>
        <v>6.8637503069044143E-3</v>
      </c>
      <c r="AL84" s="5">
        <f t="shared" ref="AL84:AL104" si="195">_xlfn.POISSON.DIST(5,K84,FALSE) * _xlfn.POISSON.DIST(5,L84,FALSE)</f>
        <v>2.1749665166101908E-4</v>
      </c>
      <c r="AM84" s="5">
        <f t="shared" ref="AM84:AM104" si="196">_xlfn.POISSON.DIST(5,K84,FALSE) * _xlfn.POISSON.DIST(0,L84,FALSE)</f>
        <v>1.8568329057888518E-3</v>
      </c>
      <c r="AN84" s="5">
        <f t="shared" ref="AN84:AN104" si="197">_xlfn.POISSON.DIST(5,K84,FALSE) * _xlfn.POISSON.DIST(1,L84,FALSE)</f>
        <v>3.1502500227370504E-3</v>
      </c>
      <c r="AO84" s="5">
        <f t="shared" ref="AO84:AO104" si="198">_xlfn.POISSON.DIST(5,K84,FALSE) * _xlfn.POISSON.DIST(2,L84,FALSE)</f>
        <v>2.6723124021594911E-3</v>
      </c>
      <c r="AP84" s="5">
        <f t="shared" ref="AP84:AP104" si="199">_xlfn.POISSON.DIST(5,K84,FALSE) * _xlfn.POISSON.DIST(3,L84,FALSE)</f>
        <v>1.5112564660356388E-3</v>
      </c>
      <c r="AQ84" s="5">
        <f t="shared" ref="AQ84:AQ104" si="200">_xlfn.POISSON.DIST(5,K84,FALSE) * _xlfn.POISSON.DIST(4,L84,FALSE)</f>
        <v>6.4098871008370386E-4</v>
      </c>
      <c r="AR84" s="5">
        <f t="shared" ref="AR84:AR104" si="201">_xlfn.POISSON.DIST(0,K84,FALSE) * _xlfn.POISSON.DIST(5,L84,FALSE)</f>
        <v>5.4744005682165796E-3</v>
      </c>
      <c r="AS84" s="5">
        <f t="shared" ref="AS84:AS104" si="202">_xlfn.POISSON.DIST(1,K84,FALSE) * _xlfn.POISSON.DIST(5,L84,FALSE)</f>
        <v>7.4816264745501144E-3</v>
      </c>
      <c r="AT84" s="5">
        <f t="shared" ref="AT84:AT104" si="203">_xlfn.POISSON.DIST(2,K84,FALSE) * _xlfn.POISSON.DIST(5,L84,FALSE)</f>
        <v>5.1124076515033255E-3</v>
      </c>
      <c r="AU84" s="5">
        <f t="shared" ref="AU84:AU104" si="204">_xlfn.POISSON.DIST(3,K84,FALSE) * _xlfn.POISSON.DIST(5,L84,FALSE)</f>
        <v>2.3289688041370628E-3</v>
      </c>
      <c r="AV84" s="5">
        <f t="shared" ref="AV84:AV104" si="205">_xlfn.POISSON.DIST(4,K84,FALSE) * _xlfn.POISSON.DIST(5,L84,FALSE)</f>
        <v>7.9572523266732817E-4</v>
      </c>
      <c r="AW84" s="5">
        <f t="shared" ref="AW84:AW104" si="206">_xlfn.POISSON.DIST(6,K84,FALSE) * _xlfn.POISSON.DIST(6,L84,FALSE)</f>
        <v>1.400818033621232E-5</v>
      </c>
      <c r="AX84" s="5">
        <f t="shared" ref="AX84:AX104" si="207">_xlfn.POISSON.DIST(6,K84,FALSE) * _xlfn.POISSON.DIST(0,L84,FALSE)</f>
        <v>4.2294220324994697E-4</v>
      </c>
      <c r="AY84" s="5">
        <f t="shared" ref="AY84:AY104" si="208">_xlfn.POISSON.DIST(6,K84,FALSE) * _xlfn.POISSON.DIST(1,L84,FALSE)</f>
        <v>7.175517415976434E-4</v>
      </c>
      <c r="AZ84" s="5">
        <f t="shared" ref="AZ84:AZ104" si="209">_xlfn.POISSON.DIST(6,K84,FALSE) * _xlfn.POISSON.DIST(2,L84,FALSE)</f>
        <v>6.0868896259748699E-4</v>
      </c>
      <c r="BA84" s="5">
        <f t="shared" ref="BA84:BA104" si="210">_xlfn.POISSON.DIST(6,K84,FALSE) * _xlfn.POISSON.DIST(3,L84,FALSE)</f>
        <v>3.442281410611348E-4</v>
      </c>
      <c r="BB84" s="5">
        <f t="shared" ref="BB84:BB104" si="211">_xlfn.POISSON.DIST(6,K84,FALSE) * _xlfn.POISSON.DIST(4,L84,FALSE)</f>
        <v>1.4600192427437046E-4</v>
      </c>
      <c r="BC84" s="5">
        <f t="shared" ref="BC84:BC104" si="212">_xlfn.POISSON.DIST(6,K84,FALSE) * _xlfn.POISSON.DIST(5,L84,FALSE)</f>
        <v>4.954054442174887E-5</v>
      </c>
      <c r="BD84" s="5">
        <f t="shared" ref="BD84:BD104" si="213">_xlfn.POISSON.DIST(0,K84,FALSE) * _xlfn.POISSON.DIST(6,L84,FALSE)</f>
        <v>1.5479521125039317E-3</v>
      </c>
      <c r="BE84" s="5">
        <f t="shared" ref="BE84:BE104" si="214">_xlfn.POISSON.DIST(1,K84,FALSE) * _xlfn.POISSON.DIST(6,L84,FALSE)</f>
        <v>2.1155191992130846E-3</v>
      </c>
      <c r="BF84" s="5">
        <f t="shared" ref="BF84:BF104" si="215">_xlfn.POISSON.DIST(2,K84,FALSE) * _xlfn.POISSON.DIST(6,L84,FALSE)</f>
        <v>1.4455942939345301E-3</v>
      </c>
      <c r="BG84" s="5">
        <f t="shared" ref="BG84:BG104" si="216">_xlfn.POISSON.DIST(3,K84,FALSE) * _xlfn.POISSON.DIST(6,L84,FALSE)</f>
        <v>6.5854373193852394E-4</v>
      </c>
      <c r="BH84" s="5">
        <f t="shared" ref="BH84:BH104" si="217">_xlfn.POISSON.DIST(4,K84,FALSE) * _xlfn.POISSON.DIST(6,L84,FALSE)</f>
        <v>2.2500080867873801E-4</v>
      </c>
      <c r="BI84" s="5">
        <f t="shared" ref="BI84:BI104" si="218">_xlfn.POISSON.DIST(5,K84,FALSE) * _xlfn.POISSON.DIST(6,L84,FALSE)</f>
        <v>6.1499774670468847E-5</v>
      </c>
      <c r="BJ84" s="8">
        <f t="shared" ref="BJ84:BJ104" si="219">SUM(N84,Q84,T84,W84,X84,Y84,AD84,AE84,AF84,AG84,AM84,AN84,AO84,AP84,AQ84,AX84,AY84,AZ84,BA84,BB84,BC84)</f>
        <v>0.30954441414886363</v>
      </c>
      <c r="BK84" s="8">
        <f t="shared" ref="BK84:BK104" si="220">SUM(M84,P84,S84,V84,AC84,AL84,AY84)</f>
        <v>0.23737874129740769</v>
      </c>
      <c r="BL84" s="8">
        <f t="shared" ref="BL84:BL104" si="221">SUM(O84,R84,U84,AA84,AB84,AH84,AI84,AJ84,AK84,AR84,AS84,AT84,AU84,AV84,BD84,BE84,BF84,BG84,BH84,BI84)</f>
        <v>0.41334790956463302</v>
      </c>
      <c r="BM84" s="8">
        <f t="shared" ref="BM84:BM104" si="222">SUM(S84:BI84)</f>
        <v>0.58843135341000408</v>
      </c>
      <c r="BN84" s="8">
        <f t="shared" ref="BN84:BN104" si="223">SUM(M84:R84)</f>
        <v>0.40917456170319172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1.59861591695502</v>
      </c>
      <c r="F85">
        <f>VLOOKUP(B85,home!$B$2:$E$405,3,FALSE)</f>
        <v>1.71</v>
      </c>
      <c r="G85">
        <f>VLOOKUP(C85,away!$B$2:$E$405,4,FALSE)</f>
        <v>1.88</v>
      </c>
      <c r="H85">
        <f>VLOOKUP(A85,away!$A$2:$E$405,3,FALSE)</f>
        <v>1.4152249134948101</v>
      </c>
      <c r="I85">
        <f>VLOOKUP(C85,away!$B$2:$E$405,3,FALSE)</f>
        <v>0.63</v>
      </c>
      <c r="J85">
        <f>VLOOKUP(B85,home!$B$2:$E$405,4,FALSE)</f>
        <v>1.04</v>
      </c>
      <c r="K85" s="3">
        <f t="shared" si="168"/>
        <v>5.1392304498269983</v>
      </c>
      <c r="L85" s="3">
        <f t="shared" si="169"/>
        <v>0.92725536332179959</v>
      </c>
      <c r="M85" s="5">
        <f t="shared" si="170"/>
        <v>2.3193093927687202E-3</v>
      </c>
      <c r="N85" s="5">
        <f t="shared" si="171"/>
        <v>1.1919465453886771E-2</v>
      </c>
      <c r="O85" s="5">
        <f t="shared" si="172"/>
        <v>2.1505920736474217E-3</v>
      </c>
      <c r="P85" s="5">
        <f t="shared" si="173"/>
        <v>1.1052388270045415E-2</v>
      </c>
      <c r="Q85" s="5">
        <f t="shared" si="174"/>
        <v>3.062843990313794E-2</v>
      </c>
      <c r="R85" s="5">
        <f t="shared" si="175"/>
        <v>9.9707401730346088E-4</v>
      </c>
      <c r="S85" s="5">
        <f t="shared" si="176"/>
        <v>1.316720473481249E-2</v>
      </c>
      <c r="T85" s="5">
        <f t="shared" si="177"/>
        <v>2.8400385170364074E-2</v>
      </c>
      <c r="U85" s="5">
        <f t="shared" si="178"/>
        <v>5.1241931504572777E-3</v>
      </c>
      <c r="V85" s="5">
        <f t="shared" si="179"/>
        <v>6.9718578783297021E-3</v>
      </c>
      <c r="W85" s="5">
        <f t="shared" si="180"/>
        <v>5.24688703269676E-2</v>
      </c>
      <c r="X85" s="5">
        <f t="shared" si="181"/>
        <v>4.8652041418116722E-2</v>
      </c>
      <c r="Y85" s="5">
        <f t="shared" si="182"/>
        <v>2.2556433170751528E-2</v>
      </c>
      <c r="Z85" s="5">
        <f t="shared" si="183"/>
        <v>3.0818074339114911E-4</v>
      </c>
      <c r="AA85" s="5">
        <f t="shared" si="184"/>
        <v>1.5838118604861139E-3</v>
      </c>
      <c r="AB85" s="5">
        <f t="shared" si="185"/>
        <v>4.0697870701036937E-3</v>
      </c>
      <c r="AC85" s="5">
        <f t="shared" si="186"/>
        <v>2.0764715693797598E-3</v>
      </c>
      <c r="AD85" s="5">
        <f t="shared" si="187"/>
        <v>6.7412404013094021E-2</v>
      </c>
      <c r="AE85" s="5">
        <f t="shared" si="188"/>
        <v>6.2508513175557431E-2</v>
      </c>
      <c r="AF85" s="5">
        <f t="shared" si="189"/>
        <v>2.8980677047653496E-2</v>
      </c>
      <c r="AG85" s="5">
        <f t="shared" si="190"/>
        <v>8.9574960750445631E-3</v>
      </c>
      <c r="AH85" s="5">
        <f t="shared" si="191"/>
        <v>7.1440561795485546E-5</v>
      </c>
      <c r="AI85" s="5">
        <f t="shared" si="192"/>
        <v>3.6714951053210665E-4</v>
      </c>
      <c r="AJ85" s="5">
        <f t="shared" si="193"/>
        <v>9.4343297208284045E-4</v>
      </c>
      <c r="AK85" s="5">
        <f t="shared" si="194"/>
        <v>1.6161731524996395E-3</v>
      </c>
      <c r="AL85" s="5">
        <f t="shared" si="195"/>
        <v>3.9580696026240281E-4</v>
      </c>
      <c r="AM85" s="5">
        <f t="shared" si="196"/>
        <v>6.9289575880026502E-2</v>
      </c>
      <c r="AN85" s="5">
        <f t="shared" si="197"/>
        <v>6.4249130857047379E-2</v>
      </c>
      <c r="AO85" s="5">
        <f t="shared" si="198"/>
        <v>2.9787675587980646E-2</v>
      </c>
      <c r="AP85" s="5">
        <f t="shared" si="199"/>
        <v>9.2069273166149688E-3</v>
      </c>
      <c r="AQ85" s="5">
        <f t="shared" si="200"/>
        <v>2.1342931835113032E-3</v>
      </c>
      <c r="AR85" s="5">
        <f t="shared" si="201"/>
        <v>1.3248728816717288E-5</v>
      </c>
      <c r="AS85" s="5">
        <f t="shared" si="202"/>
        <v>6.8088270556373898E-5</v>
      </c>
      <c r="AT85" s="5">
        <f t="shared" si="203"/>
        <v>1.7496065665968793E-4</v>
      </c>
      <c r="AU85" s="5">
        <f t="shared" si="204"/>
        <v>2.9972104474239834E-4</v>
      </c>
      <c r="AV85" s="5">
        <f t="shared" si="205"/>
        <v>3.8508387989852339E-4</v>
      </c>
      <c r="AW85" s="5">
        <f t="shared" si="206"/>
        <v>5.2393615991011235E-5</v>
      </c>
      <c r="AX85" s="5">
        <f t="shared" si="207"/>
        <v>5.9349183036371767E-2</v>
      </c>
      <c r="AY85" s="5">
        <f t="shared" si="208"/>
        <v>5.503184827924288E-2</v>
      </c>
      <c r="AZ85" s="5">
        <f t="shared" si="209"/>
        <v>2.5514288235219749E-2</v>
      </c>
      <c r="BA85" s="5">
        <f t="shared" si="210"/>
        <v>7.8860868691486043E-3</v>
      </c>
      <c r="BB85" s="5">
        <f t="shared" si="211"/>
        <v>1.8281040862599151E-3</v>
      </c>
      <c r="BC85" s="5">
        <f t="shared" si="212"/>
        <v>3.3902386373900088E-4</v>
      </c>
      <c r="BD85" s="5">
        <f t="shared" si="213"/>
        <v>2.0474924754161966E-6</v>
      </c>
      <c r="BE85" s="5">
        <f t="shared" si="214"/>
        <v>1.0522535675450573E-5</v>
      </c>
      <c r="BF85" s="5">
        <f t="shared" si="215"/>
        <v>2.7038867876333246E-5</v>
      </c>
      <c r="BG85" s="5">
        <f t="shared" si="216"/>
        <v>4.6319657706300299E-5</v>
      </c>
      <c r="BH85" s="5">
        <f t="shared" si="217"/>
        <v>5.9511848827445561E-5</v>
      </c>
      <c r="BI85" s="5">
        <f t="shared" si="218"/>
        <v>6.1169021123901873E-5</v>
      </c>
      <c r="BJ85" s="8">
        <f t="shared" si="219"/>
        <v>0.68710086294973682</v>
      </c>
      <c r="BK85" s="8">
        <f t="shared" si="220"/>
        <v>9.1014887084841373E-2</v>
      </c>
      <c r="BL85" s="8">
        <f t="shared" si="221"/>
        <v>1.8071366373266579E-2</v>
      </c>
      <c r="BM85" s="8">
        <f t="shared" si="222"/>
        <v>0.68244857337719445</v>
      </c>
      <c r="BN85" s="8">
        <f t="shared" si="223"/>
        <v>5.9067269110789723E-2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1.59861591695502</v>
      </c>
      <c r="F86">
        <f>VLOOKUP(B86,home!$B$2:$E$405,3,FALSE)</f>
        <v>0.63</v>
      </c>
      <c r="G86">
        <f>VLOOKUP(C86,away!$B$2:$E$405,4,FALSE)</f>
        <v>0.75</v>
      </c>
      <c r="H86">
        <f>VLOOKUP(A86,away!$A$2:$E$405,3,FALSE)</f>
        <v>1.4152249134948101</v>
      </c>
      <c r="I86">
        <f>VLOOKUP(C86,away!$B$2:$E$405,3,FALSE)</f>
        <v>0.83</v>
      </c>
      <c r="J86">
        <f>VLOOKUP(B86,home!$B$2:$E$405,4,FALSE)</f>
        <v>1.41</v>
      </c>
      <c r="K86" s="3">
        <f t="shared" si="168"/>
        <v>0.75534602076124691</v>
      </c>
      <c r="L86" s="3">
        <f t="shared" si="169"/>
        <v>1.656237716262976</v>
      </c>
      <c r="M86" s="5">
        <f t="shared" si="170"/>
        <v>8.9673163343844509E-2</v>
      </c>
      <c r="N86" s="5">
        <f t="shared" si="171"/>
        <v>6.7734267100846249E-2</v>
      </c>
      <c r="O86" s="5">
        <f t="shared" si="172"/>
        <v>0.14852007526668584</v>
      </c>
      <c r="P86" s="5">
        <f t="shared" si="173"/>
        <v>0.11218404785585202</v>
      </c>
      <c r="Q86" s="5">
        <f t="shared" si="174"/>
        <v>2.5581404561901829E-2</v>
      </c>
      <c r="R86" s="5">
        <f t="shared" si="175"/>
        <v>0.12299227513945055</v>
      </c>
      <c r="S86" s="5">
        <f t="shared" si="176"/>
        <v>3.508647438104457E-2</v>
      </c>
      <c r="T86" s="5">
        <f t="shared" si="177"/>
        <v>4.2368887070403559E-2</v>
      </c>
      <c r="U86" s="5">
        <f t="shared" si="178"/>
        <v>9.2901725610956401E-2</v>
      </c>
      <c r="V86" s="5">
        <f t="shared" si="179"/>
        <v>4.8771469068342116E-3</v>
      </c>
      <c r="W86" s="5">
        <f t="shared" si="180"/>
        <v>6.4409373804387195E-3</v>
      </c>
      <c r="X86" s="5">
        <f t="shared" si="181"/>
        <v>1.0667723417570659E-2</v>
      </c>
      <c r="Y86" s="5">
        <f t="shared" si="182"/>
        <v>8.83414293542115E-3</v>
      </c>
      <c r="Z86" s="5">
        <f t="shared" si="183"/>
        <v>6.7901481631650426E-2</v>
      </c>
      <c r="AA86" s="5">
        <f t="shared" si="184"/>
        <v>5.1289113954260036E-2</v>
      </c>
      <c r="AB86" s="5">
        <f t="shared" si="185"/>
        <v>1.9370514066860231E-2</v>
      </c>
      <c r="AC86" s="5">
        <f t="shared" si="186"/>
        <v>3.8134185133680465E-4</v>
      </c>
      <c r="AD86" s="5">
        <f t="shared" si="187"/>
        <v>1.2162841050716887E-3</v>
      </c>
      <c r="AE86" s="5">
        <f t="shared" si="188"/>
        <v>2.0144556085108915E-3</v>
      </c>
      <c r="AF86" s="5">
        <f t="shared" si="189"/>
        <v>1.6682086782766113E-3</v>
      </c>
      <c r="AG86" s="5">
        <f t="shared" si="190"/>
        <v>9.2098337718631127E-4</v>
      </c>
      <c r="AH86" s="5">
        <f t="shared" si="191"/>
        <v>2.8115248717119266E-2</v>
      </c>
      <c r="AI86" s="5">
        <f t="shared" si="192"/>
        <v>2.1236741241188788E-2</v>
      </c>
      <c r="AJ86" s="5">
        <f t="shared" si="193"/>
        <v>8.0205439952341067E-3</v>
      </c>
      <c r="AK86" s="5">
        <f t="shared" si="194"/>
        <v>2.0194286637135322E-3</v>
      </c>
      <c r="AL86" s="5">
        <f t="shared" si="195"/>
        <v>1.9082843028864288E-5</v>
      </c>
      <c r="AM86" s="5">
        <f t="shared" si="196"/>
        <v>1.8374307177621094E-4</v>
      </c>
      <c r="AN86" s="5">
        <f t="shared" si="197"/>
        <v>3.0432220557777566E-4</v>
      </c>
      <c r="AO86" s="5">
        <f t="shared" si="198"/>
        <v>2.5201495738712358E-4</v>
      </c>
      <c r="AP86" s="5">
        <f t="shared" si="199"/>
        <v>1.3913222582898698E-4</v>
      </c>
      <c r="AQ86" s="5">
        <f t="shared" si="200"/>
        <v>5.7609009991396494E-5</v>
      </c>
      <c r="AR86" s="5">
        <f t="shared" si="201"/>
        <v>9.3131070654814321E-3</v>
      </c>
      <c r="AS86" s="5">
        <f t="shared" si="202"/>
        <v>7.0346183628348519E-3</v>
      </c>
      <c r="AT86" s="5">
        <f t="shared" si="203"/>
        <v>2.6567854939706513E-3</v>
      </c>
      <c r="AU86" s="5">
        <f t="shared" si="204"/>
        <v>6.6893078362897853E-4</v>
      </c>
      <c r="AV86" s="5">
        <f t="shared" si="205"/>
        <v>1.2631855139471287E-4</v>
      </c>
      <c r="AW86" s="5">
        <f t="shared" si="206"/>
        <v>6.6314605908444501E-7</v>
      </c>
      <c r="AX86" s="5">
        <f t="shared" si="207"/>
        <v>2.3131599684768182E-5</v>
      </c>
      <c r="AY86" s="5">
        <f t="shared" si="208"/>
        <v>3.8311427835409827E-5</v>
      </c>
      <c r="AZ86" s="5">
        <f t="shared" si="209"/>
        <v>3.1726415872446493E-5</v>
      </c>
      <c r="BA86" s="5">
        <f t="shared" si="210"/>
        <v>1.7515495523263414E-5</v>
      </c>
      <c r="BB86" s="5">
        <f t="shared" si="211"/>
        <v>7.2524560761660413E-6</v>
      </c>
      <c r="BC86" s="5">
        <f t="shared" si="212"/>
        <v>2.4023582577773562E-6</v>
      </c>
      <c r="BD86" s="5">
        <f t="shared" si="213"/>
        <v>2.5707865295742584E-3</v>
      </c>
      <c r="BE86" s="5">
        <f t="shared" si="214"/>
        <v>1.9418333753405315E-3</v>
      </c>
      <c r="BF86" s="5">
        <f t="shared" si="215"/>
        <v>7.3337805652242565E-4</v>
      </c>
      <c r="BG86" s="5">
        <f t="shared" si="216"/>
        <v>1.8465139890261036E-4</v>
      </c>
      <c r="BH86" s="5">
        <f t="shared" si="217"/>
        <v>3.4868924847271092E-5</v>
      </c>
      <c r="BI86" s="5">
        <f t="shared" si="218"/>
        <v>5.2676207263218397E-6</v>
      </c>
      <c r="BJ86" s="8">
        <f t="shared" si="219"/>
        <v>0.16850445545943896</v>
      </c>
      <c r="BK86" s="8">
        <f t="shared" si="220"/>
        <v>0.2422595686097764</v>
      </c>
      <c r="BL86" s="8">
        <f t="shared" si="221"/>
        <v>0.51973621281869253</v>
      </c>
      <c r="BM86" s="8">
        <f t="shared" si="222"/>
        <v>0.4316788369692014</v>
      </c>
      <c r="BN86" s="8">
        <f t="shared" si="223"/>
        <v>0.566685233268581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1.59861591695502</v>
      </c>
      <c r="F87">
        <f>VLOOKUP(B87,home!$B$2:$E$405,3,FALSE)</f>
        <v>0.63</v>
      </c>
      <c r="G87">
        <f>VLOOKUP(C87,away!$B$2:$E$405,4,FALSE)</f>
        <v>0.96</v>
      </c>
      <c r="H87">
        <f>VLOOKUP(A87,away!$A$2:$E$405,3,FALSE)</f>
        <v>1.4152249134948101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0.96684290657439598</v>
      </c>
      <c r="L87" s="3">
        <f t="shared" si="169"/>
        <v>1.087741868512111</v>
      </c>
      <c r="M87" s="5">
        <f t="shared" si="170"/>
        <v>0.12814603395798591</v>
      </c>
      <c r="N87" s="5">
        <f t="shared" si="171"/>
        <v>0.12389708393792033</v>
      </c>
      <c r="O87" s="5">
        <f t="shared" si="172"/>
        <v>0.139389806419876</v>
      </c>
      <c r="P87" s="5">
        <f t="shared" si="173"/>
        <v>0.1347680455858353</v>
      </c>
      <c r="Q87" s="5">
        <f t="shared" si="174"/>
        <v>5.9894508375315389E-2</v>
      </c>
      <c r="R87" s="5">
        <f t="shared" si="175"/>
        <v>7.5810064243348671E-2</v>
      </c>
      <c r="S87" s="5">
        <f t="shared" si="176"/>
        <v>3.5433063260039192E-2</v>
      </c>
      <c r="T87" s="5">
        <f t="shared" si="177"/>
        <v>6.5149764453779832E-2</v>
      </c>
      <c r="U87" s="5">
        <f t="shared" si="178"/>
        <v>7.3296422860630914E-2</v>
      </c>
      <c r="V87" s="5">
        <f t="shared" si="179"/>
        <v>4.1404538740199811E-3</v>
      </c>
      <c r="W87" s="5">
        <f t="shared" si="180"/>
        <v>1.9302860188478148E-2</v>
      </c>
      <c r="X87" s="5">
        <f t="shared" si="181"/>
        <v>2.0996529209043258E-2</v>
      </c>
      <c r="Y87" s="5">
        <f t="shared" si="182"/>
        <v>1.1419401957056914E-2</v>
      </c>
      <c r="Z87" s="5">
        <f t="shared" si="183"/>
        <v>2.7487260310694418E-2</v>
      </c>
      <c r="AA87" s="5">
        <f t="shared" si="184"/>
        <v>2.6575862652558825E-2</v>
      </c>
      <c r="AB87" s="5">
        <f t="shared" si="185"/>
        <v>1.2847342145860953E-2</v>
      </c>
      <c r="AC87" s="5">
        <f t="shared" si="186"/>
        <v>2.7215087116104193E-4</v>
      </c>
      <c r="AD87" s="5">
        <f t="shared" si="187"/>
        <v>4.6657083624568503E-3</v>
      </c>
      <c r="AE87" s="5">
        <f t="shared" si="188"/>
        <v>5.075086332111396E-3</v>
      </c>
      <c r="AF87" s="5">
        <f t="shared" si="189"/>
        <v>2.7601919448755627E-3</v>
      </c>
      <c r="AG87" s="5">
        <f t="shared" si="190"/>
        <v>1.0007921145236741E-3</v>
      </c>
      <c r="AH87" s="5">
        <f t="shared" si="191"/>
        <v>7.474760972658384E-3</v>
      </c>
      <c r="AI87" s="5">
        <f t="shared" si="192"/>
        <v>7.226919624753891E-3</v>
      </c>
      <c r="AJ87" s="5">
        <f t="shared" si="193"/>
        <v>3.4936479877882968E-3</v>
      </c>
      <c r="AK87" s="5">
        <f t="shared" si="194"/>
        <v>1.1259362583536758E-3</v>
      </c>
      <c r="AL87" s="5">
        <f t="shared" si="195"/>
        <v>1.1448576246341313E-5</v>
      </c>
      <c r="AM87" s="5">
        <f t="shared" si="196"/>
        <v>9.0220140687724971E-4</v>
      </c>
      <c r="AN87" s="5">
        <f t="shared" si="197"/>
        <v>9.8136224409091474E-4</v>
      </c>
      <c r="AO87" s="5">
        <f t="shared" si="198"/>
        <v>5.3373440053734495E-4</v>
      </c>
      <c r="AP87" s="5">
        <f t="shared" si="199"/>
        <v>1.9352175137656103E-4</v>
      </c>
      <c r="AQ87" s="5">
        <f t="shared" si="200"/>
        <v>5.2625427860019168E-5</v>
      </c>
      <c r="AR87" s="5">
        <f t="shared" si="201"/>
        <v>1.6261220934161672E-3</v>
      </c>
      <c r="AS87" s="5">
        <f t="shared" si="202"/>
        <v>1.5722046112433285E-3</v>
      </c>
      <c r="AT87" s="5">
        <f t="shared" si="203"/>
        <v>7.6003743803208389E-4</v>
      </c>
      <c r="AU87" s="5">
        <f t="shared" si="204"/>
        <v>2.449456018974325E-4</v>
      </c>
      <c r="AV87" s="5">
        <f t="shared" si="205"/>
        <v>5.9205979422782121E-5</v>
      </c>
      <c r="AW87" s="5">
        <f t="shared" si="206"/>
        <v>3.3444964610663866E-7</v>
      </c>
      <c r="AX87" s="5">
        <f t="shared" si="207"/>
        <v>1.4538117175678486E-4</v>
      </c>
      <c r="AY87" s="5">
        <f t="shared" si="208"/>
        <v>1.5813718741320527E-4</v>
      </c>
      <c r="AZ87" s="5">
        <f t="shared" si="209"/>
        <v>8.6006219859044886E-5</v>
      </c>
      <c r="BA87" s="5">
        <f t="shared" si="210"/>
        <v>3.1184188764380305E-5</v>
      </c>
      <c r="BB87" s="5">
        <f t="shared" si="211"/>
        <v>8.4800869386503521E-6</v>
      </c>
      <c r="BC87" s="5">
        <f t="shared" si="212"/>
        <v>1.8448291223585366E-6</v>
      </c>
      <c r="BD87" s="5">
        <f t="shared" si="213"/>
        <v>2.9480018072022113E-4</v>
      </c>
      <c r="BE87" s="5">
        <f t="shared" si="214"/>
        <v>2.850254635861958E-4</v>
      </c>
      <c r="BF87" s="5">
        <f t="shared" si="215"/>
        <v>1.3778742383069607E-4</v>
      </c>
      <c r="BG87" s="5">
        <f t="shared" si="216"/>
        <v>4.4406264448622805E-5</v>
      </c>
      <c r="BH87" s="5">
        <f t="shared" si="217"/>
        <v>1.0733470447404434E-5</v>
      </c>
      <c r="BI87" s="5">
        <f t="shared" si="218"/>
        <v>2.0755159529997777E-6</v>
      </c>
      <c r="BJ87" s="8">
        <f t="shared" si="219"/>
        <v>0.31725640579015785</v>
      </c>
      <c r="BK87" s="8">
        <f t="shared" si="220"/>
        <v>0.30292933331270094</v>
      </c>
      <c r="BL87" s="8">
        <f t="shared" si="221"/>
        <v>0.35227810720882757</v>
      </c>
      <c r="BM87" s="8">
        <f t="shared" si="222"/>
        <v>0.33788776136433207</v>
      </c>
      <c r="BN87" s="8">
        <f t="shared" si="223"/>
        <v>0.66190554252028166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1.59861591695502</v>
      </c>
      <c r="F88">
        <f>VLOOKUP(B88,home!$B$2:$E$405,3,FALSE)</f>
        <v>0.83</v>
      </c>
      <c r="G88">
        <f>VLOOKUP(C88,away!$B$2:$E$405,4,FALSE)</f>
        <v>1.07</v>
      </c>
      <c r="H88">
        <f>VLOOKUP(A88,away!$A$2:$E$405,3,FALSE)</f>
        <v>1.4152249134948101</v>
      </c>
      <c r="I88">
        <f>VLOOKUP(C88,away!$B$2:$E$405,3,FALSE)</f>
        <v>0.89</v>
      </c>
      <c r="J88">
        <f>VLOOKUP(B88,home!$B$2:$E$405,4,FALSE)</f>
        <v>0.9</v>
      </c>
      <c r="K88" s="3">
        <f t="shared" si="168"/>
        <v>1.4197307958477532</v>
      </c>
      <c r="L88" s="3">
        <f t="shared" si="169"/>
        <v>1.1335951557093429</v>
      </c>
      <c r="M88" s="5">
        <f t="shared" si="170"/>
        <v>7.7822401552032669E-2</v>
      </c>
      <c r="N88" s="5">
        <f t="shared" si="171"/>
        <v>0.11048686009025074</v>
      </c>
      <c r="O88" s="5">
        <f t="shared" si="172"/>
        <v>8.8219097405051461E-2</v>
      </c>
      <c r="P88" s="5">
        <f t="shared" si="173"/>
        <v>0.12524736936784417</v>
      </c>
      <c r="Q88" s="5">
        <f t="shared" si="174"/>
        <v>7.8430798903325549E-2</v>
      </c>
      <c r="R88" s="5">
        <f t="shared" si="175"/>
        <v>5.0002370729708506E-2</v>
      </c>
      <c r="S88" s="5">
        <f t="shared" si="176"/>
        <v>5.0393277580481795E-2</v>
      </c>
      <c r="T88" s="5">
        <f t="shared" si="177"/>
        <v>8.8908773695223459E-2</v>
      </c>
      <c r="U88" s="5">
        <f t="shared" si="178"/>
        <v>7.0989905590363458E-2</v>
      </c>
      <c r="V88" s="5">
        <f t="shared" si="179"/>
        <v>9.0114376165110043E-3</v>
      </c>
      <c r="W88" s="5">
        <f t="shared" si="180"/>
        <v>3.7116873515331147E-2</v>
      </c>
      <c r="X88" s="5">
        <f t="shared" si="181"/>
        <v>4.2075508012055791E-2</v>
      </c>
      <c r="Y88" s="5">
        <f t="shared" si="182"/>
        <v>2.3848296028238052E-2</v>
      </c>
      <c r="Z88" s="5">
        <f t="shared" si="183"/>
        <v>1.8894148411060067E-2</v>
      </c>
      <c r="AA88" s="5">
        <f t="shared" si="184"/>
        <v>2.6824604360499868E-2</v>
      </c>
      <c r="AB88" s="5">
        <f t="shared" si="185"/>
        <v>1.9041858448516798E-2</v>
      </c>
      <c r="AC88" s="5">
        <f t="shared" si="186"/>
        <v>9.0643795454562121E-4</v>
      </c>
      <c r="AD88" s="5">
        <f t="shared" si="187"/>
        <v>1.3173992093825372E-2</v>
      </c>
      <c r="AE88" s="5">
        <f t="shared" si="188"/>
        <v>1.4933973618913621E-2</v>
      </c>
      <c r="AF88" s="5">
        <f t="shared" si="189"/>
        <v>8.4645400749458043E-3</v>
      </c>
      <c r="AG88" s="5">
        <f t="shared" si="190"/>
        <v>3.198453874755387E-3</v>
      </c>
      <c r="AH88" s="5">
        <f t="shared" si="191"/>
        <v>5.3545787775077687E-3</v>
      </c>
      <c r="AI88" s="5">
        <f t="shared" si="192"/>
        <v>7.6020603892205931E-3</v>
      </c>
      <c r="AJ88" s="5">
        <f t="shared" si="193"/>
        <v>5.3964396232354175E-3</v>
      </c>
      <c r="AK88" s="5">
        <f t="shared" si="194"/>
        <v>2.5538305070134559E-3</v>
      </c>
      <c r="AL88" s="5">
        <f t="shared" si="195"/>
        <v>5.8352848042656247E-5</v>
      </c>
      <c r="AM88" s="5">
        <f t="shared" si="196"/>
        <v>3.7407044559717418E-3</v>
      </c>
      <c r="AN88" s="5">
        <f t="shared" si="197"/>
        <v>4.2404444502299188E-3</v>
      </c>
      <c r="AO88" s="5">
        <f t="shared" si="198"/>
        <v>2.4034736434176023E-3</v>
      </c>
      <c r="AP88" s="5">
        <f t="shared" si="199"/>
        <v>9.0818869301775948E-4</v>
      </c>
      <c r="AQ88" s="5">
        <f t="shared" si="200"/>
        <v>2.5737957571873296E-4</v>
      </c>
      <c r="AR88" s="5">
        <f t="shared" si="201"/>
        <v>1.2139849126093704E-3</v>
      </c>
      <c r="AS88" s="5">
        <f t="shared" si="202"/>
        <v>1.7235317661260666E-3</v>
      </c>
      <c r="AT88" s="5">
        <f t="shared" si="203"/>
        <v>1.2234755629955223E-3</v>
      </c>
      <c r="AU88" s="5">
        <f t="shared" si="204"/>
        <v>5.7900197825063685E-4</v>
      </c>
      <c r="AV88" s="5">
        <f t="shared" si="205"/>
        <v>2.0550673484480005E-4</v>
      </c>
      <c r="AW88" s="5">
        <f t="shared" si="206"/>
        <v>2.6086964131392943E-6</v>
      </c>
      <c r="AX88" s="5">
        <f t="shared" si="207"/>
        <v>8.8513221905133172E-4</v>
      </c>
      <c r="AY88" s="5">
        <f t="shared" si="208"/>
        <v>1.0033815956788505E-3</v>
      </c>
      <c r="AZ88" s="5">
        <f t="shared" si="209"/>
        <v>5.6871425809472778E-4</v>
      </c>
      <c r="BA88" s="5">
        <f t="shared" si="210"/>
        <v>2.1489724265300544E-4</v>
      </c>
      <c r="BB88" s="5">
        <f t="shared" si="211"/>
        <v>6.0901618311685548E-5</v>
      </c>
      <c r="BC88" s="5">
        <f t="shared" si="212"/>
        <v>1.3807555898597208E-5</v>
      </c>
      <c r="BD88" s="5">
        <f t="shared" si="213"/>
        <v>2.2936123600636883E-4</v>
      </c>
      <c r="BE88" s="5">
        <f t="shared" si="214"/>
        <v>3.2563121013194635E-4</v>
      </c>
      <c r="BF88" s="5">
        <f t="shared" si="215"/>
        <v>2.3115432855674761E-4</v>
      </c>
      <c r="BG88" s="5">
        <f t="shared" si="216"/>
        <v>1.0939230628184143E-4</v>
      </c>
      <c r="BH88" s="5">
        <f t="shared" si="217"/>
        <v>3.8826906514284974E-5</v>
      </c>
      <c r="BI88" s="5">
        <f t="shared" si="218"/>
        <v>1.1024750977166427E-5</v>
      </c>
      <c r="BJ88" s="8">
        <f t="shared" si="219"/>
        <v>0.43493509521490892</v>
      </c>
      <c r="BK88" s="8">
        <f t="shared" si="220"/>
        <v>0.26444265851513682</v>
      </c>
      <c r="BL88" s="8">
        <f t="shared" si="221"/>
        <v>0.28187563752441208</v>
      </c>
      <c r="BM88" s="8">
        <f t="shared" si="222"/>
        <v>0.46893786871803905</v>
      </c>
      <c r="BN88" s="8">
        <f t="shared" si="223"/>
        <v>0.53020889804821314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1.59861591695502</v>
      </c>
      <c r="F89">
        <f>VLOOKUP(B89,home!$B$2:$E$405,3,FALSE)</f>
        <v>0.88</v>
      </c>
      <c r="G89">
        <f>VLOOKUP(C89,away!$B$2:$E$405,4,FALSE)</f>
        <v>0.92</v>
      </c>
      <c r="H89">
        <f>VLOOKUP(A89,away!$A$2:$E$405,3,FALSE)</f>
        <v>1.4152249134948101</v>
      </c>
      <c r="I89">
        <f>VLOOKUP(C89,away!$B$2:$E$405,3,FALSE)</f>
        <v>0.71</v>
      </c>
      <c r="J89">
        <f>VLOOKUP(B89,home!$B$2:$E$405,4,FALSE)</f>
        <v>1.04</v>
      </c>
      <c r="K89" s="3">
        <f t="shared" si="168"/>
        <v>1.2942394463667841</v>
      </c>
      <c r="L89" s="3">
        <f t="shared" si="169"/>
        <v>1.0450020761245677</v>
      </c>
      <c r="M89" s="5">
        <f t="shared" si="170"/>
        <v>9.6400728292632173E-2</v>
      </c>
      <c r="N89" s="5">
        <f t="shared" si="171"/>
        <v>0.12476562521481102</v>
      </c>
      <c r="O89" s="5">
        <f t="shared" si="172"/>
        <v>0.10073896120572097</v>
      </c>
      <c r="P89" s="5">
        <f t="shared" si="173"/>
        <v>0.13038033737845722</v>
      </c>
      <c r="Q89" s="5">
        <f t="shared" si="174"/>
        <v>8.0738296851811373E-2</v>
      </c>
      <c r="R89" s="5">
        <f t="shared" si="175"/>
        <v>5.2636211803305355E-2</v>
      </c>
      <c r="S89" s="5">
        <f t="shared" si="176"/>
        <v>4.4084294475759581E-2</v>
      </c>
      <c r="T89" s="5">
        <f t="shared" si="177"/>
        <v>8.4371687832904524E-2</v>
      </c>
      <c r="U89" s="5">
        <f t="shared" si="178"/>
        <v>6.8123861623154702E-2</v>
      </c>
      <c r="V89" s="5">
        <f t="shared" si="179"/>
        <v>6.6248060899765033E-3</v>
      </c>
      <c r="W89" s="5">
        <f t="shared" si="180"/>
        <v>3.4831562872695163E-2</v>
      </c>
      <c r="X89" s="5">
        <f t="shared" si="181"/>
        <v>3.6399055516629857E-2</v>
      </c>
      <c r="Y89" s="5">
        <f t="shared" si="182"/>
        <v>1.9018544291925801E-2</v>
      </c>
      <c r="Z89" s="5">
        <f t="shared" si="183"/>
        <v>1.833498353792886E-2</v>
      </c>
      <c r="AA89" s="5">
        <f t="shared" si="184"/>
        <v>2.3729858943273143E-2</v>
      </c>
      <c r="AB89" s="5">
        <f t="shared" si="185"/>
        <v>1.535605975055186E-2</v>
      </c>
      <c r="AC89" s="5">
        <f t="shared" si="186"/>
        <v>5.599960630328617E-4</v>
      </c>
      <c r="AD89" s="5">
        <f t="shared" si="187"/>
        <v>1.1270095662111696E-2</v>
      </c>
      <c r="AE89" s="5">
        <f t="shared" si="188"/>
        <v>1.1777273365029206E-2</v>
      </c>
      <c r="AF89" s="5">
        <f t="shared" si="189"/>
        <v>6.1536375587710477E-3</v>
      </c>
      <c r="AG89" s="5">
        <f t="shared" si="190"/>
        <v>2.1435213415446209E-3</v>
      </c>
      <c r="AH89" s="5">
        <f t="shared" si="191"/>
        <v>4.7900239657113564E-3</v>
      </c>
      <c r="AI89" s="5">
        <f t="shared" si="192"/>
        <v>6.1994379654658925E-3</v>
      </c>
      <c r="AJ89" s="5">
        <f t="shared" si="193"/>
        <v>4.0117785801049004E-3</v>
      </c>
      <c r="AK89" s="5">
        <f t="shared" si="194"/>
        <v>1.7307340294870311E-3</v>
      </c>
      <c r="AL89" s="5">
        <f t="shared" si="195"/>
        <v>3.0295404162174838E-5</v>
      </c>
      <c r="AM89" s="5">
        <f t="shared" si="196"/>
        <v>2.9172404740464277E-3</v>
      </c>
      <c r="AN89" s="5">
        <f t="shared" si="197"/>
        <v>3.0485223519331347E-3</v>
      </c>
      <c r="AO89" s="5">
        <f t="shared" si="198"/>
        <v>1.592856093441138E-3</v>
      </c>
      <c r="AP89" s="5">
        <f t="shared" si="199"/>
        <v>5.5484597487121933E-4</v>
      </c>
      <c r="AQ89" s="5">
        <f t="shared" si="200"/>
        <v>1.4495379891744594E-4</v>
      </c>
      <c r="AR89" s="5">
        <f t="shared" si="201"/>
        <v>1.0011169977709609E-3</v>
      </c>
      <c r="AS89" s="5">
        <f t="shared" si="202"/>
        <v>1.2956851089434651E-3</v>
      </c>
      <c r="AT89" s="5">
        <f t="shared" si="203"/>
        <v>8.3846338903233858E-4</v>
      </c>
      <c r="AU89" s="5">
        <f t="shared" si="204"/>
        <v>3.617241308066774E-4</v>
      </c>
      <c r="AV89" s="5">
        <f t="shared" si="205"/>
        <v>1.1703940969818499E-4</v>
      </c>
      <c r="AW89" s="5">
        <f t="shared" si="206"/>
        <v>1.1381671203915593E-6</v>
      </c>
      <c r="AX89" s="5">
        <f t="shared" si="207"/>
        <v>6.2926794934143758E-4</v>
      </c>
      <c r="AY89" s="5">
        <f t="shared" si="208"/>
        <v>6.5758631350045155E-4</v>
      </c>
      <c r="AZ89" s="5">
        <f t="shared" si="209"/>
        <v>3.4358953141953641E-4</v>
      </c>
      <c r="BA89" s="5">
        <f t="shared" si="210"/>
        <v>1.1968392455602766E-4</v>
      </c>
      <c r="BB89" s="5">
        <f t="shared" si="211"/>
        <v>3.126748740994625E-5</v>
      </c>
      <c r="BC89" s="5">
        <f t="shared" si="212"/>
        <v>6.5349178517185249E-6</v>
      </c>
      <c r="BD89" s="5">
        <f t="shared" si="213"/>
        <v>1.7436155685237467E-4</v>
      </c>
      <c r="BE89" s="5">
        <f t="shared" si="214"/>
        <v>2.256656048082679E-4</v>
      </c>
      <c r="BF89" s="5">
        <f t="shared" si="215"/>
        <v>1.4603266371553911E-4</v>
      </c>
      <c r="BG89" s="5">
        <f t="shared" si="216"/>
        <v>6.3000411279555402E-5</v>
      </c>
      <c r="BH89" s="5">
        <f t="shared" si="217"/>
        <v>2.0384404353832857E-5</v>
      </c>
      <c r="BI89" s="5">
        <f t="shared" si="218"/>
        <v>5.2764600410842607E-6</v>
      </c>
      <c r="BJ89" s="8">
        <f t="shared" si="219"/>
        <v>0.42151564932552271</v>
      </c>
      <c r="BK89" s="8">
        <f t="shared" si="220"/>
        <v>0.27873804401752095</v>
      </c>
      <c r="BL89" s="8">
        <f t="shared" si="221"/>
        <v>0.28156567800407734</v>
      </c>
      <c r="BM89" s="8">
        <f t="shared" si="222"/>
        <v>0.41383774599193174</v>
      </c>
      <c r="BN89" s="8">
        <f t="shared" si="223"/>
        <v>0.5856601607467381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1.59861591695502</v>
      </c>
      <c r="F90">
        <f>VLOOKUP(B90,home!$B$2:$E$405,3,FALSE)</f>
        <v>1.08</v>
      </c>
      <c r="G90">
        <f>VLOOKUP(C90,away!$B$2:$E$405,4,FALSE)</f>
        <v>1.08</v>
      </c>
      <c r="H90">
        <f>VLOOKUP(A90,away!$A$2:$E$405,3,FALSE)</f>
        <v>1.4152249134948101</v>
      </c>
      <c r="I90">
        <f>VLOOKUP(C90,away!$B$2:$E$405,3,FALSE)</f>
        <v>0.83</v>
      </c>
      <c r="J90">
        <f>VLOOKUP(B90,home!$B$2:$E$405,4,FALSE)</f>
        <v>0.99</v>
      </c>
      <c r="K90" s="3">
        <f t="shared" si="168"/>
        <v>1.8646256055363355</v>
      </c>
      <c r="L90" s="3">
        <f t="shared" si="169"/>
        <v>1.1628903114186853</v>
      </c>
      <c r="M90" s="5">
        <f t="shared" si="170"/>
        <v>4.8435807376949705E-2</v>
      </c>
      <c r="N90" s="5">
        <f t="shared" si="171"/>
        <v>9.0314646659886144E-2</v>
      </c>
      <c r="O90" s="5">
        <f t="shared" si="172"/>
        <v>5.6325531124396491E-2</v>
      </c>
      <c r="P90" s="5">
        <f t="shared" si="173"/>
        <v>0.10502602757998351</v>
      </c>
      <c r="Q90" s="5">
        <f t="shared" si="174"/>
        <v>8.4201501358495204E-2</v>
      </c>
      <c r="R90" s="5">
        <f t="shared" si="175"/>
        <v>3.2750207215036159E-2</v>
      </c>
      <c r="S90" s="5">
        <f t="shared" si="176"/>
        <v>5.6933429350043183E-2</v>
      </c>
      <c r="T90" s="5">
        <f t="shared" si="177"/>
        <v>9.7917110136701332E-2</v>
      </c>
      <c r="U90" s="5">
        <f t="shared" si="178"/>
        <v>6.1066874959777251E-2</v>
      </c>
      <c r="V90" s="5">
        <f t="shared" si="179"/>
        <v>1.3716876567521222E-2</v>
      </c>
      <c r="W90" s="5">
        <f t="shared" si="180"/>
        <v>5.2334758485884231E-2</v>
      </c>
      <c r="X90" s="5">
        <f t="shared" si="181"/>
        <v>6.0859583593671593E-2</v>
      </c>
      <c r="Y90" s="5">
        <f t="shared" si="182"/>
        <v>3.5386510059028146E-2</v>
      </c>
      <c r="Z90" s="5">
        <f t="shared" si="183"/>
        <v>1.2694966222439952E-2</v>
      </c>
      <c r="AA90" s="5">
        <f t="shared" si="184"/>
        <v>2.3671359079780418E-2</v>
      </c>
      <c r="AB90" s="5">
        <f t="shared" si="185"/>
        <v>2.2069111129001805E-2</v>
      </c>
      <c r="AC90" s="5">
        <f t="shared" si="186"/>
        <v>1.8589411619074458E-3</v>
      </c>
      <c r="AD90" s="5">
        <f t="shared" si="187"/>
        <v>2.4396182683084945E-2</v>
      </c>
      <c r="AE90" s="5">
        <f t="shared" si="188"/>
        <v>2.8370084477759787E-2</v>
      </c>
      <c r="AF90" s="5">
        <f t="shared" si="189"/>
        <v>1.649564818665825E-2</v>
      </c>
      <c r="AG90" s="5">
        <f t="shared" si="190"/>
        <v>6.3942098189453591E-3</v>
      </c>
      <c r="AH90" s="5">
        <f t="shared" si="191"/>
        <v>3.6907133059657211E-3</v>
      </c>
      <c r="AI90" s="5">
        <f t="shared" si="192"/>
        <v>6.8817985329973422E-3</v>
      </c>
      <c r="AJ90" s="5">
        <f t="shared" si="193"/>
        <v>6.4159888783846186E-3</v>
      </c>
      <c r="AK90" s="5">
        <f t="shared" si="194"/>
        <v>3.9878057158241045E-3</v>
      </c>
      <c r="AL90" s="5">
        <f t="shared" si="195"/>
        <v>1.6123377832489308E-4</v>
      </c>
      <c r="AM90" s="5">
        <f t="shared" si="196"/>
        <v>9.0979493816444688E-3</v>
      </c>
      <c r="AN90" s="5">
        <f t="shared" si="197"/>
        <v>1.0579917189691972E-2</v>
      </c>
      <c r="AO90" s="5">
        <f t="shared" si="198"/>
        <v>6.1516415977524008E-3</v>
      </c>
      <c r="AP90" s="5">
        <f t="shared" si="199"/>
        <v>2.3845614711154755E-3</v>
      </c>
      <c r="AQ90" s="5">
        <f t="shared" si="200"/>
        <v>6.9324585793561827E-4</v>
      </c>
      <c r="AR90" s="5">
        <f t="shared" si="201"/>
        <v>8.5837894914631322E-4</v>
      </c>
      <c r="AS90" s="5">
        <f t="shared" si="202"/>
        <v>1.6005553678315875E-3</v>
      </c>
      <c r="AT90" s="5">
        <f t="shared" si="203"/>
        <v>1.4922182609687033E-3</v>
      </c>
      <c r="AU90" s="5">
        <f t="shared" si="204"/>
        <v>9.2747612615038191E-4</v>
      </c>
      <c r="AV90" s="5">
        <f t="shared" si="205"/>
        <v>4.3234893333591278E-4</v>
      </c>
      <c r="AW90" s="5">
        <f t="shared" si="206"/>
        <v>9.7114466010818207E-6</v>
      </c>
      <c r="AX90" s="5">
        <f t="shared" si="207"/>
        <v>2.8273782291479543E-3</v>
      </c>
      <c r="AY90" s="5">
        <f t="shared" si="208"/>
        <v>3.2879307493922753E-3</v>
      </c>
      <c r="AZ90" s="5">
        <f t="shared" si="209"/>
        <v>1.9117514065419277E-3</v>
      </c>
      <c r="BA90" s="5">
        <f t="shared" si="210"/>
        <v>7.4105239616955047E-4</v>
      </c>
      <c r="BB90" s="5">
        <f t="shared" si="211"/>
        <v>2.1544066293979283E-4</v>
      </c>
      <c r="BC90" s="5">
        <f t="shared" si="212"/>
        <v>5.0106771923660772E-5</v>
      </c>
      <c r="BD90" s="5">
        <f t="shared" si="213"/>
        <v>1.6636676058133336E-4</v>
      </c>
      <c r="BE90" s="5">
        <f t="shared" si="214"/>
        <v>3.1021172169008721E-4</v>
      </c>
      <c r="BF90" s="5">
        <f t="shared" si="215"/>
        <v>2.8921435970042405E-4</v>
      </c>
      <c r="BG90" s="5">
        <f t="shared" si="216"/>
        <v>1.7975883352873561E-4</v>
      </c>
      <c r="BH90" s="5">
        <f t="shared" si="217"/>
        <v>8.3795730954756012E-5</v>
      </c>
      <c r="BI90" s="5">
        <f t="shared" si="218"/>
        <v>3.1249533114574369E-5</v>
      </c>
      <c r="BJ90" s="8">
        <f t="shared" si="219"/>
        <v>0.53461121117436983</v>
      </c>
      <c r="BK90" s="8">
        <f t="shared" si="220"/>
        <v>0.22942024656412222</v>
      </c>
      <c r="BL90" s="8">
        <f t="shared" si="221"/>
        <v>0.22323096451816668</v>
      </c>
      <c r="BM90" s="8">
        <f t="shared" si="222"/>
        <v>0.57962544786156012</v>
      </c>
      <c r="BN90" s="8">
        <f t="shared" si="223"/>
        <v>0.41705372131474716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1.4709480122324201</v>
      </c>
      <c r="F93">
        <f>VLOOKUP(B93,home!$B$2:$E$405,3,FALSE)</f>
        <v>0.59</v>
      </c>
      <c r="G93">
        <f>VLOOKUP(C93,away!$B$2:$E$405,4,FALSE)</f>
        <v>0.98</v>
      </c>
      <c r="H93">
        <f>VLOOKUP(A93,away!$A$2:$E$405,3,FALSE)</f>
        <v>1.15290519877676</v>
      </c>
      <c r="I93">
        <f>VLOOKUP(C93,away!$B$2:$E$405,3,FALSE)</f>
        <v>0.76</v>
      </c>
      <c r="J93">
        <f>VLOOKUP(B93,home!$B$2:$E$405,4,FALSE)</f>
        <v>1.25</v>
      </c>
      <c r="K93" s="3">
        <f t="shared" si="168"/>
        <v>0.85050214067278518</v>
      </c>
      <c r="L93" s="3">
        <f t="shared" si="169"/>
        <v>1.0952599388379221</v>
      </c>
      <c r="M93" s="5">
        <f t="shared" si="170"/>
        <v>0.14287829721534887</v>
      </c>
      <c r="N93" s="5">
        <f t="shared" si="171"/>
        <v>0.12151829763733665</v>
      </c>
      <c r="O93" s="5">
        <f t="shared" si="172"/>
        <v>0.15648887506934944</v>
      </c>
      <c r="P93" s="5">
        <f t="shared" si="173"/>
        <v>0.13309412323795772</v>
      </c>
      <c r="Q93" s="5">
        <f t="shared" si="174"/>
        <v>5.1675786135733738E-2</v>
      </c>
      <c r="R93" s="5">
        <f t="shared" si="175"/>
        <v>8.5697997868635439E-2</v>
      </c>
      <c r="S93" s="5">
        <f t="shared" si="176"/>
        <v>3.0994990116976512E-2</v>
      </c>
      <c r="T93" s="5">
        <f t="shared" si="177"/>
        <v>5.6598418362425268E-2</v>
      </c>
      <c r="U93" s="5">
        <f t="shared" si="178"/>
        <v>7.2886330638646218E-2</v>
      </c>
      <c r="V93" s="5">
        <f t="shared" si="179"/>
        <v>3.2080535321069633E-3</v>
      </c>
      <c r="W93" s="5">
        <f t="shared" si="180"/>
        <v>1.4650122243130195E-2</v>
      </c>
      <c r="X93" s="5">
        <f t="shared" si="181"/>
        <v>1.6045691991978858E-2</v>
      </c>
      <c r="Y93" s="5">
        <f t="shared" si="182"/>
        <v>8.7871018148734503E-3</v>
      </c>
      <c r="Z93" s="5">
        <f t="shared" si="183"/>
        <v>3.128719463471135E-2</v>
      </c>
      <c r="AA93" s="5">
        <f t="shared" si="184"/>
        <v>2.6609826012468082E-2</v>
      </c>
      <c r="AB93" s="5">
        <f t="shared" si="185"/>
        <v>1.1315856993267233E-2</v>
      </c>
      <c r="AC93" s="5">
        <f t="shared" si="186"/>
        <v>1.8677306161860071E-4</v>
      </c>
      <c r="AD93" s="5">
        <f t="shared" si="187"/>
        <v>3.1149900822250529E-3</v>
      </c>
      <c r="AE93" s="5">
        <f t="shared" si="188"/>
        <v>3.4117238469385451E-3</v>
      </c>
      <c r="AF93" s="5">
        <f t="shared" si="189"/>
        <v>1.8683622259648956E-3</v>
      </c>
      <c r="AG93" s="5">
        <f t="shared" si="190"/>
        <v>6.8211409911246525E-4</v>
      </c>
      <c r="AH93" s="5">
        <f t="shared" si="191"/>
        <v>8.5669027205060276E-3</v>
      </c>
      <c r="AI93" s="5">
        <f t="shared" si="192"/>
        <v>7.2861691027258828E-3</v>
      </c>
      <c r="AJ93" s="5">
        <f t="shared" si="193"/>
        <v>3.0984512095861348E-3</v>
      </c>
      <c r="AK93" s="5">
        <f t="shared" si="194"/>
        <v>8.7841312884106291E-4</v>
      </c>
      <c r="AL93" s="5">
        <f t="shared" si="195"/>
        <v>6.9593205868431353E-6</v>
      </c>
      <c r="AM93" s="5">
        <f t="shared" si="196"/>
        <v>5.298611466213808E-4</v>
      </c>
      <c r="AN93" s="5">
        <f t="shared" si="197"/>
        <v>5.803356870411247E-4</v>
      </c>
      <c r="AO93" s="5">
        <f t="shared" si="198"/>
        <v>3.1780921454706285E-4</v>
      </c>
      <c r="AP93" s="5">
        <f t="shared" si="199"/>
        <v>1.1602790029564806E-4</v>
      </c>
      <c r="AQ93" s="5">
        <f t="shared" si="200"/>
        <v>3.1770177745325995E-5</v>
      </c>
      <c r="AR93" s="5">
        <f t="shared" si="201"/>
        <v>1.8765970699383724E-3</v>
      </c>
      <c r="AS93" s="5">
        <f t="shared" si="202"/>
        <v>1.5960498251628621E-3</v>
      </c>
      <c r="AT93" s="5">
        <f t="shared" si="203"/>
        <v>6.7872189646071932E-4</v>
      </c>
      <c r="AU93" s="5">
        <f t="shared" si="204"/>
        <v>1.9241814195377813E-4</v>
      </c>
      <c r="AV93" s="5">
        <f t="shared" si="205"/>
        <v>4.0913010408992027E-5</v>
      </c>
      <c r="AW93" s="5">
        <f t="shared" si="206"/>
        <v>1.8007646482083008E-7</v>
      </c>
      <c r="AX93" s="5">
        <f t="shared" si="207"/>
        <v>7.5108006576803419E-5</v>
      </c>
      <c r="AY93" s="5">
        <f t="shared" si="208"/>
        <v>8.2262790689547954E-5</v>
      </c>
      <c r="AZ93" s="5">
        <f t="shared" si="209"/>
        <v>4.5049569549635537E-5</v>
      </c>
      <c r="BA93" s="5">
        <f t="shared" si="210"/>
        <v>1.6446996263202847E-5</v>
      </c>
      <c r="BB93" s="5">
        <f t="shared" si="211"/>
        <v>4.5034340303257705E-6</v>
      </c>
      <c r="BC93" s="5">
        <f t="shared" si="212"/>
        <v>9.8648617612304428E-7</v>
      </c>
      <c r="BD93" s="5">
        <f t="shared" si="213"/>
        <v>3.4256026534068741E-4</v>
      </c>
      <c r="BE93" s="5">
        <f t="shared" si="214"/>
        <v>2.9134823898169194E-4</v>
      </c>
      <c r="BF93" s="5">
        <f t="shared" si="215"/>
        <v>1.238961504675876E-4</v>
      </c>
      <c r="BG93" s="5">
        <f t="shared" si="216"/>
        <v>3.5124647064600249E-5</v>
      </c>
      <c r="BH93" s="5">
        <f t="shared" si="217"/>
        <v>7.4683968797046414E-6</v>
      </c>
      <c r="BI93" s="5">
        <f t="shared" si="218"/>
        <v>1.2703775067165499E-6</v>
      </c>
      <c r="BJ93" s="8">
        <f t="shared" si="219"/>
        <v>0.28015276984925525</v>
      </c>
      <c r="BK93" s="8">
        <f t="shared" si="220"/>
        <v>0.31045145927528511</v>
      </c>
      <c r="BL93" s="8">
        <f t="shared" si="221"/>
        <v>0.37801519076419127</v>
      </c>
      <c r="BM93" s="8">
        <f t="shared" si="222"/>
        <v>0.3084711546448563</v>
      </c>
      <c r="BN93" s="8">
        <f t="shared" si="223"/>
        <v>0.69135337716436185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1.4709480122324201</v>
      </c>
      <c r="F94">
        <f>VLOOKUP(B94,home!$B$2:$E$405,3,FALSE)</f>
        <v>0.98</v>
      </c>
      <c r="G94">
        <f>VLOOKUP(C94,away!$B$2:$E$405,4,FALSE)</f>
        <v>0.91</v>
      </c>
      <c r="H94">
        <f>VLOOKUP(A94,away!$A$2:$E$405,3,FALSE)</f>
        <v>1.15290519877676</v>
      </c>
      <c r="I94">
        <f>VLOOKUP(C94,away!$B$2:$E$405,3,FALSE)</f>
        <v>0.77</v>
      </c>
      <c r="J94">
        <f>VLOOKUP(B94,home!$B$2:$E$405,4,FALSE)</f>
        <v>1.36</v>
      </c>
      <c r="K94" s="3">
        <f t="shared" si="168"/>
        <v>1.3117914373088724</v>
      </c>
      <c r="L94" s="3">
        <f t="shared" si="169"/>
        <v>1.2073223241590232</v>
      </c>
      <c r="M94" s="5">
        <f t="shared" si="170"/>
        <v>8.053094475988945E-2</v>
      </c>
      <c r="N94" s="5">
        <f t="shared" si="171"/>
        <v>0.10563980377441677</v>
      </c>
      <c r="O94" s="5">
        <f t="shared" si="172"/>
        <v>9.7226807394231632E-2</v>
      </c>
      <c r="P94" s="5">
        <f t="shared" si="173"/>
        <v>0.12754129341663201</v>
      </c>
      <c r="Q94" s="5">
        <f t="shared" si="174"/>
        <v>6.9288695015134724E-2</v>
      </c>
      <c r="R94" s="5">
        <f t="shared" si="175"/>
        <v>5.869204753688273E-2</v>
      </c>
      <c r="S94" s="5">
        <f t="shared" si="176"/>
        <v>5.0498543059715614E-2</v>
      </c>
      <c r="T94" s="5">
        <f t="shared" si="177"/>
        <v>8.3653788303618179E-2</v>
      </c>
      <c r="U94" s="5">
        <f t="shared" si="178"/>
        <v>7.6991725397008048E-2</v>
      </c>
      <c r="V94" s="5">
        <f t="shared" si="179"/>
        <v>8.8863693835608652E-3</v>
      </c>
      <c r="W94" s="5">
        <f t="shared" si="180"/>
        <v>3.0297438941053221E-2</v>
      </c>
      <c r="X94" s="5">
        <f t="shared" si="181"/>
        <v>3.6578774398378471E-2</v>
      </c>
      <c r="Y94" s="5">
        <f t="shared" si="182"/>
        <v>2.208118546076944E-2</v>
      </c>
      <c r="Z94" s="5">
        <f t="shared" si="183"/>
        <v>2.3620073080627049E-2</v>
      </c>
      <c r="AA94" s="5">
        <f t="shared" si="184"/>
        <v>3.098460961577636E-2</v>
      </c>
      <c r="AB94" s="5">
        <f t="shared" si="185"/>
        <v>2.0322672791166792E-2</v>
      </c>
      <c r="AC94" s="5">
        <f t="shared" si="186"/>
        <v>8.7961454470746232E-4</v>
      </c>
      <c r="AD94" s="5">
        <f t="shared" si="187"/>
        <v>9.935980243815503E-3</v>
      </c>
      <c r="AE94" s="5">
        <f t="shared" si="188"/>
        <v>1.1995930760761471E-2</v>
      </c>
      <c r="AF94" s="5">
        <f t="shared" si="189"/>
        <v>7.2414775032666303E-3</v>
      </c>
      <c r="AG94" s="5">
        <f t="shared" si="190"/>
        <v>2.9142658165297168E-3</v>
      </c>
      <c r="AH94" s="5">
        <f t="shared" si="191"/>
        <v>7.1292603821271529E-3</v>
      </c>
      <c r="AI94" s="5">
        <f t="shared" si="192"/>
        <v>9.352102723619778E-3</v>
      </c>
      <c r="AJ94" s="5">
        <f t="shared" si="193"/>
        <v>6.1340041368387055E-3</v>
      </c>
      <c r="AK94" s="5">
        <f t="shared" si="194"/>
        <v>2.6821780343740708E-3</v>
      </c>
      <c r="AL94" s="5">
        <f t="shared" si="195"/>
        <v>5.5723760387795408E-5</v>
      </c>
      <c r="AM94" s="5">
        <f t="shared" si="196"/>
        <v>2.606786761021461E-3</v>
      </c>
      <c r="AN94" s="5">
        <f t="shared" si="197"/>
        <v>3.1472318509034023E-3</v>
      </c>
      <c r="AO94" s="5">
        <f t="shared" si="198"/>
        <v>1.8998616364500004E-3</v>
      </c>
      <c r="AP94" s="5">
        <f t="shared" si="199"/>
        <v>7.6458178883312671E-4</v>
      </c>
      <c r="AQ94" s="5">
        <f t="shared" si="200"/>
        <v>2.307741655759184E-4</v>
      </c>
      <c r="AR94" s="5">
        <f t="shared" si="201"/>
        <v>1.72146304281692E-3</v>
      </c>
      <c r="AS94" s="5">
        <f t="shared" si="202"/>
        <v>2.2582004792109124E-3</v>
      </c>
      <c r="AT94" s="5">
        <f t="shared" si="203"/>
        <v>1.4811440261778338E-3</v>
      </c>
      <c r="AU94" s="5">
        <f t="shared" si="204"/>
        <v>6.4765068365375681E-4</v>
      </c>
      <c r="AV94" s="5">
        <f t="shared" si="205"/>
        <v>2.1239565529605889E-4</v>
      </c>
      <c r="AW94" s="5">
        <f t="shared" si="206"/>
        <v>2.451466360432532E-6</v>
      </c>
      <c r="AX94" s="5">
        <f t="shared" si="207"/>
        <v>5.6992675866634611E-4</v>
      </c>
      <c r="AY94" s="5">
        <f t="shared" si="208"/>
        <v>6.8808529887347172E-4</v>
      </c>
      <c r="AZ94" s="5">
        <f t="shared" si="209"/>
        <v>4.1537037112778809E-4</v>
      </c>
      <c r="BA94" s="5">
        <f t="shared" si="210"/>
        <v>1.6716197395226574E-4</v>
      </c>
      <c r="BB94" s="5">
        <f t="shared" si="211"/>
        <v>5.0454595725764862E-5</v>
      </c>
      <c r="BC94" s="5">
        <f t="shared" si="212"/>
        <v>1.2182991955226872E-5</v>
      </c>
      <c r="BD94" s="5">
        <f t="shared" si="213"/>
        <v>3.4639346030126473E-4</v>
      </c>
      <c r="BE94" s="5">
        <f t="shared" si="214"/>
        <v>4.5439597516298987E-4</v>
      </c>
      <c r="BF94" s="5">
        <f t="shared" si="215"/>
        <v>2.9803637468321263E-4</v>
      </c>
      <c r="BG94" s="5">
        <f t="shared" si="216"/>
        <v>1.3032052143867234E-4</v>
      </c>
      <c r="BH94" s="5">
        <f t="shared" si="217"/>
        <v>4.2738336032219435E-5</v>
      </c>
      <c r="BI94" s="5">
        <f t="shared" si="218"/>
        <v>1.1212756650378946E-5</v>
      </c>
      <c r="BJ94" s="8">
        <f t="shared" si="219"/>
        <v>0.39017975841082891</v>
      </c>
      <c r="BK94" s="8">
        <f t="shared" si="220"/>
        <v>0.26908057422376669</v>
      </c>
      <c r="BL94" s="8">
        <f t="shared" si="221"/>
        <v>0.31711935932344953</v>
      </c>
      <c r="BM94" s="8">
        <f t="shared" si="222"/>
        <v>0.46039453930897178</v>
      </c>
      <c r="BN94" s="8">
        <f t="shared" si="223"/>
        <v>0.5389195918971873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1.4709480122324201</v>
      </c>
      <c r="F95">
        <f>VLOOKUP(B95,home!$B$2:$E$405,3,FALSE)</f>
        <v>0.59</v>
      </c>
      <c r="G95">
        <f>VLOOKUP(C95,away!$B$2:$E$405,4,FALSE)</f>
        <v>0.89</v>
      </c>
      <c r="H95">
        <f>VLOOKUP(A95,away!$A$2:$E$405,3,FALSE)</f>
        <v>1.15290519877676</v>
      </c>
      <c r="I95">
        <f>VLOOKUP(C95,away!$B$2:$E$405,3,FALSE)</f>
        <v>1.06</v>
      </c>
      <c r="J95">
        <f>VLOOKUP(B95,home!$B$2:$E$405,4,FALSE)</f>
        <v>0.75</v>
      </c>
      <c r="K95" s="3">
        <f t="shared" si="168"/>
        <v>0.77239480122324378</v>
      </c>
      <c r="L95" s="3">
        <f t="shared" si="169"/>
        <v>0.9165596330275243</v>
      </c>
      <c r="M95" s="5">
        <f t="shared" si="170"/>
        <v>0.18471255218158725</v>
      </c>
      <c r="N95" s="5">
        <f t="shared" si="171"/>
        <v>0.14267101502573512</v>
      </c>
      <c r="O95" s="5">
        <f t="shared" si="172"/>
        <v>0.16930006904313305</v>
      </c>
      <c r="P95" s="5">
        <f t="shared" si="173"/>
        <v>0.1307664931756522</v>
      </c>
      <c r="Q95" s="5">
        <f t="shared" si="174"/>
        <v>5.509917514556055E-2</v>
      </c>
      <c r="R95" s="5">
        <f t="shared" si="175"/>
        <v>7.7586804576854268E-2</v>
      </c>
      <c r="S95" s="5">
        <f t="shared" si="176"/>
        <v>2.3143900530169896E-2</v>
      </c>
      <c r="T95" s="5">
        <f t="shared" si="177"/>
        <v>5.0501679751534266E-2</v>
      </c>
      <c r="U95" s="5">
        <f t="shared" si="178"/>
        <v>5.9927644498686004E-2</v>
      </c>
      <c r="V95" s="5">
        <f t="shared" si="179"/>
        <v>1.820514376402047E-3</v>
      </c>
      <c r="W95" s="5">
        <f t="shared" si="180"/>
        <v>1.418610547803998E-2</v>
      </c>
      <c r="X95" s="5">
        <f t="shared" si="181"/>
        <v>1.3002411631042076E-2</v>
      </c>
      <c r="Y95" s="5">
        <f t="shared" si="182"/>
        <v>5.9587428165103684E-3</v>
      </c>
      <c r="Z95" s="5">
        <f t="shared" si="183"/>
        <v>2.3704311043579934E-2</v>
      </c>
      <c r="AA95" s="5">
        <f t="shared" si="184"/>
        <v>1.8309086616639863E-2</v>
      </c>
      <c r="AB95" s="5">
        <f t="shared" si="185"/>
        <v>7.0709216589193496E-3</v>
      </c>
      <c r="AC95" s="5">
        <f t="shared" si="186"/>
        <v>8.0551605036538267E-5</v>
      </c>
      <c r="AD95" s="5">
        <f t="shared" si="187"/>
        <v>2.7393185302106641E-3</v>
      </c>
      <c r="AE95" s="5">
        <f t="shared" si="188"/>
        <v>2.5107487867953838E-3</v>
      </c>
      <c r="AF95" s="5">
        <f t="shared" si="189"/>
        <v>1.1506254933247391E-3</v>
      </c>
      <c r="AG95" s="5">
        <f t="shared" si="190"/>
        <v>3.515389599712791E-4</v>
      </c>
      <c r="AH95" s="5">
        <f t="shared" si="191"/>
        <v>5.4316036578184778E-3</v>
      </c>
      <c r="AI95" s="5">
        <f t="shared" si="192"/>
        <v>4.1953424276041469E-3</v>
      </c>
      <c r="AJ95" s="5">
        <f t="shared" si="193"/>
        <v>1.6202303402163727E-3</v>
      </c>
      <c r="AK95" s="5">
        <f t="shared" si="194"/>
        <v>4.1715249718909806E-4</v>
      </c>
      <c r="AL95" s="5">
        <f t="shared" si="195"/>
        <v>2.2810471266604751E-6</v>
      </c>
      <c r="AM95" s="5">
        <f t="shared" si="196"/>
        <v>4.2316707832584295E-4</v>
      </c>
      <c r="AN95" s="5">
        <f t="shared" si="197"/>
        <v>3.8785786201966422E-4</v>
      </c>
      <c r="AO95" s="5">
        <f t="shared" si="198"/>
        <v>1.7774742983979179E-4</v>
      </c>
      <c r="AP95" s="5">
        <f t="shared" si="199"/>
        <v>5.4305373021848405E-5</v>
      </c>
      <c r="AQ95" s="5">
        <f t="shared" si="200"/>
        <v>1.2443528192082045E-5</v>
      </c>
      <c r="AR95" s="5">
        <f t="shared" si="201"/>
        <v>9.9567773107221268E-4</v>
      </c>
      <c r="AS95" s="5">
        <f t="shared" si="202"/>
        <v>7.6905630317393209E-4</v>
      </c>
      <c r="AT95" s="5">
        <f t="shared" si="203"/>
        <v>2.9700754520975599E-4</v>
      </c>
      <c r="AU95" s="5">
        <f t="shared" si="204"/>
        <v>7.6469027948031031E-5</v>
      </c>
      <c r="AV95" s="5">
        <f t="shared" si="205"/>
        <v>1.4766069910413522E-5</v>
      </c>
      <c r="AW95" s="5">
        <f t="shared" si="206"/>
        <v>4.4857165302825977E-8</v>
      </c>
      <c r="AX95" s="5">
        <f t="shared" si="207"/>
        <v>5.4475341891285027E-5</v>
      </c>
      <c r="AY95" s="5">
        <f t="shared" si="208"/>
        <v>4.9929899372925129E-5</v>
      </c>
      <c r="AZ95" s="5">
        <f t="shared" si="209"/>
        <v>2.2881865123174731E-5</v>
      </c>
      <c r="BA95" s="5">
        <f t="shared" si="210"/>
        <v>6.9908646334274477E-6</v>
      </c>
      <c r="BB95" s="5">
        <f t="shared" si="211"/>
        <v>1.6018860807398396E-6</v>
      </c>
      <c r="BC95" s="5">
        <f t="shared" si="212"/>
        <v>2.9364482366296136E-7</v>
      </c>
      <c r="BD95" s="5">
        <f t="shared" si="213"/>
        <v>1.5209966930087085E-4</v>
      </c>
      <c r="BE95" s="5">
        <f t="shared" si="214"/>
        <v>1.1748099383576724E-4</v>
      </c>
      <c r="BF95" s="5">
        <f t="shared" si="215"/>
        <v>4.537085444064328E-5</v>
      </c>
      <c r="BG95" s="5">
        <f t="shared" si="216"/>
        <v>1.1681404032336466E-5</v>
      </c>
      <c r="BH95" s="5">
        <f t="shared" si="217"/>
        <v>2.2556639363912304E-6</v>
      </c>
      <c r="BI95" s="5">
        <f t="shared" si="218"/>
        <v>3.4845261955506884E-7</v>
      </c>
      <c r="BJ95" s="8">
        <f t="shared" si="219"/>
        <v>0.28936305639204879</v>
      </c>
      <c r="BK95" s="8">
        <f t="shared" si="220"/>
        <v>0.34057622281534761</v>
      </c>
      <c r="BL95" s="8">
        <f t="shared" si="221"/>
        <v>0.34634106903254064</v>
      </c>
      <c r="BM95" s="8">
        <f t="shared" si="222"/>
        <v>0.23979866509278672</v>
      </c>
      <c r="BN95" s="8">
        <f t="shared" si="223"/>
        <v>0.76013610914852248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1.4709480122324201</v>
      </c>
      <c r="F96">
        <f>VLOOKUP(B96,home!$B$2:$E$405,3,FALSE)</f>
        <v>1</v>
      </c>
      <c r="G96">
        <f>VLOOKUP(C96,away!$B$2:$E$405,4,FALSE)</f>
        <v>0.72</v>
      </c>
      <c r="H96">
        <f>VLOOKUP(A96,away!$A$2:$E$405,3,FALSE)</f>
        <v>1.15290519877676</v>
      </c>
      <c r="I96">
        <f>VLOOKUP(C96,away!$B$2:$E$405,3,FALSE)</f>
        <v>1.06</v>
      </c>
      <c r="J96">
        <f>VLOOKUP(B96,home!$B$2:$E$405,4,FALSE)</f>
        <v>1.1000000000000001</v>
      </c>
      <c r="K96" s="3">
        <f t="shared" si="168"/>
        <v>1.0590825688073424</v>
      </c>
      <c r="L96" s="3">
        <f t="shared" si="169"/>
        <v>1.3442874617737024</v>
      </c>
      <c r="M96" s="5">
        <f t="shared" si="170"/>
        <v>9.0412745581088999E-2</v>
      </c>
      <c r="N96" s="5">
        <f t="shared" si="171"/>
        <v>9.5754562842944438E-2</v>
      </c>
      <c r="O96" s="5">
        <f t="shared" si="172"/>
        <v>0.12154072026919364</v>
      </c>
      <c r="P96" s="5">
        <f t="shared" si="173"/>
        <v>0.12872165823739223</v>
      </c>
      <c r="Q96" s="5">
        <f t="shared" si="174"/>
        <v>5.070599419536484E-2</v>
      </c>
      <c r="R96" s="5">
        <f t="shared" si="175"/>
        <v>8.1692833176410976E-2</v>
      </c>
      <c r="S96" s="5">
        <f t="shared" si="176"/>
        <v>4.5815623651544353E-2</v>
      </c>
      <c r="T96" s="5">
        <f t="shared" si="177"/>
        <v>6.8163432233599081E-2</v>
      </c>
      <c r="U96" s="5">
        <f t="shared" si="178"/>
        <v>8.6519455613623023E-2</v>
      </c>
      <c r="V96" s="5">
        <f t="shared" si="179"/>
        <v>7.2475807251187289E-3</v>
      </c>
      <c r="W96" s="5">
        <f t="shared" si="180"/>
        <v>1.7900611528785734E-2</v>
      </c>
      <c r="X96" s="5">
        <f t="shared" si="181"/>
        <v>2.4063567636228446E-2</v>
      </c>
      <c r="Y96" s="5">
        <f t="shared" si="182"/>
        <v>1.6174176129462679E-2</v>
      </c>
      <c r="Z96" s="5">
        <f t="shared" si="183"/>
        <v>3.6606217118606663E-2</v>
      </c>
      <c r="AA96" s="5">
        <f t="shared" si="184"/>
        <v>3.8769006460293264E-2</v>
      </c>
      <c r="AB96" s="5">
        <f t="shared" si="185"/>
        <v>2.0529789476037917E-2</v>
      </c>
      <c r="AC96" s="5">
        <f t="shared" si="186"/>
        <v>6.4490396455630988E-4</v>
      </c>
      <c r="AD96" s="5">
        <f t="shared" si="187"/>
        <v>4.7395564102821804E-3</v>
      </c>
      <c r="AE96" s="5">
        <f t="shared" si="188"/>
        <v>6.3713262567115124E-3</v>
      </c>
      <c r="AF96" s="5">
        <f t="shared" si="189"/>
        <v>4.2824470008834322E-3</v>
      </c>
      <c r="AG96" s="5">
        <f t="shared" si="190"/>
        <v>1.918946602999331E-3</v>
      </c>
      <c r="AH96" s="5">
        <f t="shared" si="191"/>
        <v>1.2302319673877205E-2</v>
      </c>
      <c r="AI96" s="5">
        <f t="shared" si="192"/>
        <v>1.3029172322498976E-2</v>
      </c>
      <c r="AJ96" s="5">
        <f t="shared" si="193"/>
        <v>6.899484646372871E-3</v>
      </c>
      <c r="AK96" s="5">
        <f t="shared" si="194"/>
        <v>2.4357079742424667E-3</v>
      </c>
      <c r="AL96" s="5">
        <f t="shared" si="195"/>
        <v>3.6726285520045073E-5</v>
      </c>
      <c r="AM96" s="5">
        <f t="shared" si="196"/>
        <v>1.003916315601792E-3</v>
      </c>
      <c r="AN96" s="5">
        <f t="shared" si="197"/>
        <v>1.3495521157335401E-3</v>
      </c>
      <c r="AO96" s="5">
        <f t="shared" si="198"/>
        <v>9.070929940953854E-4</v>
      </c>
      <c r="AP96" s="5">
        <f t="shared" si="199"/>
        <v>4.0646457954173116E-4</v>
      </c>
      <c r="AQ96" s="5">
        <f t="shared" si="200"/>
        <v>1.3660130948326725E-4</v>
      </c>
      <c r="AR96" s="5">
        <f t="shared" si="201"/>
        <v>3.3075708176650144E-3</v>
      </c>
      <c r="AS96" s="5">
        <f t="shared" si="202"/>
        <v>3.5029905980848656E-3</v>
      </c>
      <c r="AT96" s="5">
        <f t="shared" si="203"/>
        <v>1.8549781405638439E-3</v>
      </c>
      <c r="AU96" s="5">
        <f t="shared" si="204"/>
        <v>6.5485833806327456E-4</v>
      </c>
      <c r="AV96" s="5">
        <f t="shared" si="205"/>
        <v>1.7338726272023996E-4</v>
      </c>
      <c r="AW96" s="5">
        <f t="shared" si="206"/>
        <v>1.4524342234470117E-6</v>
      </c>
      <c r="AX96" s="5">
        <f t="shared" si="207"/>
        <v>1.7720504506585802E-4</v>
      </c>
      <c r="AY96" s="5">
        <f t="shared" si="208"/>
        <v>2.382145202450768E-4</v>
      </c>
      <c r="AZ96" s="5">
        <f t="shared" si="209"/>
        <v>1.6011439638894729E-4</v>
      </c>
      <c r="BA96" s="5">
        <f t="shared" si="210"/>
        <v>7.1746591838375468E-5</v>
      </c>
      <c r="BB96" s="5">
        <f t="shared" si="211"/>
        <v>2.4112010958330901E-5</v>
      </c>
      <c r="BC96" s="5">
        <f t="shared" si="212"/>
        <v>6.4826948018868696E-6</v>
      </c>
      <c r="BD96" s="5">
        <f t="shared" si="213"/>
        <v>7.4105432985261158E-4</v>
      </c>
      <c r="BE96" s="5">
        <f t="shared" si="214"/>
        <v>7.8483772328610747E-4</v>
      </c>
      <c r="BF96" s="5">
        <f t="shared" si="215"/>
        <v>4.1560397603737843E-4</v>
      </c>
      <c r="BG96" s="5">
        <f t="shared" si="216"/>
        <v>1.4671964218273734E-4</v>
      </c>
      <c r="BH96" s="5">
        <f t="shared" si="217"/>
        <v>3.8847053884346884E-5</v>
      </c>
      <c r="BI96" s="5">
        <f t="shared" si="218"/>
        <v>8.2284475236862741E-6</v>
      </c>
      <c r="BJ96" s="8">
        <f t="shared" si="219"/>
        <v>0.294556123411016</v>
      </c>
      <c r="BK96" s="8">
        <f t="shared" si="220"/>
        <v>0.27311745296546575</v>
      </c>
      <c r="BL96" s="8">
        <f t="shared" si="221"/>
        <v>0.39534756594241433</v>
      </c>
      <c r="BM96" s="8">
        <f t="shared" si="222"/>
        <v>0.43056208304908594</v>
      </c>
      <c r="BN96" s="8">
        <f t="shared" si="223"/>
        <v>0.56882851430239512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1.4709480122324201</v>
      </c>
      <c r="F97">
        <f>VLOOKUP(B97,home!$B$2:$E$405,3,FALSE)</f>
        <v>0.5</v>
      </c>
      <c r="G97">
        <f>VLOOKUP(C97,away!$B$2:$E$405,4,FALSE)</f>
        <v>1.32</v>
      </c>
      <c r="H97">
        <f>VLOOKUP(A97,away!$A$2:$E$405,3,FALSE)</f>
        <v>1.15290519877676</v>
      </c>
      <c r="I97">
        <f>VLOOKUP(C97,away!$B$2:$E$405,3,FALSE)</f>
        <v>0.68</v>
      </c>
      <c r="J97">
        <f>VLOOKUP(B97,home!$B$2:$E$405,4,FALSE)</f>
        <v>0.98</v>
      </c>
      <c r="K97" s="3">
        <f t="shared" si="168"/>
        <v>0.97082568807339731</v>
      </c>
      <c r="L97" s="3">
        <f t="shared" si="169"/>
        <v>0.76829602446483292</v>
      </c>
      <c r="M97" s="5">
        <f t="shared" si="170"/>
        <v>0.17567462570120851</v>
      </c>
      <c r="N97" s="5">
        <f t="shared" si="171"/>
        <v>0.1705494393734123</v>
      </c>
      <c r="O97" s="5">
        <f t="shared" si="172"/>
        <v>0.13497011652558605</v>
      </c>
      <c r="P97" s="5">
        <f t="shared" si="173"/>
        <v>0.13103245624529872</v>
      </c>
      <c r="Q97" s="5">
        <f t="shared" si="174"/>
        <v>8.2786888415112558E-2</v>
      </c>
      <c r="R97" s="5">
        <f t="shared" si="175"/>
        <v>5.1848501974081494E-2</v>
      </c>
      <c r="S97" s="5">
        <f t="shared" si="176"/>
        <v>2.4433671796856998E-2</v>
      </c>
      <c r="T97" s="5">
        <f t="shared" si="177"/>
        <v>6.3604837247144705E-2</v>
      </c>
      <c r="U97" s="5">
        <f t="shared" si="178"/>
        <v>5.0335857604562571E-2</v>
      </c>
      <c r="V97" s="5">
        <f t="shared" si="179"/>
        <v>2.0249582417585879E-3</v>
      </c>
      <c r="W97" s="5">
        <f t="shared" si="180"/>
        <v>2.679054596968574E-2</v>
      </c>
      <c r="X97" s="5">
        <f t="shared" si="181"/>
        <v>2.0583069961751906E-2</v>
      </c>
      <c r="Y97" s="5">
        <f t="shared" si="182"/>
        <v>7.9069454114477529E-3</v>
      </c>
      <c r="Z97" s="5">
        <f t="shared" si="183"/>
        <v>1.3278332647047955E-2</v>
      </c>
      <c r="AA97" s="5">
        <f t="shared" si="184"/>
        <v>1.2890946428537787E-2</v>
      </c>
      <c r="AB97" s="5">
        <f t="shared" si="185"/>
        <v>6.2574309682012497E-3</v>
      </c>
      <c r="AC97" s="5">
        <f t="shared" si="186"/>
        <v>9.4398682775293579E-5</v>
      </c>
      <c r="AD97" s="5">
        <f t="shared" si="187"/>
        <v>6.502237556220535E-3</v>
      </c>
      <c r="AE97" s="5">
        <f t="shared" si="188"/>
        <v>4.9956432645701671E-3</v>
      </c>
      <c r="AF97" s="5">
        <f t="shared" si="189"/>
        <v>1.919066429906889E-3</v>
      </c>
      <c r="AG97" s="5">
        <f t="shared" si="190"/>
        <v>4.9147036959379441E-4</v>
      </c>
      <c r="AH97" s="5">
        <f t="shared" si="191"/>
        <v>2.5504225460621357E-3</v>
      </c>
      <c r="AI97" s="5">
        <f t="shared" si="192"/>
        <v>2.476015723158679E-3</v>
      </c>
      <c r="AJ97" s="5">
        <f t="shared" si="193"/>
        <v>1.2018898340580373E-3</v>
      </c>
      <c r="AK97" s="5">
        <f t="shared" si="194"/>
        <v>3.8894184171260518E-4</v>
      </c>
      <c r="AL97" s="5">
        <f t="shared" si="195"/>
        <v>2.8164093069207315E-6</v>
      </c>
      <c r="AM97" s="5">
        <f t="shared" si="196"/>
        <v>1.2625078499068972E-3</v>
      </c>
      <c r="AN97" s="5">
        <f t="shared" si="197"/>
        <v>9.6997976193911319E-4</v>
      </c>
      <c r="AO97" s="5">
        <f t="shared" si="198"/>
        <v>3.7261579745458275E-4</v>
      </c>
      <c r="AP97" s="5">
        <f t="shared" si="199"/>
        <v>9.5426411945716475E-5</v>
      </c>
      <c r="AQ97" s="5">
        <f t="shared" si="200"/>
        <v>1.8328933231709349E-5</v>
      </c>
      <c r="AR97" s="5">
        <f t="shared" si="201"/>
        <v>3.9189590056900334E-4</v>
      </c>
      <c r="AS97" s="5">
        <f t="shared" si="202"/>
        <v>3.8046260732304638E-4</v>
      </c>
      <c r="AT97" s="5">
        <f t="shared" si="203"/>
        <v>1.846814362702976E-4</v>
      </c>
      <c r="AU97" s="5">
        <f t="shared" si="204"/>
        <v>5.9764494147164985E-5</v>
      </c>
      <c r="AV97" s="5">
        <f t="shared" si="205"/>
        <v>1.4505226538194993E-5</v>
      </c>
      <c r="AW97" s="5">
        <f t="shared" si="206"/>
        <v>5.8352990144407362E-8</v>
      </c>
      <c r="AX97" s="5">
        <f t="shared" si="207"/>
        <v>2.0427917534732141E-4</v>
      </c>
      <c r="AY97" s="5">
        <f t="shared" si="208"/>
        <v>1.5694687830030156E-4</v>
      </c>
      <c r="AZ97" s="5">
        <f t="shared" si="209"/>
        <v>6.0290831325143802E-5</v>
      </c>
      <c r="BA97" s="5">
        <f t="shared" si="210"/>
        <v>1.5440402006262603E-5</v>
      </c>
      <c r="BB97" s="5">
        <f t="shared" si="211"/>
        <v>2.9656998693875969E-6</v>
      </c>
      <c r="BC97" s="5">
        <f t="shared" si="212"/>
        <v>4.5570708388127304E-7</v>
      </c>
      <c r="BD97" s="5">
        <f t="shared" si="213"/>
        <v>5.0182010401871776E-5</v>
      </c>
      <c r="BE97" s="5">
        <f t="shared" si="214"/>
        <v>4.8717984777303555E-5</v>
      </c>
      <c r="BF97" s="5">
        <f t="shared" si="215"/>
        <v>2.3648335546487505E-5</v>
      </c>
      <c r="BG97" s="5">
        <f t="shared" si="216"/>
        <v>7.6528038762364381E-6</v>
      </c>
      <c r="BH97" s="5">
        <f t="shared" si="217"/>
        <v>1.8573846472095004E-6</v>
      </c>
      <c r="BI97" s="5">
        <f t="shared" si="218"/>
        <v>3.6063934562882555E-7</v>
      </c>
      <c r="BJ97" s="8">
        <f t="shared" si="219"/>
        <v>0.38928938144725678</v>
      </c>
      <c r="BK97" s="8">
        <f t="shared" si="220"/>
        <v>0.33341987395550532</v>
      </c>
      <c r="BL97" s="8">
        <f t="shared" si="221"/>
        <v>0.26408385226940301</v>
      </c>
      <c r="BM97" s="8">
        <f t="shared" si="222"/>
        <v>0.2530525235592031</v>
      </c>
      <c r="BN97" s="8">
        <f t="shared" si="223"/>
        <v>0.7468620282346996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1.34</v>
      </c>
      <c r="F98">
        <f>VLOOKUP(B98,home!$B$2:$E$405,3,FALSE)</f>
        <v>0.42</v>
      </c>
      <c r="G98">
        <f>VLOOKUP(C98,away!$B$2:$E$405,4,FALSE)</f>
        <v>0.84</v>
      </c>
      <c r="H98">
        <f>VLOOKUP(A98,away!$A$2:$E$405,3,FALSE)</f>
        <v>1.31666666666667</v>
      </c>
      <c r="I98">
        <f>VLOOKUP(C98,away!$B$2:$E$405,3,FALSE)</f>
        <v>1.21</v>
      </c>
      <c r="J98">
        <f>VLOOKUP(B98,home!$B$2:$E$405,4,FALSE)</f>
        <v>1.0900000000000001</v>
      </c>
      <c r="K98" s="3">
        <f t="shared" si="168"/>
        <v>0.47275199999999995</v>
      </c>
      <c r="L98" s="3">
        <f t="shared" si="169"/>
        <v>1.7365516666666712</v>
      </c>
      <c r="M98" s="5">
        <f t="shared" si="170"/>
        <v>0.10977706333576613</v>
      </c>
      <c r="N98" s="5">
        <f t="shared" si="171"/>
        <v>5.1897326246110098E-2</v>
      </c>
      <c r="O98" s="5">
        <f t="shared" si="172"/>
        <v>0.19063354229749738</v>
      </c>
      <c r="P98" s="5">
        <f t="shared" si="173"/>
        <v>9.0122388388226449E-2</v>
      </c>
      <c r="Q98" s="5">
        <f t="shared" si="174"/>
        <v>1.2267282388750519E-2</v>
      </c>
      <c r="R98" s="5">
        <f t="shared" si="175"/>
        <v>0.16552249779964526</v>
      </c>
      <c r="S98" s="5">
        <f t="shared" si="176"/>
        <v>1.8496680094174371E-2</v>
      </c>
      <c r="T98" s="5">
        <f t="shared" si="177"/>
        <v>2.1302769677655414E-2</v>
      </c>
      <c r="U98" s="5">
        <f t="shared" si="178"/>
        <v>7.825109187977787E-2</v>
      </c>
      <c r="V98" s="5">
        <f t="shared" si="179"/>
        <v>1.6872225062183543E-3</v>
      </c>
      <c r="W98" s="5">
        <f t="shared" si="180"/>
        <v>1.9331274279488621E-3</v>
      </c>
      <c r="X98" s="5">
        <f t="shared" si="181"/>
        <v>3.3569756568836515E-3</v>
      </c>
      <c r="Y98" s="5">
        <f t="shared" si="182"/>
        <v>2.9147808359603748E-3</v>
      </c>
      <c r="Z98" s="5">
        <f t="shared" si="183"/>
        <v>9.5812789808268156E-2</v>
      </c>
      <c r="AA98" s="5">
        <f t="shared" si="184"/>
        <v>4.529568800743837E-2</v>
      </c>
      <c r="AB98" s="5">
        <f t="shared" si="185"/>
        <v>1.0706813548446251E-2</v>
      </c>
      <c r="AC98" s="5">
        <f t="shared" si="186"/>
        <v>8.6571204734319364E-5</v>
      </c>
      <c r="AD98" s="5">
        <f t="shared" si="187"/>
        <v>2.2847246445442001E-4</v>
      </c>
      <c r="AE98" s="5">
        <f t="shared" si="188"/>
        <v>3.9675423893576481E-4</v>
      </c>
      <c r="AF98" s="5">
        <f t="shared" si="189"/>
        <v>3.4449211744048459E-4</v>
      </c>
      <c r="AG98" s="5">
        <f t="shared" si="190"/>
        <v>1.9940945356493477E-4</v>
      </c>
      <c r="AH98" s="5">
        <f t="shared" si="191"/>
        <v>4.1595964957382853E-2</v>
      </c>
      <c r="AI98" s="5">
        <f t="shared" si="192"/>
        <v>1.9664575625532654E-2</v>
      </c>
      <c r="AJ98" s="5">
        <f t="shared" si="193"/>
        <v>4.6482337280609057E-3</v>
      </c>
      <c r="AK98" s="5">
        <f t="shared" si="194"/>
        <v>7.3248726380275003E-4</v>
      </c>
      <c r="AL98" s="5">
        <f t="shared" si="195"/>
        <v>2.8428538710093385E-6</v>
      </c>
      <c r="AM98" s="5">
        <f t="shared" si="196"/>
        <v>2.1602162903151188E-5</v>
      </c>
      <c r="AN98" s="5">
        <f t="shared" si="197"/>
        <v>3.7513271993072127E-5</v>
      </c>
      <c r="AO98" s="5">
        <f t="shared" si="198"/>
        <v>3.257186750084479E-5</v>
      </c>
      <c r="AP98" s="5">
        <f t="shared" si="199"/>
        <v>1.8854243598346003E-5</v>
      </c>
      <c r="AQ98" s="5">
        <f t="shared" si="200"/>
        <v>8.1853420361117887E-6</v>
      </c>
      <c r="AR98" s="5">
        <f t="shared" si="201"/>
        <v>1.4446708454670333E-2</v>
      </c>
      <c r="AS98" s="5">
        <f t="shared" si="202"/>
        <v>6.8297103153623067E-3</v>
      </c>
      <c r="AT98" s="5">
        <f t="shared" si="203"/>
        <v>1.6143796055040805E-3</v>
      </c>
      <c r="AU98" s="5">
        <f t="shared" si="204"/>
        <v>2.5440039575375507E-4</v>
      </c>
      <c r="AV98" s="5">
        <f t="shared" si="205"/>
        <v>3.0067073973344789E-5</v>
      </c>
      <c r="AW98" s="5">
        <f t="shared" si="206"/>
        <v>6.4829566828152285E-8</v>
      </c>
      <c r="AX98" s="5">
        <f t="shared" si="207"/>
        <v>1.7020776194650888E-6</v>
      </c>
      <c r="AY98" s="5">
        <f t="shared" si="208"/>
        <v>2.9557457268781398E-6</v>
      </c>
      <c r="AZ98" s="5">
        <f t="shared" si="209"/>
        <v>2.566402584126563E-6</v>
      </c>
      <c r="BA98" s="5">
        <f t="shared" si="210"/>
        <v>1.4855635616008787E-6</v>
      </c>
      <c r="BB98" s="5">
        <f t="shared" si="211"/>
        <v>6.449394697093202E-7</v>
      </c>
      <c r="BC98" s="5">
        <f t="shared" si="212"/>
        <v>2.2399414220456785E-7</v>
      </c>
      <c r="BD98" s="5">
        <f t="shared" si="213"/>
        <v>4.1812426074675432E-3</v>
      </c>
      <c r="BE98" s="5">
        <f t="shared" si="214"/>
        <v>1.9766908051654956E-3</v>
      </c>
      <c r="BF98" s="5">
        <f t="shared" si="215"/>
        <v>4.6724226576179905E-4</v>
      </c>
      <c r="BG98" s="5">
        <f t="shared" si="216"/>
        <v>7.3629905207807362E-5</v>
      </c>
      <c r="BH98" s="5">
        <f t="shared" si="217"/>
        <v>8.7021712367003316E-6</v>
      </c>
      <c r="BI98" s="5">
        <f t="shared" si="218"/>
        <v>8.2279377129851087E-7</v>
      </c>
      <c r="BJ98" s="8">
        <f t="shared" si="219"/>
        <v>9.4969696118840041E-2</v>
      </c>
      <c r="BK98" s="8">
        <f t="shared" si="220"/>
        <v>0.22017572412871753</v>
      </c>
      <c r="BL98" s="8">
        <f t="shared" si="221"/>
        <v>0.58693449150145871</v>
      </c>
      <c r="BM98" s="8">
        <f t="shared" si="222"/>
        <v>0.37766971018512846</v>
      </c>
      <c r="BN98" s="8">
        <f t="shared" si="223"/>
        <v>0.62022010045599585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1.34</v>
      </c>
      <c r="F99">
        <f>VLOOKUP(B99,home!$B$2:$E$405,3,FALSE)</f>
        <v>0.45</v>
      </c>
      <c r="G99">
        <f>VLOOKUP(C99,away!$B$2:$E$405,4,FALSE)</f>
        <v>0.8</v>
      </c>
      <c r="H99">
        <f>VLOOKUP(A99,away!$A$2:$E$405,3,FALSE)</f>
        <v>1.31666666666667</v>
      </c>
      <c r="I99">
        <f>VLOOKUP(C99,away!$B$2:$E$405,3,FALSE)</f>
        <v>1.1200000000000001</v>
      </c>
      <c r="J99">
        <f>VLOOKUP(B99,home!$B$2:$E$405,4,FALSE)</f>
        <v>1.67</v>
      </c>
      <c r="K99" s="3">
        <f t="shared" si="168"/>
        <v>0.48240000000000011</v>
      </c>
      <c r="L99" s="3">
        <f t="shared" si="169"/>
        <v>2.4626933333333398</v>
      </c>
      <c r="M99" s="5">
        <f t="shared" si="170"/>
        <v>5.2597150519794696E-2</v>
      </c>
      <c r="N99" s="5">
        <f t="shared" si="171"/>
        <v>2.5372865410748967E-2</v>
      </c>
      <c r="O99" s="5">
        <f t="shared" si="172"/>
        <v>0.1295306519374286</v>
      </c>
      <c r="P99" s="5">
        <f t="shared" si="173"/>
        <v>6.248558649461558E-2</v>
      </c>
      <c r="Q99" s="5">
        <f t="shared" si="174"/>
        <v>6.1199351370726501E-3</v>
      </c>
      <c r="R99" s="5">
        <f t="shared" si="175"/>
        <v>0.15949713649431338</v>
      </c>
      <c r="S99" s="5">
        <f t="shared" si="176"/>
        <v>1.8558270177139458E-2</v>
      </c>
      <c r="T99" s="5">
        <f t="shared" si="177"/>
        <v>1.5071523462501277E-2</v>
      </c>
      <c r="U99" s="5">
        <f t="shared" si="178"/>
        <v>7.6941418644856804E-2</v>
      </c>
      <c r="V99" s="5">
        <f t="shared" si="179"/>
        <v>2.4496983938484002E-3</v>
      </c>
      <c r="W99" s="5">
        <f t="shared" si="180"/>
        <v>9.8408557004128262E-4</v>
      </c>
      <c r="X99" s="5">
        <f t="shared" si="181"/>
        <v>2.4235009727702067E-3</v>
      </c>
      <c r="Y99" s="5">
        <f t="shared" si="182"/>
        <v>2.9841698444840266E-3</v>
      </c>
      <c r="Z99" s="5">
        <f t="shared" si="183"/>
        <v>0.1309308449101011</v>
      </c>
      <c r="AA99" s="5">
        <f t="shared" si="184"/>
        <v>6.3161039584632789E-2</v>
      </c>
      <c r="AB99" s="5">
        <f t="shared" si="185"/>
        <v>1.5234442747813427E-2</v>
      </c>
      <c r="AC99" s="5">
        <f t="shared" si="186"/>
        <v>1.8189060548171659E-4</v>
      </c>
      <c r="AD99" s="5">
        <f t="shared" si="187"/>
        <v>1.186807197469787E-4</v>
      </c>
      <c r="AE99" s="5">
        <f t="shared" si="188"/>
        <v>2.9227421731608692E-4</v>
      </c>
      <c r="AF99" s="5">
        <f t="shared" si="189"/>
        <v>3.5989088324477362E-4</v>
      </c>
      <c r="AG99" s="5">
        <f t="shared" si="190"/>
        <v>2.954336262981171E-4</v>
      </c>
      <c r="AH99" s="5">
        <f t="shared" si="191"/>
        <v>8.0610629721951876E-2</v>
      </c>
      <c r="AI99" s="5">
        <f t="shared" si="192"/>
        <v>3.8886567777869592E-2</v>
      </c>
      <c r="AJ99" s="5">
        <f t="shared" si="193"/>
        <v>9.3794401480221459E-3</v>
      </c>
      <c r="AK99" s="5">
        <f t="shared" si="194"/>
        <v>1.5082139758019618E-3</v>
      </c>
      <c r="AL99" s="5">
        <f t="shared" si="195"/>
        <v>8.6434653201286456E-6</v>
      </c>
      <c r="AM99" s="5">
        <f t="shared" si="196"/>
        <v>1.1450315841188509E-5</v>
      </c>
      <c r="AN99" s="5">
        <f t="shared" si="197"/>
        <v>2.8198616486656077E-5</v>
      </c>
      <c r="AO99" s="5">
        <f t="shared" si="198"/>
        <v>3.4722272415455771E-5</v>
      </c>
      <c r="AP99" s="5">
        <f t="shared" si="199"/>
        <v>2.8503436265242347E-5</v>
      </c>
      <c r="AQ99" s="5">
        <f t="shared" si="200"/>
        <v>1.7548805616876024E-5</v>
      </c>
      <c r="AR99" s="5">
        <f t="shared" si="201"/>
        <v>3.9703852082410632E-2</v>
      </c>
      <c r="AS99" s="5">
        <f t="shared" si="202"/>
        <v>1.9153138244554894E-2</v>
      </c>
      <c r="AT99" s="5">
        <f t="shared" si="203"/>
        <v>4.61973694458664E-3</v>
      </c>
      <c r="AU99" s="5">
        <f t="shared" si="204"/>
        <v>7.4285370068953214E-4</v>
      </c>
      <c r="AV99" s="5">
        <f t="shared" si="205"/>
        <v>8.9588156303157575E-5</v>
      </c>
      <c r="AW99" s="5">
        <f t="shared" si="206"/>
        <v>2.852351392384352E-7</v>
      </c>
      <c r="AX99" s="5">
        <f t="shared" si="207"/>
        <v>9.2060539363155624E-7</v>
      </c>
      <c r="AY99" s="5">
        <f t="shared" si="208"/>
        <v>2.267168765527149E-6</v>
      </c>
      <c r="AZ99" s="5">
        <f t="shared" si="209"/>
        <v>2.7916707022026443E-6</v>
      </c>
      <c r="BA99" s="5">
        <f t="shared" si="210"/>
        <v>2.291676275725485E-6</v>
      </c>
      <c r="BB99" s="5">
        <f t="shared" si="211"/>
        <v>1.4109239715968325E-6</v>
      </c>
      <c r="BC99" s="5">
        <f t="shared" si="212"/>
        <v>6.9493461173834325E-7</v>
      </c>
      <c r="BD99" s="5">
        <f t="shared" si="213"/>
        <v>1.6296401971834289E-2</v>
      </c>
      <c r="BE99" s="5">
        <f t="shared" si="214"/>
        <v>7.8613843112128618E-3</v>
      </c>
      <c r="BF99" s="5">
        <f t="shared" si="215"/>
        <v>1.8961658958645423E-3</v>
      </c>
      <c r="BG99" s="5">
        <f t="shared" si="216"/>
        <v>3.0490347605501857E-4</v>
      </c>
      <c r="BH99" s="5">
        <f t="shared" si="217"/>
        <v>3.6771359212235238E-5</v>
      </c>
      <c r="BI99" s="5">
        <f t="shared" si="218"/>
        <v>3.5477007367964575E-6</v>
      </c>
      <c r="BJ99" s="8">
        <f t="shared" si="219"/>
        <v>5.4153160270570204E-2</v>
      </c>
      <c r="BK99" s="8">
        <f t="shared" si="220"/>
        <v>0.13628350682496548</v>
      </c>
      <c r="BL99" s="8">
        <f t="shared" si="221"/>
        <v>0.6654578848761511</v>
      </c>
      <c r="BM99" s="8">
        <f t="shared" si="222"/>
        <v>0.55122008895418784</v>
      </c>
      <c r="BN99" s="8">
        <f t="shared" si="223"/>
        <v>0.43560332599397389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1.34</v>
      </c>
      <c r="F100" s="15">
        <f>VLOOKUP(B100,home!$B$2:$E$405,3,FALSE)</f>
        <v>1.0900000000000001</v>
      </c>
      <c r="G100" s="15">
        <f>VLOOKUP(C100,away!$B$2:$E$405,4,FALSE)</f>
        <v>0.7</v>
      </c>
      <c r="H100" s="15">
        <f>VLOOKUP(A100,away!$A$2:$E$405,3,FALSE)</f>
        <v>1.31666666666667</v>
      </c>
      <c r="I100" s="15">
        <f>VLOOKUP(C100,away!$B$2:$E$405,3,FALSE)</f>
        <v>0.95</v>
      </c>
      <c r="J100" s="15">
        <f>VLOOKUP(B100,home!$B$2:$E$405,4,FALSE)</f>
        <v>0.91</v>
      </c>
      <c r="K100" s="17">
        <f t="shared" si="168"/>
        <v>1.0224200000000001</v>
      </c>
      <c r="L100" s="17">
        <f t="shared" si="169"/>
        <v>1.138258333333336</v>
      </c>
      <c r="M100" s="18">
        <f t="shared" si="170"/>
        <v>0.11524691869091942</v>
      </c>
      <c r="N100" s="18">
        <f t="shared" si="171"/>
        <v>0.11783075460796985</v>
      </c>
      <c r="O100" s="18">
        <f t="shared" si="172"/>
        <v>0.13118076559092845</v>
      </c>
      <c r="P100" s="18">
        <f t="shared" si="173"/>
        <v>0.13412183835547709</v>
      </c>
      <c r="Q100" s="18">
        <f t="shared" si="174"/>
        <v>6.0236260063140271E-2</v>
      </c>
      <c r="R100" s="18">
        <f t="shared" si="175"/>
        <v>7.4658799803460615E-2</v>
      </c>
      <c r="S100" s="18">
        <f t="shared" si="176"/>
        <v>3.9022014055092667E-2</v>
      </c>
      <c r="T100" s="18">
        <f t="shared" si="177"/>
        <v>6.8564424985703434E-2</v>
      </c>
      <c r="U100" s="18">
        <f t="shared" si="178"/>
        <v>7.6332650095054216E-2</v>
      </c>
      <c r="V100" s="18">
        <f t="shared" si="179"/>
        <v>5.0458849773758457E-3</v>
      </c>
      <c r="W100" s="18">
        <f t="shared" si="180"/>
        <v>2.0528919004585297E-2</v>
      </c>
      <c r="X100" s="18">
        <f t="shared" si="181"/>
        <v>2.3367213131294313E-2</v>
      </c>
      <c r="Y100" s="18">
        <f t="shared" si="182"/>
        <v>1.3298962536735954E-2</v>
      </c>
      <c r="Z100" s="18">
        <f t="shared" si="183"/>
        <v>2.8327000344318089E-2</v>
      </c>
      <c r="AA100" s="18">
        <f t="shared" si="184"/>
        <v>2.8962091692037704E-2</v>
      </c>
      <c r="AB100" s="18">
        <f t="shared" si="185"/>
        <v>1.4805710893886595E-2</v>
      </c>
      <c r="AC100" s="18">
        <f t="shared" si="186"/>
        <v>3.6701814730885797E-4</v>
      </c>
      <c r="AD100" s="18">
        <f t="shared" si="187"/>
        <v>5.2472943421670235E-3</v>
      </c>
      <c r="AE100" s="18">
        <f t="shared" si="188"/>
        <v>5.9727765124244813E-3</v>
      </c>
      <c r="AF100" s="18">
        <f t="shared" si="189"/>
        <v>3.3992813192023925E-3</v>
      </c>
      <c r="AG100" s="18">
        <f t="shared" si="190"/>
        <v>1.2897534296421528E-3</v>
      </c>
      <c r="AH100" s="18">
        <f t="shared" si="191"/>
        <v>8.0608610500640908E-3</v>
      </c>
      <c r="AI100" s="18">
        <f t="shared" si="192"/>
        <v>8.2415855548065298E-3</v>
      </c>
      <c r="AJ100" s="18">
        <f t="shared" si="193"/>
        <v>4.2131809514726459E-3</v>
      </c>
      <c r="AK100" s="18">
        <f t="shared" si="194"/>
        <v>1.4358801561348881E-3</v>
      </c>
      <c r="AL100" s="18">
        <f t="shared" si="195"/>
        <v>1.7085107067860843E-5</v>
      </c>
      <c r="AM100" s="18">
        <f t="shared" si="196"/>
        <v>1.072987736263682E-3</v>
      </c>
      <c r="AN100" s="18">
        <f t="shared" si="197"/>
        <v>1.221337232366608E-3</v>
      </c>
      <c r="AO100" s="18">
        <f t="shared" si="198"/>
        <v>6.9509864127578226E-4</v>
      </c>
      <c r="AP100" s="18">
        <f t="shared" si="199"/>
        <v>2.6373394030694607E-4</v>
      </c>
      <c r="AQ100" s="18">
        <f t="shared" si="200"/>
        <v>7.5049338834304533E-5</v>
      </c>
      <c r="AR100" s="18">
        <f t="shared" si="201"/>
        <v>1.8350684528155097E-3</v>
      </c>
      <c r="AS100" s="18">
        <f t="shared" si="202"/>
        <v>1.8762106875276337E-3</v>
      </c>
      <c r="AT100" s="18">
        <f t="shared" si="203"/>
        <v>9.5913766557100162E-4</v>
      </c>
      <c r="AU100" s="18">
        <f t="shared" si="204"/>
        <v>3.2688051067770129E-4</v>
      </c>
      <c r="AV100" s="18">
        <f t="shared" si="205"/>
        <v>8.3552292931773811E-5</v>
      </c>
      <c r="AW100" s="18">
        <f t="shared" si="206"/>
        <v>5.5231314411951743E-7</v>
      </c>
      <c r="AX100" s="18">
        <f t="shared" si="207"/>
        <v>1.8284068688511894E-4</v>
      </c>
      <c r="AY100" s="18">
        <f t="shared" si="208"/>
        <v>2.0811993551937786E-4</v>
      </c>
      <c r="AZ100" s="18">
        <f t="shared" si="209"/>
        <v>1.1844712546886421E-4</v>
      </c>
      <c r="BA100" s="18">
        <f t="shared" si="210"/>
        <v>4.4941142541437958E-5</v>
      </c>
      <c r="BB100" s="18">
        <f t="shared" si="211"/>
        <v>1.2788657501828272E-5</v>
      </c>
      <c r="BC100" s="18">
        <f t="shared" si="212"/>
        <v>2.9113591947203801E-6</v>
      </c>
      <c r="BD100" s="18">
        <f t="shared" si="213"/>
        <v>3.4813032644239443E-4</v>
      </c>
      <c r="BE100" s="18">
        <f t="shared" si="214"/>
        <v>3.5593540836123294E-4</v>
      </c>
      <c r="BF100" s="18">
        <f t="shared" si="215"/>
        <v>1.819577401083459E-4</v>
      </c>
      <c r="BG100" s="18">
        <f t="shared" si="216"/>
        <v>6.2012410880525026E-5</v>
      </c>
      <c r="BH100" s="18">
        <f t="shared" si="217"/>
        <v>1.5850682283116597E-5</v>
      </c>
      <c r="BI100" s="18">
        <f t="shared" si="218"/>
        <v>3.2412109159808153E-6</v>
      </c>
      <c r="BJ100" s="19">
        <f t="shared" si="219"/>
        <v>0.3236338957290239</v>
      </c>
      <c r="BK100" s="19">
        <f t="shared" si="220"/>
        <v>0.29402887926876115</v>
      </c>
      <c r="BL100" s="19">
        <f t="shared" si="221"/>
        <v>0.35393950317636091</v>
      </c>
      <c r="BM100" s="19">
        <f t="shared" si="222"/>
        <v>0.36644637378419309</v>
      </c>
      <c r="BN100" s="19">
        <f t="shared" si="223"/>
        <v>0.63327533711189565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</v>
      </c>
      <c r="F101">
        <f>VLOOKUP(B101,home!$B$2:$E$405,3,FALSE)</f>
        <v>1</v>
      </c>
      <c r="G101">
        <f>VLOOKUP(C101,away!$B$2:$E$405,4,FALSE)</f>
        <v>0.88</v>
      </c>
      <c r="H101">
        <f>VLOOKUP(A101,away!$A$2:$E$405,3,FALSE)</f>
        <v>1.4027777777777799</v>
      </c>
      <c r="I101">
        <f>VLOOKUP(C101,away!$B$2:$E$405,3,FALSE)</f>
        <v>0.92</v>
      </c>
      <c r="J101">
        <f>VLOOKUP(B101,home!$B$2:$E$405,4,FALSE)</f>
        <v>1.1599999999999999</v>
      </c>
      <c r="K101" s="3">
        <f t="shared" ref="K101:K164" si="224">E101*F101*G101</f>
        <v>1.32</v>
      </c>
      <c r="L101" s="3">
        <f t="shared" ref="L101:L164" si="225">H101*I101*J101</f>
        <v>1.4970444444444466</v>
      </c>
      <c r="M101" s="5">
        <f t="shared" ref="M101:M164" si="226">_xlfn.POISSON.DIST(0,K101,FALSE) * _xlfn.POISSON.DIST(0,L101,FALSE)</f>
        <v>5.9782371978880894E-2</v>
      </c>
      <c r="N101" s="5">
        <f t="shared" ref="N101:N164" si="227">_xlfn.POISSON.DIST(1,K101,FALSE) * _xlfn.POISSON.DIST(0,L101,FALSE)</f>
        <v>7.8912731012122789E-2</v>
      </c>
      <c r="O101" s="5">
        <f t="shared" ref="O101:O164" si="228">_xlfn.POISSON.DIST(0,K101,FALSE) * _xlfn.POISSON.DIST(1,L101,FALSE)</f>
        <v>8.9496867846695E-2</v>
      </c>
      <c r="P101" s="5">
        <f t="shared" ref="P101:P164" si="229">_xlfn.POISSON.DIST(1,K101,FALSE) * _xlfn.POISSON.DIST(1,L101,FALSE)</f>
        <v>0.11813586555763739</v>
      </c>
      <c r="Q101" s="5">
        <f t="shared" ref="Q101:Q164" si="230">_xlfn.POISSON.DIST(2,K101,FALSE) * _xlfn.POISSON.DIST(0,L101,FALSE)</f>
        <v>5.2082402468001048E-2</v>
      </c>
      <c r="R101" s="5">
        <f t="shared" ref="R101:R164" si="231">_xlfn.POISSON.DIST(0,K101,FALSE) * _xlfn.POISSON.DIST(2,L101,FALSE)</f>
        <v>6.6990394402536804E-2</v>
      </c>
      <c r="S101" s="5">
        <f t="shared" ref="S101:S164" si="232">_xlfn.POISSON.DIST(2,K101,FALSE) * _xlfn.POISSON.DIST(2,L101,FALSE)</f>
        <v>5.8362031603490079E-2</v>
      </c>
      <c r="T101" s="5">
        <f t="shared" ref="T101:T164" si="233">_xlfn.POISSON.DIST(2,K101,FALSE) * _xlfn.POISSON.DIST(1,L101,FALSE)</f>
        <v>7.7969671268040691E-2</v>
      </c>
      <c r="U101" s="5">
        <f t="shared" ref="U101:U164" si="234">_xlfn.POISSON.DIST(1,K101,FALSE) * _xlfn.POISSON.DIST(2,L101,FALSE)</f>
        <v>8.8427320611348587E-2</v>
      </c>
      <c r="V101" s="5">
        <f t="shared" ref="V101:V164" si="235">_xlfn.POISSON.DIST(3,K101,FALSE) * _xlfn.POISSON.DIST(3,L101,FALSE)</f>
        <v>1.281434809284609E-2</v>
      </c>
      <c r="W101" s="5">
        <f t="shared" ref="W101:W164" si="236">_xlfn.POISSON.DIST(3,K101,FALSE) * _xlfn.POISSON.DIST(0,L101,FALSE)</f>
        <v>2.2916257085920471E-2</v>
      </c>
      <c r="X101" s="5">
        <f t="shared" ref="X101:X164" si="237">_xlfn.POISSON.DIST(3,K101,FALSE) * _xlfn.POISSON.DIST(1,L101,FALSE)</f>
        <v>3.4306655357937921E-2</v>
      </c>
      <c r="Y101" s="5">
        <f t="shared" ref="Y101:Y164" si="238">_xlfn.POISSON.DIST(3,K101,FALSE) * _xlfn.POISSON.DIST(2,L101,FALSE)</f>
        <v>2.5679293905535645E-2</v>
      </c>
      <c r="Z101" s="5">
        <f t="shared" ref="Z101:Z164" si="239">_xlfn.POISSON.DIST(0,K101,FALSE) * _xlfn.POISSON.DIST(3,L101,FALSE)</f>
        <v>3.3429199257153354E-2</v>
      </c>
      <c r="AA101" s="5">
        <f t="shared" ref="AA101:AA164" si="240">_xlfn.POISSON.DIST(1,K101,FALSE) * _xlfn.POISSON.DIST(3,L101,FALSE)</f>
        <v>4.4126543019442431E-2</v>
      </c>
      <c r="AB101" s="5">
        <f t="shared" ref="AB101:AB164" si="241">_xlfn.POISSON.DIST(2,K101,FALSE) * _xlfn.POISSON.DIST(3,L101,FALSE)</f>
        <v>2.9123518392832011E-2</v>
      </c>
      <c r="AC101" s="5">
        <f t="shared" ref="AC101:AC164" si="242">_xlfn.POISSON.DIST(4,K101,FALSE) * _xlfn.POISSON.DIST(4,L101,FALSE)</f>
        <v>1.5826510112797339E-3</v>
      </c>
      <c r="AD101" s="5">
        <f t="shared" ref="AD101:AD164" si="243">_xlfn.POISSON.DIST(4,K101,FALSE) * _xlfn.POISSON.DIST(0,L101,FALSE)</f>
        <v>7.5623648383537521E-3</v>
      </c>
      <c r="AE101" s="5">
        <f t="shared" ref="AE101:AE164" si="244">_xlfn.POISSON.DIST(4,K101,FALSE) * _xlfn.POISSON.DIST(1,L101,FALSE)</f>
        <v>1.132119626811951E-2</v>
      </c>
      <c r="AF101" s="5">
        <f t="shared" ref="AF101:AF164" si="245">_xlfn.POISSON.DIST(4,K101,FALSE) * _xlfn.POISSON.DIST(2,L101,FALSE)</f>
        <v>8.47416698882676E-3</v>
      </c>
      <c r="AG101" s="5">
        <f t="shared" ref="AG101:AG164" si="246">_xlfn.POISSON.DIST(4,K101,FALSE) * _xlfn.POISSON.DIST(3,L101,FALSE)</f>
        <v>4.2287348706392079E-3</v>
      </c>
      <c r="AH101" s="5">
        <f t="shared" ref="AH101:AH164" si="247">_xlfn.POISSON.DIST(0,K101,FALSE) * _xlfn.POISSON.DIST(4,L101,FALSE)</f>
        <v>1.251124925753697E-2</v>
      </c>
      <c r="AI101" s="5">
        <f t="shared" ref="AI101:AI164" si="248">_xlfn.POISSON.DIST(1,K101,FALSE) * _xlfn.POISSON.DIST(4,L101,FALSE)</f>
        <v>1.6514849019948801E-2</v>
      </c>
      <c r="AJ101" s="5">
        <f t="shared" ref="AJ101:AJ164" si="249">_xlfn.POISSON.DIST(2,K101,FALSE) * _xlfn.POISSON.DIST(4,L101,FALSE)</f>
        <v>1.0899800353166211E-2</v>
      </c>
      <c r="AK101" s="5">
        <f t="shared" ref="AK101:AK164" si="250">_xlfn.POISSON.DIST(3,K101,FALSE) * _xlfn.POISSON.DIST(4,L101,FALSE)</f>
        <v>4.7959121553931353E-3</v>
      </c>
      <c r="AL101" s="5">
        <f t="shared" ref="AL101:AL164" si="251">_xlfn.POISSON.DIST(5,K101,FALSE) * _xlfn.POISSON.DIST(5,L101,FALSE)</f>
        <v>1.2509898212754135E-4</v>
      </c>
      <c r="AM101" s="5">
        <f t="shared" ref="AM101:AM164" si="252">_xlfn.POISSON.DIST(5,K101,FALSE) * _xlfn.POISSON.DIST(0,L101,FALSE)</f>
        <v>1.9964643173253902E-3</v>
      </c>
      <c r="AN101" s="5">
        <f t="shared" ref="AN101:AN164" si="253">_xlfn.POISSON.DIST(5,K101,FALSE) * _xlfn.POISSON.DIST(1,L101,FALSE)</f>
        <v>2.9887958147835499E-3</v>
      </c>
      <c r="AO101" s="5">
        <f t="shared" ref="AO101:AO164" si="254">_xlfn.POISSON.DIST(5,K101,FALSE) * _xlfn.POISSON.DIST(2,L101,FALSE)</f>
        <v>2.2371800850502638E-3</v>
      </c>
      <c r="AP101" s="5">
        <f t="shared" ref="AP101:AP164" si="255">_xlfn.POISSON.DIST(5,K101,FALSE) * _xlfn.POISSON.DIST(3,L101,FALSE)</f>
        <v>1.1163860058487505E-3</v>
      </c>
      <c r="AQ101" s="5">
        <f t="shared" ref="AQ101:AQ164" si="256">_xlfn.POISSON.DIST(5,K101,FALSE) * _xlfn.POISSON.DIST(4,L101,FALSE)</f>
        <v>4.1781986697784964E-4</v>
      </c>
      <c r="AR101" s="5">
        <f t="shared" ref="AR101:AR164" si="257">_xlfn.POISSON.DIST(0,K101,FALSE) * _xlfn.POISSON.DIST(5,L101,FALSE)</f>
        <v>3.7459792388110816E-3</v>
      </c>
      <c r="AS101" s="5">
        <f t="shared" ref="AS101:AS164" si="258">_xlfn.POISSON.DIST(1,K101,FALSE) * _xlfn.POISSON.DIST(5,L101,FALSE)</f>
        <v>4.9446925952306275E-3</v>
      </c>
      <c r="AT101" s="5">
        <f t="shared" ref="AT101:AT164" si="259">_xlfn.POISSON.DIST(2,K101,FALSE) * _xlfn.POISSON.DIST(5,L101,FALSE)</f>
        <v>3.2634971128522152E-3</v>
      </c>
      <c r="AU101" s="5">
        <f t="shared" ref="AU101:AU164" si="260">_xlfn.POISSON.DIST(3,K101,FALSE) * _xlfn.POISSON.DIST(5,L101,FALSE)</f>
        <v>1.4359387296549752E-3</v>
      </c>
      <c r="AV101" s="5">
        <f t="shared" ref="AV101:AV164" si="261">_xlfn.POISSON.DIST(4,K101,FALSE) * _xlfn.POISSON.DIST(5,L101,FALSE)</f>
        <v>4.7385978078614161E-4</v>
      </c>
      <c r="AW101" s="5">
        <f t="shared" ref="AW101:AW164" si="262">_xlfn.POISSON.DIST(6,K101,FALSE) * _xlfn.POISSON.DIST(6,L101,FALSE)</f>
        <v>6.8668869939886679E-6</v>
      </c>
      <c r="AX101" s="5">
        <f t="shared" ref="AX101:AX164" si="263">_xlfn.POISSON.DIST(6,K101,FALSE) * _xlfn.POISSON.DIST(0,L101,FALSE)</f>
        <v>4.3922214981158584E-4</v>
      </c>
      <c r="AY101" s="5">
        <f t="shared" ref="AY101:AY164" si="264">_xlfn.POISSON.DIST(6,K101,FALSE) * _xlfn.POISSON.DIST(1,L101,FALSE)</f>
        <v>6.5753507925238102E-4</v>
      </c>
      <c r="AZ101" s="5">
        <f t="shared" ref="AZ101:AZ164" si="265">_xlfn.POISSON.DIST(6,K101,FALSE) * _xlfn.POISSON.DIST(2,L101,FALSE)</f>
        <v>4.9217961871105811E-4</v>
      </c>
      <c r="BA101" s="5">
        <f t="shared" ref="BA101:BA164" si="266">_xlfn.POISSON.DIST(6,K101,FALSE) * _xlfn.POISSON.DIST(3,L101,FALSE)</f>
        <v>2.4560492128672515E-4</v>
      </c>
      <c r="BB101" s="5">
        <f t="shared" ref="BB101:BB164" si="267">_xlfn.POISSON.DIST(6,K101,FALSE) * _xlfn.POISSON.DIST(4,L101,FALSE)</f>
        <v>9.1920370735126925E-5</v>
      </c>
      <c r="BC101" s="5">
        <f t="shared" ref="BC101:BC164" si="268">_xlfn.POISSON.DIST(6,K101,FALSE) * _xlfn.POISSON.DIST(5,L101,FALSE)</f>
        <v>2.75217760680591E-5</v>
      </c>
      <c r="BD101" s="5">
        <f t="shared" ref="BD101:BD164" si="269">_xlfn.POISSON.DIST(0,K101,FALSE) * _xlfn.POISSON.DIST(6,L101,FALSE)</f>
        <v>9.3464956807772783E-4</v>
      </c>
      <c r="BE101" s="5">
        <f t="shared" ref="BE101:BE164" si="270">_xlfn.POISSON.DIST(1,K101,FALSE) * _xlfn.POISSON.DIST(6,L101,FALSE)</f>
        <v>1.2337374298626008E-3</v>
      </c>
      <c r="BF101" s="5">
        <f t="shared" ref="BF101:BF164" si="271">_xlfn.POISSON.DIST(2,K101,FALSE) * _xlfn.POISSON.DIST(6,L101,FALSE)</f>
        <v>8.1426670370931674E-4</v>
      </c>
      <c r="BG101" s="5">
        <f t="shared" ref="BG101:BG164" si="272">_xlfn.POISSON.DIST(3,K101,FALSE) * _xlfn.POISSON.DIST(6,L101,FALSE)</f>
        <v>3.5827734963209953E-4</v>
      </c>
      <c r="BH101" s="5">
        <f t="shared" ref="BH101:BH164" si="273">_xlfn.POISSON.DIST(4,K101,FALSE) * _xlfn.POISSON.DIST(6,L101,FALSE)</f>
        <v>1.1823152537859279E-4</v>
      </c>
      <c r="BI101" s="5">
        <f t="shared" ref="BI101:BI164" si="274">_xlfn.POISSON.DIST(5,K101,FALSE) * _xlfn.POISSON.DIST(6,L101,FALSE)</f>
        <v>3.1213122699948489E-5</v>
      </c>
      <c r="BJ101" s="8">
        <f t="shared" ref="BJ101:BJ164" si="275">SUM(N101,Q101,T101,W101,X101,Y101,AD101,AE101,AF101,AG101,AM101,AN101,AO101,AP101,AQ101,AX101,AY101,AZ101,BA101,BB101,BC101)</f>
        <v>0.33416410406934849</v>
      </c>
      <c r="BK101" s="8">
        <f t="shared" ref="BK101:BK164" si="276">SUM(M101,P101,S101,V101,AC101,AL101,AY101)</f>
        <v>0.25145990230551407</v>
      </c>
      <c r="BL101" s="8">
        <f t="shared" ref="BL101:BL164" si="277">SUM(O101,R101,U101,AA101,AB101,AH101,AI101,AJ101,AK101,AR101,AS101,AT101,AU101,AV101,BD101,BE101,BF101,BG101,BH101,BI101)</f>
        <v>0.38024079821559537</v>
      </c>
      <c r="BM101" s="8">
        <f t="shared" ref="BM101:BM164" si="278">SUM(S101:BI101)</f>
        <v>0.53324270238947902</v>
      </c>
      <c r="BN101" s="8">
        <f t="shared" ref="BN101:BN164" si="279">SUM(M101:R101)</f>
        <v>0.46540063326587389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1.6049382716049401</v>
      </c>
      <c r="F102">
        <f>VLOOKUP(B102,home!$B$2:$E$405,3,FALSE)</f>
        <v>0.45</v>
      </c>
      <c r="G102">
        <f>VLOOKUP(C102,away!$B$2:$E$405,4,FALSE)</f>
        <v>1.01</v>
      </c>
      <c r="H102">
        <f>VLOOKUP(A102,away!$A$2:$E$405,3,FALSE)</f>
        <v>1.38271604938272</v>
      </c>
      <c r="I102">
        <f>VLOOKUP(C102,away!$B$2:$E$405,3,FALSE)</f>
        <v>0.67</v>
      </c>
      <c r="J102">
        <f>VLOOKUP(B102,home!$B$2:$E$405,4,FALSE)</f>
        <v>1.1399999999999999</v>
      </c>
      <c r="K102" s="3">
        <f t="shared" si="224"/>
        <v>0.72944444444444534</v>
      </c>
      <c r="L102" s="3">
        <f t="shared" si="225"/>
        <v>1.0561185185185216</v>
      </c>
      <c r="M102" s="5">
        <f t="shared" si="226"/>
        <v>0.16770262405429365</v>
      </c>
      <c r="N102" s="5">
        <f t="shared" si="227"/>
        <v>0.1223297474351599</v>
      </c>
      <c r="O102" s="5">
        <f t="shared" si="228"/>
        <v>0.17711384686788917</v>
      </c>
      <c r="P102" s="5">
        <f t="shared" si="229"/>
        <v>0.129194711631966</v>
      </c>
      <c r="Q102" s="5">
        <f t="shared" si="230"/>
        <v>4.4616377328434764E-2</v>
      </c>
      <c r="R102" s="5">
        <f t="shared" si="231"/>
        <v>9.3526606781615701E-2</v>
      </c>
      <c r="S102" s="5">
        <f t="shared" si="232"/>
        <v>2.488224857510735E-2</v>
      </c>
      <c r="T102" s="5">
        <f t="shared" si="233"/>
        <v>4.7120182325769873E-2</v>
      </c>
      <c r="U102" s="5">
        <f t="shared" si="234"/>
        <v>6.822246372458976E-2</v>
      </c>
      <c r="V102" s="5">
        <f t="shared" si="235"/>
        <v>2.1298645925216532E-3</v>
      </c>
      <c r="W102" s="5">
        <f t="shared" si="236"/>
        <v>1.0848389524487948E-2</v>
      </c>
      <c r="X102" s="5">
        <f t="shared" si="237"/>
        <v>1.145718507291406E-2</v>
      </c>
      <c r="Y102" s="5">
        <f t="shared" si="238"/>
        <v>6.0500726627992583E-3</v>
      </c>
      <c r="Z102" s="5">
        <f t="shared" si="239"/>
        <v>3.292506046542143E-2</v>
      </c>
      <c r="AA102" s="5">
        <f t="shared" si="240"/>
        <v>2.4017002439499103E-2</v>
      </c>
      <c r="AB102" s="5">
        <f t="shared" si="241"/>
        <v>8.7595345008506555E-3</v>
      </c>
      <c r="AC102" s="5">
        <f t="shared" si="242"/>
        <v>1.0255028931333402E-4</v>
      </c>
      <c r="AD102" s="5">
        <f t="shared" si="243"/>
        <v>1.9783243674517626E-3</v>
      </c>
      <c r="AE102" s="5">
        <f t="shared" si="244"/>
        <v>2.089345000102247E-3</v>
      </c>
      <c r="AF102" s="5">
        <f t="shared" si="245"/>
        <v>1.1032979730910327E-3</v>
      </c>
      <c r="AG102" s="5">
        <f t="shared" si="246"/>
        <v>3.8840447360846301E-4</v>
      </c>
      <c r="AH102" s="5">
        <f t="shared" si="247"/>
        <v>8.6931915202184042E-3</v>
      </c>
      <c r="AI102" s="5">
        <f t="shared" si="248"/>
        <v>6.3412002589148765E-3</v>
      </c>
      <c r="AJ102" s="5">
        <f t="shared" si="249"/>
        <v>2.3127766499875676E-3</v>
      </c>
      <c r="AK102" s="5">
        <f t="shared" si="250"/>
        <v>5.623473595247556E-4</v>
      </c>
      <c r="AL102" s="5">
        <f t="shared" si="251"/>
        <v>3.1601067974515507E-6</v>
      </c>
      <c r="AM102" s="5">
        <f t="shared" si="252"/>
        <v>2.8861554382935209E-4</v>
      </c>
      <c r="AN102" s="5">
        <f t="shared" si="253"/>
        <v>3.0481222057047276E-4</v>
      </c>
      <c r="AO102" s="5">
        <f t="shared" si="254"/>
        <v>1.6095891540761424E-4</v>
      </c>
      <c r="AP102" s="5">
        <f t="shared" si="255"/>
        <v>5.666389709421253E-5</v>
      </c>
      <c r="AQ102" s="5">
        <f t="shared" si="256"/>
        <v>1.4960947763156421E-5</v>
      </c>
      <c r="AR102" s="5">
        <f t="shared" si="257"/>
        <v>1.8362081099061679E-3</v>
      </c>
      <c r="AS102" s="5">
        <f t="shared" si="258"/>
        <v>1.3394118046148897E-3</v>
      </c>
      <c r="AT102" s="5">
        <f t="shared" si="259"/>
        <v>4.8851324984982008E-4</v>
      </c>
      <c r="AU102" s="5">
        <f t="shared" si="260"/>
        <v>1.1878109204681752E-4</v>
      </c>
      <c r="AV102" s="5">
        <f t="shared" si="261"/>
        <v>2.1661051924648827E-5</v>
      </c>
      <c r="AW102" s="5">
        <f t="shared" si="262"/>
        <v>6.7624511066219115E-8</v>
      </c>
      <c r="AX102" s="5">
        <f t="shared" si="263"/>
        <v>3.5088167504438847E-5</v>
      </c>
      <c r="AY102" s="5">
        <f t="shared" si="264"/>
        <v>3.7057263482317684E-5</v>
      </c>
      <c r="AZ102" s="5">
        <f t="shared" si="265"/>
        <v>1.9568431104647931E-5</v>
      </c>
      <c r="BA102" s="5">
        <f t="shared" si="266"/>
        <v>6.8888608226575091E-6</v>
      </c>
      <c r="BB102" s="5">
        <f t="shared" si="267"/>
        <v>1.8188633715763325E-6</v>
      </c>
      <c r="BC102" s="5">
        <f t="shared" si="268"/>
        <v>3.8418705787536008E-7</v>
      </c>
      <c r="BD102" s="5">
        <f t="shared" si="269"/>
        <v>3.2320889812096596E-4</v>
      </c>
      <c r="BE102" s="5">
        <f t="shared" si="270"/>
        <v>2.3576293512934935E-4</v>
      </c>
      <c r="BF102" s="5">
        <f t="shared" si="271"/>
        <v>8.5987981618010023E-5</v>
      </c>
      <c r="BG102" s="5">
        <f t="shared" si="272"/>
        <v>2.0907818493416169E-5</v>
      </c>
      <c r="BH102" s="5">
        <f t="shared" si="273"/>
        <v>3.812773011368814E-6</v>
      </c>
      <c r="BI102" s="5">
        <f t="shared" si="274"/>
        <v>5.5624121821414007E-7</v>
      </c>
      <c r="BJ102" s="8">
        <f t="shared" si="275"/>
        <v>0.24890814346182766</v>
      </c>
      <c r="BK102" s="8">
        <f t="shared" si="276"/>
        <v>0.32405221651348176</v>
      </c>
      <c r="BL102" s="8">
        <f t="shared" si="277"/>
        <v>0.39402378205902361</v>
      </c>
      <c r="BM102" s="8">
        <f t="shared" si="278"/>
        <v>0.265388298761424</v>
      </c>
      <c r="BN102" s="8">
        <f t="shared" si="279"/>
        <v>0.7344839140993592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1.55</v>
      </c>
      <c r="F103">
        <f>VLOOKUP(B103,home!$B$2:$E$405,3,FALSE)</f>
        <v>1.44</v>
      </c>
      <c r="G103">
        <f>VLOOKUP(C103,away!$B$2:$E$405,4,FALSE)</f>
        <v>1.34</v>
      </c>
      <c r="H103">
        <f>VLOOKUP(A103,away!$A$2:$E$405,3,FALSE)</f>
        <v>1.25416666666667</v>
      </c>
      <c r="I103">
        <f>VLOOKUP(C103,away!$B$2:$E$405,3,FALSE)</f>
        <v>1.19</v>
      </c>
      <c r="J103">
        <f>VLOOKUP(B103,home!$B$2:$E$405,4,FALSE)</f>
        <v>0.67</v>
      </c>
      <c r="K103" s="3">
        <f t="shared" si="224"/>
        <v>2.9908799999999998</v>
      </c>
      <c r="L103" s="3">
        <f t="shared" si="225"/>
        <v>0.99994708333333604</v>
      </c>
      <c r="M103" s="5">
        <f t="shared" si="226"/>
        <v>1.8484419640375657E-2</v>
      </c>
      <c r="N103" s="5">
        <f t="shared" si="227"/>
        <v>5.5284681014006742E-2</v>
      </c>
      <c r="O103" s="5">
        <f t="shared" si="228"/>
        <v>1.8483441506503068E-2</v>
      </c>
      <c r="P103" s="5">
        <f t="shared" si="229"/>
        <v>5.5281755532969892E-2</v>
      </c>
      <c r="Q103" s="5">
        <f t="shared" si="230"/>
        <v>8.2674923375586254E-2</v>
      </c>
      <c r="R103" s="5">
        <f t="shared" si="231"/>
        <v>9.2412317121950329E-3</v>
      </c>
      <c r="S103" s="5">
        <f t="shared" si="232"/>
        <v>4.133308692218346E-2</v>
      </c>
      <c r="T103" s="5">
        <f t="shared" si="233"/>
        <v>8.2670548494224505E-2</v>
      </c>
      <c r="U103" s="5">
        <f t="shared" si="234"/>
        <v>2.7639415103369879E-2</v>
      </c>
      <c r="V103" s="5">
        <f t="shared" si="235"/>
        <v>1.3735084592624357E-2</v>
      </c>
      <c r="W103" s="5">
        <f t="shared" si="236"/>
        <v>8.2423591608524457E-2</v>
      </c>
      <c r="X103" s="5">
        <f t="shared" si="237"/>
        <v>8.2419230026802043E-2</v>
      </c>
      <c r="Y103" s="5">
        <f t="shared" si="238"/>
        <v>4.120743433794001E-2</v>
      </c>
      <c r="Z103" s="5">
        <f t="shared" si="239"/>
        <v>3.0802475656723179E-3</v>
      </c>
      <c r="AA103" s="5">
        <f t="shared" si="240"/>
        <v>9.2126508392180225E-3</v>
      </c>
      <c r="AB103" s="5">
        <f t="shared" si="241"/>
        <v>1.3776966571000202E-2</v>
      </c>
      <c r="AC103" s="5">
        <f t="shared" si="242"/>
        <v>2.5673634993913243E-3</v>
      </c>
      <c r="AD103" s="5">
        <f t="shared" si="243"/>
        <v>6.1629767917525904E-2</v>
      </c>
      <c r="AE103" s="5">
        <f t="shared" si="244"/>
        <v>6.1626506675640423E-2</v>
      </c>
      <c r="AF103" s="5">
        <f t="shared" si="245"/>
        <v>3.0811622803164504E-2</v>
      </c>
      <c r="AG103" s="5">
        <f t="shared" si="246"/>
        <v>1.0269997451597084E-2</v>
      </c>
      <c r="AH103" s="5">
        <f t="shared" si="247"/>
        <v>7.7002114230966066E-4</v>
      </c>
      <c r="AI103" s="5">
        <f t="shared" si="248"/>
        <v>2.303040834111118E-3</v>
      </c>
      <c r="AJ103" s="5">
        <f t="shared" si="249"/>
        <v>3.4440593849631306E-3</v>
      </c>
      <c r="AK103" s="5">
        <f t="shared" si="250"/>
        <v>3.433589444432842E-3</v>
      </c>
      <c r="AL103" s="5">
        <f t="shared" si="251"/>
        <v>3.0713079252454563E-4</v>
      </c>
      <c r="AM103" s="5">
        <f t="shared" si="252"/>
        <v>3.686544805383396E-2</v>
      </c>
      <c r="AN103" s="5">
        <f t="shared" si="253"/>
        <v>3.6863497257207875E-2</v>
      </c>
      <c r="AO103" s="5">
        <f t="shared" si="254"/>
        <v>1.8430773281905722E-2</v>
      </c>
      <c r="AP103" s="5">
        <f t="shared" si="255"/>
        <v>6.1432659956065349E-3</v>
      </c>
      <c r="AQ103" s="5">
        <f t="shared" si="256"/>
        <v>1.5357352286119045E-3</v>
      </c>
      <c r="AR103" s="5">
        <f t="shared" si="257"/>
        <v>1.5399607907150983E-4</v>
      </c>
      <c r="AS103" s="5">
        <f t="shared" si="258"/>
        <v>4.6058379297339732E-4</v>
      </c>
      <c r="AT103" s="5">
        <f t="shared" si="259"/>
        <v>6.8877542736413733E-4</v>
      </c>
      <c r="AU103" s="5">
        <f t="shared" si="260"/>
        <v>6.8668155006495026E-4</v>
      </c>
      <c r="AV103" s="5">
        <f t="shared" si="261"/>
        <v>5.1344552861456452E-4</v>
      </c>
      <c r="AW103" s="5">
        <f t="shared" si="262"/>
        <v>2.5515075998717291E-5</v>
      </c>
      <c r="AX103" s="5">
        <f t="shared" si="263"/>
        <v>1.8376688545875156E-2</v>
      </c>
      <c r="AY103" s="5">
        <f t="shared" si="264"/>
        <v>1.8375716112772982E-2</v>
      </c>
      <c r="AZ103" s="5">
        <f t="shared" si="265"/>
        <v>9.1873718655643664E-3</v>
      </c>
      <c r="BA103" s="5">
        <f t="shared" si="266"/>
        <v>3.0622952334899462E-3</v>
      </c>
      <c r="BB103" s="5">
        <f t="shared" si="267"/>
        <v>7.655332967584622E-4</v>
      </c>
      <c r="BC103" s="5">
        <f t="shared" si="268"/>
        <v>1.5309855745763553E-4</v>
      </c>
      <c r="BD103" s="5">
        <f t="shared" si="269"/>
        <v>2.5664655018720995E-5</v>
      </c>
      <c r="BE103" s="5">
        <f t="shared" si="270"/>
        <v>7.6759903402392256E-5</v>
      </c>
      <c r="BF103" s="5">
        <f t="shared" si="271"/>
        <v>1.1478982994407348E-4</v>
      </c>
      <c r="BG103" s="5">
        <f t="shared" si="272"/>
        <v>1.1444086886104348E-4</v>
      </c>
      <c r="BH103" s="5">
        <f t="shared" si="273"/>
        <v>8.5569726464779426E-5</v>
      </c>
      <c r="BI103" s="5">
        <f t="shared" si="274"/>
        <v>5.1185756697795879E-5</v>
      </c>
      <c r="BJ103" s="8">
        <f t="shared" si="275"/>
        <v>0.7407777271340964</v>
      </c>
      <c r="BK103" s="8">
        <f t="shared" si="276"/>
        <v>0.15008455709284219</v>
      </c>
      <c r="BL103" s="8">
        <f t="shared" si="277"/>
        <v>9.1276309656580318E-2</v>
      </c>
      <c r="BM103" s="8">
        <f t="shared" si="278"/>
        <v>0.72741818763078037</v>
      </c>
      <c r="BN103" s="8">
        <f t="shared" si="279"/>
        <v>0.23945045278163662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1.34</v>
      </c>
      <c r="F104">
        <f>VLOOKUP(B104,home!$B$2:$E$405,3,FALSE)</f>
        <v>0.42</v>
      </c>
      <c r="G104">
        <f>VLOOKUP(C104,away!$B$2:$E$405,4,FALSE)</f>
        <v>1.1399999999999999</v>
      </c>
      <c r="H104">
        <f>VLOOKUP(A104,away!$A$2:$E$405,3,FALSE)</f>
        <v>1.31666666666667</v>
      </c>
      <c r="I104">
        <f>VLOOKUP(C104,away!$B$2:$E$405,3,FALSE)</f>
        <v>0.65</v>
      </c>
      <c r="J104">
        <f>VLOOKUP(B104,home!$B$2:$E$405,4,FALSE)</f>
        <v>1.0900000000000001</v>
      </c>
      <c r="K104" s="3">
        <f t="shared" si="224"/>
        <v>0.64159199999999994</v>
      </c>
      <c r="L104" s="3">
        <f t="shared" si="225"/>
        <v>0.93285833333333579</v>
      </c>
      <c r="M104" s="5">
        <f t="shared" si="226"/>
        <v>0.20712136911029219</v>
      </c>
      <c r="N104" s="5">
        <f t="shared" si="227"/>
        <v>0.13288741345021057</v>
      </c>
      <c r="O104" s="5">
        <f t="shared" si="228"/>
        <v>0.19321489518594581</v>
      </c>
      <c r="P104" s="5">
        <f t="shared" si="229"/>
        <v>0.12396513103214132</v>
      </c>
      <c r="Q104" s="5">
        <f t="shared" si="230"/>
        <v>4.2629750685173745E-2</v>
      </c>
      <c r="R104" s="5">
        <f t="shared" si="231"/>
        <v>9.0121062549168282E-2</v>
      </c>
      <c r="S104" s="5">
        <f t="shared" si="232"/>
        <v>1.8548730362574092E-2</v>
      </c>
      <c r="T104" s="5">
        <f t="shared" si="233"/>
        <v>3.9767518174586805E-2</v>
      </c>
      <c r="U104" s="5">
        <f t="shared" si="234"/>
        <v>5.7820952763045969E-2</v>
      </c>
      <c r="V104" s="5">
        <f t="shared" si="235"/>
        <v>1.2335203373502485E-3</v>
      </c>
      <c r="W104" s="5">
        <f t="shared" si="236"/>
        <v>9.1169690005339973E-3</v>
      </c>
      <c r="X104" s="5">
        <f t="shared" si="237"/>
        <v>8.5048405068898318E-3</v>
      </c>
      <c r="Y104" s="5">
        <f t="shared" si="238"/>
        <v>3.9669056702615457E-3</v>
      </c>
      <c r="Z104" s="5">
        <f t="shared" si="239"/>
        <v>2.8023394735948812E-2</v>
      </c>
      <c r="AA104" s="5">
        <f t="shared" si="240"/>
        <v>1.7979585875426869E-2</v>
      </c>
      <c r="AB104" s="5">
        <f t="shared" si="241"/>
        <v>5.7677792304934375E-3</v>
      </c>
      <c r="AC104" s="5">
        <f t="shared" si="242"/>
        <v>4.6142483664073371E-5</v>
      </c>
      <c r="AD104" s="5">
        <f t="shared" si="243"/>
        <v>1.4623435937476518E-3</v>
      </c>
      <c r="AE104" s="5">
        <f t="shared" si="244"/>
        <v>1.364159407624115E-3</v>
      </c>
      <c r="AF104" s="5">
        <f t="shared" si="245"/>
        <v>6.3628373569861126E-4</v>
      </c>
      <c r="AG104" s="5">
        <f t="shared" si="246"/>
        <v>1.9785419507030512E-4</v>
      </c>
      <c r="AH104" s="5">
        <f t="shared" si="247"/>
        <v>6.5354643269298447E-3</v>
      </c>
      <c r="AI104" s="5">
        <f t="shared" si="248"/>
        <v>4.1931016284435726E-3</v>
      </c>
      <c r="AJ104" s="5">
        <f t="shared" si="249"/>
        <v>1.3451302299981841E-3</v>
      </c>
      <c r="AK104" s="5">
        <f t="shared" si="250"/>
        <v>2.8767493150833165E-4</v>
      </c>
      <c r="AL104" s="5">
        <f t="shared" si="251"/>
        <v>1.1046777178301418E-6</v>
      </c>
      <c r="AM104" s="5">
        <f t="shared" si="252"/>
        <v>1.8764559019994871E-4</v>
      </c>
      <c r="AN104" s="5">
        <f t="shared" si="253"/>
        <v>1.7504675253127426E-4</v>
      </c>
      <c r="AO104" s="5">
        <f t="shared" si="254"/>
        <v>8.1646910910868691E-5</v>
      </c>
      <c r="AP104" s="5">
        <f t="shared" si="255"/>
        <v>2.5388333744709442E-5</v>
      </c>
      <c r="AQ104" s="5">
        <f t="shared" si="256"/>
        <v>5.9209296758000333E-6</v>
      </c>
      <c r="AR104" s="5">
        <f t="shared" si="257"/>
        <v>1.2193324719158498E-3</v>
      </c>
      <c r="AS104" s="5">
        <f t="shared" si="258"/>
        <v>7.8231395932143368E-4</v>
      </c>
      <c r="AT104" s="5">
        <f t="shared" si="259"/>
        <v>2.5096318889447861E-4</v>
      </c>
      <c r="AU104" s="5">
        <f t="shared" si="260"/>
        <v>5.3671991429728782E-5</v>
      </c>
      <c r="AV104" s="5">
        <f t="shared" si="261"/>
        <v>8.6088800813456343E-6</v>
      </c>
      <c r="AW104" s="5">
        <f t="shared" si="262"/>
        <v>1.8365710274037834E-8</v>
      </c>
      <c r="AX104" s="5">
        <f t="shared" si="263"/>
        <v>2.0065318251260911E-5</v>
      </c>
      <c r="AY104" s="5">
        <f t="shared" si="264"/>
        <v>1.8718099341674216E-5</v>
      </c>
      <c r="AZ104" s="5">
        <f t="shared" si="265"/>
        <v>8.730667477521008E-6</v>
      </c>
      <c r="BA104" s="5">
        <f t="shared" si="266"/>
        <v>2.7148253039892695E-6</v>
      </c>
      <c r="BB104" s="5">
        <f t="shared" si="267"/>
        <v>6.3313685209264897E-7</v>
      </c>
      <c r="BC104" s="5">
        <f t="shared" si="268"/>
        <v>1.1812539772301269E-7</v>
      </c>
      <c r="BD104" s="5">
        <f t="shared" si="269"/>
        <v>1.8957740958843927E-4</v>
      </c>
      <c r="BE104" s="5">
        <f t="shared" si="270"/>
        <v>1.216313493726659E-4</v>
      </c>
      <c r="BF104" s="5">
        <f t="shared" si="271"/>
        <v>3.9018850353353729E-5</v>
      </c>
      <c r="BG104" s="5">
        <f t="shared" si="272"/>
        <v>8.3447274119696413E-6</v>
      </c>
      <c r="BH104" s="5">
        <f t="shared" si="273"/>
        <v>1.3384775874251062E-6</v>
      </c>
      <c r="BI104" s="5">
        <f t="shared" si="274"/>
        <v>1.7175130245424979E-7</v>
      </c>
      <c r="BJ104" s="8">
        <f t="shared" si="275"/>
        <v>0.24106066710948398</v>
      </c>
      <c r="BK104" s="8">
        <f t="shared" si="276"/>
        <v>0.35093471610308147</v>
      </c>
      <c r="BL104" s="8">
        <f t="shared" si="277"/>
        <v>0.37994061977821947</v>
      </c>
      <c r="BM104" s="8">
        <f t="shared" si="278"/>
        <v>0.21000107598017034</v>
      </c>
      <c r="BN104" s="8">
        <f t="shared" si="279"/>
        <v>0.78993962201293189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1.2299578059071701</v>
      </c>
      <c r="F105">
        <f>VLOOKUP(B105,home!$B$2:$E$405,3,FALSE)</f>
        <v>1.59</v>
      </c>
      <c r="G105">
        <f>VLOOKUP(C105,away!$B$2:$E$405,4,FALSE)</f>
        <v>0.85</v>
      </c>
      <c r="H105">
        <f>VLOOKUP(A105,away!$A$2:$E$405,3,FALSE)</f>
        <v>1.0168776371307999</v>
      </c>
      <c r="I105">
        <f>VLOOKUP(C105,away!$B$2:$E$405,3,FALSE)</f>
        <v>0.98</v>
      </c>
      <c r="J105">
        <f>VLOOKUP(B105,home!$B$2:$E$405,4,FALSE)</f>
        <v>0.59</v>
      </c>
      <c r="K105" s="3">
        <f t="shared" si="224"/>
        <v>1.6622879746835404</v>
      </c>
      <c r="L105" s="3">
        <f t="shared" si="225"/>
        <v>0.58795864978902845</v>
      </c>
      <c r="M105" s="5">
        <f t="shared" si="226"/>
        <v>0.10537323373881587</v>
      </c>
      <c r="N105" s="5">
        <f t="shared" si="227"/>
        <v>0.17516065929755154</v>
      </c>
      <c r="O105" s="5">
        <f t="shared" si="228"/>
        <v>6.1955104232977863E-2</v>
      </c>
      <c r="P105" s="5">
        <f t="shared" si="229"/>
        <v>0.10298722473674442</v>
      </c>
      <c r="Q105" s="5">
        <f t="shared" si="230"/>
        <v>0.14558372879398029</v>
      </c>
      <c r="R105" s="5">
        <f t="shared" si="231"/>
        <v>1.8213519716180092E-2</v>
      </c>
      <c r="S105" s="5">
        <f t="shared" si="232"/>
        <v>2.5163810776810396E-2</v>
      </c>
      <c r="T105" s="5">
        <f t="shared" si="233"/>
        <v>8.5597212612960744E-2</v>
      </c>
      <c r="U105" s="5">
        <f t="shared" si="234"/>
        <v>3.0276114800867737E-2</v>
      </c>
      <c r="V105" s="5">
        <f t="shared" si="235"/>
        <v>2.7326684857369326E-3</v>
      </c>
      <c r="W105" s="5">
        <f t="shared" si="236"/>
        <v>8.0667360561274465E-2</v>
      </c>
      <c r="X105" s="5">
        <f t="shared" si="237"/>
        <v>4.7429072397651657E-2</v>
      </c>
      <c r="Y105" s="5">
        <f t="shared" si="238"/>
        <v>1.3943166683834671E-2</v>
      </c>
      <c r="Z105" s="5">
        <f t="shared" si="239"/>
        <v>3.5695988200770317E-3</v>
      </c>
      <c r="AA105" s="5">
        <f t="shared" si="240"/>
        <v>5.9337011930586043E-3</v>
      </c>
      <c r="AB105" s="5">
        <f t="shared" si="241"/>
        <v>4.9317600692933474E-3</v>
      </c>
      <c r="AC105" s="5">
        <f t="shared" si="242"/>
        <v>1.6692447259019841E-4</v>
      </c>
      <c r="AD105" s="5">
        <f t="shared" si="243"/>
        <v>3.3523095852616966E-2</v>
      </c>
      <c r="AE105" s="5">
        <f t="shared" si="244"/>
        <v>1.9710194174252849E-2</v>
      </c>
      <c r="AF105" s="5">
        <f t="shared" si="245"/>
        <v>5.7943895768866388E-3</v>
      </c>
      <c r="AG105" s="5">
        <f t="shared" si="246"/>
        <v>1.1356204906592959E-3</v>
      </c>
      <c r="AH105" s="5">
        <f t="shared" si="247"/>
        <v>5.2469412563525017E-4</v>
      </c>
      <c r="AI105" s="5">
        <f t="shared" si="248"/>
        <v>8.7219273543057108E-4</v>
      </c>
      <c r="AJ105" s="5">
        <f t="shared" si="249"/>
        <v>7.2491774785629051E-4</v>
      </c>
      <c r="AK105" s="5">
        <f t="shared" si="250"/>
        <v>4.0167401829872899E-4</v>
      </c>
      <c r="AL105" s="5">
        <f t="shared" si="251"/>
        <v>6.5257893538012229E-6</v>
      </c>
      <c r="AM105" s="5">
        <f t="shared" si="252"/>
        <v>1.114500782199377E-2</v>
      </c>
      <c r="AN105" s="5">
        <f t="shared" si="253"/>
        <v>6.5528037509076176E-3</v>
      </c>
      <c r="AO105" s="5">
        <f t="shared" si="254"/>
        <v>1.9263888228580617E-3</v>
      </c>
      <c r="AP105" s="5">
        <f t="shared" si="255"/>
        <v>3.7754565708543393E-4</v>
      </c>
      <c r="AQ105" s="5">
        <f t="shared" si="256"/>
        <v>5.5495308693415817E-5</v>
      </c>
      <c r="AR105" s="5">
        <f t="shared" si="257"/>
        <v>6.1699689932147336E-5</v>
      </c>
      <c r="AS105" s="5">
        <f t="shared" si="258"/>
        <v>1.0256265261591163E-4</v>
      </c>
      <c r="AT105" s="5">
        <f t="shared" si="259"/>
        <v>8.5244332047537631E-5</v>
      </c>
      <c r="AU105" s="5">
        <f t="shared" si="260"/>
        <v>4.7233542690850862E-5</v>
      </c>
      <c r="AV105" s="5">
        <f t="shared" si="261"/>
        <v>1.9628937504175758E-5</v>
      </c>
      <c r="AW105" s="5">
        <f t="shared" si="262"/>
        <v>1.7716731251337267E-7</v>
      </c>
      <c r="AX105" s="5">
        <f t="shared" si="263"/>
        <v>3.0877020800423741E-3</v>
      </c>
      <c r="AY105" s="5">
        <f t="shared" si="264"/>
        <v>1.8154411459324889E-3</v>
      </c>
      <c r="AZ105" s="5">
        <f t="shared" si="265"/>
        <v>5.3370216246695628E-4</v>
      </c>
      <c r="BA105" s="5">
        <f t="shared" si="266"/>
        <v>1.0459826761118543E-4</v>
      </c>
      <c r="BB105" s="5">
        <f t="shared" si="267"/>
        <v>1.5374864048736011E-5</v>
      </c>
      <c r="BC105" s="5">
        <f t="shared" si="268"/>
        <v>1.8079568613569412E-6</v>
      </c>
      <c r="BD105" s="5">
        <f t="shared" si="269"/>
        <v>6.0461443974845058E-6</v>
      </c>
      <c r="BE105" s="5">
        <f t="shared" si="270"/>
        <v>1.0050433125138753E-5</v>
      </c>
      <c r="BF105" s="5">
        <f t="shared" si="271"/>
        <v>8.3533570621396323E-6</v>
      </c>
      <c r="BG105" s="5">
        <f t="shared" si="272"/>
        <v>4.6285616642108476E-6</v>
      </c>
      <c r="BH105" s="5">
        <f t="shared" si="273"/>
        <v>1.9235005986247323E-6</v>
      </c>
      <c r="BI105" s="5">
        <f t="shared" si="274"/>
        <v>6.3948238287809673E-7</v>
      </c>
      <c r="BJ105" s="8">
        <f t="shared" si="275"/>
        <v>0.63416036828017064</v>
      </c>
      <c r="BK105" s="8">
        <f t="shared" si="276"/>
        <v>0.23824582914598413</v>
      </c>
      <c r="BL105" s="8">
        <f t="shared" si="277"/>
        <v>0.1241816892736196</v>
      </c>
      <c r="BM105" s="8">
        <f t="shared" si="278"/>
        <v>0.38906875102498106</v>
      </c>
      <c r="BN105" s="8">
        <f t="shared" si="279"/>
        <v>0.60927347051625014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1.2585470085470101</v>
      </c>
      <c r="F106">
        <f>VLOOKUP(B106,home!$B$2:$E$405,3,FALSE)</f>
        <v>0.99</v>
      </c>
      <c r="G106">
        <f>VLOOKUP(C106,away!$B$2:$E$405,4,FALSE)</f>
        <v>0.91</v>
      </c>
      <c r="H106">
        <f>VLOOKUP(A106,away!$A$2:$E$405,3,FALSE)</f>
        <v>1.1004273504273501</v>
      </c>
      <c r="I106">
        <f>VLOOKUP(C106,away!$B$2:$E$405,3,FALSE)</f>
        <v>1.1100000000000001</v>
      </c>
      <c r="J106">
        <f>VLOOKUP(B106,home!$B$2:$E$405,4,FALSE)</f>
        <v>1.32</v>
      </c>
      <c r="K106" s="3">
        <f t="shared" si="224"/>
        <v>1.1338250000000014</v>
      </c>
      <c r="L106" s="3">
        <f t="shared" si="225"/>
        <v>1.6123461538461534</v>
      </c>
      <c r="M106" s="5">
        <f t="shared" si="226"/>
        <v>6.4173100344074668E-2</v>
      </c>
      <c r="N106" s="5">
        <f t="shared" si="227"/>
        <v>7.276106549762057E-2</v>
      </c>
      <c r="O106" s="5">
        <f t="shared" si="228"/>
        <v>0.10346925152015206</v>
      </c>
      <c r="P106" s="5">
        <f t="shared" si="229"/>
        <v>0.11731602410483657</v>
      </c>
      <c r="Q106" s="5">
        <f t="shared" si="230"/>
        <v>4.1249157543919876E-2</v>
      </c>
      <c r="R106" s="5">
        <f t="shared" si="231"/>
        <v>8.3414124864928732E-2</v>
      </c>
      <c r="S106" s="5">
        <f t="shared" si="232"/>
        <v>5.3616894921601641E-2</v>
      </c>
      <c r="T106" s="5">
        <f t="shared" si="233"/>
        <v>6.650792051533326E-2</v>
      </c>
      <c r="U106" s="5">
        <f t="shared" si="234"/>
        <v>9.4577020124977956E-2</v>
      </c>
      <c r="V106" s="5">
        <f t="shared" si="235"/>
        <v>1.0890892330143148E-2</v>
      </c>
      <c r="W106" s="5">
        <f t="shared" si="236"/>
        <v>1.5589775350745001E-2</v>
      </c>
      <c r="X106" s="5">
        <f t="shared" si="237"/>
        <v>2.513611432609927E-2</v>
      </c>
      <c r="Y106" s="5">
        <f t="shared" si="238"/>
        <v>2.026405862816168E-2</v>
      </c>
      <c r="Z106" s="5">
        <f t="shared" si="239"/>
        <v>4.4830814467470205E-2</v>
      </c>
      <c r="AA106" s="5">
        <f t="shared" si="240"/>
        <v>5.0830298213579476E-2</v>
      </c>
      <c r="AB106" s="5">
        <f t="shared" si="241"/>
        <v>2.8816331436005916E-2</v>
      </c>
      <c r="AC106" s="5">
        <f t="shared" si="242"/>
        <v>1.2443650262685827E-3</v>
      </c>
      <c r="AD106" s="5">
        <f t="shared" si="243"/>
        <v>4.419019259264619E-3</v>
      </c>
      <c r="AE106" s="5">
        <f t="shared" si="244"/>
        <v>7.1249887064473863E-3</v>
      </c>
      <c r="AF106" s="5">
        <f t="shared" si="245"/>
        <v>5.7439740685188631E-3</v>
      </c>
      <c r="AG106" s="5">
        <f t="shared" si="246"/>
        <v>3.0870914990561429E-3</v>
      </c>
      <c r="AH106" s="5">
        <f t="shared" si="247"/>
        <v>1.8070697820104027E-2</v>
      </c>
      <c r="AI106" s="5">
        <f t="shared" si="248"/>
        <v>2.0489008955879476E-2</v>
      </c>
      <c r="AJ106" s="5">
        <f t="shared" si="249"/>
        <v>1.161547528970004E-2</v>
      </c>
      <c r="AK106" s="5">
        <f t="shared" si="250"/>
        <v>4.389972090114721E-3</v>
      </c>
      <c r="AL106" s="5">
        <f t="shared" si="251"/>
        <v>9.0993862932738735E-5</v>
      </c>
      <c r="AM106" s="5">
        <f t="shared" si="252"/>
        <v>1.0020789023271429E-3</v>
      </c>
      <c r="AN106" s="5">
        <f t="shared" si="253"/>
        <v>1.6156980640175439E-3</v>
      </c>
      <c r="AO106" s="5">
        <f t="shared" si="254"/>
        <v>1.3025322796476819E-3</v>
      </c>
      <c r="AP106" s="5">
        <f t="shared" si="255"/>
        <v>7.0004430378346728E-4</v>
      </c>
      <c r="AQ106" s="5">
        <f t="shared" si="256"/>
        <v>2.8217843518179556E-4</v>
      </c>
      <c r="AR106" s="5">
        <f t="shared" si="257"/>
        <v>5.8272440255121528E-3</v>
      </c>
      <c r="AS106" s="5">
        <f t="shared" si="258"/>
        <v>6.6070749572263261E-3</v>
      </c>
      <c r="AT106" s="5">
        <f t="shared" si="259"/>
        <v>3.7456333816885748E-3</v>
      </c>
      <c r="AU106" s="5">
        <f t="shared" si="260"/>
        <v>1.4156309229976843E-3</v>
      </c>
      <c r="AV106" s="5">
        <f t="shared" si="261"/>
        <v>4.0126943281696293E-4</v>
      </c>
      <c r="AW106" s="5">
        <f t="shared" si="262"/>
        <v>4.6207653639459364E-6</v>
      </c>
      <c r="AX106" s="5">
        <f t="shared" si="263"/>
        <v>1.8936368523851226E-4</v>
      </c>
      <c r="AY106" s="5">
        <f t="shared" si="264"/>
        <v>3.0531980957244887E-4</v>
      </c>
      <c r="AZ106" s="5">
        <f t="shared" si="265"/>
        <v>2.4614061032858899E-4</v>
      </c>
      <c r="BA106" s="5">
        <f t="shared" si="266"/>
        <v>1.3228795545621507E-4</v>
      </c>
      <c r="BB106" s="5">
        <f t="shared" si="267"/>
        <v>5.3323494044999929E-5</v>
      </c>
      <c r="BC106" s="5">
        <f t="shared" si="268"/>
        <v>1.719518610661876E-5</v>
      </c>
      <c r="BD106" s="5">
        <f t="shared" si="269"/>
        <v>1.5659224153429185E-3</v>
      </c>
      <c r="BE106" s="5">
        <f t="shared" si="270"/>
        <v>1.7754819825761871E-3</v>
      </c>
      <c r="BF106" s="5">
        <f t="shared" si="271"/>
        <v>1.0065429294472241E-3</v>
      </c>
      <c r="BG106" s="5">
        <f t="shared" si="272"/>
        <v>3.8041451232683334E-4</v>
      </c>
      <c r="BH106" s="5">
        <f t="shared" si="273"/>
        <v>1.0783087110974311E-4</v>
      </c>
      <c r="BI106" s="5">
        <f t="shared" si="274"/>
        <v>2.4452267487200933E-5</v>
      </c>
      <c r="BJ106" s="8">
        <f t="shared" si="275"/>
        <v>0.26772932812087158</v>
      </c>
      <c r="BK106" s="8">
        <f t="shared" si="276"/>
        <v>0.24763759039942981</v>
      </c>
      <c r="BL106" s="8">
        <f t="shared" si="277"/>
        <v>0.4385296780139743</v>
      </c>
      <c r="BM106" s="8">
        <f t="shared" si="278"/>
        <v>0.51604398808200458</v>
      </c>
      <c r="BN106" s="8">
        <f t="shared" si="279"/>
        <v>0.48238272387553249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1.2585470085470101</v>
      </c>
      <c r="F107">
        <f>VLOOKUP(B107,home!$B$2:$E$405,3,FALSE)</f>
        <v>0.99</v>
      </c>
      <c r="G107">
        <f>VLOOKUP(C107,away!$B$2:$E$405,4,FALSE)</f>
        <v>1.1499999999999999</v>
      </c>
      <c r="H107">
        <f>VLOOKUP(A107,away!$A$2:$E$405,3,FALSE)</f>
        <v>1.1004273504273501</v>
      </c>
      <c r="I107">
        <f>VLOOKUP(C107,away!$B$2:$E$405,3,FALSE)</f>
        <v>0.4</v>
      </c>
      <c r="J107">
        <f>VLOOKUP(B107,home!$B$2:$E$405,4,FALSE)</f>
        <v>1.59</v>
      </c>
      <c r="K107" s="3">
        <f t="shared" si="224"/>
        <v>1.4328557692307708</v>
      </c>
      <c r="L107" s="3">
        <f t="shared" si="225"/>
        <v>0.69987179487179474</v>
      </c>
      <c r="M107" s="5">
        <f t="shared" si="226"/>
        <v>0.11851359916533614</v>
      </c>
      <c r="N107" s="5">
        <f t="shared" si="227"/>
        <v>0.16981289429635493</v>
      </c>
      <c r="O107" s="5">
        <f t="shared" si="228"/>
        <v>8.2944325364560242E-2</v>
      </c>
      <c r="P107" s="5">
        <f t="shared" si="229"/>
        <v>0.11884725512356428</v>
      </c>
      <c r="Q107" s="5">
        <f t="shared" si="230"/>
        <v>0.12165869264115366</v>
      </c>
      <c r="R107" s="5">
        <f t="shared" si="231"/>
        <v>2.9025196933662453E-2</v>
      </c>
      <c r="S107" s="5">
        <f t="shared" si="232"/>
        <v>2.9795462609106396E-2</v>
      </c>
      <c r="T107" s="5">
        <f t="shared" si="233"/>
        <v>8.5145487580520221E-2</v>
      </c>
      <c r="U107" s="5">
        <f t="shared" si="234"/>
        <v>4.1588920879457522E-2</v>
      </c>
      <c r="V107" s="5">
        <f t="shared" si="235"/>
        <v>3.3199274374589366E-3</v>
      </c>
      <c r="W107" s="5">
        <f t="shared" si="236"/>
        <v>5.8106453209316726E-2</v>
      </c>
      <c r="X107" s="5">
        <f t="shared" si="237"/>
        <v>4.066706770123845E-2</v>
      </c>
      <c r="Y107" s="5">
        <f t="shared" si="238"/>
        <v>1.4230866832119273E-2</v>
      </c>
      <c r="Z107" s="5">
        <f t="shared" si="239"/>
        <v>6.7713055581565531E-3</v>
      </c>
      <c r="AA107" s="5">
        <f t="shared" si="240"/>
        <v>9.7023042342290009E-3</v>
      </c>
      <c r="AB107" s="5">
        <f t="shared" si="241"/>
        <v>6.9510012984235819E-3</v>
      </c>
      <c r="AC107" s="5">
        <f t="shared" si="242"/>
        <v>2.0807963491649282E-4</v>
      </c>
      <c r="AD107" s="5">
        <f t="shared" si="243"/>
        <v>2.0814541677626842E-2</v>
      </c>
      <c r="AE107" s="5">
        <f t="shared" si="244"/>
        <v>1.4567510643354474E-2</v>
      </c>
      <c r="AF107" s="5">
        <f t="shared" si="245"/>
        <v>5.0976949103892352E-3</v>
      </c>
      <c r="AG107" s="5">
        <f t="shared" si="246"/>
        <v>1.1892442955476425E-3</v>
      </c>
      <c r="AH107" s="5">
        <f t="shared" si="247"/>
        <v>1.1847614436530961E-3</v>
      </c>
      <c r="AI107" s="5">
        <f t="shared" si="248"/>
        <v>1.6975922697005153E-3</v>
      </c>
      <c r="AJ107" s="5">
        <f t="shared" si="249"/>
        <v>1.2162024387209714E-3</v>
      </c>
      <c r="AK107" s="5">
        <f t="shared" si="250"/>
        <v>5.8088089362462578E-4</v>
      </c>
      <c r="AL107" s="5">
        <f t="shared" si="251"/>
        <v>8.3466179851439975E-6</v>
      </c>
      <c r="AM107" s="5">
        <f t="shared" si="252"/>
        <v>5.9648472253363838E-3</v>
      </c>
      <c r="AN107" s="5">
        <f t="shared" si="253"/>
        <v>4.1746283337322195E-3</v>
      </c>
      <c r="AO107" s="5">
        <f t="shared" si="254"/>
        <v>1.460852312425909E-3</v>
      </c>
      <c r="AP107" s="5">
        <f t="shared" si="255"/>
        <v>3.4080310998004437E-4</v>
      </c>
      <c r="AQ107" s="5">
        <f t="shared" si="256"/>
        <v>5.9629621069905805E-5</v>
      </c>
      <c r="AR107" s="5">
        <f t="shared" si="257"/>
        <v>1.6583622361287834E-4</v>
      </c>
      <c r="AS107" s="5">
        <f t="shared" si="258"/>
        <v>2.3761938975115686E-4</v>
      </c>
      <c r="AT107" s="5">
        <f t="shared" si="259"/>
        <v>1.7023715674302015E-4</v>
      </c>
      <c r="AU107" s="5">
        <f t="shared" si="260"/>
        <v>8.1308430725559835E-5</v>
      </c>
      <c r="AV107" s="5">
        <f t="shared" si="261"/>
        <v>2.9125813513054738E-5</v>
      </c>
      <c r="AW107" s="5">
        <f t="shared" si="262"/>
        <v>2.3250323734190563E-7</v>
      </c>
      <c r="AX107" s="5">
        <f t="shared" si="263"/>
        <v>1.4244609599005653E-3</v>
      </c>
      <c r="AY107" s="5">
        <f t="shared" si="264"/>
        <v>9.9694004873040836E-4</v>
      </c>
      <c r="AZ107" s="5">
        <f t="shared" si="265"/>
        <v>3.4886511064226267E-4</v>
      </c>
      <c r="BA107" s="5">
        <f t="shared" si="266"/>
        <v>8.1386950384449222E-5</v>
      </c>
      <c r="BB107" s="5">
        <f t="shared" si="267"/>
        <v>1.4240107761176541E-5</v>
      </c>
      <c r="BC107" s="5">
        <f t="shared" si="268"/>
        <v>1.9932499555964813E-6</v>
      </c>
      <c r="BD107" s="5">
        <f t="shared" si="269"/>
        <v>1.9344015912450898E-5</v>
      </c>
      <c r="BE107" s="5">
        <f t="shared" si="270"/>
        <v>2.7717184800247102E-5</v>
      </c>
      <c r="BF107" s="5">
        <f t="shared" si="271"/>
        <v>1.985736407393475E-5</v>
      </c>
      <c r="BG107" s="5">
        <f t="shared" si="272"/>
        <v>9.4842462250177522E-6</v>
      </c>
      <c r="BH107" s="5">
        <f t="shared" si="273"/>
        <v>3.3973892300804639E-6</v>
      </c>
      <c r="BI107" s="5">
        <f t="shared" si="274"/>
        <v>9.7359375172865498E-7</v>
      </c>
      <c r="BJ107" s="8">
        <f t="shared" si="275"/>
        <v>0.54615910081754038</v>
      </c>
      <c r="BK107" s="8">
        <f t="shared" si="276"/>
        <v>0.27168961063709779</v>
      </c>
      <c r="BL107" s="8">
        <f t="shared" si="277"/>
        <v>0.17565608656437112</v>
      </c>
      <c r="BM107" s="8">
        <f t="shared" si="278"/>
        <v>0.35847743250704117</v>
      </c>
      <c r="BN107" s="8">
        <f t="shared" si="279"/>
        <v>0.64080196352463181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1.3612903225806501</v>
      </c>
      <c r="F108">
        <f>VLOOKUP(B108,home!$B$2:$E$405,3,FALSE)</f>
        <v>0.83</v>
      </c>
      <c r="G108">
        <f>VLOOKUP(C108,away!$B$2:$E$405,4,FALSE)</f>
        <v>0.44</v>
      </c>
      <c r="H108">
        <f>VLOOKUP(A108,away!$A$2:$E$405,3,FALSE)</f>
        <v>1.32903225806452</v>
      </c>
      <c r="I108">
        <f>VLOOKUP(C108,away!$B$2:$E$405,3,FALSE)</f>
        <v>1.27</v>
      </c>
      <c r="J108">
        <f>VLOOKUP(B108,home!$B$2:$E$405,4,FALSE)</f>
        <v>0.85</v>
      </c>
      <c r="K108" s="3">
        <f t="shared" si="224"/>
        <v>0.49714322580645331</v>
      </c>
      <c r="L108" s="3">
        <f t="shared" si="225"/>
        <v>1.4346903225806493</v>
      </c>
      <c r="M108" s="5">
        <f t="shared" si="226"/>
        <v>0.14488230607619257</v>
      </c>
      <c r="N108" s="5">
        <f t="shared" si="227"/>
        <v>7.2027257004996292E-2</v>
      </c>
      <c r="O108" s="5">
        <f t="shared" si="228"/>
        <v>0.20786124244068108</v>
      </c>
      <c r="P108" s="5">
        <f t="shared" si="229"/>
        <v>0.10333680858709746</v>
      </c>
      <c r="Q108" s="5">
        <f t="shared" si="230"/>
        <v>1.7903931446727157E-2</v>
      </c>
      <c r="R108" s="5">
        <f t="shared" si="231"/>
        <v>0.14910825648461767</v>
      </c>
      <c r="S108" s="5">
        <f t="shared" si="232"/>
        <v>1.8426156199071463E-2</v>
      </c>
      <c r="T108" s="5">
        <f t="shared" si="233"/>
        <v>2.5686597182766814E-2</v>
      </c>
      <c r="U108" s="5">
        <f t="shared" si="234"/>
        <v>7.4128159623138845E-2</v>
      </c>
      <c r="V108" s="5">
        <f t="shared" si="235"/>
        <v>1.4602658666024446E-3</v>
      </c>
      <c r="W108" s="5">
        <f t="shared" si="236"/>
        <v>2.9669394113478469E-3</v>
      </c>
      <c r="X108" s="5">
        <f t="shared" si="237"/>
        <v>4.2566392611438839E-3</v>
      </c>
      <c r="Y108" s="5">
        <f t="shared" si="238"/>
        <v>3.0534795773399883E-3</v>
      </c>
      <c r="Z108" s="5">
        <f t="shared" si="239"/>
        <v>7.1308057531784791E-2</v>
      </c>
      <c r="AA108" s="5">
        <f t="shared" si="240"/>
        <v>3.5450317747343654E-2</v>
      </c>
      <c r="AB108" s="5">
        <f t="shared" si="241"/>
        <v>8.8119426603890921E-3</v>
      </c>
      <c r="AC108" s="5">
        <f t="shared" si="242"/>
        <v>6.5095601746570391E-5</v>
      </c>
      <c r="AD108" s="5">
        <f t="shared" si="243"/>
        <v>3.6874845743244198E-4</v>
      </c>
      <c r="AE108" s="5">
        <f t="shared" si="244"/>
        <v>5.2903984334486695E-4</v>
      </c>
      <c r="AF108" s="5">
        <f t="shared" si="245"/>
        <v>3.7950417175323172E-4</v>
      </c>
      <c r="AG108" s="5">
        <f t="shared" si="246"/>
        <v>1.8149032086444881E-4</v>
      </c>
      <c r="AH108" s="5">
        <f t="shared" si="247"/>
        <v>2.5576245015718955E-2</v>
      </c>
      <c r="AI108" s="5">
        <f t="shared" si="248"/>
        <v>1.2715056951130746E-2</v>
      </c>
      <c r="AJ108" s="5">
        <f t="shared" si="249"/>
        <v>3.1606022144989527E-3</v>
      </c>
      <c r="AK108" s="5">
        <f t="shared" si="250"/>
        <v>5.2375732680234313E-4</v>
      </c>
      <c r="AL108" s="5">
        <f t="shared" si="251"/>
        <v>1.8571685997349352E-6</v>
      </c>
      <c r="AM108" s="5">
        <f t="shared" si="252"/>
        <v>3.6664159527823582E-5</v>
      </c>
      <c r="AN108" s="5">
        <f t="shared" si="253"/>
        <v>5.2601714860121598E-5</v>
      </c>
      <c r="AO108" s="5">
        <f t="shared" si="254"/>
        <v>3.7733585630481595E-5</v>
      </c>
      <c r="AP108" s="5">
        <f t="shared" si="255"/>
        <v>1.8045336713440073E-5</v>
      </c>
      <c r="AQ108" s="5">
        <f t="shared" si="256"/>
        <v>6.4723674876204419E-6</v>
      </c>
      <c r="AR108" s="5">
        <f t="shared" si="257"/>
        <v>7.3387982424007077E-3</v>
      </c>
      <c r="AS108" s="5">
        <f t="shared" si="258"/>
        <v>3.6484338317698184E-3</v>
      </c>
      <c r="AT108" s="5">
        <f t="shared" si="259"/>
        <v>9.0689708213372315E-4</v>
      </c>
      <c r="AU108" s="5">
        <f t="shared" si="260"/>
        <v>1.502859136288064E-4</v>
      </c>
      <c r="AV108" s="5">
        <f t="shared" si="261"/>
        <v>1.8678405973673705E-5</v>
      </c>
      <c r="AW108" s="5">
        <f t="shared" si="262"/>
        <v>3.6794976193345215E-8</v>
      </c>
      <c r="AX108" s="5">
        <f t="shared" si="263"/>
        <v>3.037889756524104E-6</v>
      </c>
      <c r="AY108" s="5">
        <f t="shared" si="264"/>
        <v>4.3584310347520164E-6</v>
      </c>
      <c r="AZ108" s="5">
        <f t="shared" si="265"/>
        <v>3.1264994135969422E-6</v>
      </c>
      <c r="BA108" s="5">
        <f t="shared" si="266"/>
        <v>1.4951861507472032E-6</v>
      </c>
      <c r="BB108" s="5">
        <f t="shared" si="267"/>
        <v>5.3628227523340599E-7</v>
      </c>
      <c r="BC108" s="5">
        <f t="shared" si="268"/>
        <v>1.5387979808977991E-7</v>
      </c>
      <c r="BD108" s="5">
        <f t="shared" si="269"/>
        <v>1.7548171362906937E-3</v>
      </c>
      <c r="BE108" s="5">
        <f t="shared" si="270"/>
        <v>8.7239545183599818E-4</v>
      </c>
      <c r="BF108" s="5">
        <f t="shared" si="271"/>
        <v>2.1685274455231321E-4</v>
      </c>
      <c r="BG108" s="5">
        <f t="shared" si="272"/>
        <v>3.5935624317239935E-5</v>
      </c>
      <c r="BH108" s="5">
        <f t="shared" si="273"/>
        <v>4.4662880486103708E-6</v>
      </c>
      <c r="BI108" s="5">
        <f t="shared" si="274"/>
        <v>4.4407696957339398E-7</v>
      </c>
      <c r="BJ108" s="8">
        <f t="shared" si="275"/>
        <v>0.12751785201036542</v>
      </c>
      <c r="BK108" s="8">
        <f t="shared" si="276"/>
        <v>0.26817684793034496</v>
      </c>
      <c r="BL108" s="8">
        <f t="shared" si="277"/>
        <v>0.5322835852622424</v>
      </c>
      <c r="BM108" s="8">
        <f t="shared" si="278"/>
        <v>0.30416221905836682</v>
      </c>
      <c r="BN108" s="8">
        <f t="shared" si="279"/>
        <v>0.69511980204031232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1.2429022082018899</v>
      </c>
      <c r="F109">
        <f>VLOOKUP(B109,home!$B$2:$E$405,3,FALSE)</f>
        <v>0.85</v>
      </c>
      <c r="G109">
        <f>VLOOKUP(C109,away!$B$2:$E$405,4,FALSE)</f>
        <v>0.75</v>
      </c>
      <c r="H109">
        <f>VLOOKUP(A109,away!$A$2:$E$405,3,FALSE)</f>
        <v>1.0788643533122999</v>
      </c>
      <c r="I109">
        <f>VLOOKUP(C109,away!$B$2:$E$405,3,FALSE)</f>
        <v>1.45</v>
      </c>
      <c r="J109">
        <f>VLOOKUP(B109,home!$B$2:$E$405,4,FALSE)</f>
        <v>1.1599999999999999</v>
      </c>
      <c r="K109" s="3">
        <f t="shared" si="224"/>
        <v>0.79235015772870476</v>
      </c>
      <c r="L109" s="3">
        <f t="shared" si="225"/>
        <v>1.8146498422712882</v>
      </c>
      <c r="M109" s="5">
        <f t="shared" si="226"/>
        <v>7.3755478630947488E-2</v>
      </c>
      <c r="N109" s="5">
        <f t="shared" si="227"/>
        <v>5.8440165126587347E-2</v>
      </c>
      <c r="O109" s="5">
        <f t="shared" si="228"/>
        <v>0.13384036766429222</v>
      </c>
      <c r="P109" s="5">
        <f t="shared" si="229"/>
        <v>0.10604843642926977</v>
      </c>
      <c r="Q109" s="5">
        <f t="shared" si="230"/>
        <v>2.3152537027871522E-2</v>
      </c>
      <c r="R109" s="5">
        <f t="shared" si="231"/>
        <v>0.12143670103576956</v>
      </c>
      <c r="S109" s="5">
        <f t="shared" si="232"/>
        <v>3.8120120287491385E-2</v>
      </c>
      <c r="T109" s="5">
        <f t="shared" si="233"/>
        <v>4.2013747665807212E-2</v>
      </c>
      <c r="U109" s="5">
        <f t="shared" si="234"/>
        <v>9.6220389219745572E-2</v>
      </c>
      <c r="V109" s="5">
        <f t="shared" si="235"/>
        <v>6.0900623218816865E-3</v>
      </c>
      <c r="W109" s="5">
        <f t="shared" si="236"/>
        <v>6.1149721219512267E-3</v>
      </c>
      <c r="X109" s="5">
        <f t="shared" si="237"/>
        <v>1.1096533196592116E-2</v>
      </c>
      <c r="Y109" s="5">
        <f t="shared" si="238"/>
        <v>1.0068161107477E-2</v>
      </c>
      <c r="Z109" s="5">
        <f t="shared" si="239"/>
        <v>7.345503012683495E-2</v>
      </c>
      <c r="AA109" s="5">
        <f t="shared" si="240"/>
        <v>5.8202104706964429E-2</v>
      </c>
      <c r="AB109" s="5">
        <f t="shared" si="241"/>
        <v>2.305822342235293E-2</v>
      </c>
      <c r="AC109" s="5">
        <f t="shared" si="242"/>
        <v>5.4728272307740845E-4</v>
      </c>
      <c r="AD109" s="5">
        <f t="shared" si="243"/>
        <v>1.2112997813336715E-3</v>
      </c>
      <c r="AE109" s="5">
        <f t="shared" si="244"/>
        <v>2.1980849571403929E-3</v>
      </c>
      <c r="AF109" s="5">
        <f t="shared" si="245"/>
        <v>1.9943772603868526E-3</v>
      </c>
      <c r="AG109" s="5">
        <f t="shared" si="246"/>
        <v>1.206365460330149E-3</v>
      </c>
      <c r="AH109" s="5">
        <f t="shared" si="247"/>
        <v>3.3323789708423424E-2</v>
      </c>
      <c r="AI109" s="5">
        <f t="shared" si="248"/>
        <v>2.6404110031587488E-2</v>
      </c>
      <c r="AJ109" s="5">
        <f t="shared" si="249"/>
        <v>1.0460650374107212E-2</v>
      </c>
      <c r="AK109" s="5">
        <f t="shared" si="250"/>
        <v>2.7628326579562284E-3</v>
      </c>
      <c r="AL109" s="5">
        <f t="shared" si="251"/>
        <v>3.1476157782133612E-5</v>
      </c>
      <c r="AM109" s="5">
        <f t="shared" si="252"/>
        <v>1.919547145592961E-4</v>
      </c>
      <c r="AN109" s="5">
        <f t="shared" si="253"/>
        <v>3.4833059249825678E-4</v>
      </c>
      <c r="AO109" s="5">
        <f t="shared" si="254"/>
        <v>3.1604902736761305E-4</v>
      </c>
      <c r="AP109" s="5">
        <f t="shared" si="255"/>
        <v>1.9117277255421107E-4</v>
      </c>
      <c r="AQ109" s="5">
        <f t="shared" si="256"/>
        <v>8.6727910390515956E-5</v>
      </c>
      <c r="AR109" s="5">
        <f t="shared" si="257"/>
        <v>1.2094201947654421E-2</v>
      </c>
      <c r="AS109" s="5">
        <f t="shared" si="258"/>
        <v>9.5828428208267879E-3</v>
      </c>
      <c r="AT109" s="5">
        <f t="shared" si="259"/>
        <v>3.7964835102857462E-3</v>
      </c>
      <c r="AU109" s="5">
        <f t="shared" si="260"/>
        <v>1.0027147693964459E-3</v>
      </c>
      <c r="AV109" s="5">
        <f t="shared" si="261"/>
        <v>1.9862530142204392E-4</v>
      </c>
      <c r="AW109" s="5">
        <f t="shared" si="262"/>
        <v>1.2571560707369808E-6</v>
      </c>
      <c r="AX109" s="5">
        <f t="shared" si="263"/>
        <v>2.5349224726304447E-5</v>
      </c>
      <c r="AY109" s="5">
        <f t="shared" si="264"/>
        <v>4.5999966651287801E-5</v>
      </c>
      <c r="AZ109" s="5">
        <f t="shared" si="265"/>
        <v>4.1736916114121969E-5</v>
      </c>
      <c r="BA109" s="5">
        <f t="shared" si="266"/>
        <v>2.5245962747793809E-5</v>
      </c>
      <c r="BB109" s="5">
        <f t="shared" si="267"/>
        <v>1.1453145579567709E-5</v>
      </c>
      <c r="BC109" s="5">
        <f t="shared" si="268"/>
        <v>4.1566897638945258E-6</v>
      </c>
      <c r="BD109" s="5">
        <f t="shared" si="269"/>
        <v>3.6577902761180362E-3</v>
      </c>
      <c r="BE109" s="5">
        <f t="shared" si="270"/>
        <v>2.8982507022206482E-3</v>
      </c>
      <c r="BF109" s="5">
        <f t="shared" si="271"/>
        <v>1.1482147005209302E-3</v>
      </c>
      <c r="BG109" s="5">
        <f t="shared" si="272"/>
        <v>3.0326269968805885E-4</v>
      </c>
      <c r="BH109" s="5">
        <f t="shared" si="273"/>
        <v>6.0072561982766553E-5</v>
      </c>
      <c r="BI109" s="5">
        <f t="shared" si="274"/>
        <v>9.5197007924424968E-6</v>
      </c>
      <c r="BJ109" s="8">
        <f t="shared" si="275"/>
        <v>0.15878442062843032</v>
      </c>
      <c r="BK109" s="8">
        <f t="shared" si="276"/>
        <v>0.22463885651710117</v>
      </c>
      <c r="BL109" s="8">
        <f t="shared" si="277"/>
        <v>0.54046114781210719</v>
      </c>
      <c r="BM109" s="8">
        <f t="shared" si="278"/>
        <v>0.48062102635915538</v>
      </c>
      <c r="BN109" s="8">
        <f t="shared" si="279"/>
        <v>0.51667368591473795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1.6215139442231099</v>
      </c>
      <c r="F110">
        <f>VLOOKUP(B110,home!$B$2:$E$405,3,FALSE)</f>
        <v>1.01</v>
      </c>
      <c r="G110">
        <f>VLOOKUP(C110,away!$B$2:$E$405,4,FALSE)</f>
        <v>1.54</v>
      </c>
      <c r="H110">
        <f>VLOOKUP(A110,away!$A$2:$E$405,3,FALSE)</f>
        <v>1.4223107569721101</v>
      </c>
      <c r="I110">
        <f>VLOOKUP(C110,away!$B$2:$E$405,3,FALSE)</f>
        <v>0.4</v>
      </c>
      <c r="J110">
        <f>VLOOKUP(B110,home!$B$2:$E$405,4,FALSE)</f>
        <v>0.4</v>
      </c>
      <c r="K110" s="3">
        <f t="shared" si="224"/>
        <v>2.5221027888446255</v>
      </c>
      <c r="L110" s="3">
        <f t="shared" si="225"/>
        <v>0.22756972111553764</v>
      </c>
      <c r="M110" s="5">
        <f t="shared" si="226"/>
        <v>6.3948800373017908E-2</v>
      </c>
      <c r="N110" s="5">
        <f t="shared" si="227"/>
        <v>0.16128544776405668</v>
      </c>
      <c r="O110" s="5">
        <f t="shared" si="228"/>
        <v>1.4552810666560874E-2</v>
      </c>
      <c r="P110" s="5">
        <f t="shared" si="229"/>
        <v>3.6703684367660992E-2</v>
      </c>
      <c r="Q110" s="5">
        <f t="shared" si="230"/>
        <v>0.20338923880289078</v>
      </c>
      <c r="R110" s="5">
        <f t="shared" si="231"/>
        <v>1.6558895324182395E-3</v>
      </c>
      <c r="S110" s="5">
        <f t="shared" si="232"/>
        <v>5.2665587090875796E-3</v>
      </c>
      <c r="T110" s="5">
        <f t="shared" si="233"/>
        <v>4.6285232352275343E-2</v>
      </c>
      <c r="U110" s="5">
        <f t="shared" si="234"/>
        <v>4.1763236077306644E-3</v>
      </c>
      <c r="V110" s="5">
        <f t="shared" si="235"/>
        <v>3.3586262661963203E-4</v>
      </c>
      <c r="W110" s="5">
        <f t="shared" si="236"/>
        <v>0.17098952213525209</v>
      </c>
      <c r="X110" s="5">
        <f t="shared" si="237"/>
        <v>3.8912037865998374E-2</v>
      </c>
      <c r="Y110" s="5">
        <f t="shared" si="238"/>
        <v>4.4276008026012444E-3</v>
      </c>
      <c r="Z110" s="5">
        <f t="shared" si="239"/>
        <v>1.2561010636351897E-4</v>
      </c>
      <c r="AA110" s="5">
        <f t="shared" si="240"/>
        <v>3.1680159956650123E-4</v>
      </c>
      <c r="AB110" s="5">
        <f t="shared" si="241"/>
        <v>3.995030988885556E-4</v>
      </c>
      <c r="AC110" s="5">
        <f t="shared" si="242"/>
        <v>1.2048110916891686E-5</v>
      </c>
      <c r="AD110" s="5">
        <f t="shared" si="243"/>
        <v>0.1078132876601323</v>
      </c>
      <c r="AE110" s="5">
        <f t="shared" si="244"/>
        <v>2.4535039805365543E-2</v>
      </c>
      <c r="AF110" s="5">
        <f t="shared" si="245"/>
        <v>2.7917160830328255E-3</v>
      </c>
      <c r="AG110" s="5">
        <f t="shared" si="246"/>
        <v>2.117700168165138E-4</v>
      </c>
      <c r="AH110" s="5">
        <f t="shared" si="247"/>
        <v>7.1462642186097546E-6</v>
      </c>
      <c r="AI110" s="5">
        <f t="shared" si="248"/>
        <v>1.802361291557622E-5</v>
      </c>
      <c r="AJ110" s="5">
        <f t="shared" si="249"/>
        <v>2.27287021997154E-5</v>
      </c>
      <c r="AK110" s="5">
        <f t="shared" si="250"/>
        <v>1.9108041068240392E-5</v>
      </c>
      <c r="AL110" s="5">
        <f t="shared" si="251"/>
        <v>2.7660256814246424E-7</v>
      </c>
      <c r="AM110" s="5">
        <f t="shared" si="252"/>
        <v>5.4383238696425494E-2</v>
      </c>
      <c r="AN110" s="5">
        <f t="shared" si="253"/>
        <v>1.2375978463505265E-2</v>
      </c>
      <c r="AO110" s="5">
        <f t="shared" si="254"/>
        <v>1.4081989837358964E-3</v>
      </c>
      <c r="AP110" s="5">
        <f t="shared" si="255"/>
        <v>1.0682115000132051E-4</v>
      </c>
      <c r="AQ110" s="5">
        <f t="shared" si="256"/>
        <v>6.0773148287603783E-6</v>
      </c>
      <c r="AR110" s="5">
        <f t="shared" si="257"/>
        <v>3.252546710493936E-7</v>
      </c>
      <c r="AS110" s="5">
        <f t="shared" si="258"/>
        <v>8.2032571293841689E-7</v>
      </c>
      <c r="AT110" s="5">
        <f t="shared" si="259"/>
        <v>1.0344728841814684E-6</v>
      </c>
      <c r="AU110" s="5">
        <f t="shared" si="260"/>
        <v>8.6968231539274157E-7</v>
      </c>
      <c r="AV110" s="5">
        <f t="shared" si="261"/>
        <v>5.4835704826522122E-7</v>
      </c>
      <c r="AW110" s="5">
        <f t="shared" si="262"/>
        <v>4.4099225983070148E-9</v>
      </c>
      <c r="AX110" s="5">
        <f t="shared" si="263"/>
        <v>2.2860019663776283E-2</v>
      </c>
      <c r="AY110" s="5">
        <f t="shared" si="264"/>
        <v>5.2022482995812752E-3</v>
      </c>
      <c r="AZ110" s="5">
        <f t="shared" si="265"/>
        <v>5.919370973547452E-4</v>
      </c>
      <c r="BA110" s="5">
        <f t="shared" si="266"/>
        <v>4.4902320054320094E-5</v>
      </c>
      <c r="BB110" s="5">
        <f t="shared" si="267"/>
        <v>2.5546021130505577E-6</v>
      </c>
      <c r="BC110" s="5">
        <f t="shared" si="268"/>
        <v>1.1627001808561577E-7</v>
      </c>
      <c r="BD110" s="5">
        <f t="shared" si="269"/>
        <v>1.2336352463706068E-8</v>
      </c>
      <c r="BE110" s="5">
        <f t="shared" si="270"/>
        <v>3.1113548952883337E-8</v>
      </c>
      <c r="BF110" s="5">
        <f t="shared" si="271"/>
        <v>3.9235784292460431E-8</v>
      </c>
      <c r="BG110" s="5">
        <f t="shared" si="272"/>
        <v>3.2985560328840194E-8</v>
      </c>
      <c r="BH110" s="5">
        <f t="shared" si="273"/>
        <v>2.0798243424242629E-8</v>
      </c>
      <c r="BI110" s="5">
        <f t="shared" si="274"/>
        <v>1.0491061548670342E-8</v>
      </c>
      <c r="BJ110" s="8">
        <f t="shared" si="275"/>
        <v>0.85762298614981602</v>
      </c>
      <c r="BK110" s="8">
        <f t="shared" si="276"/>
        <v>0.11146947908945241</v>
      </c>
      <c r="BL110" s="8">
        <f t="shared" si="277"/>
        <v>2.1172080178749806E-2</v>
      </c>
      <c r="BM110" s="8">
        <f t="shared" si="278"/>
        <v>0.5036520401281176</v>
      </c>
      <c r="BN110" s="8">
        <f t="shared" si="279"/>
        <v>0.48153587150660548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1.24444444444444</v>
      </c>
      <c r="F111">
        <f>VLOOKUP(B111,home!$B$2:$E$405,3,FALSE)</f>
        <v>1</v>
      </c>
      <c r="G111">
        <f>VLOOKUP(C111,away!$B$2:$E$405,4,FALSE)</f>
        <v>0.67</v>
      </c>
      <c r="H111">
        <f>VLOOKUP(A111,away!$A$2:$E$405,3,FALSE)</f>
        <v>1.1244444444444399</v>
      </c>
      <c r="I111">
        <f>VLOOKUP(C111,away!$B$2:$E$405,3,FALSE)</f>
        <v>0.94</v>
      </c>
      <c r="J111">
        <f>VLOOKUP(B111,home!$B$2:$E$405,4,FALSE)</f>
        <v>0.74</v>
      </c>
      <c r="K111" s="3">
        <f t="shared" si="224"/>
        <v>0.83377777777777484</v>
      </c>
      <c r="L111" s="3">
        <f t="shared" si="225"/>
        <v>0.78216355555555228</v>
      </c>
      <c r="M111" s="5">
        <f t="shared" si="226"/>
        <v>0.19870353611475383</v>
      </c>
      <c r="N111" s="5">
        <f t="shared" si="227"/>
        <v>0.16567459277834526</v>
      </c>
      <c r="O111" s="5">
        <f t="shared" si="228"/>
        <v>0.15541866430897694</v>
      </c>
      <c r="P111" s="5">
        <f t="shared" si="229"/>
        <v>0.12958462855272876</v>
      </c>
      <c r="Q111" s="5">
        <f t="shared" si="230"/>
        <v>6.9067896900483247E-2</v>
      </c>
      <c r="R111" s="5">
        <f t="shared" si="231"/>
        <v>6.0781407537802104E-2</v>
      </c>
      <c r="S111" s="5">
        <f t="shared" si="232"/>
        <v>2.1127173030593409E-2</v>
      </c>
      <c r="T111" s="5">
        <f t="shared" si="233"/>
        <v>5.4022391814426279E-2</v>
      </c>
      <c r="U111" s="5">
        <f t="shared" si="234"/>
        <v>5.0678186907073923E-2</v>
      </c>
      <c r="V111" s="5">
        <f t="shared" si="235"/>
        <v>1.5308998202771943E-3</v>
      </c>
      <c r="W111" s="5">
        <f t="shared" si="236"/>
        <v>1.9195759197823129E-2</v>
      </c>
      <c r="X111" s="5">
        <f t="shared" si="237"/>
        <v>1.5014223265757534E-2</v>
      </c>
      <c r="Y111" s="5">
        <f t="shared" si="238"/>
        <v>5.8717891267249037E-3</v>
      </c>
      <c r="Z111" s="5">
        <f t="shared" si="239"/>
        <v>1.5847000610479448E-2</v>
      </c>
      <c r="AA111" s="5">
        <f t="shared" si="240"/>
        <v>1.3212876953448595E-2</v>
      </c>
      <c r="AB111" s="5">
        <f t="shared" si="241"/>
        <v>5.508301592148772E-3</v>
      </c>
      <c r="AC111" s="5">
        <f t="shared" si="242"/>
        <v>6.2398576429803623E-5</v>
      </c>
      <c r="AD111" s="5">
        <f t="shared" si="243"/>
        <v>4.0012493616795614E-3</v>
      </c>
      <c r="AE111" s="5">
        <f t="shared" si="244"/>
        <v>3.1296314273956695E-3</v>
      </c>
      <c r="AF111" s="5">
        <f t="shared" si="245"/>
        <v>1.2239418224150975E-3</v>
      </c>
      <c r="AG111" s="5">
        <f t="shared" si="246"/>
        <v>3.1910756253777836E-4</v>
      </c>
      <c r="AH111" s="5">
        <f t="shared" si="247"/>
        <v>3.0987365855959029E-3</v>
      </c>
      <c r="AI111" s="5">
        <f t="shared" si="248"/>
        <v>2.5836577042568413E-3</v>
      </c>
      <c r="AJ111" s="5">
        <f t="shared" si="249"/>
        <v>1.0770981895968483E-3</v>
      </c>
      <c r="AK111" s="5">
        <f t="shared" si="250"/>
        <v>2.9935351165684155E-4</v>
      </c>
      <c r="AL111" s="5">
        <f t="shared" si="251"/>
        <v>1.6277307403740316E-6</v>
      </c>
      <c r="AM111" s="5">
        <f t="shared" si="252"/>
        <v>6.6723056022318511E-4</v>
      </c>
      <c r="AN111" s="5">
        <f t="shared" si="253"/>
        <v>5.2188342735948949E-4</v>
      </c>
      <c r="AO111" s="5">
        <f t="shared" si="254"/>
        <v>2.0409909856450805E-4</v>
      </c>
      <c r="AP111" s="5">
        <f t="shared" si="255"/>
        <v>5.3212958872966249E-5</v>
      </c>
      <c r="AQ111" s="5">
        <f t="shared" si="256"/>
        <v>1.0405309278427663E-5</v>
      </c>
      <c r="AR111" s="5">
        <f t="shared" si="257"/>
        <v>4.8474376510395262E-4</v>
      </c>
      <c r="AS111" s="5">
        <f t="shared" si="258"/>
        <v>4.0416857926000525E-4</v>
      </c>
      <c r="AT111" s="5">
        <f t="shared" si="259"/>
        <v>1.6849338993150381E-4</v>
      </c>
      <c r="AU111" s="5">
        <f t="shared" si="260"/>
        <v>4.6828681409111122E-5</v>
      </c>
      <c r="AV111" s="5">
        <f t="shared" si="261"/>
        <v>9.7611784803880145E-6</v>
      </c>
      <c r="AW111" s="5">
        <f t="shared" si="262"/>
        <v>2.9486821240705727E-8</v>
      </c>
      <c r="AX111" s="5">
        <f t="shared" si="263"/>
        <v>9.2720335628051169E-5</v>
      </c>
      <c r="AY111" s="5">
        <f t="shared" si="264"/>
        <v>7.2522467387140649E-5</v>
      </c>
      <c r="AZ111" s="5">
        <f t="shared" si="265"/>
        <v>2.8362215474593752E-5</v>
      </c>
      <c r="BA111" s="5">
        <f t="shared" si="266"/>
        <v>7.3946304330136525E-6</v>
      </c>
      <c r="BB111" s="5">
        <f t="shared" si="267"/>
        <v>1.4459526078763129E-6</v>
      </c>
      <c r="BC111" s="5">
        <f t="shared" si="268"/>
        <v>2.26194286588272E-7</v>
      </c>
      <c r="BD111" s="5">
        <f t="shared" si="269"/>
        <v>6.319148447451549E-5</v>
      </c>
      <c r="BE111" s="5">
        <f t="shared" si="270"/>
        <v>5.2687655499640284E-5</v>
      </c>
      <c r="BF111" s="5">
        <f t="shared" si="271"/>
        <v>2.1964898159405514E-5</v>
      </c>
      <c r="BG111" s="5">
        <f t="shared" si="272"/>
        <v>6.1046146588214233E-6</v>
      </c>
      <c r="BH111" s="5">
        <f t="shared" si="273"/>
        <v>1.2724730111054384E-6</v>
      </c>
      <c r="BI111" s="5">
        <f t="shared" si="274"/>
        <v>2.1219194389633731E-7</v>
      </c>
      <c r="BJ111" s="8">
        <f t="shared" si="275"/>
        <v>0.33918008640770425</v>
      </c>
      <c r="BK111" s="8">
        <f t="shared" si="276"/>
        <v>0.35108278629291051</v>
      </c>
      <c r="BL111" s="8">
        <f t="shared" si="277"/>
        <v>0.29391771220248913</v>
      </c>
      <c r="BM111" s="8">
        <f t="shared" si="278"/>
        <v>0.22072436633992723</v>
      </c>
      <c r="BN111" s="8">
        <f t="shared" si="279"/>
        <v>0.77923072619309008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1.55752212389381</v>
      </c>
      <c r="F112">
        <f>VLOOKUP(B112,home!$B$2:$E$405,3,FALSE)</f>
        <v>1.87</v>
      </c>
      <c r="G112">
        <f>VLOOKUP(C112,away!$B$2:$E$405,4,FALSE)</f>
        <v>1.4</v>
      </c>
      <c r="H112">
        <f>VLOOKUP(A112,away!$A$2:$E$405,3,FALSE)</f>
        <v>1.3097345132743401</v>
      </c>
      <c r="I112">
        <f>VLOOKUP(C112,away!$B$2:$E$405,3,FALSE)</f>
        <v>0.64</v>
      </c>
      <c r="J112">
        <f>VLOOKUP(B112,home!$B$2:$E$405,4,FALSE)</f>
        <v>1.02</v>
      </c>
      <c r="K112" s="3">
        <f t="shared" si="224"/>
        <v>4.077592920353994</v>
      </c>
      <c r="L112" s="3">
        <f t="shared" si="225"/>
        <v>0.85499469026548924</v>
      </c>
      <c r="M112" s="5">
        <f t="shared" si="226"/>
        <v>7.2078280772424489E-3</v>
      </c>
      <c r="N112" s="5">
        <f t="shared" si="227"/>
        <v>2.9390588738892554E-2</v>
      </c>
      <c r="O112" s="5">
        <f t="shared" si="228"/>
        <v>6.1626547343888033E-3</v>
      </c>
      <c r="P112" s="5">
        <f t="shared" si="229"/>
        <v>2.5128797315529812E-2</v>
      </c>
      <c r="Q112" s="5">
        <f t="shared" si="230"/>
        <v>5.9921428283372047E-2</v>
      </c>
      <c r="R112" s="5">
        <f t="shared" si="231"/>
        <v>2.6345185379209532E-3</v>
      </c>
      <c r="S112" s="5">
        <f t="shared" si="232"/>
        <v>2.1901759023592E-2</v>
      </c>
      <c r="T112" s="5">
        <f t="shared" si="233"/>
        <v>5.1232503015407403E-2</v>
      </c>
      <c r="U112" s="5">
        <f t="shared" si="234"/>
        <v>1.0742494138767836E-2</v>
      </c>
      <c r="V112" s="5">
        <f t="shared" si="235"/>
        <v>8.4840607779247939E-3</v>
      </c>
      <c r="W112" s="5">
        <f t="shared" si="236"/>
        <v>8.1445063915259158E-2</v>
      </c>
      <c r="X112" s="5">
        <f t="shared" si="237"/>
        <v>6.9635097195879972E-2</v>
      </c>
      <c r="Y112" s="5">
        <f t="shared" si="238"/>
        <v>2.9768819179299317E-2</v>
      </c>
      <c r="Z112" s="5">
        <f t="shared" si="239"/>
        <v>7.5083312044280516E-4</v>
      </c>
      <c r="AA112" s="5">
        <f t="shared" si="240"/>
        <v>3.0615918162848802E-3</v>
      </c>
      <c r="AB112" s="5">
        <f t="shared" si="241"/>
        <v>6.2419625575484763E-3</v>
      </c>
      <c r="AC112" s="5">
        <f t="shared" si="242"/>
        <v>1.84863458014345E-3</v>
      </c>
      <c r="AD112" s="5">
        <f t="shared" si="243"/>
        <v>8.3024954004659826E-2</v>
      </c>
      <c r="AE112" s="5">
        <f t="shared" si="244"/>
        <v>7.0985894833520607E-2</v>
      </c>
      <c r="AF112" s="5">
        <f t="shared" si="245"/>
        <v>3.0346281583202274E-2</v>
      </c>
      <c r="AG112" s="5">
        <f t="shared" si="246"/>
        <v>8.6486365409797848E-3</v>
      </c>
      <c r="AH112" s="5">
        <f t="shared" si="247"/>
        <v>1.6048958281351667E-4</v>
      </c>
      <c r="AI112" s="5">
        <f t="shared" si="248"/>
        <v>6.5441118667096171E-4</v>
      </c>
      <c r="AJ112" s="5">
        <f t="shared" si="249"/>
        <v>1.3342112108849847E-3</v>
      </c>
      <c r="AK112" s="5">
        <f t="shared" si="250"/>
        <v>1.813456729253848E-3</v>
      </c>
      <c r="AL112" s="5">
        <f t="shared" si="251"/>
        <v>2.5779729026320815E-4</v>
      </c>
      <c r="AM112" s="5">
        <f t="shared" si="252"/>
        <v>6.7708392932423367E-2</v>
      </c>
      <c r="AN112" s="5">
        <f t="shared" si="253"/>
        <v>5.7890316443631358E-2</v>
      </c>
      <c r="AO112" s="5">
        <f t="shared" si="254"/>
        <v>2.4747956588546876E-2</v>
      </c>
      <c r="AP112" s="5">
        <f t="shared" si="255"/>
        <v>7.053123826042805E-3</v>
      </c>
      <c r="AQ112" s="5">
        <f t="shared" si="256"/>
        <v>1.507595855262902E-3</v>
      </c>
      <c r="AR112" s="5">
        <f t="shared" si="257"/>
        <v>2.7443548229696067E-5</v>
      </c>
      <c r="AS112" s="5">
        <f t="shared" si="258"/>
        <v>1.1190361797080208E-4</v>
      </c>
      <c r="AT112" s="5">
        <f t="shared" si="259"/>
        <v>2.2814870019987026E-4</v>
      </c>
      <c r="AU112" s="5">
        <f t="shared" si="260"/>
        <v>3.1009917490765231E-4</v>
      </c>
      <c r="AV112" s="5">
        <f t="shared" si="261"/>
        <v>3.161145500527645E-4</v>
      </c>
      <c r="AW112" s="5">
        <f t="shared" si="262"/>
        <v>2.496566459138529E-5</v>
      </c>
      <c r="AX112" s="5">
        <f t="shared" si="263"/>
        <v>4.6014543944965992E-2</v>
      </c>
      <c r="AY112" s="5">
        <f t="shared" si="264"/>
        <v>3.9342190747933936E-2</v>
      </c>
      <c r="AZ112" s="5">
        <f t="shared" si="265"/>
        <v>1.6818682096447785E-2</v>
      </c>
      <c r="BA112" s="5">
        <f t="shared" si="266"/>
        <v>4.7932946299087025E-3</v>
      </c>
      <c r="BB112" s="5">
        <f t="shared" si="267"/>
        <v>1.0245603643625055E-3</v>
      </c>
      <c r="BC112" s="5">
        <f t="shared" si="268"/>
        <v>1.7519873427728353E-4</v>
      </c>
      <c r="BD112" s="5">
        <f t="shared" si="269"/>
        <v>3.9106813364058327E-6</v>
      </c>
      <c r="BE112" s="5">
        <f t="shared" si="270"/>
        <v>1.5946166531088923E-5</v>
      </c>
      <c r="BF112" s="5">
        <f t="shared" si="271"/>
        <v>3.2510987876976997E-5</v>
      </c>
      <c r="BG112" s="5">
        <f t="shared" si="272"/>
        <v>4.4188858000291981E-5</v>
      </c>
      <c r="BH112" s="5">
        <f t="shared" si="273"/>
        <v>4.504604363512963E-5</v>
      </c>
      <c r="BI112" s="5">
        <f t="shared" si="274"/>
        <v>3.6735885723312334E-5</v>
      </c>
      <c r="BJ112" s="8">
        <f t="shared" si="275"/>
        <v>0.78147512345427661</v>
      </c>
      <c r="BK112" s="8">
        <f t="shared" si="276"/>
        <v>0.10417106781262965</v>
      </c>
      <c r="BL112" s="8">
        <f t="shared" si="277"/>
        <v>3.3977838708998238E-2</v>
      </c>
      <c r="BM112" s="8">
        <f t="shared" si="278"/>
        <v>0.75061182232565804</v>
      </c>
      <c r="BN112" s="8">
        <f t="shared" si="279"/>
        <v>0.13044581568734662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1.33793103448276</v>
      </c>
      <c r="F113">
        <f>VLOOKUP(B113,home!$B$2:$E$405,3,FALSE)</f>
        <v>0.64</v>
      </c>
      <c r="G113">
        <f>VLOOKUP(C113,away!$B$2:$E$405,4,FALSE)</f>
        <v>1.2</v>
      </c>
      <c r="H113">
        <f>VLOOKUP(A113,away!$A$2:$E$405,3,FALSE)</f>
        <v>1.1275862068965501</v>
      </c>
      <c r="I113">
        <f>VLOOKUP(C113,away!$B$2:$E$405,3,FALSE)</f>
        <v>0.6</v>
      </c>
      <c r="J113">
        <f>VLOOKUP(B113,home!$B$2:$E$405,4,FALSE)</f>
        <v>1.1399999999999999</v>
      </c>
      <c r="K113" s="3">
        <f t="shared" si="224"/>
        <v>1.0275310344827597</v>
      </c>
      <c r="L113" s="3">
        <f t="shared" si="225"/>
        <v>0.77126896551724022</v>
      </c>
      <c r="M113" s="5">
        <f t="shared" si="226"/>
        <v>0.16549736595027234</v>
      </c>
      <c r="N113" s="5">
        <f t="shared" si="227"/>
        <v>0.17005367963905518</v>
      </c>
      <c r="O113" s="5">
        <f t="shared" si="228"/>
        <v>0.12764298223229467</v>
      </c>
      <c r="P113" s="5">
        <f t="shared" si="229"/>
        <v>0.13115712557761428</v>
      </c>
      <c r="Q113" s="5">
        <f t="shared" si="230"/>
        <v>8.7367716678559082E-2</v>
      </c>
      <c r="R113" s="5">
        <f t="shared" si="231"/>
        <v>4.9223535430918688E-2</v>
      </c>
      <c r="S113" s="5">
        <f t="shared" si="232"/>
        <v>2.5985597249552128E-2</v>
      </c>
      <c r="T113" s="5">
        <f t="shared" si="233"/>
        <v>6.7384008462275602E-2</v>
      </c>
      <c r="U113" s="5">
        <f t="shared" si="234"/>
        <v>5.0578710282230661E-2</v>
      </c>
      <c r="V113" s="5">
        <f t="shared" si="235"/>
        <v>2.2881842808925514E-3</v>
      </c>
      <c r="W113" s="5">
        <f t="shared" si="236"/>
        <v>2.9924346766372165E-2</v>
      </c>
      <c r="X113" s="5">
        <f t="shared" si="237"/>
        <v>2.3079719974279034E-2</v>
      </c>
      <c r="Y113" s="5">
        <f t="shared" si="238"/>
        <v>8.9003358744948868E-3</v>
      </c>
      <c r="Z113" s="5">
        <f t="shared" si="239"/>
        <v>1.2654861750301961E-2</v>
      </c>
      <c r="AA113" s="5">
        <f t="shared" si="240"/>
        <v>1.3003263185524081E-2</v>
      </c>
      <c r="AB113" s="5">
        <f t="shared" si="241"/>
        <v>6.6806282363365719E-3</v>
      </c>
      <c r="AC113" s="5">
        <f t="shared" si="242"/>
        <v>1.1333702780952532E-4</v>
      </c>
      <c r="AD113" s="5">
        <f t="shared" si="243"/>
        <v>7.6870487472678025E-3</v>
      </c>
      <c r="AE113" s="5">
        <f t="shared" si="244"/>
        <v>5.9287821351858352E-3</v>
      </c>
      <c r="AF113" s="5">
        <f t="shared" si="245"/>
        <v>2.2863428320909368E-3</v>
      </c>
      <c r="AG113" s="5">
        <f t="shared" si="246"/>
        <v>5.8779509030817804E-4</v>
      </c>
      <c r="AH113" s="5">
        <f t="shared" si="247"/>
        <v>2.4400755327297712E-3</v>
      </c>
      <c r="AI113" s="5">
        <f t="shared" si="248"/>
        <v>2.5072533363618929E-3</v>
      </c>
      <c r="AJ113" s="5">
        <f t="shared" si="249"/>
        <v>1.2881403072111431E-3</v>
      </c>
      <c r="AK113" s="5">
        <f t="shared" si="250"/>
        <v>4.4120138080920205E-4</v>
      </c>
      <c r="AL113" s="5">
        <f t="shared" si="251"/>
        <v>3.5927964662528879E-6</v>
      </c>
      <c r="AM113" s="5">
        <f t="shared" si="252"/>
        <v>1.5797362302798982E-3</v>
      </c>
      <c r="AN113" s="5">
        <f t="shared" si="253"/>
        <v>1.2184015281180819E-3</v>
      </c>
      <c r="AO113" s="5">
        <f t="shared" si="254"/>
        <v>4.6985764308812877E-4</v>
      </c>
      <c r="AP113" s="5">
        <f t="shared" si="255"/>
        <v>1.2079553944164993E-4</v>
      </c>
      <c r="AQ113" s="5">
        <f t="shared" si="256"/>
        <v>2.329146268606458E-5</v>
      </c>
      <c r="AR113" s="5">
        <f t="shared" si="257"/>
        <v>3.7639090638248409E-4</v>
      </c>
      <c r="AS113" s="5">
        <f t="shared" si="258"/>
        <v>3.8675333740509745E-4</v>
      </c>
      <c r="AT113" s="5">
        <f t="shared" si="259"/>
        <v>1.9870052843675977E-4</v>
      </c>
      <c r="AU113" s="5">
        <f t="shared" si="260"/>
        <v>6.805698651229827E-5</v>
      </c>
      <c r="AV113" s="5">
        <f t="shared" si="261"/>
        <v>1.7482666438690264E-5</v>
      </c>
      <c r="AW113" s="5">
        <f t="shared" si="262"/>
        <v>7.9091701448846284E-8</v>
      </c>
      <c r="AX113" s="5">
        <f t="shared" si="263"/>
        <v>2.7053800048489968E-4</v>
      </c>
      <c r="AY113" s="5">
        <f t="shared" si="264"/>
        <v>2.0865756376709123E-4</v>
      </c>
      <c r="AZ113" s="5">
        <f t="shared" si="265"/>
        <v>8.0465551676996006E-5</v>
      </c>
      <c r="BA113" s="5">
        <f t="shared" si="266"/>
        <v>2.0686860933896919E-5</v>
      </c>
      <c r="BB113" s="5">
        <f t="shared" si="267"/>
        <v>3.9887834580714207E-6</v>
      </c>
      <c r="BC113" s="5">
        <f t="shared" si="268"/>
        <v>6.1528497827580525E-7</v>
      </c>
      <c r="BD113" s="5">
        <f t="shared" si="269"/>
        <v>4.8383104165952455E-5</v>
      </c>
      <c r="BE113" s="5">
        <f t="shared" si="270"/>
        <v>4.9715141075128244E-5</v>
      </c>
      <c r="BF113" s="5">
        <f t="shared" si="271"/>
        <v>2.5541925169191431E-5</v>
      </c>
      <c r="BG113" s="5">
        <f t="shared" si="272"/>
        <v>8.7483735972601719E-6</v>
      </c>
      <c r="BH113" s="5">
        <f t="shared" si="273"/>
        <v>2.2473063431086009E-6</v>
      </c>
      <c r="BI113" s="5">
        <f t="shared" si="274"/>
        <v>4.618354023068099E-7</v>
      </c>
      <c r="BJ113" s="8">
        <f t="shared" si="275"/>
        <v>0.40719681064880181</v>
      </c>
      <c r="BK113" s="8">
        <f t="shared" si="276"/>
        <v>0.32525386044637417</v>
      </c>
      <c r="BL113" s="8">
        <f t="shared" si="277"/>
        <v>0.25498827203534496</v>
      </c>
      <c r="BM113" s="8">
        <f t="shared" si="278"/>
        <v>0.26894282090004301</v>
      </c>
      <c r="BN113" s="8">
        <f t="shared" si="279"/>
        <v>0.73094240550871437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1.1828254847645401</v>
      </c>
      <c r="F114">
        <f>VLOOKUP(B114,home!$B$2:$E$405,3,FALSE)</f>
        <v>1.06</v>
      </c>
      <c r="G114">
        <f>VLOOKUP(C114,away!$B$2:$E$405,4,FALSE)</f>
        <v>0.74</v>
      </c>
      <c r="H114">
        <f>VLOOKUP(A114,away!$A$2:$E$405,3,FALSE)</f>
        <v>0.86980609418282495</v>
      </c>
      <c r="I114">
        <f>VLOOKUP(C114,away!$B$2:$E$405,3,FALSE)</f>
        <v>0.79</v>
      </c>
      <c r="J114">
        <f>VLOOKUP(B114,home!$B$2:$E$405,4,FALSE)</f>
        <v>0.65</v>
      </c>
      <c r="K114" s="3">
        <f t="shared" si="224"/>
        <v>0.92780831024930532</v>
      </c>
      <c r="L114" s="3">
        <f t="shared" si="225"/>
        <v>0.4466454293628806</v>
      </c>
      <c r="M114" s="5">
        <f t="shared" si="226"/>
        <v>0.25297774979099513</v>
      </c>
      <c r="N114" s="5">
        <f t="shared" si="227"/>
        <v>0.23471485856425475</v>
      </c>
      <c r="O114" s="5">
        <f t="shared" si="228"/>
        <v>0.11299135567465442</v>
      </c>
      <c r="P114" s="5">
        <f t="shared" si="229"/>
        <v>0.10483431878127937</v>
      </c>
      <c r="Q114" s="5">
        <f t="shared" si="230"/>
        <v>0.10888519815745294</v>
      </c>
      <c r="R114" s="5">
        <f t="shared" si="231"/>
        <v>2.523353628479999E-2</v>
      </c>
      <c r="S114" s="5">
        <f t="shared" si="232"/>
        <v>1.0860870574007794E-2</v>
      </c>
      <c r="T114" s="5">
        <f t="shared" si="233"/>
        <v>4.8633076082297909E-2</v>
      </c>
      <c r="U114" s="5">
        <f t="shared" si="234"/>
        <v>2.3411884662014812E-2</v>
      </c>
      <c r="V114" s="5">
        <f t="shared" si="235"/>
        <v>5.0008437015087981E-4</v>
      </c>
      <c r="W114" s="5">
        <f t="shared" si="236"/>
        <v>3.3674863904542399E-2</v>
      </c>
      <c r="X114" s="5">
        <f t="shared" si="237"/>
        <v>1.5040724047380914E-2</v>
      </c>
      <c r="Y114" s="5">
        <f t="shared" si="238"/>
        <v>3.3589353250355258E-3</v>
      </c>
      <c r="Z114" s="5">
        <f t="shared" si="239"/>
        <v>3.7568145494227727E-3</v>
      </c>
      <c r="AA114" s="5">
        <f t="shared" si="240"/>
        <v>3.4856037590199483E-3</v>
      </c>
      <c r="AB114" s="5">
        <f t="shared" si="241"/>
        <v>1.6169860669274624E-3</v>
      </c>
      <c r="AC114" s="5">
        <f t="shared" si="242"/>
        <v>1.2952227103284248E-5</v>
      </c>
      <c r="AD114" s="5">
        <f t="shared" si="243"/>
        <v>7.8109546442872001E-3</v>
      </c>
      <c r="AE114" s="5">
        <f t="shared" si="244"/>
        <v>3.4887271908316431E-3</v>
      </c>
      <c r="AF114" s="5">
        <f t="shared" si="245"/>
        <v>7.7911202703947785E-4</v>
      </c>
      <c r="AG114" s="5">
        <f t="shared" si="246"/>
        <v>1.1599560861294394E-4</v>
      </c>
      <c r="AH114" s="5">
        <f t="shared" si="247"/>
        <v>4.1949101186591274E-4</v>
      </c>
      <c r="AI114" s="5">
        <f t="shared" si="248"/>
        <v>3.8920724688408379E-4</v>
      </c>
      <c r="AJ114" s="5">
        <f t="shared" si="249"/>
        <v>1.8055485903415298E-4</v>
      </c>
      <c r="AK114" s="5">
        <f t="shared" si="250"/>
        <v>5.5840099555926343E-5</v>
      </c>
      <c r="AL114" s="5">
        <f t="shared" si="251"/>
        <v>2.1469681127214463E-7</v>
      </c>
      <c r="AM114" s="5">
        <f t="shared" si="252"/>
        <v>1.4494137259900147E-3</v>
      </c>
      <c r="AN114" s="5">
        <f t="shared" si="253"/>
        <v>6.4737401596926274E-4</v>
      </c>
      <c r="AO114" s="5">
        <f t="shared" si="254"/>
        <v>1.4457332266048186E-4</v>
      </c>
      <c r="AP114" s="5">
        <f t="shared" si="255"/>
        <v>2.1524337924703064E-5</v>
      </c>
      <c r="AQ114" s="5">
        <f t="shared" si="256"/>
        <v>2.4034367885326835E-6</v>
      </c>
      <c r="AR114" s="5">
        <f t="shared" si="257"/>
        <v>3.7472748621743965E-5</v>
      </c>
      <c r="AS114" s="5">
        <f t="shared" si="258"/>
        <v>3.4767527579137252E-5</v>
      </c>
      <c r="AT114" s="5">
        <f t="shared" si="259"/>
        <v>1.6128800507372726E-5</v>
      </c>
      <c r="AU114" s="5">
        <f t="shared" si="260"/>
        <v>4.988145048364544E-6</v>
      </c>
      <c r="AV114" s="5">
        <f t="shared" si="261"/>
        <v>1.1570106071503864E-6</v>
      </c>
      <c r="AW114" s="5">
        <f t="shared" si="262"/>
        <v>2.4714068477940876E-9</v>
      </c>
      <c r="AX114" s="5">
        <f t="shared" si="263"/>
        <v>2.2412968332715741E-4</v>
      </c>
      <c r="AY114" s="5">
        <f t="shared" si="264"/>
        <v>1.001064986426247E-4</v>
      </c>
      <c r="AZ114" s="5">
        <f t="shared" si="265"/>
        <v>2.2356055034124868E-5</v>
      </c>
      <c r="BA114" s="5">
        <f t="shared" si="266"/>
        <v>3.3284099331922969E-6</v>
      </c>
      <c r="BB114" s="5">
        <f t="shared" si="267"/>
        <v>3.7165477092658746E-7</v>
      </c>
      <c r="BC114" s="5">
        <f t="shared" si="268"/>
        <v>3.3199580947053739E-8</v>
      </c>
      <c r="BD114" s="5">
        <f t="shared" si="269"/>
        <v>2.7895053162610212E-6</v>
      </c>
      <c r="BE114" s="5">
        <f t="shared" si="270"/>
        <v>2.5881262139115921E-6</v>
      </c>
      <c r="BF114" s="5">
        <f t="shared" si="271"/>
        <v>1.200642504620623E-6</v>
      </c>
      <c r="BG114" s="5">
        <f t="shared" si="272"/>
        <v>3.7132203114185142E-7</v>
      </c>
      <c r="BH114" s="5">
        <f t="shared" si="273"/>
        <v>8.6128916568015242E-8</v>
      </c>
      <c r="BI114" s="5">
        <f t="shared" si="274"/>
        <v>1.5982224908914732E-8</v>
      </c>
      <c r="BJ114" s="8">
        <f t="shared" si="275"/>
        <v>0.45911805989235754</v>
      </c>
      <c r="BK114" s="8">
        <f t="shared" si="276"/>
        <v>0.36928629693899034</v>
      </c>
      <c r="BL114" s="8">
        <f t="shared" si="277"/>
        <v>0.16788602560432786</v>
      </c>
      <c r="BM114" s="8">
        <f t="shared" si="278"/>
        <v>0.16031007570442632</v>
      </c>
      <c r="BN114" s="8">
        <f t="shared" si="279"/>
        <v>0.83963701725343654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</v>
      </c>
      <c r="F115">
        <f>VLOOKUP(B115,home!$B$2:$E$405,3,FALSE)</f>
        <v>0.92</v>
      </c>
      <c r="G115">
        <f>VLOOKUP(C115,away!$B$2:$E$405,4,FALSE)</f>
        <v>1.37</v>
      </c>
      <c r="H115">
        <f>VLOOKUP(A115,away!$A$2:$E$405,3,FALSE)</f>
        <v>1.4027777777777799</v>
      </c>
      <c r="I115">
        <f>VLOOKUP(C115,away!$B$2:$E$405,3,FALSE)</f>
        <v>1.25</v>
      </c>
      <c r="J115">
        <f>VLOOKUP(B115,home!$B$2:$E$405,4,FALSE)</f>
        <v>1.1599999999999999</v>
      </c>
      <c r="K115" s="3">
        <f t="shared" si="224"/>
        <v>1.8906000000000003</v>
      </c>
      <c r="L115" s="3">
        <f t="shared" si="225"/>
        <v>2.0340277777777809</v>
      </c>
      <c r="M115" s="5">
        <f t="shared" si="226"/>
        <v>1.9749486701350578E-2</v>
      </c>
      <c r="N115" s="5">
        <f t="shared" si="227"/>
        <v>3.7338379557573402E-2</v>
      </c>
      <c r="O115" s="5">
        <f t="shared" si="228"/>
        <v>4.0171004547399941E-2</v>
      </c>
      <c r="P115" s="5">
        <f t="shared" si="229"/>
        <v>7.594730119731434E-2</v>
      </c>
      <c r="Q115" s="5">
        <f t="shared" si="230"/>
        <v>3.529597019577415E-2</v>
      </c>
      <c r="R115" s="5">
        <f t="shared" si="231"/>
        <v>4.0854469555324534E-2</v>
      </c>
      <c r="S115" s="5">
        <f t="shared" si="232"/>
        <v>7.3014461671567665E-2</v>
      </c>
      <c r="T115" s="5">
        <f t="shared" si="233"/>
        <v>7.1792983821821268E-2</v>
      </c>
      <c r="U115" s="5">
        <f t="shared" si="234"/>
        <v>7.7239460141296568E-2</v>
      </c>
      <c r="V115" s="5">
        <f t="shared" si="235"/>
        <v>3.1197723972301177E-2</v>
      </c>
      <c r="W115" s="5">
        <f t="shared" si="236"/>
        <v>2.2243520417376872E-2</v>
      </c>
      <c r="X115" s="5">
        <f t="shared" si="237"/>
        <v>4.5243938404511769E-2</v>
      </c>
      <c r="Y115" s="5">
        <f t="shared" si="238"/>
        <v>4.6013713745421951E-2</v>
      </c>
      <c r="Z115" s="5">
        <f t="shared" si="239"/>
        <v>2.7699708640635583E-2</v>
      </c>
      <c r="AA115" s="5">
        <f t="shared" si="240"/>
        <v>5.2369069155985638E-2</v>
      </c>
      <c r="AB115" s="5">
        <f t="shared" si="241"/>
        <v>4.9504481073153243E-2</v>
      </c>
      <c r="AC115" s="5">
        <f t="shared" si="242"/>
        <v>7.4982421537853226E-3</v>
      </c>
      <c r="AD115" s="5">
        <f t="shared" si="243"/>
        <v>1.0513399925273182E-2</v>
      </c>
      <c r="AE115" s="5">
        <f t="shared" si="244"/>
        <v>2.1384547486892495E-2</v>
      </c>
      <c r="AF115" s="5">
        <f t="shared" si="245"/>
        <v>2.174838180177369E-2</v>
      </c>
      <c r="AG115" s="5">
        <f t="shared" si="246"/>
        <v>1.4745604235508155E-2</v>
      </c>
      <c r="AH115" s="5">
        <f t="shared" si="247"/>
        <v>1.4085494202851E-2</v>
      </c>
      <c r="AI115" s="5">
        <f t="shared" si="248"/>
        <v>2.66300353399101E-2</v>
      </c>
      <c r="AJ115" s="5">
        <f t="shared" si="249"/>
        <v>2.5173372406817027E-2</v>
      </c>
      <c r="AK115" s="5">
        <f t="shared" si="250"/>
        <v>1.5864259290776093E-2</v>
      </c>
      <c r="AL115" s="5">
        <f t="shared" si="251"/>
        <v>1.1533894807807627E-3</v>
      </c>
      <c r="AM115" s="5">
        <f t="shared" si="252"/>
        <v>3.9753267797442956E-3</v>
      </c>
      <c r="AN115" s="5">
        <f t="shared" si="253"/>
        <v>8.0859250957437886E-3</v>
      </c>
      <c r="AO115" s="5">
        <f t="shared" si="254"/>
        <v>8.2234981268866671E-3</v>
      </c>
      <c r="AP115" s="5">
        <f t="shared" si="255"/>
        <v>5.5756078735303433E-3</v>
      </c>
      <c r="AQ115" s="5">
        <f t="shared" si="256"/>
        <v>2.8352353231893058E-3</v>
      </c>
      <c r="AR115" s="5">
        <f t="shared" si="257"/>
        <v>5.7300572944653681E-3</v>
      </c>
      <c r="AS115" s="5">
        <f t="shared" si="258"/>
        <v>1.0833246320916225E-2</v>
      </c>
      <c r="AT115" s="5">
        <f t="shared" si="259"/>
        <v>1.0240667747162112E-2</v>
      </c>
      <c r="AU115" s="5">
        <f t="shared" si="260"/>
        <v>6.4536688142615645E-3</v>
      </c>
      <c r="AV115" s="5">
        <f t="shared" si="261"/>
        <v>3.050326565060729E-3</v>
      </c>
      <c r="AW115" s="5">
        <f t="shared" si="262"/>
        <v>1.2320547816887508E-4</v>
      </c>
      <c r="AX115" s="5">
        <f t="shared" si="263"/>
        <v>1.252625468297428E-3</v>
      </c>
      <c r="AY115" s="5">
        <f t="shared" si="264"/>
        <v>2.5478749976688693E-3</v>
      </c>
      <c r="AZ115" s="5">
        <f t="shared" si="265"/>
        <v>2.5912242597819902E-3</v>
      </c>
      <c r="BA115" s="5">
        <f t="shared" si="266"/>
        <v>1.7568740409494119E-3</v>
      </c>
      <c r="BB115" s="5">
        <f t="shared" si="267"/>
        <v>8.9338265033695071E-4</v>
      </c>
      <c r="BC115" s="5">
        <f t="shared" si="268"/>
        <v>3.6343302539401851E-4</v>
      </c>
      <c r="BD115" s="5">
        <f t="shared" si="269"/>
        <v>1.9425159508667906E-3</v>
      </c>
      <c r="BE115" s="5">
        <f t="shared" si="270"/>
        <v>3.6725206567087545E-3</v>
      </c>
      <c r="BF115" s="5">
        <f t="shared" si="271"/>
        <v>3.4716337767867868E-3</v>
      </c>
      <c r="BG115" s="5">
        <f t="shared" si="272"/>
        <v>2.1878236061310336E-3</v>
      </c>
      <c r="BH115" s="5">
        <f t="shared" si="273"/>
        <v>1.0340748274378332E-3</v>
      </c>
      <c r="BI115" s="5">
        <f t="shared" si="274"/>
        <v>3.9100437375079347E-4</v>
      </c>
      <c r="BJ115" s="8">
        <f t="shared" si="275"/>
        <v>0.36442144723344994</v>
      </c>
      <c r="BK115" s="8">
        <f t="shared" si="276"/>
        <v>0.21110848017476871</v>
      </c>
      <c r="BL115" s="8">
        <f t="shared" si="277"/>
        <v>0.39089918564706205</v>
      </c>
      <c r="BM115" s="8">
        <f t="shared" si="278"/>
        <v>0.74234754042167994</v>
      </c>
      <c r="BN115" s="8">
        <f t="shared" si="279"/>
        <v>0.24935661175473695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</v>
      </c>
      <c r="F116">
        <f>VLOOKUP(B116,home!$B$2:$E$405,3,FALSE)</f>
        <v>1.04</v>
      </c>
      <c r="G116">
        <f>VLOOKUP(C116,away!$B$2:$E$405,4,FALSE)</f>
        <v>1.1200000000000001</v>
      </c>
      <c r="H116">
        <f>VLOOKUP(A116,away!$A$2:$E$405,3,FALSE)</f>
        <v>1.4027777777777799</v>
      </c>
      <c r="I116">
        <f>VLOOKUP(C116,away!$B$2:$E$405,3,FALSE)</f>
        <v>1.17</v>
      </c>
      <c r="J116">
        <f>VLOOKUP(B116,home!$B$2:$E$405,4,FALSE)</f>
        <v>1.25</v>
      </c>
      <c r="K116" s="3">
        <f t="shared" si="224"/>
        <v>1.7472000000000003</v>
      </c>
      <c r="L116" s="3">
        <f t="shared" si="225"/>
        <v>2.0515625000000028</v>
      </c>
      <c r="M116" s="5">
        <f t="shared" si="226"/>
        <v>2.2398472822775496E-2</v>
      </c>
      <c r="N116" s="5">
        <f t="shared" si="227"/>
        <v>3.9134611715953352E-2</v>
      </c>
      <c r="O116" s="5">
        <f t="shared" si="228"/>
        <v>4.5951866900475417E-2</v>
      </c>
      <c r="P116" s="5">
        <f t="shared" si="229"/>
        <v>8.028710184851065E-2</v>
      </c>
      <c r="Q116" s="5">
        <f t="shared" si="230"/>
        <v>3.4187996795056866E-2</v>
      </c>
      <c r="R116" s="5">
        <f t="shared" si="231"/>
        <v>4.7136563469003377E-2</v>
      </c>
      <c r="S116" s="5">
        <f t="shared" si="232"/>
        <v>7.194707842624215E-2</v>
      </c>
      <c r="T116" s="5">
        <f t="shared" si="233"/>
        <v>7.0138812174858942E-2</v>
      </c>
      <c r="U116" s="5">
        <f t="shared" si="234"/>
        <v>8.2357003693042719E-2</v>
      </c>
      <c r="V116" s="5">
        <f t="shared" si="235"/>
        <v>2.8654842572009009E-2</v>
      </c>
      <c r="W116" s="5">
        <f t="shared" si="236"/>
        <v>1.9911089333441118E-2</v>
      </c>
      <c r="X116" s="5">
        <f t="shared" si="237"/>
        <v>4.084884421063785E-2</v>
      </c>
      <c r="Y116" s="5">
        <f t="shared" si="238"/>
        <v>4.1901978475443427E-2</v>
      </c>
      <c r="Z116" s="5">
        <f t="shared" si="239"/>
        <v>3.2234535330625792E-2</v>
      </c>
      <c r="AA116" s="5">
        <f t="shared" si="240"/>
        <v>5.6320180129669391E-2</v>
      </c>
      <c r="AB116" s="5">
        <f t="shared" si="241"/>
        <v>4.9201309361279207E-2</v>
      </c>
      <c r="AC116" s="5">
        <f t="shared" si="242"/>
        <v>6.4195622906838027E-3</v>
      </c>
      <c r="AD116" s="5">
        <f t="shared" si="243"/>
        <v>8.697163820847089E-3</v>
      </c>
      <c r="AE116" s="5">
        <f t="shared" si="244"/>
        <v>1.7842775151206629E-2</v>
      </c>
      <c r="AF116" s="5">
        <f t="shared" si="245"/>
        <v>1.8302784198073706E-2</v>
      </c>
      <c r="AG116" s="5">
        <f t="shared" si="246"/>
        <v>1.2516435235453547E-2</v>
      </c>
      <c r="AH116" s="5">
        <f t="shared" si="247"/>
        <v>1.6532790972309273E-2</v>
      </c>
      <c r="AI116" s="5">
        <f t="shared" si="248"/>
        <v>2.8886092386818763E-2</v>
      </c>
      <c r="AJ116" s="5">
        <f t="shared" si="249"/>
        <v>2.5234890309124885E-2</v>
      </c>
      <c r="AK116" s="5">
        <f t="shared" si="250"/>
        <v>1.4696800116034333E-2</v>
      </c>
      <c r="AL116" s="5">
        <f t="shared" si="251"/>
        <v>9.2043427341332803E-4</v>
      </c>
      <c r="AM116" s="5">
        <f t="shared" si="252"/>
        <v>3.0391369255568057E-3</v>
      </c>
      <c r="AN116" s="5">
        <f t="shared" si="253"/>
        <v>6.2349793488376427E-3</v>
      </c>
      <c r="AO116" s="5">
        <f t="shared" si="254"/>
        <v>6.395724910174874E-3</v>
      </c>
      <c r="AP116" s="5">
        <f t="shared" si="255"/>
        <v>4.3737431286768862E-3</v>
      </c>
      <c r="AQ116" s="5">
        <f t="shared" si="256"/>
        <v>2.2432518468565471E-3</v>
      </c>
      <c r="AR116" s="5">
        <f t="shared" si="257"/>
        <v>6.7836107958256561E-3</v>
      </c>
      <c r="AS116" s="5">
        <f t="shared" si="258"/>
        <v>1.1852324782466587E-2</v>
      </c>
      <c r="AT116" s="5">
        <f t="shared" si="259"/>
        <v>1.0354190929962816E-2</v>
      </c>
      <c r="AU116" s="5">
        <f t="shared" si="260"/>
        <v>6.0302807976103439E-3</v>
      </c>
      <c r="AV116" s="5">
        <f t="shared" si="261"/>
        <v>2.6340266523962007E-3</v>
      </c>
      <c r="AW116" s="5">
        <f t="shared" si="262"/>
        <v>9.1646873575204128E-5</v>
      </c>
      <c r="AX116" s="5">
        <f t="shared" si="263"/>
        <v>8.8499667272214175E-4</v>
      </c>
      <c r="AY116" s="5">
        <f t="shared" si="264"/>
        <v>1.8156259863815213E-3</v>
      </c>
      <c r="AZ116" s="5">
        <f t="shared" si="265"/>
        <v>1.8624350938429232E-3</v>
      </c>
      <c r="BA116" s="5">
        <f t="shared" si="266"/>
        <v>1.2736339990707091E-3</v>
      </c>
      <c r="BB116" s="5">
        <f t="shared" si="267"/>
        <v>6.5323493780462653E-4</v>
      </c>
      <c r="BC116" s="5">
        <f t="shared" si="268"/>
        <v>2.6803046041796113E-4</v>
      </c>
      <c r="BD116" s="5">
        <f t="shared" si="269"/>
        <v>2.3195002538851845E-3</v>
      </c>
      <c r="BE116" s="5">
        <f t="shared" si="270"/>
        <v>4.0526308435881947E-3</v>
      </c>
      <c r="BF116" s="5">
        <f t="shared" si="271"/>
        <v>3.5403783049586489E-3</v>
      </c>
      <c r="BG116" s="5">
        <f t="shared" si="272"/>
        <v>2.0619163248079171E-3</v>
      </c>
      <c r="BH116" s="5">
        <f t="shared" si="273"/>
        <v>9.00645050676099E-4</v>
      </c>
      <c r="BI116" s="5">
        <f t="shared" si="274"/>
        <v>3.1472140650825594E-4</v>
      </c>
      <c r="BJ116" s="8">
        <f t="shared" si="275"/>
        <v>0.33252728442131507</v>
      </c>
      <c r="BK116" s="8">
        <f t="shared" si="276"/>
        <v>0.21244311822001594</v>
      </c>
      <c r="BL116" s="8">
        <f t="shared" si="277"/>
        <v>0.41716172348044323</v>
      </c>
      <c r="BM116" s="8">
        <f t="shared" si="278"/>
        <v>0.7235460687878188</v>
      </c>
      <c r="BN116" s="8">
        <f t="shared" si="279"/>
        <v>0.26909661355177511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</v>
      </c>
      <c r="F117">
        <f>VLOOKUP(B117,home!$B$2:$E$405,3,FALSE)</f>
        <v>1.04</v>
      </c>
      <c r="G117">
        <f>VLOOKUP(C117,away!$B$2:$E$405,4,FALSE)</f>
        <v>1.21</v>
      </c>
      <c r="H117">
        <f>VLOOKUP(A117,away!$A$2:$E$405,3,FALSE)</f>
        <v>1.4027777777777799</v>
      </c>
      <c r="I117">
        <f>VLOOKUP(C117,away!$B$2:$E$405,3,FALSE)</f>
        <v>1.17</v>
      </c>
      <c r="J117">
        <f>VLOOKUP(B117,home!$B$2:$E$405,4,FALSE)</f>
        <v>0.94</v>
      </c>
      <c r="K117" s="3">
        <f t="shared" si="224"/>
        <v>1.8875999999999999</v>
      </c>
      <c r="L117" s="3">
        <f t="shared" si="225"/>
        <v>1.542775000000002</v>
      </c>
      <c r="M117" s="5">
        <f t="shared" si="226"/>
        <v>3.2374797947039291E-2</v>
      </c>
      <c r="N117" s="5">
        <f t="shared" si="227"/>
        <v>6.1110668604831359E-2</v>
      </c>
      <c r="O117" s="5">
        <f t="shared" si="228"/>
        <v>4.99470289027436E-2</v>
      </c>
      <c r="P117" s="5">
        <f t="shared" si="229"/>
        <v>9.4280011756818813E-2</v>
      </c>
      <c r="Q117" s="5">
        <f t="shared" si="230"/>
        <v>5.7676249029239846E-2</v>
      </c>
      <c r="R117" s="5">
        <f t="shared" si="231"/>
        <v>3.8528513757715183E-2</v>
      </c>
      <c r="S117" s="5">
        <f t="shared" si="232"/>
        <v>6.8639197620681838E-2</v>
      </c>
      <c r="T117" s="5">
        <f t="shared" si="233"/>
        <v>8.8981475096085616E-2</v>
      </c>
      <c r="U117" s="5">
        <f t="shared" si="234"/>
        <v>7.272642256906317E-2</v>
      </c>
      <c r="V117" s="5">
        <f t="shared" si="235"/>
        <v>2.220967737944619E-2</v>
      </c>
      <c r="W117" s="5">
        <f t="shared" si="236"/>
        <v>3.6289895889197718E-2</v>
      </c>
      <c r="X117" s="5">
        <f t="shared" si="237"/>
        <v>5.5987144130457078E-2</v>
      </c>
      <c r="Y117" s="5">
        <f t="shared" si="238"/>
        <v>4.318778314293302E-2</v>
      </c>
      <c r="Z117" s="5">
        <f t="shared" si="239"/>
        <v>1.9813609270853037E-2</v>
      </c>
      <c r="AA117" s="5">
        <f t="shared" si="240"/>
        <v>3.7400168859662193E-2</v>
      </c>
      <c r="AB117" s="5">
        <f t="shared" si="241"/>
        <v>3.5298279369749185E-2</v>
      </c>
      <c r="AC117" s="5">
        <f t="shared" si="242"/>
        <v>4.0423585188753908E-3</v>
      </c>
      <c r="AD117" s="5">
        <f t="shared" si="243"/>
        <v>1.7125201870112405E-2</v>
      </c>
      <c r="AE117" s="5">
        <f t="shared" si="244"/>
        <v>2.6420333315162699E-2</v>
      </c>
      <c r="AF117" s="5">
        <f t="shared" si="245"/>
        <v>2.0380314865150097E-2</v>
      </c>
      <c r="AG117" s="5">
        <f t="shared" si="246"/>
        <v>1.0480746755360659E-2</v>
      </c>
      <c r="AH117" s="5">
        <f t="shared" si="247"/>
        <v>7.6419852607100842E-3</v>
      </c>
      <c r="AI117" s="5">
        <f t="shared" si="248"/>
        <v>1.4425011378116354E-2</v>
      </c>
      <c r="AJ117" s="5">
        <f t="shared" si="249"/>
        <v>1.3614325738666219E-2</v>
      </c>
      <c r="AK117" s="5">
        <f t="shared" si="250"/>
        <v>8.5661337547687857E-3</v>
      </c>
      <c r="AL117" s="5">
        <f t="shared" si="251"/>
        <v>4.7087689542748336E-4</v>
      </c>
      <c r="AM117" s="5">
        <f t="shared" si="252"/>
        <v>6.4651062100048277E-3</v>
      </c>
      <c r="AN117" s="5">
        <f t="shared" si="253"/>
        <v>9.9742042331402107E-3</v>
      </c>
      <c r="AO117" s="5">
        <f t="shared" si="254"/>
        <v>7.6939764678914556E-3</v>
      </c>
      <c r="AP117" s="5">
        <f t="shared" si="255"/>
        <v>3.9566915150837517E-3</v>
      </c>
      <c r="AQ117" s="5">
        <f t="shared" si="256"/>
        <v>1.5260711880458358E-3</v>
      </c>
      <c r="AR117" s="5">
        <f t="shared" si="257"/>
        <v>2.3579727621184025E-3</v>
      </c>
      <c r="AS117" s="5">
        <f t="shared" si="258"/>
        <v>4.4509093857746963E-3</v>
      </c>
      <c r="AT117" s="5">
        <f t="shared" si="259"/>
        <v>4.2007682782941591E-3</v>
      </c>
      <c r="AU117" s="5">
        <f t="shared" si="260"/>
        <v>2.6431234007026857E-3</v>
      </c>
      <c r="AV117" s="5">
        <f t="shared" si="261"/>
        <v>1.2472899327915974E-3</v>
      </c>
      <c r="AW117" s="5">
        <f t="shared" si="262"/>
        <v>3.809056739952516E-5</v>
      </c>
      <c r="AX117" s="5">
        <f t="shared" si="263"/>
        <v>2.0339224136675191E-3</v>
      </c>
      <c r="AY117" s="5">
        <f t="shared" si="264"/>
        <v>3.1378846517459108E-3</v>
      </c>
      <c r="AZ117" s="5">
        <f t="shared" si="265"/>
        <v>2.4205249967986526E-3</v>
      </c>
      <c r="BA117" s="5">
        <f t="shared" si="266"/>
        <v>1.2447751506453485E-3</v>
      </c>
      <c r="BB117" s="5">
        <f t="shared" si="267"/>
        <v>4.8010199575922001E-4</v>
      </c>
      <c r="BC117" s="5">
        <f t="shared" si="268"/>
        <v>1.4813787130148629E-4</v>
      </c>
      <c r="BD117" s="5">
        <f t="shared" si="269"/>
        <v>6.0630357134620427E-4</v>
      </c>
      <c r="BE117" s="5">
        <f t="shared" si="270"/>
        <v>1.1444586212730951E-3</v>
      </c>
      <c r="BF117" s="5">
        <f t="shared" si="271"/>
        <v>1.0801400467575473E-3</v>
      </c>
      <c r="BG117" s="5">
        <f t="shared" si="272"/>
        <v>6.7962411741984889E-4</v>
      </c>
      <c r="BH117" s="5">
        <f t="shared" si="273"/>
        <v>3.2071462101042678E-4</v>
      </c>
      <c r="BI117" s="5">
        <f t="shared" si="274"/>
        <v>1.2107618372385617E-4</v>
      </c>
      <c r="BJ117" s="8">
        <f t="shared" si="275"/>
        <v>0.45672120939261468</v>
      </c>
      <c r="BK117" s="8">
        <f t="shared" si="276"/>
        <v>0.22515480477003491</v>
      </c>
      <c r="BL117" s="8">
        <f t="shared" si="277"/>
        <v>0.2970002505124073</v>
      </c>
      <c r="BM117" s="8">
        <f t="shared" si="278"/>
        <v>0.66167280986317556</v>
      </c>
      <c r="BN117" s="8">
        <f t="shared" si="279"/>
        <v>0.33391726999838811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1.6049382716049401</v>
      </c>
      <c r="F118">
        <f>VLOOKUP(B118,home!$B$2:$E$405,3,FALSE)</f>
        <v>2.4</v>
      </c>
      <c r="G118">
        <f>VLOOKUP(C118,away!$B$2:$E$405,4,FALSE)</f>
        <v>0.86</v>
      </c>
      <c r="H118">
        <f>VLOOKUP(A118,away!$A$2:$E$405,3,FALSE)</f>
        <v>1.38271604938272</v>
      </c>
      <c r="I118">
        <f>VLOOKUP(C118,away!$B$2:$E$405,3,FALSE)</f>
        <v>0.77</v>
      </c>
      <c r="J118">
        <f>VLOOKUP(B118,home!$B$2:$E$405,4,FALSE)</f>
        <v>1</v>
      </c>
      <c r="K118" s="3">
        <f t="shared" si="224"/>
        <v>3.3125925925925963</v>
      </c>
      <c r="L118" s="3">
        <f t="shared" si="225"/>
        <v>1.0646913580246944</v>
      </c>
      <c r="M118" s="5">
        <f t="shared" si="226"/>
        <v>1.2559424354791189E-2</v>
      </c>
      <c r="N118" s="5">
        <f t="shared" si="227"/>
        <v>4.1604256084908343E-2</v>
      </c>
      <c r="O118" s="5">
        <f t="shared" si="228"/>
        <v>1.3371910572311052E-2</v>
      </c>
      <c r="P118" s="5">
        <f t="shared" si="229"/>
        <v>4.4295691910648222E-2</v>
      </c>
      <c r="Q118" s="5">
        <f t="shared" si="230"/>
        <v>6.890897526359642E-2</v>
      </c>
      <c r="R118" s="5">
        <f t="shared" si="231"/>
        <v>7.1184788133093115E-3</v>
      </c>
      <c r="S118" s="5">
        <f t="shared" si="232"/>
        <v>3.9056493880918954E-2</v>
      </c>
      <c r="T118" s="5">
        <f t="shared" si="233"/>
        <v>7.336679045348854E-2</v>
      </c>
      <c r="U118" s="5">
        <f t="shared" si="234"/>
        <v>2.3580620187495762E-2</v>
      </c>
      <c r="V118" s="5">
        <f t="shared" si="235"/>
        <v>1.5305323018242093E-2</v>
      </c>
      <c r="W118" s="5">
        <f t="shared" si="236"/>
        <v>7.6089120340445335E-2</v>
      </c>
      <c r="X118" s="5">
        <f t="shared" si="237"/>
        <v>8.101142886617313E-2</v>
      </c>
      <c r="Y118" s="5">
        <f t="shared" si="238"/>
        <v>4.3126084107523402E-2</v>
      </c>
      <c r="Z118" s="5">
        <f t="shared" si="239"/>
        <v>2.5263276249374352E-3</v>
      </c>
      <c r="AA118" s="5">
        <f t="shared" si="240"/>
        <v>8.368694176829795E-3</v>
      </c>
      <c r="AB118" s="5">
        <f t="shared" si="241"/>
        <v>1.3861037169919588E-2</v>
      </c>
      <c r="AC118" s="5">
        <f t="shared" si="242"/>
        <v>3.3737606809103823E-3</v>
      </c>
      <c r="AD118" s="5">
        <f t="shared" si="243"/>
        <v>6.3013064104161465E-2</v>
      </c>
      <c r="AE118" s="5">
        <f t="shared" si="244"/>
        <v>6.708946479435679E-2</v>
      </c>
      <c r="AF118" s="5">
        <f t="shared" si="245"/>
        <v>3.5714786690526829E-2</v>
      </c>
      <c r="AG118" s="5">
        <f t="shared" si="246"/>
        <v>1.267507491436643E-2</v>
      </c>
      <c r="AH118" s="5">
        <f t="shared" si="247"/>
        <v>6.7243979745248462E-4</v>
      </c>
      <c r="AI118" s="5">
        <f t="shared" si="248"/>
        <v>2.2275190920055666E-3</v>
      </c>
      <c r="AJ118" s="5">
        <f t="shared" si="249"/>
        <v>3.6894316220181132E-3</v>
      </c>
      <c r="AK118" s="5">
        <f t="shared" si="250"/>
        <v>4.0738612873246968E-3</v>
      </c>
      <c r="AL118" s="5">
        <f t="shared" si="251"/>
        <v>4.7595513768863243E-4</v>
      </c>
      <c r="AM118" s="5">
        <f t="shared" si="252"/>
        <v>4.1747321877601537E-2</v>
      </c>
      <c r="AN118" s="5">
        <f t="shared" si="253"/>
        <v>4.4448012823757606E-2</v>
      </c>
      <c r="AO118" s="5">
        <f t="shared" si="254"/>
        <v>2.366170756741276E-2</v>
      </c>
      <c r="AP118" s="5">
        <f t="shared" si="255"/>
        <v>8.397471854377293E-3</v>
      </c>
      <c r="AQ118" s="5">
        <f t="shared" si="256"/>
        <v>2.2351789281527773E-3</v>
      </c>
      <c r="AR118" s="5">
        <f t="shared" si="257"/>
        <v>1.4318816822790731E-4</v>
      </c>
      <c r="AS118" s="5">
        <f t="shared" si="258"/>
        <v>4.7432406541866835E-4</v>
      </c>
      <c r="AT118" s="5">
        <f t="shared" si="259"/>
        <v>7.856211927971435E-4</v>
      </c>
      <c r="AU118" s="5">
        <f t="shared" si="260"/>
        <v>8.674809812811926E-4</v>
      </c>
      <c r="AV118" s="5">
        <f t="shared" si="261"/>
        <v>7.1840276820175886E-4</v>
      </c>
      <c r="AW118" s="5">
        <f t="shared" si="262"/>
        <v>4.6628911101998047E-5</v>
      </c>
      <c r="AX118" s="5">
        <f t="shared" si="263"/>
        <v>2.3048644868720269E-2</v>
      </c>
      <c r="AY118" s="5">
        <f t="shared" si="264"/>
        <v>2.4539693005906686E-2</v>
      </c>
      <c r="AZ118" s="5">
        <f t="shared" si="265"/>
        <v>1.3063599535983943E-2</v>
      </c>
      <c r="BA118" s="5">
        <f t="shared" si="266"/>
        <v>4.6362338435525039E-3</v>
      </c>
      <c r="BB118" s="5">
        <f t="shared" si="267"/>
        <v>1.234039526752991E-3</v>
      </c>
      <c r="BC118" s="5">
        <f t="shared" si="268"/>
        <v>2.6277424391895872E-4</v>
      </c>
      <c r="BD118" s="5">
        <f t="shared" si="269"/>
        <v>2.5408534213939823E-5</v>
      </c>
      <c r="BE118" s="5">
        <f t="shared" si="270"/>
        <v>8.4168122225732612E-5</v>
      </c>
      <c r="BF118" s="5">
        <f t="shared" si="271"/>
        <v>1.3940734910869505E-4</v>
      </c>
      <c r="BG118" s="5">
        <f t="shared" si="272"/>
        <v>1.5393325067014448E-4</v>
      </c>
      <c r="BH118" s="5">
        <f t="shared" si="273"/>
        <v>1.2747953648090498E-4</v>
      </c>
      <c r="BI118" s="5">
        <f t="shared" si="274"/>
        <v>8.4457553650756691E-5</v>
      </c>
      <c r="BJ118" s="8">
        <f t="shared" si="275"/>
        <v>0.74987372369568406</v>
      </c>
      <c r="BK118" s="8">
        <f t="shared" si="276"/>
        <v>0.13960634198910618</v>
      </c>
      <c r="BL118" s="8">
        <f t="shared" si="277"/>
        <v>8.0567864240943241E-2</v>
      </c>
      <c r="BM118" s="8">
        <f t="shared" si="278"/>
        <v>0.76022245645630138</v>
      </c>
      <c r="BN118" s="8">
        <f t="shared" si="279"/>
        <v>0.18785873699956454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1.6049382716049401</v>
      </c>
      <c r="F119">
        <f>VLOOKUP(B119,home!$B$2:$E$405,3,FALSE)</f>
        <v>1.29</v>
      </c>
      <c r="G119">
        <f>VLOOKUP(C119,away!$B$2:$E$405,4,FALSE)</f>
        <v>0.62</v>
      </c>
      <c r="H119">
        <f>VLOOKUP(A119,away!$A$2:$E$405,3,FALSE)</f>
        <v>1.38271604938272</v>
      </c>
      <c r="I119">
        <f>VLOOKUP(C119,away!$B$2:$E$405,3,FALSE)</f>
        <v>0.93</v>
      </c>
      <c r="J119">
        <f>VLOOKUP(B119,home!$B$2:$E$405,4,FALSE)</f>
        <v>0.83</v>
      </c>
      <c r="K119" s="3">
        <f t="shared" si="224"/>
        <v>1.283629629629631</v>
      </c>
      <c r="L119" s="3">
        <f t="shared" si="225"/>
        <v>1.0673185185185217</v>
      </c>
      <c r="M119" s="5">
        <f t="shared" si="226"/>
        <v>9.5278780975177862E-2</v>
      </c>
      <c r="N119" s="5">
        <f t="shared" si="227"/>
        <v>0.1223026663347303</v>
      </c>
      <c r="O119" s="5">
        <f t="shared" si="228"/>
        <v>0.10169280735667753</v>
      </c>
      <c r="P119" s="5">
        <f t="shared" si="229"/>
        <v>0.13053590064324941</v>
      </c>
      <c r="Q119" s="5">
        <f t="shared" si="230"/>
        <v>7.8495663144983102E-2</v>
      </c>
      <c r="R119" s="5">
        <f t="shared" si="231"/>
        <v>5.4269308245959241E-2</v>
      </c>
      <c r="S119" s="5">
        <f t="shared" si="232"/>
        <v>4.4709905978917448E-2</v>
      </c>
      <c r="T119" s="5">
        <f t="shared" si="233"/>
        <v>8.3779874898032292E-2</v>
      </c>
      <c r="U119" s="5">
        <f t="shared" si="234"/>
        <v>6.966169204401694E-2</v>
      </c>
      <c r="V119" s="5">
        <f t="shared" si="235"/>
        <v>6.8060482732869958E-3</v>
      </c>
      <c r="W119" s="5">
        <f t="shared" si="236"/>
        <v>3.3586453003442325E-2</v>
      </c>
      <c r="X119" s="5">
        <f t="shared" si="237"/>
        <v>3.5847443261926008E-2</v>
      </c>
      <c r="Y119" s="5">
        <f t="shared" si="238"/>
        <v>1.9130320017497815E-2</v>
      </c>
      <c r="Z119" s="5">
        <f t="shared" si="239"/>
        <v>1.9307545892700735E-2</v>
      </c>
      <c r="AA119" s="5">
        <f t="shared" si="240"/>
        <v>2.4783737983304552E-2</v>
      </c>
      <c r="AB119" s="5">
        <f t="shared" si="241"/>
        <v>1.5906570204173524E-2</v>
      </c>
      <c r="AC119" s="5">
        <f t="shared" si="242"/>
        <v>5.8278561086859795E-4</v>
      </c>
      <c r="AD119" s="5">
        <f t="shared" si="243"/>
        <v>1.0778141557345414E-2</v>
      </c>
      <c r="AE119" s="5">
        <f t="shared" si="244"/>
        <v>1.1503710079368817E-2</v>
      </c>
      <c r="AF119" s="5">
        <f t="shared" si="245"/>
        <v>6.139061399689256E-3</v>
      </c>
      <c r="AG119" s="5">
        <f t="shared" si="246"/>
        <v>2.1841113060701929E-3</v>
      </c>
      <c r="AH119" s="5">
        <f t="shared" si="247"/>
        <v>5.1518253196064295E-3</v>
      </c>
      <c r="AI119" s="5">
        <f t="shared" si="248"/>
        <v>6.6130356269229569E-3</v>
      </c>
      <c r="AJ119" s="5">
        <f t="shared" si="249"/>
        <v>4.2443442362573355E-3</v>
      </c>
      <c r="AK119" s="5">
        <f t="shared" si="250"/>
        <v>1.8160553400025546E-3</v>
      </c>
      <c r="AL119" s="5">
        <f t="shared" si="251"/>
        <v>3.1937622970418865E-5</v>
      </c>
      <c r="AM119" s="5">
        <f t="shared" si="252"/>
        <v>2.7670283710702044E-3</v>
      </c>
      <c r="AN119" s="5">
        <f t="shared" si="253"/>
        <v>2.9533006217093687E-3</v>
      </c>
      <c r="AO119" s="5">
        <f t="shared" si="254"/>
        <v>1.5760562221513363E-3</v>
      </c>
      <c r="AP119" s="5">
        <f t="shared" si="255"/>
        <v>5.6071799737615407E-4</v>
      </c>
      <c r="AQ119" s="5">
        <f t="shared" si="256"/>
        <v>1.4961617556654726E-4</v>
      </c>
      <c r="AR119" s="5">
        <f t="shared" si="257"/>
        <v>1.099727713557709E-3</v>
      </c>
      <c r="AS119" s="5">
        <f t="shared" si="258"/>
        <v>1.4116430776475229E-3</v>
      </c>
      <c r="AT119" s="5">
        <f t="shared" si="259"/>
        <v>9.0601344046496138E-4</v>
      </c>
      <c r="AU119" s="5">
        <f t="shared" si="260"/>
        <v>3.8766189900783543E-4</v>
      </c>
      <c r="AV119" s="5">
        <f t="shared" si="261"/>
        <v>1.2440357496123675E-4</v>
      </c>
      <c r="AW119" s="5">
        <f t="shared" si="262"/>
        <v>1.2154409571628739E-6</v>
      </c>
      <c r="AX119" s="5">
        <f t="shared" si="263"/>
        <v>5.9197326718858764E-4</v>
      </c>
      <c r="AY119" s="5">
        <f t="shared" si="264"/>
        <v>6.318240305382924E-4</v>
      </c>
      <c r="AZ119" s="5">
        <f t="shared" si="265"/>
        <v>3.3717874411926571E-4</v>
      </c>
      <c r="BA119" s="5">
        <f t="shared" si="266"/>
        <v>1.1995903921643679E-4</v>
      </c>
      <c r="BB119" s="5">
        <f t="shared" si="267"/>
        <v>3.2008626004848134E-5</v>
      </c>
      <c r="BC119" s="5">
        <f t="shared" si="268"/>
        <v>6.8326798574615897E-6</v>
      </c>
      <c r="BD119" s="5">
        <f t="shared" si="269"/>
        <v>1.9562662566802909E-4</v>
      </c>
      <c r="BE119" s="5">
        <f t="shared" si="270"/>
        <v>2.5111213305194663E-4</v>
      </c>
      <c r="BF119" s="5">
        <f t="shared" si="271"/>
        <v>1.6116748717248848E-4</v>
      </c>
      <c r="BG119" s="5">
        <f t="shared" si="272"/>
        <v>6.8959787289186577E-5</v>
      </c>
      <c r="BH119" s="5">
        <f t="shared" si="273"/>
        <v>2.2129706554339166E-5</v>
      </c>
      <c r="BI119" s="5">
        <f t="shared" si="274"/>
        <v>5.6812694056317587E-6</v>
      </c>
      <c r="BJ119" s="8">
        <f t="shared" si="275"/>
        <v>0.41347394077788402</v>
      </c>
      <c r="BK119" s="8">
        <f t="shared" si="276"/>
        <v>0.27857718313500907</v>
      </c>
      <c r="BL119" s="8">
        <f t="shared" si="277"/>
        <v>0.28877350307170213</v>
      </c>
      <c r="BM119" s="8">
        <f t="shared" si="278"/>
        <v>0.4169264375869372</v>
      </c>
      <c r="BN119" s="8">
        <f t="shared" si="279"/>
        <v>0.58257512670077749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1.6049382716049401</v>
      </c>
      <c r="F120">
        <f>VLOOKUP(B120,home!$B$2:$E$405,3,FALSE)</f>
        <v>0.77</v>
      </c>
      <c r="G120">
        <f>VLOOKUP(C120,away!$B$2:$E$405,4,FALSE)</f>
        <v>1.1499999999999999</v>
      </c>
      <c r="H120">
        <f>VLOOKUP(A120,away!$A$2:$E$405,3,FALSE)</f>
        <v>1.38271604938272</v>
      </c>
      <c r="I120">
        <f>VLOOKUP(C120,away!$B$2:$E$405,3,FALSE)</f>
        <v>1.1499999999999999</v>
      </c>
      <c r="J120">
        <f>VLOOKUP(B120,home!$B$2:$E$405,4,FALSE)</f>
        <v>1.34</v>
      </c>
      <c r="K120" s="3">
        <f t="shared" si="224"/>
        <v>1.4211728395061742</v>
      </c>
      <c r="L120" s="3">
        <f t="shared" si="225"/>
        <v>2.1307654320987717</v>
      </c>
      <c r="M120" s="5">
        <f t="shared" si="226"/>
        <v>2.8669017423744211E-2</v>
      </c>
      <c r="N120" s="5">
        <f t="shared" si="227"/>
        <v>4.0743628897954548E-2</v>
      </c>
      <c r="O120" s="5">
        <f t="shared" si="228"/>
        <v>6.1086951298751552E-2</v>
      </c>
      <c r="P120" s="5">
        <f t="shared" si="229"/>
        <v>8.681511603402213E-2</v>
      </c>
      <c r="Q120" s="5">
        <f t="shared" si="230"/>
        <v>2.8951869386345946E-2</v>
      </c>
      <c r="R120" s="5">
        <f t="shared" si="231"/>
        <v>6.5080982089840506E-2</v>
      </c>
      <c r="S120" s="5">
        <f t="shared" si="232"/>
        <v>6.5723078860722983E-2</v>
      </c>
      <c r="T120" s="5">
        <f t="shared" si="233"/>
        <v>6.1689642483064626E-2</v>
      </c>
      <c r="U120" s="5">
        <f t="shared" si="234"/>
        <v>9.2491324114469101E-2</v>
      </c>
      <c r="V120" s="5">
        <f t="shared" si="235"/>
        <v>2.2113522735372617E-2</v>
      </c>
      <c r="W120" s="5">
        <f t="shared" si="236"/>
        <v>1.3715203474935048E-2</v>
      </c>
      <c r="X120" s="5">
        <f t="shared" si="237"/>
        <v>2.9223881458592556E-2</v>
      </c>
      <c r="Y120" s="5">
        <f t="shared" si="238"/>
        <v>3.1134618201860632E-2</v>
      </c>
      <c r="Z120" s="5">
        <f t="shared" si="239"/>
        <v>4.6224102308023804E-2</v>
      </c>
      <c r="AA120" s="5">
        <f t="shared" si="240"/>
        <v>6.5692438730718089E-2</v>
      </c>
      <c r="AB120" s="5">
        <f t="shared" si="241"/>
        <v>4.6680154842510015E-2</v>
      </c>
      <c r="AC120" s="5">
        <f t="shared" si="242"/>
        <v>4.1852411913373515E-3</v>
      </c>
      <c r="AD120" s="5">
        <f t="shared" si="243"/>
        <v>4.8729186667195983E-3</v>
      </c>
      <c r="AE120" s="5">
        <f t="shared" si="244"/>
        <v>1.0383046648474956E-2</v>
      </c>
      <c r="AF120" s="5">
        <f t="shared" si="245"/>
        <v>1.1061918439219724E-2</v>
      </c>
      <c r="AG120" s="5">
        <f t="shared" si="246"/>
        <v>7.8567844743284623E-3</v>
      </c>
      <c r="AH120" s="5">
        <f t="shared" si="247"/>
        <v>2.4623179831933545E-2</v>
      </c>
      <c r="AI120" s="5">
        <f t="shared" si="248"/>
        <v>3.4993794399420158E-2</v>
      </c>
      <c r="AJ120" s="5">
        <f t="shared" si="249"/>
        <v>2.4866115075859608E-2</v>
      </c>
      <c r="AK120" s="5">
        <f t="shared" si="250"/>
        <v>1.1779682456615563E-2</v>
      </c>
      <c r="AL120" s="5">
        <f t="shared" si="251"/>
        <v>5.0694754450202257E-4</v>
      </c>
      <c r="AM120" s="5">
        <f t="shared" si="252"/>
        <v>1.3850519316529056E-3</v>
      </c>
      <c r="AN120" s="5">
        <f t="shared" si="253"/>
        <v>2.951220777627642E-3</v>
      </c>
      <c r="AO120" s="5">
        <f t="shared" si="254"/>
        <v>3.1441796077303183E-3</v>
      </c>
      <c r="AP120" s="5">
        <f t="shared" si="255"/>
        <v>2.2331697401538793E-3</v>
      </c>
      <c r="AQ120" s="5">
        <f t="shared" si="256"/>
        <v>1.1895902215822206E-3</v>
      </c>
      <c r="AR120" s="5">
        <f t="shared" si="257"/>
        <v>1.0493244082847124E-2</v>
      </c>
      <c r="AS120" s="5">
        <f t="shared" si="258"/>
        <v>1.4912713488851209E-2</v>
      </c>
      <c r="AT120" s="5">
        <f t="shared" si="259"/>
        <v>1.0596771686846352E-2</v>
      </c>
      <c r="AU120" s="5">
        <f t="shared" si="260"/>
        <v>5.019948035931354E-3</v>
      </c>
      <c r="AV120" s="5">
        <f t="shared" si="261"/>
        <v>1.7835534510995013E-3</v>
      </c>
      <c r="AW120" s="5">
        <f t="shared" si="262"/>
        <v>4.2642539901178753E-5</v>
      </c>
      <c r="AX120" s="5">
        <f t="shared" si="263"/>
        <v>3.2806636442844506E-4</v>
      </c>
      <c r="AY120" s="5">
        <f t="shared" si="264"/>
        <v>6.9903246875844887E-4</v>
      </c>
      <c r="AZ120" s="5">
        <f t="shared" si="265"/>
        <v>7.4473711017258382E-4</v>
      </c>
      <c r="BA120" s="5">
        <f t="shared" si="266"/>
        <v>5.28953363452292E-4</v>
      </c>
      <c r="BB120" s="5">
        <f t="shared" si="267"/>
        <v>2.8176888550913043E-4</v>
      </c>
      <c r="BC120" s="5">
        <f t="shared" si="268"/>
        <v>1.2007668021677029E-4</v>
      </c>
      <c r="BD120" s="5">
        <f t="shared" si="269"/>
        <v>3.7264402937176046E-3</v>
      </c>
      <c r="BE120" s="5">
        <f t="shared" si="270"/>
        <v>5.2959157334728701E-3</v>
      </c>
      <c r="BF120" s="5">
        <f t="shared" si="271"/>
        <v>3.7632058003625323E-3</v>
      </c>
      <c r="BG120" s="5">
        <f t="shared" si="272"/>
        <v>1.7827219576491081E-3</v>
      </c>
      <c r="BH120" s="5">
        <f t="shared" si="273"/>
        <v>6.3338900665054734E-4</v>
      </c>
      <c r="BI120" s="5">
        <f t="shared" si="274"/>
        <v>1.8003105061871054E-4</v>
      </c>
      <c r="BJ120" s="8">
        <f t="shared" si="275"/>
        <v>0.25323935928278074</v>
      </c>
      <c r="BK120" s="8">
        <f t="shared" si="276"/>
        <v>0.20871195625845976</v>
      </c>
      <c r="BL120" s="8">
        <f t="shared" si="277"/>
        <v>0.4854825574281651</v>
      </c>
      <c r="BM120" s="8">
        <f t="shared" si="278"/>
        <v>0.68165402021791299</v>
      </c>
      <c r="BN120" s="8">
        <f t="shared" si="279"/>
        <v>0.31134756513065892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1.6049382716049401</v>
      </c>
      <c r="F121">
        <f>VLOOKUP(B121,home!$B$2:$E$405,3,FALSE)</f>
        <v>0.62</v>
      </c>
      <c r="G121">
        <f>VLOOKUP(C121,away!$B$2:$E$405,4,FALSE)</f>
        <v>0.53</v>
      </c>
      <c r="H121">
        <f>VLOOKUP(A121,away!$A$2:$E$405,3,FALSE)</f>
        <v>1.38271604938272</v>
      </c>
      <c r="I121">
        <f>VLOOKUP(C121,away!$B$2:$E$405,3,FALSE)</f>
        <v>1.1000000000000001</v>
      </c>
      <c r="J121">
        <f>VLOOKUP(B121,home!$B$2:$E$405,4,FALSE)</f>
        <v>1.06</v>
      </c>
      <c r="K121" s="3">
        <f t="shared" si="224"/>
        <v>0.52738271604938336</v>
      </c>
      <c r="L121" s="3">
        <f t="shared" si="225"/>
        <v>1.6122469135802517</v>
      </c>
      <c r="M121" s="5">
        <f t="shared" si="226"/>
        <v>0.11769842696016587</v>
      </c>
      <c r="N121" s="5">
        <f t="shared" si="227"/>
        <v>6.2072116084992253E-2</v>
      </c>
      <c r="O121" s="5">
        <f t="shared" si="228"/>
        <v>0.18975892559977811</v>
      </c>
      <c r="P121" s="5">
        <f t="shared" si="229"/>
        <v>0.10007557757742384</v>
      </c>
      <c r="Q121" s="5">
        <f t="shared" si="230"/>
        <v>1.6367880585917916E-2</v>
      </c>
      <c r="R121" s="5">
        <f t="shared" si="231"/>
        <v>0.15296912106127347</v>
      </c>
      <c r="S121" s="5">
        <f t="shared" si="232"/>
        <v>2.1272844264189961E-2</v>
      </c>
      <c r="T121" s="5">
        <f t="shared" si="233"/>
        <v>2.6389064956496278E-2</v>
      </c>
      <c r="U121" s="5">
        <f t="shared" si="234"/>
        <v>8.0673270536981354E-2</v>
      </c>
      <c r="V121" s="5">
        <f t="shared" si="235"/>
        <v>2.0097428765258273E-3</v>
      </c>
      <c r="W121" s="5">
        <f t="shared" si="236"/>
        <v>2.8773791064577877E-3</v>
      </c>
      <c r="X121" s="5">
        <f t="shared" si="237"/>
        <v>4.6390455835868703E-3</v>
      </c>
      <c r="Y121" s="5">
        <f t="shared" si="238"/>
        <v>3.7396434620480161E-3</v>
      </c>
      <c r="Z121" s="5">
        <f t="shared" si="239"/>
        <v>8.2207997768040691E-2</v>
      </c>
      <c r="AA121" s="5">
        <f t="shared" si="240"/>
        <v>4.3355077143890954E-2</v>
      </c>
      <c r="AB121" s="5">
        <f t="shared" si="241"/>
        <v>1.1432359169337877E-2</v>
      </c>
      <c r="AC121" s="5">
        <f t="shared" si="242"/>
        <v>1.0680164995881004E-4</v>
      </c>
      <c r="AD121" s="5">
        <f t="shared" si="243"/>
        <v>3.793700020668639E-4</v>
      </c>
      <c r="AE121" s="5">
        <f t="shared" si="244"/>
        <v>6.1163811493723493E-4</v>
      </c>
      <c r="AF121" s="5">
        <f t="shared" si="245"/>
        <v>4.9305583151780031E-4</v>
      </c>
      <c r="AG121" s="5">
        <f t="shared" si="246"/>
        <v>2.6497591419577277E-4</v>
      </c>
      <c r="AH121" s="5">
        <f t="shared" si="247"/>
        <v>3.3134897668283952E-2</v>
      </c>
      <c r="AI121" s="5">
        <f t="shared" si="248"/>
        <v>1.7474772328317973E-2</v>
      </c>
      <c r="AJ121" s="5">
        <f t="shared" si="249"/>
        <v>4.6079464464264695E-3</v>
      </c>
      <c r="AK121" s="5">
        <f t="shared" si="250"/>
        <v>8.1005043744216527E-4</v>
      </c>
      <c r="AL121" s="5">
        <f t="shared" si="251"/>
        <v>3.6324144958936832E-6</v>
      </c>
      <c r="AM121" s="5">
        <f t="shared" si="252"/>
        <v>4.0014636415536583E-5</v>
      </c>
      <c r="AN121" s="5">
        <f t="shared" si="253"/>
        <v>6.4513474058984786E-5</v>
      </c>
      <c r="AO121" s="5">
        <f t="shared" si="254"/>
        <v>5.2005824717968946E-5</v>
      </c>
      <c r="AP121" s="5">
        <f t="shared" si="255"/>
        <v>2.7948743463247005E-5</v>
      </c>
      <c r="AQ121" s="5">
        <f t="shared" si="256"/>
        <v>1.1265068846766553E-5</v>
      </c>
      <c r="AR121" s="5">
        <f t="shared" si="257"/>
        <v>1.0684327299497655E-2</v>
      </c>
      <c r="AS121" s="5">
        <f t="shared" si="258"/>
        <v>5.6347295503696463E-3</v>
      </c>
      <c r="AT121" s="5">
        <f t="shared" si="259"/>
        <v>1.4858294872388325E-3</v>
      </c>
      <c r="AU121" s="5">
        <f t="shared" si="260"/>
        <v>2.6120026352209272E-4</v>
      </c>
      <c r="AV121" s="5">
        <f t="shared" si="261"/>
        <v>3.4438126102273973E-5</v>
      </c>
      <c r="AW121" s="5">
        <f t="shared" si="262"/>
        <v>8.5792702036563551E-8</v>
      </c>
      <c r="AX121" s="5">
        <f t="shared" si="263"/>
        <v>3.517171272425706E-6</v>
      </c>
      <c r="AY121" s="5">
        <f t="shared" si="264"/>
        <v>5.6705485285014706E-6</v>
      </c>
      <c r="AZ121" s="5">
        <f t="shared" si="265"/>
        <v>4.5711621816917687E-6</v>
      </c>
      <c r="BA121" s="5">
        <f t="shared" si="266"/>
        <v>2.456614039635775E-6</v>
      </c>
      <c r="BB121" s="5">
        <f t="shared" si="267"/>
        <v>9.901671008151728E-7</v>
      </c>
      <c r="BC121" s="5">
        <f t="shared" si="268"/>
        <v>3.1927877044359361E-7</v>
      </c>
      <c r="BD121" s="5">
        <f t="shared" si="269"/>
        <v>2.8709622853827187E-3</v>
      </c>
      <c r="BE121" s="5">
        <f t="shared" si="270"/>
        <v>1.5140958877404831E-3</v>
      </c>
      <c r="BF121" s="5">
        <f t="shared" si="271"/>
        <v>3.9925400081788914E-4</v>
      </c>
      <c r="BG121" s="5">
        <f t="shared" si="272"/>
        <v>7.0186553114973699E-5</v>
      </c>
      <c r="BH121" s="5">
        <f t="shared" si="273"/>
        <v>9.2537937529797829E-6</v>
      </c>
      <c r="BI121" s="5">
        <f t="shared" si="274"/>
        <v>9.7605817664145908E-7</v>
      </c>
      <c r="BJ121" s="8">
        <f t="shared" si="275"/>
        <v>0.11804744233161282</v>
      </c>
      <c r="BK121" s="8">
        <f t="shared" si="276"/>
        <v>0.24117269629128871</v>
      </c>
      <c r="BL121" s="8">
        <f t="shared" si="277"/>
        <v>0.55718167369744853</v>
      </c>
      <c r="BM121" s="8">
        <f t="shared" si="278"/>
        <v>0.35966217746301282</v>
      </c>
      <c r="BN121" s="8">
        <f t="shared" si="279"/>
        <v>0.63894204786955155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1.6049382716049401</v>
      </c>
      <c r="F122">
        <f>VLOOKUP(B122,home!$B$2:$E$405,3,FALSE)</f>
        <v>1.05</v>
      </c>
      <c r="G122">
        <f>VLOOKUP(C122,away!$B$2:$E$405,4,FALSE)</f>
        <v>1.02</v>
      </c>
      <c r="H122">
        <f>VLOOKUP(A122,away!$A$2:$E$405,3,FALSE)</f>
        <v>1.38271604938272</v>
      </c>
      <c r="I122">
        <f>VLOOKUP(C122,away!$B$2:$E$405,3,FALSE)</f>
        <v>1.2</v>
      </c>
      <c r="J122">
        <f>VLOOKUP(B122,home!$B$2:$E$405,4,FALSE)</f>
        <v>0.95</v>
      </c>
      <c r="K122" s="3">
        <f t="shared" si="224"/>
        <v>1.7188888888888909</v>
      </c>
      <c r="L122" s="3">
        <f t="shared" si="225"/>
        <v>1.5762962962963005</v>
      </c>
      <c r="M122" s="5">
        <f t="shared" si="226"/>
        <v>3.7061181229970999E-2</v>
      </c>
      <c r="N122" s="5">
        <f t="shared" si="227"/>
        <v>6.370405262529466E-2</v>
      </c>
      <c r="O122" s="5">
        <f t="shared" si="228"/>
        <v>5.8419402709169246E-2</v>
      </c>
      <c r="P122" s="5">
        <f t="shared" si="229"/>
        <v>0.10041646221231659</v>
      </c>
      <c r="Q122" s="5">
        <f t="shared" si="230"/>
        <v>5.4750094117406098E-2</v>
      </c>
      <c r="R122" s="5">
        <f t="shared" si="231"/>
        <v>4.6043144061152785E-2</v>
      </c>
      <c r="S122" s="5">
        <f t="shared" si="232"/>
        <v>6.8019053552745484E-2</v>
      </c>
      <c r="T122" s="5">
        <f t="shared" si="233"/>
        <v>8.6302370579141099E-2</v>
      </c>
      <c r="U122" s="5">
        <f t="shared" si="234"/>
        <v>7.9143048736226046E-2</v>
      </c>
      <c r="V122" s="5">
        <f t="shared" si="235"/>
        <v>2.0477349117557917E-2</v>
      </c>
      <c r="W122" s="5">
        <f t="shared" si="236"/>
        <v>3.136977614801012E-2</v>
      </c>
      <c r="X122" s="5">
        <f t="shared" si="237"/>
        <v>4.9448061957752379E-2</v>
      </c>
      <c r="Y122" s="5">
        <f t="shared" si="238"/>
        <v>3.8972398461517545E-2</v>
      </c>
      <c r="Z122" s="5">
        <f t="shared" si="239"/>
        <v>2.4192545817810718E-2</v>
      </c>
      <c r="AA122" s="5">
        <f t="shared" si="240"/>
        <v>4.1584298200170247E-2</v>
      </c>
      <c r="AB122" s="5">
        <f t="shared" si="241"/>
        <v>3.5739394064257475E-2</v>
      </c>
      <c r="AC122" s="5">
        <f t="shared" si="242"/>
        <v>3.467683175544588E-3</v>
      </c>
      <c r="AD122" s="5">
        <f t="shared" si="243"/>
        <v>1.348028991693659E-2</v>
      </c>
      <c r="AE122" s="5">
        <f t="shared" si="244"/>
        <v>2.1248931069067507E-2</v>
      </c>
      <c r="AF122" s="5">
        <f t="shared" si="245"/>
        <v>1.6747305672213254E-2</v>
      </c>
      <c r="AG122" s="5">
        <f t="shared" si="246"/>
        <v>8.7995719680172609E-3</v>
      </c>
      <c r="AH122" s="5">
        <f t="shared" si="247"/>
        <v>9.5336550926483944E-3</v>
      </c>
      <c r="AI122" s="5">
        <f t="shared" si="248"/>
        <v>1.6387293809252315E-2</v>
      </c>
      <c r="AJ122" s="5">
        <f t="shared" si="249"/>
        <v>1.4083968623840757E-2</v>
      </c>
      <c r="AK122" s="5">
        <f t="shared" si="250"/>
        <v>8.0695923929932131E-3</v>
      </c>
      <c r="AL122" s="5">
        <f t="shared" si="251"/>
        <v>3.7582447726168305E-4</v>
      </c>
      <c r="AM122" s="5">
        <f t="shared" si="252"/>
        <v>4.6342241114446462E-3</v>
      </c>
      <c r="AN122" s="5">
        <f t="shared" si="253"/>
        <v>7.3049103030772096E-3</v>
      </c>
      <c r="AO122" s="5">
        <f t="shared" si="254"/>
        <v>5.7573515277586466E-3</v>
      </c>
      <c r="AP122" s="5">
        <f t="shared" si="255"/>
        <v>3.0250972965606012E-3</v>
      </c>
      <c r="AQ122" s="5">
        <f t="shared" si="256"/>
        <v>1.1921124161261064E-3</v>
      </c>
      <c r="AR122" s="5">
        <f t="shared" si="257"/>
        <v>3.0055730425416045E-3</v>
      </c>
      <c r="AS122" s="5">
        <f t="shared" si="258"/>
        <v>5.1662461075687414E-3</v>
      </c>
      <c r="AT122" s="5">
        <f t="shared" si="259"/>
        <v>4.4401015157826971E-3</v>
      </c>
      <c r="AU122" s="5">
        <f t="shared" si="260"/>
        <v>2.5440137203391997E-3</v>
      </c>
      <c r="AV122" s="5">
        <f t="shared" si="261"/>
        <v>1.0932192292679853E-3</v>
      </c>
      <c r="AW122" s="5">
        <f t="shared" si="262"/>
        <v>2.8285784004049027E-5</v>
      </c>
      <c r="AX122" s="5">
        <f t="shared" si="263"/>
        <v>1.3276193889638678E-3</v>
      </c>
      <c r="AY122" s="5">
        <f t="shared" si="264"/>
        <v>2.0927215257149022E-3</v>
      </c>
      <c r="AZ122" s="5">
        <f t="shared" si="265"/>
        <v>1.6493745950819721E-3</v>
      </c>
      <c r="BA122" s="5">
        <f t="shared" si="266"/>
        <v>8.6663435514430776E-4</v>
      </c>
      <c r="BB122" s="5">
        <f t="shared" si="267"/>
        <v>3.4151813106427615E-4</v>
      </c>
      <c r="BC122" s="5">
        <f t="shared" si="268"/>
        <v>1.0766675302293057E-4</v>
      </c>
      <c r="BD122" s="5">
        <f t="shared" si="269"/>
        <v>7.8961227586772328E-4</v>
      </c>
      <c r="BE122" s="5">
        <f t="shared" si="270"/>
        <v>1.3572557675192991E-3</v>
      </c>
      <c r="BF122" s="5">
        <f t="shared" si="271"/>
        <v>1.1664859290846437E-3</v>
      </c>
      <c r="BG122" s="5">
        <f t="shared" si="272"/>
        <v>6.683532341829429E-4</v>
      </c>
      <c r="BH122" s="5">
        <f t="shared" si="273"/>
        <v>2.8720623702250392E-4</v>
      </c>
      <c r="BI122" s="5">
        <f t="shared" si="274"/>
        <v>9.8735121927514128E-5</v>
      </c>
      <c r="BJ122" s="8">
        <f t="shared" si="275"/>
        <v>0.41312208291931596</v>
      </c>
      <c r="BK122" s="8">
        <f t="shared" si="276"/>
        <v>0.23191027529111213</v>
      </c>
      <c r="BL122" s="8">
        <f t="shared" si="277"/>
        <v>0.32962059987081532</v>
      </c>
      <c r="BM122" s="8">
        <f t="shared" si="278"/>
        <v>0.63638673120203315</v>
      </c>
      <c r="BN122" s="8">
        <f t="shared" si="279"/>
        <v>0.36039433695531042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1.55</v>
      </c>
      <c r="F123">
        <f>VLOOKUP(B123,home!$B$2:$E$405,3,FALSE)</f>
        <v>1.1399999999999999</v>
      </c>
      <c r="G123">
        <f>VLOOKUP(C123,away!$B$2:$E$405,4,FALSE)</f>
        <v>1.04</v>
      </c>
      <c r="H123">
        <f>VLOOKUP(A123,away!$A$2:$E$405,3,FALSE)</f>
        <v>1.25416666666667</v>
      </c>
      <c r="I123">
        <f>VLOOKUP(C123,away!$B$2:$E$405,3,FALSE)</f>
        <v>0.99</v>
      </c>
      <c r="J123">
        <f>VLOOKUP(B123,home!$B$2:$E$405,4,FALSE)</f>
        <v>0.92</v>
      </c>
      <c r="K123" s="3">
        <f t="shared" si="224"/>
        <v>1.83768</v>
      </c>
      <c r="L123" s="3">
        <f t="shared" si="225"/>
        <v>1.1422950000000032</v>
      </c>
      <c r="M123" s="5">
        <f t="shared" si="226"/>
        <v>5.0794103701617861E-2</v>
      </c>
      <c r="N123" s="5">
        <f t="shared" si="227"/>
        <v>9.3343308490389118E-2</v>
      </c>
      <c r="O123" s="5">
        <f t="shared" si="228"/>
        <v>5.8021850687839729E-2</v>
      </c>
      <c r="P123" s="5">
        <f t="shared" si="229"/>
        <v>0.10662559457202932</v>
      </c>
      <c r="Q123" s="5">
        <f t="shared" si="230"/>
        <v>8.576756557330914E-2</v>
      </c>
      <c r="R123" s="5">
        <f t="shared" si="231"/>
        <v>3.313903496573304E-2</v>
      </c>
      <c r="S123" s="5">
        <f t="shared" si="232"/>
        <v>5.5956383661302067E-2</v>
      </c>
      <c r="T123" s="5">
        <f t="shared" si="233"/>
        <v>9.7971861316563408E-2</v>
      </c>
      <c r="U123" s="5">
        <f t="shared" si="234"/>
        <v>6.0898941775828289E-2</v>
      </c>
      <c r="V123" s="5">
        <f t="shared" si="235"/>
        <v>1.3051345734132877E-2</v>
      </c>
      <c r="W123" s="5">
        <f t="shared" si="236"/>
        <v>5.253777996758624E-2</v>
      </c>
      <c r="X123" s="5">
        <f t="shared" si="237"/>
        <v>6.0013643368074084E-2</v>
      </c>
      <c r="Y123" s="5">
        <f t="shared" si="238"/>
        <v>3.4276642375567191E-2</v>
      </c>
      <c r="Z123" s="5">
        <f t="shared" si="239"/>
        <v>1.2618184648727375E-2</v>
      </c>
      <c r="AA123" s="5">
        <f t="shared" si="240"/>
        <v>2.3188185565273321E-2</v>
      </c>
      <c r="AB123" s="5">
        <f t="shared" si="241"/>
        <v>2.1306232424795738E-2</v>
      </c>
      <c r="AC123" s="5">
        <f t="shared" si="242"/>
        <v>1.7123142715562774E-3</v>
      </c>
      <c r="AD123" s="5">
        <f t="shared" si="243"/>
        <v>2.4136906872708475E-2</v>
      </c>
      <c r="AE123" s="5">
        <f t="shared" si="244"/>
        <v>2.7571468036160597E-2</v>
      </c>
      <c r="AF123" s="5">
        <f t="shared" si="245"/>
        <v>1.574737504018308E-2</v>
      </c>
      <c r="AG123" s="5">
        <f t="shared" si="246"/>
        <v>5.9960492571753269E-3</v>
      </c>
      <c r="AH123" s="5">
        <f t="shared" si="247"/>
        <v>3.6034223083295188E-3</v>
      </c>
      <c r="AI123" s="5">
        <f t="shared" si="248"/>
        <v>6.6219371075709908E-3</v>
      </c>
      <c r="AJ123" s="5">
        <f t="shared" si="249"/>
        <v>6.0845006919205292E-3</v>
      </c>
      <c r="AK123" s="5">
        <f t="shared" si="250"/>
        <v>3.7271217438428392E-3</v>
      </c>
      <c r="AL123" s="5">
        <f t="shared" si="251"/>
        <v>1.437777332356348E-4</v>
      </c>
      <c r="AM123" s="5">
        <f t="shared" si="252"/>
        <v>8.8711822043677901E-3</v>
      </c>
      <c r="AN123" s="5">
        <f t="shared" si="253"/>
        <v>1.0133507076138332E-2</v>
      </c>
      <c r="AO123" s="5">
        <f t="shared" si="254"/>
        <v>5.7877272327687343E-3</v>
      </c>
      <c r="AP123" s="5">
        <f t="shared" si="255"/>
        <v>2.2037639597851932E-3</v>
      </c>
      <c r="AQ123" s="5">
        <f t="shared" si="256"/>
        <v>6.2933713811070852E-4</v>
      </c>
      <c r="AR123" s="5">
        <f t="shared" si="257"/>
        <v>8.2323425713865602E-4</v>
      </c>
      <c r="AS123" s="5">
        <f t="shared" si="258"/>
        <v>1.5128411296585654E-3</v>
      </c>
      <c r="AT123" s="5">
        <f t="shared" si="259"/>
        <v>1.3900589435754762E-3</v>
      </c>
      <c r="AU123" s="5">
        <f t="shared" si="260"/>
        <v>8.5149450647659369E-4</v>
      </c>
      <c r="AV123" s="5">
        <f t="shared" si="261"/>
        <v>3.9119360616547672E-4</v>
      </c>
      <c r="AW123" s="5">
        <f t="shared" si="262"/>
        <v>8.3837302491097414E-6</v>
      </c>
      <c r="AX123" s="5">
        <f t="shared" si="263"/>
        <v>2.7170656855537642E-3</v>
      </c>
      <c r="AY123" s="5">
        <f t="shared" si="264"/>
        <v>3.1036905472796453E-3</v>
      </c>
      <c r="AZ123" s="5">
        <f t="shared" si="265"/>
        <v>1.7726650968524064E-3</v>
      </c>
      <c r="BA123" s="5">
        <f t="shared" si="266"/>
        <v>6.7496882560300834E-4</v>
      </c>
      <c r="BB123" s="5">
        <f t="shared" si="267"/>
        <v>1.9275337866054762E-4</v>
      </c>
      <c r="BC123" s="5">
        <f t="shared" si="268"/>
        <v>4.4036244135410181E-5</v>
      </c>
      <c r="BD123" s="5">
        <f t="shared" si="269"/>
        <v>1.5672939595970039E-4</v>
      </c>
      <c r="BE123" s="5">
        <f t="shared" si="270"/>
        <v>2.8801847636722222E-4</v>
      </c>
      <c r="BF123" s="5">
        <f t="shared" si="271"/>
        <v>2.6464289682525847E-4</v>
      </c>
      <c r="BG123" s="5">
        <f t="shared" si="272"/>
        <v>1.6210965287928033E-4</v>
      </c>
      <c r="BH123" s="5">
        <f t="shared" si="273"/>
        <v>7.4476416725798979E-5</v>
      </c>
      <c r="BI123" s="5">
        <f t="shared" si="274"/>
        <v>2.7372764297733278E-5</v>
      </c>
      <c r="BJ123" s="8">
        <f t="shared" si="275"/>
        <v>0.53349329768697229</v>
      </c>
      <c r="BK123" s="8">
        <f t="shared" si="276"/>
        <v>0.23138721022115369</v>
      </c>
      <c r="BL123" s="8">
        <f t="shared" si="277"/>
        <v>0.22253339931720378</v>
      </c>
      <c r="BM123" s="8">
        <f t="shared" si="278"/>
        <v>0.56924532706610831</v>
      </c>
      <c r="BN123" s="8">
        <f t="shared" si="279"/>
        <v>0.42769145799091818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1.55</v>
      </c>
      <c r="F124">
        <f>VLOOKUP(B124,home!$B$2:$E$405,3,FALSE)</f>
        <v>1.02</v>
      </c>
      <c r="G124">
        <f>VLOOKUP(C124,away!$B$2:$E$405,4,FALSE)</f>
        <v>0.86</v>
      </c>
      <c r="H124">
        <f>VLOOKUP(A124,away!$A$2:$E$405,3,FALSE)</f>
        <v>1.25416666666667</v>
      </c>
      <c r="I124">
        <f>VLOOKUP(C124,away!$B$2:$E$405,3,FALSE)</f>
        <v>0.48</v>
      </c>
      <c r="J124">
        <f>VLOOKUP(B124,home!$B$2:$E$405,4,FALSE)</f>
        <v>0.93</v>
      </c>
      <c r="K124" s="3">
        <f t="shared" si="224"/>
        <v>1.3596600000000001</v>
      </c>
      <c r="L124" s="3">
        <f t="shared" si="225"/>
        <v>0.55986000000000147</v>
      </c>
      <c r="M124" s="5">
        <f t="shared" si="226"/>
        <v>0.14667735036399709</v>
      </c>
      <c r="N124" s="5">
        <f t="shared" si="227"/>
        <v>0.19943132619591228</v>
      </c>
      <c r="O124" s="5">
        <f t="shared" si="228"/>
        <v>8.2118781374787633E-2</v>
      </c>
      <c r="P124" s="5">
        <f t="shared" si="229"/>
        <v>0.11165362228404375</v>
      </c>
      <c r="Q124" s="5">
        <f t="shared" si="230"/>
        <v>0.13557939848776707</v>
      </c>
      <c r="R124" s="5">
        <f t="shared" si="231"/>
        <v>2.298751047024436E-2</v>
      </c>
      <c r="S124" s="5">
        <f t="shared" si="232"/>
        <v>2.1248221586718654E-2</v>
      </c>
      <c r="T124" s="5">
        <f t="shared" si="233"/>
        <v>7.5905482037361485E-2</v>
      </c>
      <c r="U124" s="5">
        <f t="shared" si="234"/>
        <v>3.1255198485972448E-2</v>
      </c>
      <c r="V124" s="5">
        <f t="shared" si="235"/>
        <v>1.7971728054533445E-3</v>
      </c>
      <c r="W124" s="5">
        <f t="shared" si="236"/>
        <v>6.1447294982625807E-2</v>
      </c>
      <c r="X124" s="5">
        <f t="shared" si="237"/>
        <v>3.4401882568972975E-2</v>
      </c>
      <c r="Y124" s="5">
        <f t="shared" si="238"/>
        <v>9.6301189875326303E-3</v>
      </c>
      <c r="Z124" s="5">
        <f t="shared" si="239"/>
        <v>4.289929203957015E-3</v>
      </c>
      <c r="AA124" s="5">
        <f t="shared" si="240"/>
        <v>5.8328451414521951E-3</v>
      </c>
      <c r="AB124" s="5">
        <f t="shared" si="241"/>
        <v>3.9653431125134461E-3</v>
      </c>
      <c r="AC124" s="5">
        <f t="shared" si="242"/>
        <v>8.5502658173398739E-5</v>
      </c>
      <c r="AD124" s="5">
        <f t="shared" si="243"/>
        <v>2.0886857274019257E-2</v>
      </c>
      <c r="AE124" s="5">
        <f t="shared" si="244"/>
        <v>1.1693715913432453E-2</v>
      </c>
      <c r="AF124" s="5">
        <f t="shared" si="245"/>
        <v>3.2734218956471548E-3</v>
      </c>
      <c r="AG124" s="5">
        <f t="shared" si="246"/>
        <v>6.1088599416567375E-4</v>
      </c>
      <c r="AH124" s="5">
        <f t="shared" si="247"/>
        <v>6.0043994103184503E-4</v>
      </c>
      <c r="AI124" s="5">
        <f t="shared" si="248"/>
        <v>8.1639417022335843E-4</v>
      </c>
      <c r="AJ124" s="5">
        <f t="shared" si="249"/>
        <v>5.5500924874294592E-4</v>
      </c>
      <c r="AK124" s="5">
        <f t="shared" si="250"/>
        <v>2.51541291715278E-4</v>
      </c>
      <c r="AL124" s="5">
        <f t="shared" si="251"/>
        <v>2.6034507649021895E-6</v>
      </c>
      <c r="AM124" s="5">
        <f t="shared" si="252"/>
        <v>5.6798048722386026E-3</v>
      </c>
      <c r="AN124" s="5">
        <f t="shared" si="253"/>
        <v>3.1798955557715124E-3</v>
      </c>
      <c r="AO124" s="5">
        <f t="shared" si="254"/>
        <v>8.9014816292712177E-4</v>
      </c>
      <c r="AP124" s="5">
        <f t="shared" si="255"/>
        <v>1.6611945016545992E-4</v>
      </c>
      <c r="AQ124" s="5">
        <f t="shared" si="256"/>
        <v>2.3250908842408655E-5</v>
      </c>
      <c r="AR124" s="5">
        <f t="shared" si="257"/>
        <v>6.7232461077217946E-5</v>
      </c>
      <c r="AS124" s="5">
        <f t="shared" si="258"/>
        <v>9.141328802825015E-5</v>
      </c>
      <c r="AT124" s="5">
        <f t="shared" si="259"/>
        <v>6.2145495600245313E-5</v>
      </c>
      <c r="AU124" s="5">
        <f t="shared" si="260"/>
        <v>2.8165581515943186E-5</v>
      </c>
      <c r="AV124" s="5">
        <f t="shared" si="261"/>
        <v>9.5739036409918303E-6</v>
      </c>
      <c r="AW124" s="5">
        <f t="shared" si="262"/>
        <v>5.5049912011735944E-8</v>
      </c>
      <c r="AX124" s="5">
        <f t="shared" si="263"/>
        <v>1.2871005820979894E-3</v>
      </c>
      <c r="AY124" s="5">
        <f t="shared" si="264"/>
        <v>7.2059613189338228E-4</v>
      </c>
      <c r="AZ124" s="5">
        <f t="shared" si="265"/>
        <v>2.0171647520091503E-4</v>
      </c>
      <c r="BA124" s="5">
        <f t="shared" si="266"/>
        <v>3.7644328601994865E-5</v>
      </c>
      <c r="BB124" s="5">
        <f t="shared" si="267"/>
        <v>5.2688884527782248E-6</v>
      </c>
      <c r="BC124" s="5">
        <f t="shared" si="268"/>
        <v>5.8996797783448506E-7</v>
      </c>
      <c r="BD124" s="5">
        <f t="shared" si="269"/>
        <v>6.2734609431152232E-6</v>
      </c>
      <c r="BE124" s="5">
        <f t="shared" si="270"/>
        <v>8.5297739059160438E-6</v>
      </c>
      <c r="BF124" s="5">
        <f t="shared" si="271"/>
        <v>5.7987961944589062E-6</v>
      </c>
      <c r="BG124" s="5">
        <f t="shared" si="272"/>
        <v>2.6281304112526659E-6</v>
      </c>
      <c r="BH124" s="5">
        <f t="shared" si="273"/>
        <v>8.9334094874095009E-7</v>
      </c>
      <c r="BI124" s="5">
        <f t="shared" si="274"/>
        <v>2.4292799087302397E-7</v>
      </c>
      <c r="BJ124" s="8">
        <f t="shared" si="275"/>
        <v>0.56505251966160674</v>
      </c>
      <c r="BK124" s="8">
        <f t="shared" si="276"/>
        <v>0.28218506928104453</v>
      </c>
      <c r="BL124" s="8">
        <f t="shared" si="277"/>
        <v>0.14866596039694049</v>
      </c>
      <c r="BM124" s="8">
        <f t="shared" si="278"/>
        <v>0.3010249482848153</v>
      </c>
      <c r="BN124" s="8">
        <f t="shared" si="279"/>
        <v>0.69844798917675233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1.55</v>
      </c>
      <c r="F125">
        <f>VLOOKUP(B125,home!$B$2:$E$405,3,FALSE)</f>
        <v>1.1399999999999999</v>
      </c>
      <c r="G125">
        <f>VLOOKUP(C125,away!$B$2:$E$405,4,FALSE)</f>
        <v>0.79</v>
      </c>
      <c r="H125">
        <f>VLOOKUP(A125,away!$A$2:$E$405,3,FALSE)</f>
        <v>1.25416666666667</v>
      </c>
      <c r="I125">
        <f>VLOOKUP(C125,away!$B$2:$E$405,3,FALSE)</f>
        <v>1.0900000000000001</v>
      </c>
      <c r="J125">
        <f>VLOOKUP(B125,home!$B$2:$E$405,4,FALSE)</f>
        <v>1.17</v>
      </c>
      <c r="K125" s="3">
        <f t="shared" si="224"/>
        <v>1.3959299999999999</v>
      </c>
      <c r="L125" s="3">
        <f t="shared" si="225"/>
        <v>1.5994387500000045</v>
      </c>
      <c r="M125" s="5">
        <f t="shared" si="226"/>
        <v>5.0018179481834055E-2</v>
      </c>
      <c r="N125" s="5">
        <f t="shared" si="227"/>
        <v>6.98218772840766E-2</v>
      </c>
      <c r="O125" s="5">
        <f t="shared" si="228"/>
        <v>8.0001014467700526E-2</v>
      </c>
      <c r="P125" s="5">
        <f t="shared" si="229"/>
        <v>0.11167581612589719</v>
      </c>
      <c r="Q125" s="5">
        <f t="shared" si="230"/>
        <v>4.8733226578580535E-2</v>
      </c>
      <c r="R125" s="5">
        <f t="shared" si="231"/>
        <v>6.3978361289475608E-2</v>
      </c>
      <c r="S125" s="5">
        <f t="shared" si="232"/>
        <v>6.2334775258637128E-2</v>
      </c>
      <c r="T125" s="5">
        <f t="shared" si="233"/>
        <v>7.7945811002311849E-2</v>
      </c>
      <c r="U125" s="5">
        <f t="shared" si="234"/>
        <v>8.9309313874817678E-2</v>
      </c>
      <c r="V125" s="5">
        <f t="shared" si="235"/>
        <v>1.5463903929305753E-2</v>
      </c>
      <c r="W125" s="5">
        <f t="shared" si="236"/>
        <v>2.2676057659279304E-2</v>
      </c>
      <c r="X125" s="5">
        <f t="shared" si="237"/>
        <v>3.6268965317485719E-2</v>
      </c>
      <c r="Y125" s="5">
        <f t="shared" si="238"/>
        <v>2.9004994275596437E-2</v>
      </c>
      <c r="Z125" s="5">
        <f t="shared" si="239"/>
        <v>3.4109823402629184E-2</v>
      </c>
      <c r="AA125" s="5">
        <f t="shared" si="240"/>
        <v>4.7614925782432149E-2</v>
      </c>
      <c r="AB125" s="5">
        <f t="shared" si="241"/>
        <v>3.3233551673735262E-2</v>
      </c>
      <c r="AC125" s="5">
        <f t="shared" si="242"/>
        <v>2.1578955262967102E-3</v>
      </c>
      <c r="AD125" s="5">
        <f t="shared" si="243"/>
        <v>7.9135472920794422E-3</v>
      </c>
      <c r="AE125" s="5">
        <f t="shared" si="244"/>
        <v>1.2657234188909464E-2</v>
      </c>
      <c r="AF125" s="5">
        <f t="shared" si="245"/>
        <v>1.0122235414783336E-2</v>
      </c>
      <c r="AG125" s="5">
        <f t="shared" si="246"/>
        <v>5.3966318530089463E-3</v>
      </c>
      <c r="AH125" s="5">
        <f t="shared" si="247"/>
        <v>1.3639143326455536E-2</v>
      </c>
      <c r="AI125" s="5">
        <f t="shared" si="248"/>
        <v>1.9039289343699074E-2</v>
      </c>
      <c r="AJ125" s="5">
        <f t="shared" si="249"/>
        <v>1.3288757586774926E-2</v>
      </c>
      <c r="AK125" s="5">
        <f t="shared" si="250"/>
        <v>6.1833917927022397E-3</v>
      </c>
      <c r="AL125" s="5">
        <f t="shared" si="251"/>
        <v>1.9271772504325503E-4</v>
      </c>
      <c r="AM125" s="5">
        <f t="shared" si="252"/>
        <v>2.2093516142864885E-3</v>
      </c>
      <c r="AN125" s="5">
        <f t="shared" si="253"/>
        <v>3.5337225842648735E-3</v>
      </c>
      <c r="AO125" s="5">
        <f t="shared" si="254"/>
        <v>2.8259864165116975E-3</v>
      </c>
      <c r="AP125" s="5">
        <f t="shared" si="255"/>
        <v>1.506664060514154E-3</v>
      </c>
      <c r="AQ125" s="5">
        <f t="shared" si="256"/>
        <v>6.0245422040467258E-4</v>
      </c>
      <c r="AR125" s="5">
        <f t="shared" si="257"/>
        <v>4.3629948706273821E-3</v>
      </c>
      <c r="AS125" s="5">
        <f t="shared" si="258"/>
        <v>6.0904354297548801E-3</v>
      </c>
      <c r="AT125" s="5">
        <f t="shared" si="259"/>
        <v>4.2509107647288654E-3</v>
      </c>
      <c r="AU125" s="5">
        <f t="shared" si="260"/>
        <v>1.9779912879359881E-3</v>
      </c>
      <c r="AV125" s="5">
        <f t="shared" si="261"/>
        <v>6.9028434464212126E-4</v>
      </c>
      <c r="AW125" s="5">
        <f t="shared" si="262"/>
        <v>1.1952270515045826E-5</v>
      </c>
      <c r="AX125" s="5">
        <f t="shared" si="263"/>
        <v>5.1401669982182371E-4</v>
      </c>
      <c r="AY125" s="5">
        <f t="shared" si="264"/>
        <v>8.2213822784214536E-4</v>
      </c>
      <c r="AZ125" s="5">
        <f t="shared" si="265"/>
        <v>6.5747986973352997E-4</v>
      </c>
      <c r="BA125" s="5">
        <f t="shared" si="266"/>
        <v>3.5053292699892101E-4</v>
      </c>
      <c r="BB125" s="5">
        <f t="shared" si="267"/>
        <v>1.401639866482493E-4</v>
      </c>
      <c r="BC125" s="5">
        <f t="shared" si="268"/>
        <v>4.4836742319938566E-5</v>
      </c>
      <c r="BD125" s="5">
        <f t="shared" si="269"/>
        <v>1.1630571770221171E-3</v>
      </c>
      <c r="BE125" s="5">
        <f t="shared" si="270"/>
        <v>1.6235464051204836E-3</v>
      </c>
      <c r="BF125" s="5">
        <f t="shared" si="271"/>
        <v>1.1331785666499185E-3</v>
      </c>
      <c r="BG125" s="5">
        <f t="shared" si="272"/>
        <v>5.2727931884787352E-4</v>
      </c>
      <c r="BH125" s="5">
        <f t="shared" si="273"/>
        <v>1.8401125488982809E-4</v>
      </c>
      <c r="BI125" s="5">
        <f t="shared" si="274"/>
        <v>5.1373366207671478E-5</v>
      </c>
      <c r="BJ125" s="8">
        <f t="shared" si="275"/>
        <v>0.33374792821545807</v>
      </c>
      <c r="BK125" s="8">
        <f t="shared" si="276"/>
        <v>0.24266542627485621</v>
      </c>
      <c r="BL125" s="8">
        <f t="shared" si="277"/>
        <v>0.38834281192422015</v>
      </c>
      <c r="BM125" s="8">
        <f t="shared" si="278"/>
        <v>0.57382732863227226</v>
      </c>
      <c r="BN125" s="8">
        <f t="shared" si="279"/>
        <v>0.42422847522756446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1.34</v>
      </c>
      <c r="F126">
        <f>VLOOKUP(B126,home!$B$2:$E$405,3,FALSE)</f>
        <v>1.68</v>
      </c>
      <c r="G126">
        <f>VLOOKUP(C126,away!$B$2:$E$405,4,FALSE)</f>
        <v>1.49</v>
      </c>
      <c r="H126">
        <f>VLOOKUP(A126,away!$A$2:$E$405,3,FALSE)</f>
        <v>1.31666666666667</v>
      </c>
      <c r="I126">
        <f>VLOOKUP(C126,away!$B$2:$E$405,3,FALSE)</f>
        <v>1.29</v>
      </c>
      <c r="J126">
        <f>VLOOKUP(B126,home!$B$2:$E$405,4,FALSE)</f>
        <v>0.62</v>
      </c>
      <c r="K126" s="3">
        <f t="shared" si="224"/>
        <v>3.3542879999999999</v>
      </c>
      <c r="L126" s="3">
        <f t="shared" si="225"/>
        <v>1.0530700000000026</v>
      </c>
      <c r="M126" s="5">
        <f t="shared" si="226"/>
        <v>1.2187334771016469E-2</v>
      </c>
      <c r="N126" s="5">
        <f t="shared" si="227"/>
        <v>4.087983077440329E-2</v>
      </c>
      <c r="O126" s="5">
        <f t="shared" si="228"/>
        <v>1.2834116627314344E-2</v>
      </c>
      <c r="P126" s="5">
        <f t="shared" si="229"/>
        <v>4.3049323393600979E-2</v>
      </c>
      <c r="Q126" s="5">
        <f t="shared" si="230"/>
        <v>6.8561362904305839E-2</v>
      </c>
      <c r="R126" s="5">
        <f t="shared" si="231"/>
        <v>6.7576115983629748E-3</v>
      </c>
      <c r="S126" s="5">
        <f t="shared" si="232"/>
        <v>3.801578194631542E-2</v>
      </c>
      <c r="T126" s="5">
        <f t="shared" si="233"/>
        <v>7.2199914433637519E-2</v>
      </c>
      <c r="U126" s="5">
        <f t="shared" si="234"/>
        <v>2.2666975493049746E-2</v>
      </c>
      <c r="V126" s="5">
        <f t="shared" si="235"/>
        <v>1.4920349889784764E-2</v>
      </c>
      <c r="W126" s="5">
        <f t="shared" si="236"/>
        <v>7.6658185617852745E-2</v>
      </c>
      <c r="X126" s="5">
        <f t="shared" si="237"/>
        <v>8.0726435528592377E-2</v>
      </c>
      <c r="Y126" s="5">
        <f t="shared" si="238"/>
        <v>4.2505293731047493E-2</v>
      </c>
      <c r="Z126" s="5">
        <f t="shared" si="239"/>
        <v>2.3720793486293719E-3</v>
      </c>
      <c r="AA126" s="5">
        <f t="shared" si="240"/>
        <v>7.9566372941553172E-3</v>
      </c>
      <c r="AB126" s="5">
        <f t="shared" si="241"/>
        <v>1.3344426498068827E-2</v>
      </c>
      <c r="AC126" s="5">
        <f t="shared" si="242"/>
        <v>3.2939470545610317E-3</v>
      </c>
      <c r="AD126" s="5">
        <f t="shared" si="243"/>
        <v>6.4283408029934014E-2</v>
      </c>
      <c r="AE126" s="5">
        <f t="shared" si="244"/>
        <v>6.7694928494082776E-2</v>
      </c>
      <c r="AF126" s="5">
        <f t="shared" si="245"/>
        <v>3.5643749174631957E-2</v>
      </c>
      <c r="AG126" s="5">
        <f t="shared" si="246"/>
        <v>1.2511787647776591E-2</v>
      </c>
      <c r="AH126" s="5">
        <f t="shared" si="247"/>
        <v>6.2449139991528461E-4</v>
      </c>
      <c r="AI126" s="5">
        <f t="shared" si="248"/>
        <v>2.0947240088390402E-3</v>
      </c>
      <c r="AJ126" s="5">
        <f t="shared" si="249"/>
        <v>3.5131538030803433E-3</v>
      </c>
      <c r="AK126" s="5">
        <f t="shared" si="250"/>
        <v>3.92804321460892E-3</v>
      </c>
      <c r="AL126" s="5">
        <f t="shared" si="251"/>
        <v>4.6540837568662417E-4</v>
      </c>
      <c r="AM126" s="5">
        <f t="shared" si="252"/>
        <v>4.3125012830782246E-2</v>
      </c>
      <c r="AN126" s="5">
        <f t="shared" si="253"/>
        <v>4.5413657261711968E-2</v>
      </c>
      <c r="AO126" s="5">
        <f t="shared" si="254"/>
        <v>2.391188002629557E-2</v>
      </c>
      <c r="AP126" s="5">
        <f t="shared" si="255"/>
        <v>8.3936278330970469E-3</v>
      </c>
      <c r="AQ126" s="5">
        <f t="shared" si="256"/>
        <v>2.2097694155498817E-3</v>
      </c>
      <c r="AR126" s="5">
        <f t="shared" si="257"/>
        <v>1.3152663170175812E-4</v>
      </c>
      <c r="AS126" s="5">
        <f t="shared" si="258"/>
        <v>4.4117820239762689E-4</v>
      </c>
      <c r="AT126" s="5">
        <f t="shared" si="259"/>
        <v>7.3991937508196561E-4</v>
      </c>
      <c r="AU126" s="5">
        <f t="shared" si="260"/>
        <v>8.2730089360164548E-4</v>
      </c>
      <c r="AV126" s="5">
        <f t="shared" si="261"/>
        <v>6.9375136494931908E-4</v>
      </c>
      <c r="AW126" s="5">
        <f t="shared" si="262"/>
        <v>4.5665612091624094E-5</v>
      </c>
      <c r="AX126" s="5">
        <f t="shared" si="263"/>
        <v>2.4108952173023154E-2</v>
      </c>
      <c r="AY126" s="5">
        <f t="shared" si="264"/>
        <v>2.5388414264845553E-2</v>
      </c>
      <c r="AZ126" s="5">
        <f t="shared" si="265"/>
        <v>1.3367888704940484E-2</v>
      </c>
      <c r="BA126" s="5">
        <f t="shared" si="266"/>
        <v>4.6924408528372374E-3</v>
      </c>
      <c r="BB126" s="5">
        <f t="shared" si="267"/>
        <v>1.2353671722243303E-3</v>
      </c>
      <c r="BC126" s="5">
        <f t="shared" si="268"/>
        <v>2.6018562161085585E-4</v>
      </c>
      <c r="BD126" s="5">
        <f t="shared" si="269"/>
        <v>2.3084458341028455E-5</v>
      </c>
      <c r="BE126" s="5">
        <f t="shared" si="270"/>
        <v>7.7431921599811654E-5</v>
      </c>
      <c r="BF126" s="5">
        <f t="shared" si="271"/>
        <v>1.2986448271959454E-4</v>
      </c>
      <c r="BG126" s="5">
        <f t="shared" si="272"/>
        <v>1.4520095867084776E-4</v>
      </c>
      <c r="BH126" s="5">
        <f t="shared" si="273"/>
        <v>1.2176145831453017E-4</v>
      </c>
      <c r="BI126" s="5">
        <f t="shared" si="274"/>
        <v>8.1684599697385717E-5</v>
      </c>
      <c r="BJ126" s="8">
        <f t="shared" si="275"/>
        <v>0.75377209249318278</v>
      </c>
      <c r="BK126" s="8">
        <f t="shared" si="276"/>
        <v>0.13732055969581083</v>
      </c>
      <c r="BL126" s="8">
        <f t="shared" si="277"/>
        <v>7.7132884284470307E-2</v>
      </c>
      <c r="BM126" s="8">
        <f t="shared" si="278"/>
        <v>0.76098528710033553</v>
      </c>
      <c r="BN126" s="8">
        <f t="shared" si="279"/>
        <v>0.18426958006900387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1.34</v>
      </c>
      <c r="F127">
        <f>VLOOKUP(B127,home!$B$2:$E$405,3,FALSE)</f>
        <v>1.0900000000000001</v>
      </c>
      <c r="G127">
        <f>VLOOKUP(C127,away!$B$2:$E$405,4,FALSE)</f>
        <v>0.6</v>
      </c>
      <c r="H127">
        <f>VLOOKUP(A127,away!$A$2:$E$405,3,FALSE)</f>
        <v>1.31666666666667</v>
      </c>
      <c r="I127">
        <f>VLOOKUP(C127,away!$B$2:$E$405,3,FALSE)</f>
        <v>0.95</v>
      </c>
      <c r="J127">
        <f>VLOOKUP(B127,home!$B$2:$E$405,4,FALSE)</f>
        <v>0.91</v>
      </c>
      <c r="K127" s="3">
        <f t="shared" si="224"/>
        <v>0.87636000000000003</v>
      </c>
      <c r="L127" s="3">
        <f t="shared" si="225"/>
        <v>1.138258333333336</v>
      </c>
      <c r="M127" s="5">
        <f t="shared" si="226"/>
        <v>0.13337129703149039</v>
      </c>
      <c r="N127" s="5">
        <f t="shared" si="227"/>
        <v>0.11688126986651691</v>
      </c>
      <c r="O127" s="5">
        <f t="shared" si="228"/>
        <v>0.15181099027356959</v>
      </c>
      <c r="P127" s="5">
        <f t="shared" si="229"/>
        <v>0.13304107943614543</v>
      </c>
      <c r="Q127" s="5">
        <f t="shared" si="230"/>
        <v>5.1215034830110383E-2</v>
      </c>
      <c r="R127" s="5">
        <f t="shared" si="231"/>
        <v>8.6400062385238299E-2</v>
      </c>
      <c r="S127" s="5">
        <f t="shared" si="232"/>
        <v>3.317791985886516E-2</v>
      </c>
      <c r="T127" s="5">
        <f t="shared" si="233"/>
        <v>5.8295940187330204E-2</v>
      </c>
      <c r="U127" s="5">
        <f t="shared" si="234"/>
        <v>7.5717558671927421E-2</v>
      </c>
      <c r="V127" s="5">
        <f t="shared" si="235"/>
        <v>3.6773081945869813E-3</v>
      </c>
      <c r="W127" s="5">
        <f t="shared" si="236"/>
        <v>1.4960935974571845E-2</v>
      </c>
      <c r="X127" s="5">
        <f t="shared" si="237"/>
        <v>1.7029410047522901E-2</v>
      </c>
      <c r="Y127" s="5">
        <f t="shared" si="238"/>
        <v>9.6919339491716907E-3</v>
      </c>
      <c r="Z127" s="5">
        <f t="shared" si="239"/>
        <v>3.2781863670172523E-2</v>
      </c>
      <c r="AA127" s="5">
        <f t="shared" si="240"/>
        <v>2.8728714045992393E-2</v>
      </c>
      <c r="AB127" s="5">
        <f t="shared" si="241"/>
        <v>1.2588347920672947E-2</v>
      </c>
      <c r="AC127" s="5">
        <f t="shared" si="242"/>
        <v>2.2926271549629333E-4</v>
      </c>
      <c r="AD127" s="5">
        <f t="shared" si="243"/>
        <v>3.2777914626689456E-3</v>
      </c>
      <c r="AE127" s="5">
        <f t="shared" si="244"/>
        <v>3.730973447311792E-3</v>
      </c>
      <c r="AF127" s="5">
        <f t="shared" si="245"/>
        <v>2.1234058089240255E-3</v>
      </c>
      <c r="AG127" s="5">
        <f t="shared" si="246"/>
        <v>8.0566145235206168E-4</v>
      </c>
      <c r="AH127" s="5">
        <f t="shared" si="247"/>
        <v>9.3285573761928108E-3</v>
      </c>
      <c r="AI127" s="5">
        <f t="shared" si="248"/>
        <v>8.1751745422003301E-3</v>
      </c>
      <c r="AJ127" s="5">
        <f t="shared" si="249"/>
        <v>3.5821979809013411E-3</v>
      </c>
      <c r="AK127" s="5">
        <f t="shared" si="250"/>
        <v>1.0464316741808997E-3</v>
      </c>
      <c r="AL127" s="5">
        <f t="shared" si="251"/>
        <v>9.1478031099561258E-6</v>
      </c>
      <c r="AM127" s="5">
        <f t="shared" si="252"/>
        <v>5.7450506524491158E-4</v>
      </c>
      <c r="AN127" s="5">
        <f t="shared" si="253"/>
        <v>6.5393517805723261E-4</v>
      </c>
      <c r="AO127" s="5">
        <f t="shared" si="254"/>
        <v>3.7217358294173194E-4</v>
      </c>
      <c r="AP127" s="5">
        <f t="shared" si="255"/>
        <v>1.412098940766506E-4</v>
      </c>
      <c r="AQ127" s="5">
        <f t="shared" si="256"/>
        <v>4.0183334670466339E-5</v>
      </c>
      <c r="AR127" s="5">
        <f t="shared" si="257"/>
        <v>2.1236616342859235E-3</v>
      </c>
      <c r="AS127" s="5">
        <f t="shared" si="258"/>
        <v>1.8610921098228116E-3</v>
      </c>
      <c r="AT127" s="5">
        <f t="shared" si="259"/>
        <v>8.154933406821596E-4</v>
      </c>
      <c r="AU127" s="5">
        <f t="shared" si="260"/>
        <v>2.3822191468007248E-4</v>
      </c>
      <c r="AV127" s="5">
        <f t="shared" si="261"/>
        <v>5.2192039287257073E-5</v>
      </c>
      <c r="AW127" s="5">
        <f t="shared" si="262"/>
        <v>2.5347649492348678E-7</v>
      </c>
      <c r="AX127" s="5">
        <f t="shared" si="263"/>
        <v>8.3912209829671764E-5</v>
      </c>
      <c r="AY127" s="5">
        <f t="shared" si="264"/>
        <v>9.5513772107039361E-5</v>
      </c>
      <c r="AZ127" s="5">
        <f t="shared" si="265"/>
        <v>5.435967352446935E-5</v>
      </c>
      <c r="BA127" s="5">
        <f t="shared" si="266"/>
        <v>2.0625117128835581E-5</v>
      </c>
      <c r="BB127" s="5">
        <f t="shared" si="267"/>
        <v>5.8691778619683108E-6</v>
      </c>
      <c r="BC127" s="5">
        <f t="shared" si="268"/>
        <v>1.3361281222401912E-6</v>
      </c>
      <c r="BD127" s="5">
        <f t="shared" si="269"/>
        <v>4.0287925873437412E-4</v>
      </c>
      <c r="BE127" s="5">
        <f t="shared" si="270"/>
        <v>3.5306726718445608E-4</v>
      </c>
      <c r="BF127" s="5">
        <f t="shared" si="271"/>
        <v>1.5470701513488496E-4</v>
      </c>
      <c r="BG127" s="5">
        <f t="shared" si="272"/>
        <v>4.5193013261202601E-5</v>
      </c>
      <c r="BH127" s="5">
        <f t="shared" si="273"/>
        <v>9.9013372753968766E-6</v>
      </c>
      <c r="BI127" s="5">
        <f t="shared" si="274"/>
        <v>1.735427186933362E-6</v>
      </c>
      <c r="BJ127" s="8">
        <f t="shared" si="275"/>
        <v>0.28005598016004601</v>
      </c>
      <c r="BK127" s="8">
        <f t="shared" si="276"/>
        <v>0.30360152881180125</v>
      </c>
      <c r="BL127" s="8">
        <f t="shared" si="277"/>
        <v>0.3834361792284115</v>
      </c>
      <c r="BM127" s="8">
        <f t="shared" si="278"/>
        <v>0.32706055775174819</v>
      </c>
      <c r="BN127" s="8">
        <f t="shared" si="279"/>
        <v>0.67271973382307104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1.34</v>
      </c>
      <c r="F128">
        <f>VLOOKUP(B128,home!$B$2:$E$405,3,FALSE)</f>
        <v>0.75</v>
      </c>
      <c r="G128">
        <f>VLOOKUP(C128,away!$B$2:$E$405,4,FALSE)</f>
        <v>0.7</v>
      </c>
      <c r="H128">
        <f>VLOOKUP(A128,away!$A$2:$E$405,3,FALSE)</f>
        <v>1.31666666666667</v>
      </c>
      <c r="I128">
        <f>VLOOKUP(C128,away!$B$2:$E$405,3,FALSE)</f>
        <v>0.95</v>
      </c>
      <c r="J128">
        <f>VLOOKUP(B128,home!$B$2:$E$405,4,FALSE)</f>
        <v>1.06</v>
      </c>
      <c r="K128" s="3">
        <f t="shared" si="224"/>
        <v>0.70350000000000001</v>
      </c>
      <c r="L128" s="3">
        <f t="shared" si="225"/>
        <v>1.3258833333333366</v>
      </c>
      <c r="M128" s="5">
        <f t="shared" si="226"/>
        <v>0.13141653636365819</v>
      </c>
      <c r="N128" s="5">
        <f t="shared" si="227"/>
        <v>9.2451533331833535E-2</v>
      </c>
      <c r="O128" s="5">
        <f t="shared" si="228"/>
        <v>0.17424299528896878</v>
      </c>
      <c r="P128" s="5">
        <f t="shared" si="229"/>
        <v>0.12257994718578955</v>
      </c>
      <c r="Q128" s="5">
        <f t="shared" si="230"/>
        <v>3.2519826849472445E-2</v>
      </c>
      <c r="R128" s="5">
        <f t="shared" si="231"/>
        <v>0.11551294170186142</v>
      </c>
      <c r="S128" s="5">
        <f t="shared" si="232"/>
        <v>2.8584384940893534E-2</v>
      </c>
      <c r="T128" s="5">
        <f t="shared" si="233"/>
        <v>4.3117496422601466E-2</v>
      </c>
      <c r="U128" s="5">
        <f t="shared" si="234"/>
        <v>8.126335448725952E-2</v>
      </c>
      <c r="V128" s="5">
        <f t="shared" si="235"/>
        <v>2.9624822410282328E-3</v>
      </c>
      <c r="W128" s="5">
        <f t="shared" si="236"/>
        <v>7.625899396201289E-3</v>
      </c>
      <c r="X128" s="5">
        <f t="shared" si="237"/>
        <v>1.0111052911100045E-2</v>
      </c>
      <c r="Y128" s="5">
        <f t="shared" si="238"/>
        <v>6.7030382686395339E-3</v>
      </c>
      <c r="Z128" s="5">
        <f t="shared" si="239"/>
        <v>5.1052228062267779E-2</v>
      </c>
      <c r="AA128" s="5">
        <f t="shared" si="240"/>
        <v>3.5915242441805384E-2</v>
      </c>
      <c r="AB128" s="5">
        <f t="shared" si="241"/>
        <v>1.2633186528905042E-2</v>
      </c>
      <c r="AC128" s="5">
        <f t="shared" si="242"/>
        <v>1.7270510940456833E-4</v>
      </c>
      <c r="AD128" s="5">
        <f t="shared" si="243"/>
        <v>1.3412050563069017E-3</v>
      </c>
      <c r="AE128" s="5">
        <f t="shared" si="244"/>
        <v>1.7782814307397204E-3</v>
      </c>
      <c r="AF128" s="5">
        <f t="shared" si="245"/>
        <v>1.178896855496978E-3</v>
      </c>
      <c r="AG128" s="5">
        <f t="shared" si="246"/>
        <v>5.2102656414084044E-4</v>
      </c>
      <c r="AH128" s="5">
        <f t="shared" si="247"/>
        <v>1.6922324579323335E-2</v>
      </c>
      <c r="AI128" s="5">
        <f t="shared" si="248"/>
        <v>1.1904855341553966E-2</v>
      </c>
      <c r="AJ128" s="5">
        <f t="shared" si="249"/>
        <v>4.1875328663916076E-3</v>
      </c>
      <c r="AK128" s="5">
        <f t="shared" si="250"/>
        <v>9.8197645716883216E-4</v>
      </c>
      <c r="AL128" s="5">
        <f t="shared" si="251"/>
        <v>6.4436892876085191E-6</v>
      </c>
      <c r="AM128" s="5">
        <f t="shared" si="252"/>
        <v>1.887075514223811E-4</v>
      </c>
      <c r="AN128" s="5">
        <f t="shared" si="253"/>
        <v>2.5020419730507871E-4</v>
      </c>
      <c r="AO128" s="5">
        <f t="shared" si="254"/>
        <v>1.6587078756842485E-4</v>
      </c>
      <c r="AP128" s="5">
        <f t="shared" si="255"/>
        <v>7.3308437574616268E-5</v>
      </c>
      <c r="AQ128" s="5">
        <f t="shared" si="256"/>
        <v>2.4299608893222771E-5</v>
      </c>
      <c r="AR128" s="5">
        <f t="shared" si="257"/>
        <v>4.487405624196375E-3</v>
      </c>
      <c r="AS128" s="5">
        <f t="shared" si="258"/>
        <v>3.1568898566221499E-3</v>
      </c>
      <c r="AT128" s="5">
        <f t="shared" si="259"/>
        <v>1.1104360070668413E-3</v>
      </c>
      <c r="AU128" s="5">
        <f t="shared" si="260"/>
        <v>2.6039724365717429E-4</v>
      </c>
      <c r="AV128" s="5">
        <f t="shared" si="261"/>
        <v>4.5797365228205523E-5</v>
      </c>
      <c r="AW128" s="5">
        <f t="shared" si="262"/>
        <v>1.6695579702621517E-7</v>
      </c>
      <c r="AX128" s="5">
        <f t="shared" si="263"/>
        <v>2.2125960404274171E-5</v>
      </c>
      <c r="AY128" s="5">
        <f t="shared" si="264"/>
        <v>2.9336442134020461E-5</v>
      </c>
      <c r="AZ128" s="5">
        <f t="shared" si="265"/>
        <v>1.9448349842397802E-5</v>
      </c>
      <c r="BA128" s="5">
        <f t="shared" si="266"/>
        <v>8.5954143056237521E-6</v>
      </c>
      <c r="BB128" s="5">
        <f t="shared" si="267"/>
        <v>2.8491291427303681E-6</v>
      </c>
      <c r="BC128" s="5">
        <f t="shared" si="268"/>
        <v>7.5552256897209834E-7</v>
      </c>
      <c r="BD128" s="5">
        <f t="shared" si="269"/>
        <v>9.9162938783804136E-4</v>
      </c>
      <c r="BE128" s="5">
        <f t="shared" si="270"/>
        <v>6.9761127434406222E-4</v>
      </c>
      <c r="BF128" s="5">
        <f t="shared" si="271"/>
        <v>2.4538476575052388E-4</v>
      </c>
      <c r="BG128" s="5">
        <f t="shared" si="272"/>
        <v>5.7542727568497853E-5</v>
      </c>
      <c r="BH128" s="5">
        <f t="shared" si="273"/>
        <v>1.012032721110956E-5</v>
      </c>
      <c r="BI128" s="5">
        <f t="shared" si="274"/>
        <v>1.4239300386031154E-6</v>
      </c>
      <c r="BJ128" s="8">
        <f t="shared" si="275"/>
        <v>0.19813375848769443</v>
      </c>
      <c r="BK128" s="8">
        <f t="shared" si="276"/>
        <v>0.28575183597219572</v>
      </c>
      <c r="BL128" s="8">
        <f t="shared" si="277"/>
        <v>0.46462904820275946</v>
      </c>
      <c r="BM128" s="8">
        <f t="shared" si="278"/>
        <v>0.3308139205169966</v>
      </c>
      <c r="BN128" s="8">
        <f t="shared" si="279"/>
        <v>0.66872378072158389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1.2299578059071701</v>
      </c>
      <c r="F129">
        <f>VLOOKUP(B129,home!$B$2:$E$405,3,FALSE)</f>
        <v>0.77</v>
      </c>
      <c r="G129">
        <f>VLOOKUP(C129,away!$B$2:$E$405,4,FALSE)</f>
        <v>0.81</v>
      </c>
      <c r="H129">
        <f>VLOOKUP(A129,away!$A$2:$E$405,3,FALSE)</f>
        <v>1.0168776371307999</v>
      </c>
      <c r="I129">
        <f>VLOOKUP(C129,away!$B$2:$E$405,3,FALSE)</f>
        <v>0.94</v>
      </c>
      <c r="J129">
        <f>VLOOKUP(B129,home!$B$2:$E$405,4,FALSE)</f>
        <v>0.79</v>
      </c>
      <c r="K129" s="3">
        <f t="shared" si="224"/>
        <v>0.76712468354430208</v>
      </c>
      <c r="L129" s="3">
        <f t="shared" si="225"/>
        <v>0.75513333333333199</v>
      </c>
      <c r="M129" s="5">
        <f t="shared" si="226"/>
        <v>0.21821858896732099</v>
      </c>
      <c r="N129" s="5">
        <f t="shared" si="227"/>
        <v>0.16740086600504026</v>
      </c>
      <c r="O129" s="5">
        <f t="shared" si="228"/>
        <v>0.16478413048218937</v>
      </c>
      <c r="P129" s="5">
        <f t="shared" si="229"/>
        <v>0.1264099739492725</v>
      </c>
      <c r="Q129" s="5">
        <f t="shared" si="230"/>
        <v>6.4208668179579292E-2</v>
      </c>
      <c r="R129" s="5">
        <f t="shared" si="231"/>
        <v>6.2216994865725177E-2</v>
      </c>
      <c r="S129" s="5">
        <f t="shared" si="232"/>
        <v>1.8306737282872736E-2</v>
      </c>
      <c r="T129" s="5">
        <f t="shared" si="233"/>
        <v>4.8486105631339552E-2</v>
      </c>
      <c r="U129" s="5">
        <f t="shared" si="234"/>
        <v>4.7728192497446892E-2</v>
      </c>
      <c r="V129" s="5">
        <f t="shared" si="235"/>
        <v>1.178305861911431E-3</v>
      </c>
      <c r="W129" s="5">
        <f t="shared" si="236"/>
        <v>1.6418684752686957E-2</v>
      </c>
      <c r="X129" s="5">
        <f t="shared" si="237"/>
        <v>1.2398296146245656E-2</v>
      </c>
      <c r="Y129" s="5">
        <f t="shared" si="238"/>
        <v>4.6811833482841422E-3</v>
      </c>
      <c r="Z129" s="5">
        <f t="shared" si="239"/>
        <v>1.5660708907645954E-2</v>
      </c>
      <c r="AA129" s="5">
        <f t="shared" si="240"/>
        <v>1.2013716364857336E-2</v>
      </c>
      <c r="AB129" s="5">
        <f t="shared" si="241"/>
        <v>4.6080091822910917E-3</v>
      </c>
      <c r="AC129" s="5">
        <f t="shared" si="242"/>
        <v>4.2660668258538208E-5</v>
      </c>
      <c r="AD129" s="5">
        <f t="shared" si="243"/>
        <v>3.1487945862796593E-3</v>
      </c>
      <c r="AE129" s="5">
        <f t="shared" si="244"/>
        <v>2.3777597519193091E-3</v>
      </c>
      <c r="AF129" s="5">
        <f t="shared" si="245"/>
        <v>8.9776282366633205E-4</v>
      </c>
      <c r="AG129" s="5">
        <f t="shared" si="246"/>
        <v>2.259768778593006E-4</v>
      </c>
      <c r="AH129" s="5">
        <f t="shared" si="247"/>
        <v>2.9564808299484225E-3</v>
      </c>
      <c r="AI129" s="5">
        <f t="shared" si="248"/>
        <v>2.2679894210789792E-3</v>
      </c>
      <c r="AJ129" s="5">
        <f t="shared" si="249"/>
        <v>8.6991533346351816E-4</v>
      </c>
      <c r="AK129" s="5">
        <f t="shared" si="250"/>
        <v>2.2244450829784587E-4</v>
      </c>
      <c r="AL129" s="5">
        <f t="shared" si="251"/>
        <v>9.8850129839817747E-7</v>
      </c>
      <c r="AM129" s="5">
        <f t="shared" si="252"/>
        <v>4.8310361010915924E-4</v>
      </c>
      <c r="AN129" s="5">
        <f t="shared" si="253"/>
        <v>3.6480763944709578E-4</v>
      </c>
      <c r="AO129" s="5">
        <f t="shared" si="254"/>
        <v>1.3773920440057487E-4</v>
      </c>
      <c r="AP129" s="5">
        <f t="shared" si="255"/>
        <v>3.467048818322909E-5</v>
      </c>
      <c r="AQ129" s="5">
        <f t="shared" si="256"/>
        <v>6.5452103275239182E-6</v>
      </c>
      <c r="AR129" s="5">
        <f t="shared" si="257"/>
        <v>4.4650744481100982E-4</v>
      </c>
      <c r="AS129" s="5">
        <f t="shared" si="258"/>
        <v>3.4252688230082079E-4</v>
      </c>
      <c r="AT129" s="5">
        <f t="shared" si="259"/>
        <v>1.3138041309521673E-4</v>
      </c>
      <c r="AU129" s="5">
        <f t="shared" si="260"/>
        <v>3.3595052606529287E-5</v>
      </c>
      <c r="AV129" s="5">
        <f t="shared" si="261"/>
        <v>6.4428985248594876E-6</v>
      </c>
      <c r="AW129" s="5">
        <f t="shared" si="262"/>
        <v>1.5906123199508423E-8</v>
      </c>
      <c r="AX129" s="5">
        <f t="shared" si="263"/>
        <v>6.1766784004016402E-5</v>
      </c>
      <c r="AY129" s="5">
        <f t="shared" si="264"/>
        <v>4.6642157494232836E-5</v>
      </c>
      <c r="AZ129" s="5">
        <f t="shared" si="265"/>
        <v>1.7610523931239142E-5</v>
      </c>
      <c r="BA129" s="5">
        <f t="shared" si="266"/>
        <v>4.4327645459810104E-6</v>
      </c>
      <c r="BB129" s="5">
        <f t="shared" si="267"/>
        <v>8.3683206687211331E-7</v>
      </c>
      <c r="BC129" s="5">
        <f t="shared" si="268"/>
        <v>1.2638395761947218E-7</v>
      </c>
      <c r="BD129" s="5">
        <f t="shared" si="269"/>
        <v>5.6195442526381072E-5</v>
      </c>
      <c r="BE129" s="5">
        <f t="shared" si="270"/>
        <v>4.3108911064682092E-5</v>
      </c>
      <c r="BF129" s="5">
        <f t="shared" si="271"/>
        <v>1.6534954879216853E-5</v>
      </c>
      <c r="BG129" s="5">
        <f t="shared" si="272"/>
        <v>4.2281240097128481E-6</v>
      </c>
      <c r="BH129" s="5">
        <f t="shared" si="273"/>
        <v>8.1087457323425832E-7</v>
      </c>
      <c r="BI129" s="5">
        <f t="shared" si="274"/>
        <v>1.2440838007729034E-7</v>
      </c>
      <c r="BJ129" s="8">
        <f t="shared" si="275"/>
        <v>0.32140237970136787</v>
      </c>
      <c r="BK129" s="8">
        <f t="shared" si="276"/>
        <v>0.36420389738842879</v>
      </c>
      <c r="BL129" s="8">
        <f t="shared" si="277"/>
        <v>0.2987493288920704</v>
      </c>
      <c r="BM129" s="8">
        <f t="shared" si="278"/>
        <v>0.19673046618901449</v>
      </c>
      <c r="BN129" s="8">
        <f t="shared" si="279"/>
        <v>0.8032392224491276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1.2299578059071701</v>
      </c>
      <c r="F130">
        <f>VLOOKUP(B130,home!$B$2:$E$405,3,FALSE)</f>
        <v>1.02</v>
      </c>
      <c r="G130">
        <f>VLOOKUP(C130,away!$B$2:$E$405,4,FALSE)</f>
        <v>0.98</v>
      </c>
      <c r="H130">
        <f>VLOOKUP(A130,away!$A$2:$E$405,3,FALSE)</f>
        <v>1.0168776371307999</v>
      </c>
      <c r="I130">
        <f>VLOOKUP(C130,away!$B$2:$E$405,3,FALSE)</f>
        <v>0.89</v>
      </c>
      <c r="J130">
        <f>VLOOKUP(B130,home!$B$2:$E$405,4,FALSE)</f>
        <v>0.98</v>
      </c>
      <c r="K130" s="3">
        <f t="shared" si="224"/>
        <v>1.2294658227848072</v>
      </c>
      <c r="L130" s="3">
        <f t="shared" si="225"/>
        <v>0.88692067510548378</v>
      </c>
      <c r="M130" s="5">
        <f t="shared" si="226"/>
        <v>0.12046614764941825</v>
      </c>
      <c r="N130" s="5">
        <f t="shared" si="227"/>
        <v>0.14810901133750809</v>
      </c>
      <c r="O130" s="5">
        <f t="shared" si="228"/>
        <v>0.10684391700057891</v>
      </c>
      <c r="P130" s="5">
        <f t="shared" si="229"/>
        <v>0.13136094432466841</v>
      </c>
      <c r="Q130" s="5">
        <f t="shared" si="230"/>
        <v>9.1047483742956861E-2</v>
      </c>
      <c r="R130" s="5">
        <f t="shared" si="231"/>
        <v>4.7381039498533853E-2</v>
      </c>
      <c r="S130" s="5">
        <f t="shared" si="232"/>
        <v>3.5810262946413651E-2</v>
      </c>
      <c r="T130" s="5">
        <f t="shared" si="233"/>
        <v>8.0751895747958852E-2</v>
      </c>
      <c r="U130" s="5">
        <f t="shared" si="234"/>
        <v>5.825336871146438E-2</v>
      </c>
      <c r="V130" s="5">
        <f t="shared" si="235"/>
        <v>4.3387661171422664E-3</v>
      </c>
      <c r="W130" s="5">
        <f t="shared" si="236"/>
        <v>3.7313256504173602E-2</v>
      </c>
      <c r="X130" s="5">
        <f t="shared" si="237"/>
        <v>3.3093898649065735E-2</v>
      </c>
      <c r="Y130" s="5">
        <f t="shared" si="238"/>
        <v>1.4675831465850917E-2</v>
      </c>
      <c r="Z130" s="5">
        <f t="shared" si="239"/>
        <v>1.4007741179746416E-2</v>
      </c>
      <c r="AA130" s="5">
        <f t="shared" si="240"/>
        <v>1.7222039034913553E-2</v>
      </c>
      <c r="AB130" s="5">
        <f t="shared" si="241"/>
        <v>1.0586954196046029E-2</v>
      </c>
      <c r="AC130" s="5">
        <f t="shared" si="242"/>
        <v>2.9569739376614175E-4</v>
      </c>
      <c r="AD130" s="5">
        <f t="shared" si="243"/>
        <v>1.1468843402171094E-2</v>
      </c>
      <c r="AE130" s="5">
        <f t="shared" si="244"/>
        <v>1.0171954332932659E-2</v>
      </c>
      <c r="AF130" s="5">
        <f t="shared" si="245"/>
        <v>4.5108583020533922E-3</v>
      </c>
      <c r="AG130" s="5">
        <f t="shared" si="246"/>
        <v>1.3335911635207905E-3</v>
      </c>
      <c r="AH130" s="5">
        <f t="shared" si="247"/>
        <v>3.1059388159608938E-3</v>
      </c>
      <c r="AI130" s="5">
        <f t="shared" si="248"/>
        <v>3.8186456218846304E-3</v>
      </c>
      <c r="AJ130" s="5">
        <f t="shared" si="249"/>
        <v>2.3474471407169944E-3</v>
      </c>
      <c r="AK130" s="5">
        <f t="shared" si="250"/>
        <v>9.6203534343515431E-4</v>
      </c>
      <c r="AL130" s="5">
        <f t="shared" si="251"/>
        <v>1.2897594764134136E-5</v>
      </c>
      <c r="AM130" s="5">
        <f t="shared" si="252"/>
        <v>2.8201101979680749E-3</v>
      </c>
      <c r="AN130" s="5">
        <f t="shared" si="253"/>
        <v>2.5012140406537047E-3</v>
      </c>
      <c r="AO130" s="5">
        <f t="shared" si="254"/>
        <v>1.1091892227599492E-3</v>
      </c>
      <c r="AP130" s="5">
        <f t="shared" si="255"/>
        <v>3.2792095142332705E-4</v>
      </c>
      <c r="AQ130" s="5">
        <f t="shared" si="256"/>
        <v>7.2709967904402431E-5</v>
      </c>
      <c r="AR130" s="5">
        <f t="shared" si="257"/>
        <v>5.5094427029767274E-4</v>
      </c>
      <c r="AS130" s="5">
        <f t="shared" si="258"/>
        <v>6.7736715059010344E-4</v>
      </c>
      <c r="AT130" s="5">
        <f t="shared" si="259"/>
        <v>4.1639988056383097E-4</v>
      </c>
      <c r="AU130" s="5">
        <f t="shared" si="260"/>
        <v>1.7064980725496864E-4</v>
      </c>
      <c r="AV130" s="5">
        <f t="shared" si="261"/>
        <v>5.2452026421199713E-5</v>
      </c>
      <c r="AW130" s="5">
        <f t="shared" si="262"/>
        <v>3.9066766445554024E-7</v>
      </c>
      <c r="AX130" s="5">
        <f t="shared" si="263"/>
        <v>5.778715174814419E-4</v>
      </c>
      <c r="AY130" s="5">
        <f t="shared" si="264"/>
        <v>5.1252619640887085E-4</v>
      </c>
      <c r="AZ130" s="5">
        <f t="shared" si="265"/>
        <v>2.2728504006410072E-4</v>
      </c>
      <c r="BA130" s="5">
        <f t="shared" si="266"/>
        <v>6.7194600391676392E-5</v>
      </c>
      <c r="BB130" s="5">
        <f t="shared" si="267"/>
        <v>1.4899070085707206E-5</v>
      </c>
      <c r="BC130" s="5">
        <f t="shared" si="268"/>
        <v>2.6428586597718713E-6</v>
      </c>
      <c r="BD130" s="5">
        <f t="shared" si="269"/>
        <v>8.1440644026318311E-5</v>
      </c>
      <c r="BE130" s="5">
        <f t="shared" si="270"/>
        <v>1.0012848841594204E-4</v>
      </c>
      <c r="BF130" s="5">
        <f t="shared" si="271"/>
        <v>6.1552277197252615E-5</v>
      </c>
      <c r="BG130" s="5">
        <f t="shared" si="272"/>
        <v>2.5225473709532904E-5</v>
      </c>
      <c r="BH130" s="5">
        <f t="shared" si="273"/>
        <v>7.7534644473568506E-6</v>
      </c>
      <c r="BI130" s="5">
        <f t="shared" si="274"/>
        <v>1.9065239092404662E-6</v>
      </c>
      <c r="BJ130" s="8">
        <f t="shared" si="275"/>
        <v>0.44071018831199305</v>
      </c>
      <c r="BK130" s="8">
        <f t="shared" si="276"/>
        <v>0.29279724222258169</v>
      </c>
      <c r="BL130" s="8">
        <f t="shared" si="277"/>
        <v>0.2526672053703678</v>
      </c>
      <c r="BM130" s="8">
        <f t="shared" si="278"/>
        <v>0.35446169800228006</v>
      </c>
      <c r="BN130" s="8">
        <f t="shared" si="279"/>
        <v>0.64520854355366442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1.2299578059071701</v>
      </c>
      <c r="F131">
        <f>VLOOKUP(B131,home!$B$2:$E$405,3,FALSE)</f>
        <v>0.61</v>
      </c>
      <c r="G131">
        <f>VLOOKUP(C131,away!$B$2:$E$405,4,FALSE)</f>
        <v>0.85</v>
      </c>
      <c r="H131">
        <f>VLOOKUP(A131,away!$A$2:$E$405,3,FALSE)</f>
        <v>1.0168776371307999</v>
      </c>
      <c r="I131">
        <f>VLOOKUP(C131,away!$B$2:$E$405,3,FALSE)</f>
        <v>0.73</v>
      </c>
      <c r="J131">
        <f>VLOOKUP(B131,home!$B$2:$E$405,4,FALSE)</f>
        <v>1.57</v>
      </c>
      <c r="K131" s="3">
        <f t="shared" si="224"/>
        <v>0.63773312236286761</v>
      </c>
      <c r="L131" s="3">
        <f t="shared" si="225"/>
        <v>1.1654434599156098</v>
      </c>
      <c r="M131" s="5">
        <f t="shared" si="226"/>
        <v>0.16477463580890994</v>
      </c>
      <c r="N131" s="5">
        <f t="shared" si="227"/>
        <v>0.10508224298062049</v>
      </c>
      <c r="O131" s="5">
        <f t="shared" si="228"/>
        <v>0.19203552166347054</v>
      </c>
      <c r="P131" s="5">
        <f t="shared" si="229"/>
        <v>0.12246741283502714</v>
      </c>
      <c r="Q131" s="5">
        <f t="shared" si="230"/>
        <v>3.3507213460462315E-2</v>
      </c>
      <c r="R131" s="5">
        <f t="shared" si="231"/>
        <v>0.11190327139708707</v>
      </c>
      <c r="S131" s="5">
        <f t="shared" si="232"/>
        <v>2.2755728047699264E-2</v>
      </c>
      <c r="T131" s="5">
        <f t="shared" si="233"/>
        <v>3.9050762787492088E-2</v>
      </c>
      <c r="U131" s="5">
        <f t="shared" si="234"/>
        <v>7.13644226706837E-2</v>
      </c>
      <c r="V131" s="5">
        <f t="shared" si="235"/>
        <v>1.8792233859282273E-3</v>
      </c>
      <c r="W131" s="5">
        <f t="shared" si="236"/>
        <v>7.122886620606581E-3</v>
      </c>
      <c r="X131" s="5">
        <f t="shared" si="237"/>
        <v>8.3013216277063387E-3</v>
      </c>
      <c r="Y131" s="5">
        <f t="shared" si="238"/>
        <v>4.8373604998331789E-3</v>
      </c>
      <c r="Z131" s="5">
        <f t="shared" si="239"/>
        <v>4.3472311930965533E-2</v>
      </c>
      <c r="AA131" s="5">
        <f t="shared" si="240"/>
        <v>2.7723733224067189E-2</v>
      </c>
      <c r="AB131" s="5">
        <f t="shared" si="241"/>
        <v>8.8401714762697692E-3</v>
      </c>
      <c r="AC131" s="5">
        <f t="shared" si="242"/>
        <v>8.7294847096722135E-5</v>
      </c>
      <c r="AD131" s="5">
        <f t="shared" si="243"/>
        <v>1.135625181199032E-3</v>
      </c>
      <c r="AE131" s="5">
        <f t="shared" si="244"/>
        <v>1.3235069403438912E-3</v>
      </c>
      <c r="AF131" s="5">
        <f t="shared" si="245"/>
        <v>7.7123625388835361E-4</v>
      </c>
      <c r="AG131" s="5">
        <f t="shared" si="246"/>
        <v>2.9961074938133207E-4</v>
      </c>
      <c r="AH131" s="5">
        <f t="shared" si="247"/>
        <v>1.2666130406838788E-2</v>
      </c>
      <c r="AI131" s="5">
        <f t="shared" si="248"/>
        <v>8.0776108926085572E-3</v>
      </c>
      <c r="AJ131" s="5">
        <f t="shared" si="249"/>
        <v>2.5756800078877828E-3</v>
      </c>
      <c r="AK131" s="5">
        <f t="shared" si="250"/>
        <v>5.4753215121263051E-4</v>
      </c>
      <c r="AL131" s="5">
        <f t="shared" si="251"/>
        <v>2.5952475088855303E-6</v>
      </c>
      <c r="AM131" s="5">
        <f t="shared" si="252"/>
        <v>1.4484515852799124E-4</v>
      </c>
      <c r="AN131" s="5">
        <f t="shared" si="253"/>
        <v>1.688088427068871E-4</v>
      </c>
      <c r="AO131" s="5">
        <f t="shared" si="254"/>
        <v>9.8368580854332234E-5</v>
      </c>
      <c r="AP131" s="5">
        <f t="shared" si="255"/>
        <v>3.8214339739287115E-5</v>
      </c>
      <c r="AQ131" s="5">
        <f t="shared" si="256"/>
        <v>1.1134163081036346E-5</v>
      </c>
      <c r="AR131" s="5">
        <f t="shared" si="257"/>
        <v>2.9523317690177031E-3</v>
      </c>
      <c r="AS131" s="5">
        <f t="shared" si="258"/>
        <v>1.882799757306748E-3</v>
      </c>
      <c r="AT131" s="5">
        <f t="shared" si="259"/>
        <v>6.0036188400564082E-4</v>
      </c>
      <c r="AU131" s="5">
        <f t="shared" si="260"/>
        <v>1.2762355294485705E-4</v>
      </c>
      <c r="AV131" s="5">
        <f t="shared" si="261"/>
        <v>2.0347441726641603E-5</v>
      </c>
      <c r="AW131" s="5">
        <f t="shared" si="262"/>
        <v>5.3580463353519861E-8</v>
      </c>
      <c r="AX131" s="5">
        <f t="shared" si="263"/>
        <v>1.5395425867866729E-5</v>
      </c>
      <c r="AY131" s="5">
        <f t="shared" si="264"/>
        <v>1.7942498390320877E-5</v>
      </c>
      <c r="AZ131" s="5">
        <f t="shared" si="265"/>
        <v>1.0455483701772913E-5</v>
      </c>
      <c r="BA131" s="5">
        <f t="shared" si="266"/>
        <v>4.0617583668284954E-6</v>
      </c>
      <c r="BB131" s="5">
        <f t="shared" si="267"/>
        <v>1.1834374310944456E-6</v>
      </c>
      <c r="BC131" s="5">
        <f t="shared" si="268"/>
        <v>2.7584588285767048E-7</v>
      </c>
      <c r="BD131" s="5">
        <f t="shared" si="269"/>
        <v>5.7346262528379366E-4</v>
      </c>
      <c r="BE131" s="5">
        <f t="shared" si="270"/>
        <v>3.6571611058064076E-4</v>
      </c>
      <c r="BF131" s="5">
        <f t="shared" si="271"/>
        <v>1.166146385494979E-4</v>
      </c>
      <c r="BG131" s="5">
        <f t="shared" si="272"/>
        <v>2.4789672518462847E-5</v>
      </c>
      <c r="BH131" s="5">
        <f t="shared" si="273"/>
        <v>3.9522988143880702E-6</v>
      </c>
      <c r="BI131" s="5">
        <f t="shared" si="274"/>
        <v>5.041023726821529E-7</v>
      </c>
      <c r="BJ131" s="8">
        <f t="shared" si="275"/>
        <v>0.20194245263608396</v>
      </c>
      <c r="BK131" s="8">
        <f t="shared" si="276"/>
        <v>0.31198483267056054</v>
      </c>
      <c r="BL131" s="8">
        <f t="shared" si="277"/>
        <v>0.44240257774324704</v>
      </c>
      <c r="BM131" s="8">
        <f t="shared" si="278"/>
        <v>0.27001398791735248</v>
      </c>
      <c r="BN131" s="8">
        <f t="shared" si="279"/>
        <v>0.72977029814557759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1.2299578059071701</v>
      </c>
      <c r="F132">
        <f>VLOOKUP(B132,home!$B$2:$E$405,3,FALSE)</f>
        <v>1.46</v>
      </c>
      <c r="G132">
        <f>VLOOKUP(C132,away!$B$2:$E$405,4,FALSE)</f>
        <v>1.37</v>
      </c>
      <c r="H132">
        <f>VLOOKUP(A132,away!$A$2:$E$405,3,FALSE)</f>
        <v>1.0168776371307999</v>
      </c>
      <c r="I132">
        <f>VLOOKUP(C132,away!$B$2:$E$405,3,FALSE)</f>
        <v>0.56000000000000005</v>
      </c>
      <c r="J132">
        <f>VLOOKUP(B132,home!$B$2:$E$405,4,FALSE)</f>
        <v>0.98</v>
      </c>
      <c r="K132" s="3">
        <f t="shared" si="224"/>
        <v>2.4601616033755218</v>
      </c>
      <c r="L132" s="3">
        <f t="shared" si="225"/>
        <v>0.55806244725738308</v>
      </c>
      <c r="M132" s="5">
        <f t="shared" si="226"/>
        <v>4.8887963859882894E-2</v>
      </c>
      <c r="N132" s="5">
        <f t="shared" si="227"/>
        <v>0.12027229155529406</v>
      </c>
      <c r="O132" s="5">
        <f t="shared" si="228"/>
        <v>2.7282536753076746E-2</v>
      </c>
      <c r="P132" s="5">
        <f t="shared" si="229"/>
        <v>6.7119449362600891E-2</v>
      </c>
      <c r="Q132" s="5">
        <f t="shared" si="230"/>
        <v>0.14794463681716027</v>
      </c>
      <c r="R132" s="5">
        <f t="shared" si="231"/>
        <v>7.6126796139057524E-3</v>
      </c>
      <c r="S132" s="5">
        <f t="shared" si="232"/>
        <v>2.303747245257811E-2</v>
      </c>
      <c r="T132" s="5">
        <f t="shared" si="233"/>
        <v>8.256234608078919E-2</v>
      </c>
      <c r="U132" s="5">
        <f t="shared" si="234"/>
        <v>1.8728422084930522E-2</v>
      </c>
      <c r="V132" s="5">
        <f t="shared" si="235"/>
        <v>3.5142993708700302E-3</v>
      </c>
      <c r="W132" s="5">
        <f t="shared" si="236"/>
        <v>0.12132257164097141</v>
      </c>
      <c r="X132" s="5">
        <f t="shared" si="237"/>
        <v>6.7705571237519677E-2</v>
      </c>
      <c r="Y132" s="5">
        <f t="shared" si="238"/>
        <v>1.8891968388884656E-2</v>
      </c>
      <c r="Z132" s="5">
        <f t="shared" si="239"/>
        <v>1.416116871840878E-3</v>
      </c>
      <c r="AA132" s="5">
        <f t="shared" si="240"/>
        <v>3.4838763539951825E-3</v>
      </c>
      <c r="AB132" s="5">
        <f t="shared" si="241"/>
        <v>4.2854494185034283E-3</v>
      </c>
      <c r="AC132" s="5">
        <f t="shared" si="242"/>
        <v>3.0155407901648513E-4</v>
      </c>
      <c r="AD132" s="5">
        <f t="shared" si="243"/>
        <v>7.4618283093473459E-2</v>
      </c>
      <c r="AE132" s="5">
        <f t="shared" si="244"/>
        <v>4.1641661673288005E-2</v>
      </c>
      <c r="AF132" s="5">
        <f t="shared" si="245"/>
        <v>1.1619323810629537E-2</v>
      </c>
      <c r="AG132" s="5">
        <f t="shared" si="246"/>
        <v>2.1614360937453002E-3</v>
      </c>
      <c r="AH132" s="5">
        <f t="shared" si="247"/>
        <v>1.9757041177549754E-4</v>
      </c>
      <c r="AI132" s="5">
        <f t="shared" si="248"/>
        <v>4.8605514101317005E-4</v>
      </c>
      <c r="AJ132" s="5">
        <f t="shared" si="249"/>
        <v>5.9788709752193808E-4</v>
      </c>
      <c r="AK132" s="5">
        <f t="shared" si="250"/>
        <v>4.9029962682570259E-4</v>
      </c>
      <c r="AL132" s="5">
        <f t="shared" si="251"/>
        <v>1.6560430943405805E-5</v>
      </c>
      <c r="AM132" s="5">
        <f t="shared" si="252"/>
        <v>3.6714606995273645E-2</v>
      </c>
      <c r="AN132" s="5">
        <f t="shared" si="253"/>
        <v>2.0489043429875446E-2</v>
      </c>
      <c r="AO132" s="5">
        <f t="shared" si="254"/>
        <v>5.717082859219548E-3</v>
      </c>
      <c r="AP132" s="5">
        <f t="shared" si="255"/>
        <v>1.0634964171964325E-3</v>
      </c>
      <c r="AQ132" s="5">
        <f t="shared" si="256"/>
        <v>1.4837435330752497E-4</v>
      </c>
      <c r="AR132" s="5">
        <f t="shared" si="257"/>
        <v>2.2051325500216623E-5</v>
      </c>
      <c r="AS132" s="5">
        <f t="shared" si="258"/>
        <v>5.4249824299168455E-5</v>
      </c>
      <c r="AT132" s="5">
        <f t="shared" si="259"/>
        <v>6.6731667365341316E-5</v>
      </c>
      <c r="AU132" s="5">
        <f t="shared" si="260"/>
        <v>5.4723561927146684E-5</v>
      </c>
      <c r="AV132" s="5">
        <f t="shared" si="261"/>
        <v>3.3657201463277213E-5</v>
      </c>
      <c r="AW132" s="5">
        <f t="shared" si="262"/>
        <v>6.315613851036272E-7</v>
      </c>
      <c r="AX132" s="5">
        <f t="shared" si="263"/>
        <v>1.5053977735465752E-2</v>
      </c>
      <c r="AY132" s="5">
        <f t="shared" si="264"/>
        <v>8.4010596560121741E-3</v>
      </c>
      <c r="AZ132" s="5">
        <f t="shared" si="265"/>
        <v>2.3441579555947114E-3</v>
      </c>
      <c r="BA132" s="5">
        <f t="shared" si="266"/>
        <v>4.3606217515234947E-4</v>
      </c>
      <c r="BB132" s="5">
        <f t="shared" si="267"/>
        <v>6.0837481155474432E-5</v>
      </c>
      <c r="BC132" s="5">
        <f t="shared" si="268"/>
        <v>6.7902227237198011E-6</v>
      </c>
      <c r="BD132" s="5">
        <f t="shared" si="269"/>
        <v>2.0510027789866698E-6</v>
      </c>
      <c r="BE132" s="5">
        <f t="shared" si="270"/>
        <v>5.0457982852794959E-6</v>
      </c>
      <c r="BF132" s="5">
        <f t="shared" si="271"/>
        <v>6.2067395999113333E-6</v>
      </c>
      <c r="BG132" s="5">
        <f t="shared" si="272"/>
        <v>5.0898608152840695E-6</v>
      </c>
      <c r="BH132" s="5">
        <f t="shared" si="273"/>
        <v>3.1304700360718742E-6</v>
      </c>
      <c r="BI132" s="5">
        <f t="shared" si="274"/>
        <v>1.5402924366523217E-6</v>
      </c>
      <c r="BJ132" s="8">
        <f t="shared" si="275"/>
        <v>0.77917557967273232</v>
      </c>
      <c r="BK132" s="8">
        <f t="shared" si="276"/>
        <v>0.15127835921190402</v>
      </c>
      <c r="BL132" s="8">
        <f t="shared" si="277"/>
        <v>6.3419254246055295E-2</v>
      </c>
      <c r="BM132" s="8">
        <f t="shared" si="278"/>
        <v>0.56776932394598489</v>
      </c>
      <c r="BN132" s="8">
        <f t="shared" si="279"/>
        <v>0.41911955796192069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1.2299578059071701</v>
      </c>
      <c r="F133">
        <f>VLOOKUP(B133,home!$B$2:$E$405,3,FALSE)</f>
        <v>0.61</v>
      </c>
      <c r="G133">
        <f>VLOOKUP(C133,away!$B$2:$E$405,4,FALSE)</f>
        <v>0.81</v>
      </c>
      <c r="H133">
        <f>VLOOKUP(A133,away!$A$2:$E$405,3,FALSE)</f>
        <v>1.0168776371307999</v>
      </c>
      <c r="I133">
        <f>VLOOKUP(C133,away!$B$2:$E$405,3,FALSE)</f>
        <v>0.61</v>
      </c>
      <c r="J133">
        <f>VLOOKUP(B133,home!$B$2:$E$405,4,FALSE)</f>
        <v>1.18</v>
      </c>
      <c r="K133" s="3">
        <f t="shared" si="224"/>
        <v>0.6077221518987328</v>
      </c>
      <c r="L133" s="3">
        <f t="shared" si="225"/>
        <v>0.73194852320674975</v>
      </c>
      <c r="M133" s="5">
        <f t="shared" si="226"/>
        <v>0.261931915078291</v>
      </c>
      <c r="N133" s="5">
        <f t="shared" si="227"/>
        <v>0.15918182708233514</v>
      </c>
      <c r="O133" s="5">
        <f t="shared" si="228"/>
        <v>0.19172067842227086</v>
      </c>
      <c r="P133" s="5">
        <f t="shared" si="229"/>
        <v>0.11651290325426739</v>
      </c>
      <c r="Q133" s="5">
        <f t="shared" si="230"/>
        <v>4.8369161248824344E-2</v>
      </c>
      <c r="R133" s="5">
        <f t="shared" si="231"/>
        <v>7.0164833719688666E-2</v>
      </c>
      <c r="S133" s="5">
        <f t="shared" si="232"/>
        <v>1.2956856193603452E-2</v>
      </c>
      <c r="T133" s="5">
        <f t="shared" si="233"/>
        <v>3.5403736144826121E-2</v>
      </c>
      <c r="U133" s="5">
        <f t="shared" si="234"/>
        <v>4.2640723735745956E-2</v>
      </c>
      <c r="V133" s="5">
        <f t="shared" si="235"/>
        <v>6.4038733615758557E-4</v>
      </c>
      <c r="W133" s="5">
        <f t="shared" si="236"/>
        <v>9.7983369198907776E-3</v>
      </c>
      <c r="X133" s="5">
        <f t="shared" si="237"/>
        <v>7.1718782383962268E-3</v>
      </c>
      <c r="Y133" s="5">
        <f t="shared" si="238"/>
        <v>2.6247228426063722E-3</v>
      </c>
      <c r="Z133" s="5">
        <f t="shared" si="239"/>
        <v>1.711901547405776E-2</v>
      </c>
      <c r="AA133" s="5">
        <f t="shared" si="240"/>
        <v>1.0403604922282086E-2</v>
      </c>
      <c r="AB133" s="5">
        <f t="shared" si="241"/>
        <v>3.1612505854367594E-3</v>
      </c>
      <c r="AC133" s="5">
        <f t="shared" si="242"/>
        <v>1.7803621725679395E-5</v>
      </c>
      <c r="AD133" s="5">
        <f t="shared" si="243"/>
        <v>1.488666599496206E-3</v>
      </c>
      <c r="AE133" s="5">
        <f t="shared" si="244"/>
        <v>1.0896273190484618E-3</v>
      </c>
      <c r="AF133" s="5">
        <f t="shared" si="245"/>
        <v>3.9877555351162572E-4</v>
      </c>
      <c r="AG133" s="5">
        <f t="shared" si="246"/>
        <v>9.7294392494596239E-5</v>
      </c>
      <c r="AH133" s="5">
        <f t="shared" si="247"/>
        <v>3.1325595237475185E-3</v>
      </c>
      <c r="AI133" s="5">
        <f t="shared" si="248"/>
        <v>1.9037258147227112E-3</v>
      </c>
      <c r="AJ133" s="5">
        <f t="shared" si="249"/>
        <v>5.7846817437422714E-4</v>
      </c>
      <c r="AK133" s="5">
        <f t="shared" si="250"/>
        <v>1.1718264124521227E-4</v>
      </c>
      <c r="AL133" s="5">
        <f t="shared" si="251"/>
        <v>3.1677722893441801E-7</v>
      </c>
      <c r="AM133" s="5">
        <f t="shared" si="252"/>
        <v>1.8093913386112073E-4</v>
      </c>
      <c r="AN133" s="5">
        <f t="shared" si="253"/>
        <v>1.3243813181995569E-4</v>
      </c>
      <c r="AO133" s="5">
        <f t="shared" si="254"/>
        <v>4.8468947500938708E-5</v>
      </c>
      <c r="AP133" s="5">
        <f t="shared" si="255"/>
        <v>1.1825591514899193E-5</v>
      </c>
      <c r="AQ133" s="5">
        <f t="shared" si="256"/>
        <v>2.1639310613441834E-6</v>
      </c>
      <c r="AR133" s="5">
        <f t="shared" si="257"/>
        <v>4.5857446345284718E-4</v>
      </c>
      <c r="AS133" s="5">
        <f t="shared" si="258"/>
        <v>2.7868585973537104E-4</v>
      </c>
      <c r="AT133" s="5">
        <f t="shared" si="259"/>
        <v>8.4681785191064048E-5</v>
      </c>
      <c r="AU133" s="5">
        <f t="shared" si="260"/>
        <v>1.7154332240979901E-5</v>
      </c>
      <c r="AV133" s="5">
        <f t="shared" si="261"/>
        <v>2.6062669259685285E-6</v>
      </c>
      <c r="AW133" s="5">
        <f t="shared" si="262"/>
        <v>3.9141463554415595E-9</v>
      </c>
      <c r="AX133" s="5">
        <f t="shared" si="263"/>
        <v>1.8326786632128854E-5</v>
      </c>
      <c r="AY133" s="5">
        <f t="shared" si="264"/>
        <v>1.3414264410511915E-5</v>
      </c>
      <c r="AZ133" s="5">
        <f t="shared" si="265"/>
        <v>4.9092755125895288E-6</v>
      </c>
      <c r="BA133" s="5">
        <f t="shared" si="266"/>
        <v>1.1977789871516552E-6</v>
      </c>
      <c r="BB133" s="5">
        <f t="shared" si="267"/>
        <v>2.1917814019343261E-7</v>
      </c>
      <c r="BC133" s="5">
        <f t="shared" si="268"/>
        <v>3.2085423206756995E-8</v>
      </c>
      <c r="BD133" s="5">
        <f t="shared" si="269"/>
        <v>5.5942150217439847E-5</v>
      </c>
      <c r="BE133" s="5">
        <f t="shared" si="270"/>
        <v>3.3997283911984702E-5</v>
      </c>
      <c r="BF133" s="5">
        <f t="shared" si="271"/>
        <v>1.0330451268851755E-5</v>
      </c>
      <c r="BG133" s="5">
        <f t="shared" si="272"/>
        <v>2.0926813583971952E-6</v>
      </c>
      <c r="BH133" s="5">
        <f t="shared" si="273"/>
        <v>3.1794220459087658E-7</v>
      </c>
      <c r="BI133" s="5">
        <f t="shared" si="274"/>
        <v>3.8644104150678948E-8</v>
      </c>
      <c r="BJ133" s="8">
        <f t="shared" si="275"/>
        <v>0.26603796144629399</v>
      </c>
      <c r="BK133" s="8">
        <f t="shared" si="276"/>
        <v>0.39207359652568452</v>
      </c>
      <c r="BL133" s="8">
        <f t="shared" si="277"/>
        <v>0.32476744940012559</v>
      </c>
      <c r="BM133" s="8">
        <f t="shared" si="278"/>
        <v>0.1521032936902203</v>
      </c>
      <c r="BN133" s="8">
        <f t="shared" si="279"/>
        <v>0.84788131880567741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1.2299578059071701</v>
      </c>
      <c r="F134">
        <f>VLOOKUP(B134,home!$B$2:$E$405,3,FALSE)</f>
        <v>1.3</v>
      </c>
      <c r="G134">
        <f>VLOOKUP(C134,away!$B$2:$E$405,4,FALSE)</f>
        <v>0.89</v>
      </c>
      <c r="H134">
        <f>VLOOKUP(A134,away!$A$2:$E$405,3,FALSE)</f>
        <v>1.0168776371307999</v>
      </c>
      <c r="I134">
        <f>VLOOKUP(C134,away!$B$2:$E$405,3,FALSE)</f>
        <v>1.02</v>
      </c>
      <c r="J134">
        <f>VLOOKUP(B134,home!$B$2:$E$405,4,FALSE)</f>
        <v>1.08</v>
      </c>
      <c r="K134" s="3">
        <f t="shared" si="224"/>
        <v>1.4230611814345957</v>
      </c>
      <c r="L134" s="3">
        <f t="shared" si="225"/>
        <v>1.1201924050632892</v>
      </c>
      <c r="M134" s="5">
        <f t="shared" si="226"/>
        <v>7.8610218117786318E-2</v>
      </c>
      <c r="N134" s="5">
        <f t="shared" si="227"/>
        <v>0.11186714986752826</v>
      </c>
      <c r="O134" s="5">
        <f t="shared" si="228"/>
        <v>8.8058569295912811E-2</v>
      </c>
      <c r="P134" s="5">
        <f t="shared" si="229"/>
        <v>0.12531273165768189</v>
      </c>
      <c r="Q134" s="5">
        <f t="shared" si="230"/>
        <v>7.9596899227102891E-2</v>
      </c>
      <c r="R134" s="5">
        <f t="shared" si="231"/>
        <v>4.9321270263010454E-2</v>
      </c>
      <c r="S134" s="5">
        <f t="shared" si="232"/>
        <v>4.994032929657137E-2</v>
      </c>
      <c r="T134" s="5">
        <f t="shared" si="233"/>
        <v>8.9163841980788666E-2</v>
      </c>
      <c r="U134" s="5">
        <f t="shared" si="234"/>
        <v>7.0187185130334645E-2</v>
      </c>
      <c r="V134" s="5">
        <f t="shared" si="235"/>
        <v>8.8455550179954521E-3</v>
      </c>
      <c r="W134" s="5">
        <f t="shared" si="236"/>
        <v>3.7757085817550495E-2</v>
      </c>
      <c r="X134" s="5">
        <f t="shared" si="237"/>
        <v>4.2295200770142899E-2</v>
      </c>
      <c r="Y134" s="5">
        <f t="shared" si="238"/>
        <v>2.3689381336670531E-2</v>
      </c>
      <c r="Z134" s="5">
        <f t="shared" si="239"/>
        <v>1.8416437452232721E-2</v>
      </c>
      <c r="AA134" s="5">
        <f t="shared" si="240"/>
        <v>2.6207717238590628E-2</v>
      </c>
      <c r="AB134" s="5">
        <f t="shared" si="241"/>
        <v>1.8647592528126304E-2</v>
      </c>
      <c r="AC134" s="5">
        <f t="shared" si="242"/>
        <v>8.8129499007404306E-4</v>
      </c>
      <c r="AD134" s="5">
        <f t="shared" si="243"/>
        <v>1.3432660787762703E-2</v>
      </c>
      <c r="AE134" s="5">
        <f t="shared" si="244"/>
        <v>1.504716459424324E-2</v>
      </c>
      <c r="AF134" s="5">
        <f t="shared" si="245"/>
        <v>8.427859748104255E-3</v>
      </c>
      <c r="AG134" s="5">
        <f t="shared" si="246"/>
        <v>3.1469414935883303E-3</v>
      </c>
      <c r="AH134" s="5">
        <f t="shared" si="247"/>
        <v>5.1574883405785532E-3</v>
      </c>
      <c r="AI134" s="5">
        <f t="shared" si="248"/>
        <v>7.3394214511788673E-3</v>
      </c>
      <c r="AJ134" s="5">
        <f t="shared" si="249"/>
        <v>5.2222228806805089E-3</v>
      </c>
      <c r="AK134" s="5">
        <f t="shared" si="250"/>
        <v>2.4771808874319936E-3</v>
      </c>
      <c r="AL134" s="5">
        <f t="shared" si="251"/>
        <v>5.6194975791535353E-5</v>
      </c>
      <c r="AM134" s="5">
        <f t="shared" si="252"/>
        <v>3.8230996260887494E-3</v>
      </c>
      <c r="AN134" s="5">
        <f t="shared" si="253"/>
        <v>4.2826071649449179E-3</v>
      </c>
      <c r="AO134" s="5">
        <f t="shared" si="254"/>
        <v>2.3986720100204616E-3</v>
      </c>
      <c r="AP134" s="5">
        <f t="shared" si="255"/>
        <v>8.9565805595427151E-4</v>
      </c>
      <c r="AQ134" s="5">
        <f t="shared" si="256"/>
        <v>2.5082733795343148E-4</v>
      </c>
      <c r="AR134" s="5">
        <f t="shared" si="257"/>
        <v>1.155475853663712E-3</v>
      </c>
      <c r="AS134" s="5">
        <f t="shared" si="258"/>
        <v>1.64431283343383E-3</v>
      </c>
      <c r="AT134" s="5">
        <f t="shared" si="259"/>
        <v>1.1699788816972071E-3</v>
      </c>
      <c r="AU134" s="5">
        <f t="shared" si="260"/>
        <v>5.5498384321385149E-4</v>
      </c>
      <c r="AV134" s="5">
        <f t="shared" si="261"/>
        <v>1.9744399090025394E-4</v>
      </c>
      <c r="AW134" s="5">
        <f t="shared" si="262"/>
        <v>2.4883483804594918E-6</v>
      </c>
      <c r="AX134" s="5">
        <f t="shared" si="263"/>
        <v>9.0675077844066881E-4</v>
      </c>
      <c r="AY134" s="5">
        <f t="shared" si="264"/>
        <v>1.0157353352944626E-3</v>
      </c>
      <c r="AZ134" s="5">
        <f t="shared" si="265"/>
        <v>5.6890950407563533E-4</v>
      </c>
      <c r="BA134" s="5">
        <f t="shared" si="266"/>
        <v>2.1242936854461633E-4</v>
      </c>
      <c r="BB134" s="5">
        <f t="shared" si="267"/>
        <v>5.9490441314017415E-5</v>
      </c>
      <c r="BC134" s="5">
        <f t="shared" si="268"/>
        <v>1.3328148106765123E-5</v>
      </c>
      <c r="BD134" s="5">
        <f t="shared" si="269"/>
        <v>2.1572587925135182E-4</v>
      </c>
      <c r="BE134" s="5">
        <f t="shared" si="270"/>
        <v>3.0699112459344564E-4</v>
      </c>
      <c r="BF134" s="5">
        <f t="shared" si="271"/>
        <v>2.1843357622694203E-4</v>
      </c>
      <c r="BG134" s="5">
        <f t="shared" si="272"/>
        <v>1.0361478101683197E-4</v>
      </c>
      <c r="BH134" s="5">
        <f t="shared" si="273"/>
        <v>3.6862543171974942E-5</v>
      </c>
      <c r="BI134" s="5">
        <f t="shared" si="274"/>
        <v>1.0491530847398884E-5</v>
      </c>
      <c r="BJ134" s="8">
        <f t="shared" si="275"/>
        <v>0.43885169339422037</v>
      </c>
      <c r="BK134" s="8">
        <f t="shared" si="276"/>
        <v>0.26466205939119508</v>
      </c>
      <c r="BL134" s="8">
        <f t="shared" si="277"/>
        <v>0.27823296285386157</v>
      </c>
      <c r="BM134" s="8">
        <f t="shared" si="278"/>
        <v>0.46638306767557297</v>
      </c>
      <c r="BN134" s="8">
        <f t="shared" si="279"/>
        <v>0.53276683842902262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1.2299578059071701</v>
      </c>
      <c r="F135">
        <f>VLOOKUP(B135,home!$B$2:$E$405,3,FALSE)</f>
        <v>0.65</v>
      </c>
      <c r="G135">
        <f>VLOOKUP(C135,away!$B$2:$E$405,4,FALSE)</f>
        <v>0.73</v>
      </c>
      <c r="H135">
        <f>VLOOKUP(A135,away!$A$2:$E$405,3,FALSE)</f>
        <v>1.0168776371307999</v>
      </c>
      <c r="I135">
        <f>VLOOKUP(C135,away!$B$2:$E$405,3,FALSE)</f>
        <v>1.22</v>
      </c>
      <c r="J135">
        <f>VLOOKUP(B135,home!$B$2:$E$405,4,FALSE)</f>
        <v>0.98</v>
      </c>
      <c r="K135" s="3">
        <f t="shared" si="224"/>
        <v>0.58361497890295222</v>
      </c>
      <c r="L135" s="3">
        <f t="shared" si="225"/>
        <v>1.2157789029535844</v>
      </c>
      <c r="M135" s="5">
        <f t="shared" si="226"/>
        <v>0.16539910924665452</v>
      </c>
      <c r="N135" s="5">
        <f t="shared" si="227"/>
        <v>9.6529397653553353E-2</v>
      </c>
      <c r="O135" s="5">
        <f t="shared" si="228"/>
        <v>0.20108874758939771</v>
      </c>
      <c r="P135" s="5">
        <f t="shared" si="229"/>
        <v>0.11735840518200741</v>
      </c>
      <c r="Q135" s="5">
        <f t="shared" si="230"/>
        <v>2.8168001187546608E-2</v>
      </c>
      <c r="R135" s="5">
        <f t="shared" si="231"/>
        <v>0.12223972847027412</v>
      </c>
      <c r="S135" s="5">
        <f t="shared" si="232"/>
        <v>2.0817819590438345E-2</v>
      </c>
      <c r="T135" s="5">
        <f t="shared" si="233"/>
        <v>3.4246061582190679E-2</v>
      </c>
      <c r="U135" s="5">
        <f t="shared" si="234"/>
        <v>7.1340936552281631E-2</v>
      </c>
      <c r="V135" s="5">
        <f t="shared" si="235"/>
        <v>1.6412463146657295E-3</v>
      </c>
      <c r="W135" s="5">
        <f t="shared" si="236"/>
        <v>5.4797558062694499E-3</v>
      </c>
      <c r="X135" s="5">
        <f t="shared" si="237"/>
        <v>6.6621715025998061E-3</v>
      </c>
      <c r="Y135" s="5">
        <f t="shared" si="238"/>
        <v>4.0498637803597134E-3</v>
      </c>
      <c r="Z135" s="5">
        <f t="shared" si="239"/>
        <v>4.953882765897797E-2</v>
      </c>
      <c r="AA135" s="5">
        <f t="shared" si="240"/>
        <v>2.891160185907141E-2</v>
      </c>
      <c r="AB135" s="5">
        <f t="shared" si="241"/>
        <v>8.436621954516256E-3</v>
      </c>
      <c r="AC135" s="5">
        <f t="shared" si="242"/>
        <v>7.2783814736563165E-5</v>
      </c>
      <c r="AD135" s="5">
        <f t="shared" si="243"/>
        <v>7.9951689231731857E-4</v>
      </c>
      <c r="AE135" s="5">
        <f t="shared" si="244"/>
        <v>9.7203577023440859E-4</v>
      </c>
      <c r="AF135" s="5">
        <f t="shared" si="245"/>
        <v>5.9089029118361601E-4</v>
      </c>
      <c r="AG135" s="5">
        <f t="shared" si="246"/>
        <v>2.3946398332704688E-4</v>
      </c>
      <c r="AH135" s="5">
        <f t="shared" si="247"/>
        <v>1.5057065386209737E-2</v>
      </c>
      <c r="AI135" s="5">
        <f t="shared" si="248"/>
        <v>8.787528897713167E-3</v>
      </c>
      <c r="AJ135" s="5">
        <f t="shared" si="249"/>
        <v>2.5642667461239759E-3</v>
      </c>
      <c r="AK135" s="5">
        <f t="shared" si="250"/>
        <v>4.988481609802288E-4</v>
      </c>
      <c r="AL135" s="5">
        <f t="shared" si="251"/>
        <v>2.0657408517980901E-6</v>
      </c>
      <c r="AM135" s="5">
        <f t="shared" si="252"/>
        <v>9.3322006848465194E-5</v>
      </c>
      <c r="AN135" s="5">
        <f t="shared" si="253"/>
        <v>1.134589271076539E-4</v>
      </c>
      <c r="AO135" s="5">
        <f t="shared" si="254"/>
        <v>6.8970484964617101E-5</v>
      </c>
      <c r="AP135" s="5">
        <f t="shared" si="255"/>
        <v>2.7950953515486286E-5</v>
      </c>
      <c r="AQ135" s="5">
        <f t="shared" si="256"/>
        <v>8.4955449003911412E-6</v>
      </c>
      <c r="AR135" s="5">
        <f t="shared" si="257"/>
        <v>3.6612124873892887E-3</v>
      </c>
      <c r="AS135" s="5">
        <f t="shared" si="258"/>
        <v>2.1367384485869246E-3</v>
      </c>
      <c r="AT135" s="5">
        <f t="shared" si="259"/>
        <v>6.2351628229659231E-4</v>
      </c>
      <c r="AU135" s="5">
        <f t="shared" si="260"/>
        <v>1.2129781397939098E-4</v>
      </c>
      <c r="AV135" s="5">
        <f t="shared" si="261"/>
        <v>1.7697805286639119E-5</v>
      </c>
      <c r="AW135" s="5">
        <f t="shared" si="262"/>
        <v>4.0714993534016268E-8</v>
      </c>
      <c r="AX135" s="5">
        <f t="shared" si="263"/>
        <v>9.07735350967469E-6</v>
      </c>
      <c r="AY135" s="5">
        <f t="shared" si="264"/>
        <v>1.1036054891714166E-5</v>
      </c>
      <c r="AZ135" s="5">
        <f t="shared" si="265"/>
        <v>6.7087013545918951E-6</v>
      </c>
      <c r="BA135" s="5">
        <f t="shared" si="266"/>
        <v>2.7187658577096529E-6</v>
      </c>
      <c r="BB135" s="5">
        <f t="shared" si="267"/>
        <v>8.2635454296847619E-7</v>
      </c>
      <c r="BC135" s="5">
        <f t="shared" si="268"/>
        <v>2.009328839401847E-7</v>
      </c>
      <c r="BD135" s="5">
        <f t="shared" si="269"/>
        <v>7.4187081689968532E-4</v>
      </c>
      <c r="BE135" s="5">
        <f t="shared" si="270"/>
        <v>4.3296692115362578E-4</v>
      </c>
      <c r="BF135" s="5">
        <f t="shared" si="271"/>
        <v>1.2634299027737471E-4</v>
      </c>
      <c r="BG135" s="5">
        <f t="shared" si="272"/>
        <v>2.4578553868421983E-5</v>
      </c>
      <c r="BH135" s="5">
        <f t="shared" si="273"/>
        <v>3.5861030493460416E-6</v>
      </c>
      <c r="BI135" s="5">
        <f t="shared" si="274"/>
        <v>4.1858069109758068E-7</v>
      </c>
      <c r="BJ135" s="8">
        <f t="shared" si="275"/>
        <v>0.17807992452995924</v>
      </c>
      <c r="BK135" s="8">
        <f t="shared" si="276"/>
        <v>0.30530246594424609</v>
      </c>
      <c r="BL135" s="8">
        <f t="shared" si="277"/>
        <v>0.46681557242004668</v>
      </c>
      <c r="BM135" s="8">
        <f t="shared" si="278"/>
        <v>0.26894240588389812</v>
      </c>
      <c r="BN135" s="8">
        <f t="shared" si="279"/>
        <v>0.73078338932943365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1.2299578059071701</v>
      </c>
      <c r="F136">
        <f>VLOOKUP(B136,home!$B$2:$E$405,3,FALSE)</f>
        <v>1.1100000000000001</v>
      </c>
      <c r="G136">
        <f>VLOOKUP(C136,away!$B$2:$E$405,4,FALSE)</f>
        <v>0.99</v>
      </c>
      <c r="H136">
        <f>VLOOKUP(A136,away!$A$2:$E$405,3,FALSE)</f>
        <v>1.0168776371307999</v>
      </c>
      <c r="I136">
        <f>VLOOKUP(C136,away!$B$2:$E$405,3,FALSE)</f>
        <v>0.77</v>
      </c>
      <c r="J136">
        <f>VLOOKUP(B136,home!$B$2:$E$405,4,FALSE)</f>
        <v>0.98</v>
      </c>
      <c r="K136" s="3">
        <f t="shared" si="224"/>
        <v>1.3516006329113894</v>
      </c>
      <c r="L136" s="3">
        <f t="shared" si="225"/>
        <v>0.76733586497890161</v>
      </c>
      <c r="M136" s="5">
        <f t="shared" si="226"/>
        <v>0.12015935030577114</v>
      </c>
      <c r="N136" s="5">
        <f t="shared" si="227"/>
        <v>0.16240745392350164</v>
      </c>
      <c r="O136" s="5">
        <f t="shared" si="228"/>
        <v>9.2202579002181762E-2</v>
      </c>
      <c r="P136" s="5">
        <f t="shared" si="229"/>
        <v>0.12462106413541124</v>
      </c>
      <c r="Q136" s="5">
        <f t="shared" si="230"/>
        <v>0.10975500875626608</v>
      </c>
      <c r="R136" s="5">
        <f t="shared" si="231"/>
        <v>3.5375172855962318E-2</v>
      </c>
      <c r="S136" s="5">
        <f t="shared" si="232"/>
        <v>3.2312112180038079E-2</v>
      </c>
      <c r="T136" s="5">
        <f t="shared" si="233"/>
        <v>8.4218954579756353E-2</v>
      </c>
      <c r="U136" s="5">
        <f t="shared" si="234"/>
        <v>4.7813106021468474E-2</v>
      </c>
      <c r="V136" s="5">
        <f t="shared" si="235"/>
        <v>3.7235459913043745E-3</v>
      </c>
      <c r="W136" s="5">
        <f t="shared" si="236"/>
        <v>4.9448313100054785E-2</v>
      </c>
      <c r="X136" s="5">
        <f t="shared" si="237"/>
        <v>3.7943464104378093E-2</v>
      </c>
      <c r="Y136" s="5">
        <f t="shared" si="238"/>
        <v>1.4557690424414432E-2</v>
      </c>
      <c r="Z136" s="5">
        <f t="shared" si="239"/>
        <v>9.0482129540693373E-3</v>
      </c>
      <c r="AA136" s="5">
        <f t="shared" si="240"/>
        <v>1.2229570355437149E-2</v>
      </c>
      <c r="AB136" s="5">
        <f t="shared" si="241"/>
        <v>8.2647475163216098E-3</v>
      </c>
      <c r="AC136" s="5">
        <f t="shared" si="242"/>
        <v>2.4136296021318071E-4</v>
      </c>
      <c r="AD136" s="5">
        <f t="shared" si="243"/>
        <v>1.6708592820608648E-2</v>
      </c>
      <c r="AE136" s="5">
        <f t="shared" si="244"/>
        <v>1.2821102524582002E-2</v>
      </c>
      <c r="AF136" s="5">
        <f t="shared" si="245"/>
        <v>4.9190458978416547E-3</v>
      </c>
      <c r="AG136" s="5">
        <f t="shared" si="246"/>
        <v>1.2581867796304146E-3</v>
      </c>
      <c r="AH136" s="5">
        <f t="shared" si="247"/>
        <v>1.7357545784060242E-3</v>
      </c>
      <c r="AI136" s="5">
        <f t="shared" si="248"/>
        <v>2.3460469867524242E-3</v>
      </c>
      <c r="AJ136" s="5">
        <f t="shared" si="249"/>
        <v>1.5854592960672174E-3</v>
      </c>
      <c r="AK136" s="5">
        <f t="shared" si="250"/>
        <v>7.1430259600656582E-4</v>
      </c>
      <c r="AL136" s="5">
        <f t="shared" si="251"/>
        <v>1.0013006517794014E-5</v>
      </c>
      <c r="AM136" s="5">
        <f t="shared" si="252"/>
        <v>4.5166689262786689E-3</v>
      </c>
      <c r="AN136" s="5">
        <f t="shared" si="253"/>
        <v>3.4658020573693697E-3</v>
      </c>
      <c r="AO136" s="5">
        <f t="shared" si="254"/>
        <v>1.3297171097685909E-3</v>
      </c>
      <c r="AP136" s="5">
        <f t="shared" si="255"/>
        <v>3.4011320953384228E-4</v>
      </c>
      <c r="AQ136" s="5">
        <f t="shared" si="256"/>
        <v>6.5245265957100313E-5</v>
      </c>
      <c r="AR136" s="5">
        <f t="shared" si="257"/>
        <v>2.6638134816245513E-4</v>
      </c>
      <c r="AS136" s="5">
        <f t="shared" si="258"/>
        <v>3.6004119877216351E-4</v>
      </c>
      <c r="AT136" s="5">
        <f t="shared" si="259"/>
        <v>2.4331595606731584E-4</v>
      </c>
      <c r="AU136" s="5">
        <f t="shared" si="260"/>
        <v>1.0962200007267466E-4</v>
      </c>
      <c r="AV136" s="5">
        <f t="shared" si="261"/>
        <v>3.7041291169809861E-5</v>
      </c>
      <c r="AW136" s="5">
        <f t="shared" si="262"/>
        <v>2.8846682996531107E-7</v>
      </c>
      <c r="AX136" s="5">
        <f t="shared" si="263"/>
        <v>1.0174554299015751E-3</v>
      </c>
      <c r="AY136" s="5">
        <f t="shared" si="264"/>
        <v>7.8073004238100538E-4</v>
      </c>
      <c r="AZ136" s="5">
        <f t="shared" si="265"/>
        <v>2.9954108119272156E-4</v>
      </c>
      <c r="BA136" s="5">
        <f t="shared" si="266"/>
        <v>7.6616204877910819E-5</v>
      </c>
      <c r="BB136" s="5">
        <f t="shared" si="267"/>
        <v>1.4697590460348108E-5</v>
      </c>
      <c r="BC136" s="5">
        <f t="shared" si="268"/>
        <v>2.2555976577993741E-6</v>
      </c>
      <c r="BD136" s="5">
        <f t="shared" si="269"/>
        <v>3.406732703441389E-5</v>
      </c>
      <c r="BE136" s="5">
        <f t="shared" si="270"/>
        <v>4.6045420781313104E-5</v>
      </c>
      <c r="BF136" s="5">
        <f t="shared" si="271"/>
        <v>3.1117509935347021E-5</v>
      </c>
      <c r="BG136" s="5">
        <f t="shared" si="272"/>
        <v>1.4019482041080496E-5</v>
      </c>
      <c r="BH136" s="5">
        <f t="shared" si="273"/>
        <v>4.7371851999535638E-6</v>
      </c>
      <c r="BI136" s="5">
        <f t="shared" si="274"/>
        <v>1.2805565028951409E-6</v>
      </c>
      <c r="BJ136" s="8">
        <f t="shared" si="275"/>
        <v>0.50594665542641293</v>
      </c>
      <c r="BK136" s="8">
        <f t="shared" si="276"/>
        <v>0.2818481786216368</v>
      </c>
      <c r="BL136" s="8">
        <f t="shared" si="277"/>
        <v>0.20341440848434295</v>
      </c>
      <c r="BM136" s="8">
        <f t="shared" si="278"/>
        <v>0.35495638493181703</v>
      </c>
      <c r="BN136" s="8">
        <f t="shared" si="279"/>
        <v>0.64452062897909423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1.2299578059071701</v>
      </c>
      <c r="F137">
        <f>VLOOKUP(B137,home!$B$2:$E$405,3,FALSE)</f>
        <v>0.65</v>
      </c>
      <c r="G137">
        <f>VLOOKUP(C137,away!$B$2:$E$405,4,FALSE)</f>
        <v>0.85</v>
      </c>
      <c r="H137">
        <f>VLOOKUP(A137,away!$A$2:$E$405,3,FALSE)</f>
        <v>1.0168776371307999</v>
      </c>
      <c r="I137">
        <f>VLOOKUP(C137,away!$B$2:$E$405,3,FALSE)</f>
        <v>1.26</v>
      </c>
      <c r="J137">
        <f>VLOOKUP(B137,home!$B$2:$E$405,4,FALSE)</f>
        <v>0.93</v>
      </c>
      <c r="K137" s="3">
        <f t="shared" si="224"/>
        <v>0.67955168776371144</v>
      </c>
      <c r="L137" s="3">
        <f t="shared" si="225"/>
        <v>1.1915772151898714</v>
      </c>
      <c r="M137" s="5">
        <f t="shared" si="226"/>
        <v>0.15394976933042884</v>
      </c>
      <c r="N137" s="5">
        <f t="shared" si="227"/>
        <v>0.10461682557932699</v>
      </c>
      <c r="O137" s="5">
        <f t="shared" si="228"/>
        <v>0.18344303741787543</v>
      </c>
      <c r="P137" s="5">
        <f t="shared" si="229"/>
        <v>0.12465902568581892</v>
      </c>
      <c r="Q137" s="5">
        <f t="shared" si="230"/>
        <v>3.5546270195456732E-2</v>
      </c>
      <c r="R137" s="5">
        <f t="shared" si="231"/>
        <v>0.10929327183618172</v>
      </c>
      <c r="S137" s="5">
        <f t="shared" si="232"/>
        <v>2.5235297124063544E-2</v>
      </c>
      <c r="T137" s="5">
        <f t="shared" si="233"/>
        <v>4.2356125649889047E-2</v>
      </c>
      <c r="U137" s="5">
        <f t="shared" si="234"/>
        <v>7.4270427337495407E-2</v>
      </c>
      <c r="V137" s="5">
        <f t="shared" si="235"/>
        <v>2.2704429763464908E-3</v>
      </c>
      <c r="W137" s="5">
        <f t="shared" si="236"/>
        <v>8.0518426350091789E-3</v>
      </c>
      <c r="X137" s="5">
        <f t="shared" si="237"/>
        <v>9.5943922241713119E-3</v>
      </c>
      <c r="Y137" s="5">
        <f t="shared" si="238"/>
        <v>5.7162295839587058E-3</v>
      </c>
      <c r="Z137" s="5">
        <f t="shared" si="239"/>
        <v>4.3410457497849005E-2</v>
      </c>
      <c r="AA137" s="5">
        <f t="shared" si="240"/>
        <v>2.9499649659258158E-2</v>
      </c>
      <c r="AB137" s="5">
        <f t="shared" si="241"/>
        <v>1.0023268357193537E-2</v>
      </c>
      <c r="AC137" s="5">
        <f t="shared" si="242"/>
        <v>1.149040408348561E-4</v>
      </c>
      <c r="AD137" s="5">
        <f t="shared" si="243"/>
        <v>1.3679108130570739E-3</v>
      </c>
      <c r="AE137" s="5">
        <f t="shared" si="244"/>
        <v>1.6299713572506607E-3</v>
      </c>
      <c r="AF137" s="5">
        <f t="shared" si="245"/>
        <v>9.7111836535599891E-4</v>
      </c>
      <c r="AG137" s="5">
        <f t="shared" si="246"/>
        <v>3.8572083913688041E-4</v>
      </c>
      <c r="AH137" s="5">
        <f t="shared" si="247"/>
        <v>1.2931728013851299E-2</v>
      </c>
      <c r="AI137" s="5">
        <f t="shared" si="248"/>
        <v>8.7877775975139186E-3</v>
      </c>
      <c r="AJ137" s="5">
        <f t="shared" si="249"/>
        <v>2.9858745490413579E-3</v>
      </c>
      <c r="AK137" s="5">
        <f t="shared" si="250"/>
        <v>6.7635202975058868E-4</v>
      </c>
      <c r="AL137" s="5">
        <f t="shared" si="251"/>
        <v>3.7216881428624666E-6</v>
      </c>
      <c r="AM137" s="5">
        <f t="shared" si="252"/>
        <v>1.8591322034463309E-4</v>
      </c>
      <c r="AN137" s="5">
        <f t="shared" si="253"/>
        <v>2.215299573652388E-4</v>
      </c>
      <c r="AO137" s="5">
        <f t="shared" si="254"/>
        <v>1.3198502483920113E-4</v>
      </c>
      <c r="AP137" s="5">
        <f t="shared" si="255"/>
        <v>5.2423449448220438E-5</v>
      </c>
      <c r="AQ137" s="5">
        <f t="shared" si="256"/>
        <v>1.5616646976039377E-5</v>
      </c>
      <c r="AR137" s="5">
        <f t="shared" si="257"/>
        <v>3.0818304908675565E-3</v>
      </c>
      <c r="AS137" s="5">
        <f t="shared" si="258"/>
        <v>2.0942631114707153E-3</v>
      </c>
      <c r="AT137" s="5">
        <f t="shared" si="259"/>
        <v>7.1158001601060318E-4</v>
      </c>
      <c r="AU137" s="5">
        <f t="shared" si="260"/>
        <v>1.6118513361964475E-4</v>
      </c>
      <c r="AV137" s="5">
        <f t="shared" si="261"/>
        <v>2.7383407398412225E-5</v>
      </c>
      <c r="AW137" s="5">
        <f t="shared" si="262"/>
        <v>8.3710929403487766E-8</v>
      </c>
      <c r="AX137" s="5">
        <f t="shared" si="263"/>
        <v>2.1056273777130367E-5</v>
      </c>
      <c r="AY137" s="5">
        <f t="shared" si="264"/>
        <v>2.5090176069628514E-5</v>
      </c>
      <c r="AZ137" s="5">
        <f t="shared" si="265"/>
        <v>1.4948441064835752E-5</v>
      </c>
      <c r="BA137" s="5">
        <f t="shared" si="266"/>
        <v>5.9374072584889675E-6</v>
      </c>
      <c r="BB137" s="5">
        <f t="shared" si="267"/>
        <v>1.7687198016296032E-6</v>
      </c>
      <c r="BC137" s="5">
        <f t="shared" si="268"/>
        <v>4.2151324313539703E-7</v>
      </c>
      <c r="BD137" s="5">
        <f t="shared" si="269"/>
        <v>6.1203983233253166E-4</v>
      </c>
      <c r="BE137" s="5">
        <f t="shared" si="270"/>
        <v>4.159127010401909E-4</v>
      </c>
      <c r="BF137" s="5">
        <f t="shared" si="271"/>
        <v>1.4131708897711283E-4</v>
      </c>
      <c r="BG137" s="5">
        <f t="shared" si="272"/>
        <v>3.2010755441417206E-5</v>
      </c>
      <c r="BH137" s="5">
        <f t="shared" si="273"/>
        <v>5.4382407217016165E-6</v>
      </c>
      <c r="BI137" s="5">
        <f t="shared" si="274"/>
        <v>7.3911313217953566E-7</v>
      </c>
      <c r="BJ137" s="8">
        <f t="shared" si="275"/>
        <v>0.21091309807280076</v>
      </c>
      <c r="BK137" s="8">
        <f t="shared" si="276"/>
        <v>0.30625825102170512</v>
      </c>
      <c r="BL137" s="8">
        <f t="shared" si="277"/>
        <v>0.43919508668917345</v>
      </c>
      <c r="BM137" s="8">
        <f t="shared" si="278"/>
        <v>0.28824368677129958</v>
      </c>
      <c r="BN137" s="8">
        <f t="shared" si="279"/>
        <v>0.71150820004508863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1.2299578059071701</v>
      </c>
      <c r="F138">
        <f>VLOOKUP(B138,home!$B$2:$E$405,3,FALSE)</f>
        <v>0.98</v>
      </c>
      <c r="G138">
        <f>VLOOKUP(C138,away!$B$2:$E$405,4,FALSE)</f>
        <v>1.38</v>
      </c>
      <c r="H138">
        <f>VLOOKUP(A138,away!$A$2:$E$405,3,FALSE)</f>
        <v>1.0168776371307999</v>
      </c>
      <c r="I138">
        <f>VLOOKUP(C138,away!$B$2:$E$405,3,FALSE)</f>
        <v>0.53</v>
      </c>
      <c r="J138">
        <f>VLOOKUP(B138,home!$B$2:$E$405,4,FALSE)</f>
        <v>1.08</v>
      </c>
      <c r="K138" s="3">
        <f t="shared" si="224"/>
        <v>1.6633949367088567</v>
      </c>
      <c r="L138" s="3">
        <f t="shared" si="225"/>
        <v>0.58206075949366998</v>
      </c>
      <c r="M138" s="5">
        <f t="shared" si="226"/>
        <v>0.1058792805923888</v>
      </c>
      <c r="N138" s="5">
        <f t="shared" si="227"/>
        <v>0.17611905923975582</v>
      </c>
      <c r="O138" s="5">
        <f t="shared" si="228"/>
        <v>6.1628174476249201E-2</v>
      </c>
      <c r="P138" s="5">
        <f t="shared" si="229"/>
        <v>0.10251199338240291</v>
      </c>
      <c r="Q138" s="5">
        <f t="shared" si="230"/>
        <v>0.14647777569866854</v>
      </c>
      <c r="R138" s="5">
        <f t="shared" si="231"/>
        <v>1.7935671020927007E-2</v>
      </c>
      <c r="S138" s="5">
        <f t="shared" si="232"/>
        <v>2.4812949069067555E-2</v>
      </c>
      <c r="T138" s="5">
        <f t="shared" si="233"/>
        <v>8.5258965372110432E-2</v>
      </c>
      <c r="U138" s="5">
        <f t="shared" si="234"/>
        <v>2.9834104362685753E-2</v>
      </c>
      <c r="V138" s="5">
        <f t="shared" si="235"/>
        <v>2.6693134299686627E-3</v>
      </c>
      <c r="W138" s="5">
        <f t="shared" si="236"/>
        <v>8.121679681251362E-2</v>
      </c>
      <c r="X138" s="5">
        <f t="shared" si="237"/>
        <v>4.7273110436334739E-2</v>
      </c>
      <c r="Y138" s="5">
        <f t="shared" si="238"/>
        <v>1.3757911282100568E-2</v>
      </c>
      <c r="Z138" s="5">
        <f t="shared" si="239"/>
        <v>3.4798834321564604E-3</v>
      </c>
      <c r="AA138" s="5">
        <f t="shared" si="240"/>
        <v>5.7884204813860949E-3</v>
      </c>
      <c r="AB138" s="5">
        <f t="shared" si="241"/>
        <v>4.8142146601397378E-3</v>
      </c>
      <c r="AC138" s="5">
        <f t="shared" si="242"/>
        <v>1.6152631512128998E-4</v>
      </c>
      <c r="AD138" s="5">
        <f t="shared" si="243"/>
        <v>3.3773902148411791E-2</v>
      </c>
      <c r="AE138" s="5">
        <f t="shared" si="244"/>
        <v>1.9658463135569459E-2</v>
      </c>
      <c r="AF138" s="5">
        <f t="shared" si="245"/>
        <v>5.7212099915839353E-3</v>
      </c>
      <c r="AG138" s="5">
        <f t="shared" si="246"/>
        <v>1.1100306109747063E-3</v>
      </c>
      <c r="AH138" s="5">
        <f t="shared" si="247"/>
        <v>5.0637589836760697E-4</v>
      </c>
      <c r="AI138" s="5">
        <f t="shared" si="248"/>
        <v>8.4230310541607613E-4</v>
      </c>
      <c r="AJ138" s="5">
        <f t="shared" si="249"/>
        <v>7.0054136036162384E-4</v>
      </c>
      <c r="AK138" s="5">
        <f t="shared" si="250"/>
        <v>3.8842565059355317E-4</v>
      </c>
      <c r="AL138" s="5">
        <f t="shared" si="251"/>
        <v>6.2555712332589947E-6</v>
      </c>
      <c r="AM138" s="5">
        <f t="shared" si="252"/>
        <v>1.1235867565313711E-2</v>
      </c>
      <c r="AN138" s="5">
        <f t="shared" si="253"/>
        <v>6.5399576086367902E-3</v>
      </c>
      <c r="AO138" s="5">
        <f t="shared" si="254"/>
        <v>1.9033263463697678E-3</v>
      </c>
      <c r="AP138" s="5">
        <f t="shared" si="255"/>
        <v>3.6928385957743303E-4</v>
      </c>
      <c r="AQ138" s="5">
        <f t="shared" si="256"/>
        <v>5.3736410943598603E-5</v>
      </c>
      <c r="AR138" s="5">
        <f t="shared" si="257"/>
        <v>5.8948307998627781E-5</v>
      </c>
      <c r="AS138" s="5">
        <f t="shared" si="258"/>
        <v>9.8054317052471645E-5</v>
      </c>
      <c r="AT138" s="5">
        <f t="shared" si="259"/>
        <v>8.1551527253763143E-5</v>
      </c>
      <c r="AU138" s="5">
        <f t="shared" si="260"/>
        <v>4.5217465838261307E-5</v>
      </c>
      <c r="AV138" s="5">
        <f t="shared" si="261"/>
        <v>1.8803625931542392E-5</v>
      </c>
      <c r="AW138" s="5">
        <f t="shared" si="262"/>
        <v>1.6823957783680079E-7</v>
      </c>
      <c r="AX138" s="5">
        <f t="shared" si="263"/>
        <v>3.1149475362790167E-3</v>
      </c>
      <c r="AY138" s="5">
        <f t="shared" si="264"/>
        <v>1.8130887287495004E-3</v>
      </c>
      <c r="AZ138" s="5">
        <f t="shared" si="265"/>
        <v>5.2766390124267331E-4</v>
      </c>
      <c r="BA138" s="5">
        <f t="shared" si="266"/>
        <v>1.0237748370490111E-4</v>
      </c>
      <c r="BB138" s="5">
        <f t="shared" si="267"/>
        <v>1.4897478980081389E-5</v>
      </c>
      <c r="BC138" s="5">
        <f t="shared" si="268"/>
        <v>1.7342475859374321E-6</v>
      </c>
      <c r="BD138" s="5">
        <f t="shared" si="269"/>
        <v>5.7185828207580069E-6</v>
      </c>
      <c r="BE138" s="5">
        <f t="shared" si="270"/>
        <v>9.51226170919912E-6</v>
      </c>
      <c r="BF138" s="5">
        <f t="shared" si="271"/>
        <v>7.9113239818656774E-6</v>
      </c>
      <c r="BG138" s="5">
        <f t="shared" si="272"/>
        <v>4.386552084699572E-6</v>
      </c>
      <c r="BH138" s="5">
        <f t="shared" si="273"/>
        <v>1.8241421318247374E-6</v>
      </c>
      <c r="BI138" s="5">
        <f t="shared" si="274"/>
        <v>6.0685375718291362E-7</v>
      </c>
      <c r="BJ138" s="8">
        <f t="shared" si="275"/>
        <v>0.63604410589540739</v>
      </c>
      <c r="BK138" s="8">
        <f t="shared" si="276"/>
        <v>0.23785440708893196</v>
      </c>
      <c r="BL138" s="8">
        <f t="shared" si="277"/>
        <v>0.12277076597668686</v>
      </c>
      <c r="BM138" s="8">
        <f t="shared" si="278"/>
        <v>0.38778428749361821</v>
      </c>
      <c r="BN138" s="8">
        <f t="shared" si="279"/>
        <v>0.61055195441039223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1.2299578059071701</v>
      </c>
      <c r="F139">
        <f>VLOOKUP(B139,home!$B$2:$E$405,3,FALSE)</f>
        <v>0.53</v>
      </c>
      <c r="G139">
        <f>VLOOKUP(C139,away!$B$2:$E$405,4,FALSE)</f>
        <v>0.93</v>
      </c>
      <c r="H139">
        <f>VLOOKUP(A139,away!$A$2:$E$405,3,FALSE)</f>
        <v>1.0168776371307999</v>
      </c>
      <c r="I139">
        <f>VLOOKUP(C139,away!$B$2:$E$405,3,FALSE)</f>
        <v>0.37</v>
      </c>
      <c r="J139">
        <f>VLOOKUP(B139,home!$B$2:$E$405,4,FALSE)</f>
        <v>1.18</v>
      </c>
      <c r="K139" s="3">
        <f t="shared" si="224"/>
        <v>0.60624620253164418</v>
      </c>
      <c r="L139" s="3">
        <f t="shared" si="225"/>
        <v>0.44396877637130722</v>
      </c>
      <c r="M139" s="5">
        <f t="shared" si="226"/>
        <v>0.34986252796351974</v>
      </c>
      <c r="N139" s="5">
        <f t="shared" si="227"/>
        <v>0.21210282898600499</v>
      </c>
      <c r="O139" s="5">
        <f t="shared" si="228"/>
        <v>0.15532803843813611</v>
      </c>
      <c r="P139" s="5">
        <f t="shared" si="229"/>
        <v>9.416703344980927E-2</v>
      </c>
      <c r="Q139" s="5">
        <f t="shared" si="230"/>
        <v>6.4293267309492141E-2</v>
      </c>
      <c r="R139" s="5">
        <f t="shared" si="231"/>
        <v>3.4480399580767332E-2</v>
      </c>
      <c r="S139" s="5">
        <f t="shared" si="232"/>
        <v>6.3363674872192275E-3</v>
      </c>
      <c r="T139" s="5">
        <f t="shared" si="233"/>
        <v>2.854420321630859E-2</v>
      </c>
      <c r="U139" s="5">
        <f t="shared" si="234"/>
        <v>2.0903611307613888E-2</v>
      </c>
      <c r="V139" s="5">
        <f t="shared" si="235"/>
        <v>1.8949567692976593E-4</v>
      </c>
      <c r="W139" s="5">
        <f t="shared" si="236"/>
        <v>1.2992516384910504E-2</v>
      </c>
      <c r="X139" s="5">
        <f t="shared" si="237"/>
        <v>5.7682716013928758E-3</v>
      </c>
      <c r="Y139" s="5">
        <f t="shared" si="238"/>
        <v>1.2804662423238778E-3</v>
      </c>
      <c r="Z139" s="5">
        <f t="shared" si="239"/>
        <v>5.1027402702223347E-3</v>
      </c>
      <c r="AA139" s="5">
        <f t="shared" si="240"/>
        <v>3.093516911327586E-3</v>
      </c>
      <c r="AB139" s="5">
        <f t="shared" si="241"/>
        <v>9.37716439979885E-4</v>
      </c>
      <c r="AC139" s="5">
        <f t="shared" si="242"/>
        <v>3.187724520668755E-6</v>
      </c>
      <c r="AD139" s="5">
        <f t="shared" si="243"/>
        <v>1.9691659299205392E-3</v>
      </c>
      <c r="AE139" s="5">
        <f t="shared" si="244"/>
        <v>8.7424818837888909E-4</v>
      </c>
      <c r="AF139" s="5">
        <f t="shared" si="245"/>
        <v>1.9406944921970373E-4</v>
      </c>
      <c r="AG139" s="5">
        <f t="shared" si="246"/>
        <v>2.8720258633708467E-5</v>
      </c>
      <c r="AH139" s="5">
        <f t="shared" si="247"/>
        <v>5.6636433847780088E-4</v>
      </c>
      <c r="AI139" s="5">
        <f t="shared" si="248"/>
        <v>3.4335622945151352E-4</v>
      </c>
      <c r="AJ139" s="5">
        <f t="shared" si="249"/>
        <v>1.0407920511028197E-4</v>
      </c>
      <c r="AK139" s="5">
        <f t="shared" si="250"/>
        <v>2.1032540953540183E-5</v>
      </c>
      <c r="AL139" s="5">
        <f t="shared" si="251"/>
        <v>3.4319601280408273E-8</v>
      </c>
      <c r="AM139" s="5">
        <f t="shared" si="252"/>
        <v>2.3875987343380421E-4</v>
      </c>
      <c r="AN139" s="5">
        <f t="shared" si="253"/>
        <v>1.0600192885497424E-4</v>
      </c>
      <c r="AO139" s="5">
        <f t="shared" si="254"/>
        <v>2.3530773323370634E-5</v>
      </c>
      <c r="AP139" s="5">
        <f t="shared" si="255"/>
        <v>3.4823095464824863E-6</v>
      </c>
      <c r="AQ139" s="5">
        <f t="shared" si="256"/>
        <v>3.8650917707448778E-7</v>
      </c>
      <c r="AR139" s="5">
        <f t="shared" si="257"/>
        <v>5.0289616466866858E-5</v>
      </c>
      <c r="AS139" s="5">
        <f t="shared" si="258"/>
        <v>3.0487889009810871E-5</v>
      </c>
      <c r="AT139" s="5">
        <f t="shared" si="259"/>
        <v>9.2415834677020438E-6</v>
      </c>
      <c r="AU139" s="5">
        <f t="shared" si="260"/>
        <v>1.8675582942245296E-6</v>
      </c>
      <c r="AV139" s="5">
        <f t="shared" si="261"/>
        <v>2.8305003097002397E-7</v>
      </c>
      <c r="AW139" s="5">
        <f t="shared" si="262"/>
        <v>2.5659086573294294E-10</v>
      </c>
      <c r="AX139" s="5">
        <f t="shared" si="263"/>
        <v>2.4124544431029954E-5</v>
      </c>
      <c r="AY139" s="5">
        <f t="shared" si="264"/>
        <v>1.0710544471559602E-5</v>
      </c>
      <c r="AZ139" s="5">
        <f t="shared" si="265"/>
        <v>2.3775736616543926E-6</v>
      </c>
      <c r="BA139" s="5">
        <f t="shared" si="266"/>
        <v>3.5185615643244966E-7</v>
      </c>
      <c r="BB139" s="5">
        <f t="shared" si="267"/>
        <v>3.9053286807506483E-8</v>
      </c>
      <c r="BC139" s="5">
        <f t="shared" si="268"/>
        <v>3.4676879914412762E-9</v>
      </c>
      <c r="BD139" s="5">
        <f t="shared" si="269"/>
        <v>3.7211699144961995E-6</v>
      </c>
      <c r="BE139" s="5">
        <f t="shared" si="270"/>
        <v>2.2559451296383236E-6</v>
      </c>
      <c r="BF139" s="5">
        <f t="shared" si="271"/>
        <v>6.8382908398149568E-7</v>
      </c>
      <c r="BG139" s="5">
        <f t="shared" si="272"/>
        <v>1.3818959511482488E-7</v>
      </c>
      <c r="BH139" s="5">
        <f t="shared" si="273"/>
        <v>2.0944229316937E-8</v>
      </c>
      <c r="BI139" s="5">
        <f t="shared" si="274"/>
        <v>2.5394718976689987E-9</v>
      </c>
      <c r="BJ139" s="8">
        <f t="shared" si="275"/>
        <v>0.32845752600061684</v>
      </c>
      <c r="BK139" s="8">
        <f t="shared" si="276"/>
        <v>0.45056935716607149</v>
      </c>
      <c r="BL139" s="8">
        <f t="shared" si="277"/>
        <v>0.21587710730651197</v>
      </c>
      <c r="BM139" s="8">
        <f t="shared" si="278"/>
        <v>8.9761924727812553E-2</v>
      </c>
      <c r="BN139" s="8">
        <f t="shared" si="279"/>
        <v>0.91023409572772962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1.33549783549784</v>
      </c>
      <c r="F140">
        <f>VLOOKUP(B140,home!$B$2:$E$405,3,FALSE)</f>
        <v>0.95</v>
      </c>
      <c r="G140">
        <f>VLOOKUP(C140,away!$B$2:$E$405,4,FALSE)</f>
        <v>1.1200000000000001</v>
      </c>
      <c r="H140">
        <f>VLOOKUP(A140,away!$A$2:$E$405,3,FALSE)</f>
        <v>1.2380952380952399</v>
      </c>
      <c r="I140">
        <f>VLOOKUP(C140,away!$B$2:$E$405,3,FALSE)</f>
        <v>0.64</v>
      </c>
      <c r="J140">
        <f>VLOOKUP(B140,home!$B$2:$E$405,4,FALSE)</f>
        <v>0.68</v>
      </c>
      <c r="K140" s="3">
        <f t="shared" si="224"/>
        <v>1.4209696969697019</v>
      </c>
      <c r="L140" s="3">
        <f t="shared" si="225"/>
        <v>0.53881904761904842</v>
      </c>
      <c r="M140" s="5">
        <f t="shared" si="226"/>
        <v>0.14088818116808058</v>
      </c>
      <c r="N140" s="5">
        <f t="shared" si="227"/>
        <v>0.20019783610101993</v>
      </c>
      <c r="O140" s="5">
        <f t="shared" si="228"/>
        <v>7.5913235597765125E-2</v>
      </c>
      <c r="P140" s="5">
        <f t="shared" si="229"/>
        <v>0.1078704073833459</v>
      </c>
      <c r="Q140" s="5">
        <f t="shared" si="230"/>
        <v>0.1422375292492282</v>
      </c>
      <c r="R140" s="5">
        <f t="shared" si="231"/>
        <v>2.0451748653234122E-2</v>
      </c>
      <c r="S140" s="5">
        <f t="shared" si="232"/>
        <v>2.0647624045850851E-2</v>
      </c>
      <c r="T140" s="5">
        <f t="shared" si="233"/>
        <v>7.6640290045755663E-2</v>
      </c>
      <c r="U140" s="5">
        <f t="shared" si="234"/>
        <v>2.9061315086286597E-2</v>
      </c>
      <c r="V140" s="5">
        <f t="shared" si="235"/>
        <v>1.7565290264301126E-3</v>
      </c>
      <c r="W140" s="5">
        <f t="shared" si="236"/>
        <v>6.7371739611664982E-2</v>
      </c>
      <c r="X140" s="5">
        <f t="shared" si="237"/>
        <v>3.6301176573995841E-2</v>
      </c>
      <c r="Y140" s="5">
        <f t="shared" si="238"/>
        <v>9.7798826945256732E-3</v>
      </c>
      <c r="Z140" s="5">
        <f t="shared" si="239"/>
        <v>3.6732639104932563E-3</v>
      </c>
      <c r="AA140" s="5">
        <f t="shared" si="240"/>
        <v>5.2195967057833449E-3</v>
      </c>
      <c r="AB140" s="5">
        <f t="shared" si="241"/>
        <v>3.7084443746605075E-3</v>
      </c>
      <c r="AC140" s="5">
        <f t="shared" si="242"/>
        <v>8.405491330552068E-5</v>
      </c>
      <c r="AD140" s="5">
        <f t="shared" si="243"/>
        <v>2.3933300105077302E-2</v>
      </c>
      <c r="AE140" s="5">
        <f t="shared" si="244"/>
        <v>1.2895717968998622E-2</v>
      </c>
      <c r="AF140" s="5">
        <f t="shared" si="245"/>
        <v>3.4742292372098426E-3</v>
      </c>
      <c r="AG140" s="5">
        <f t="shared" si="246"/>
        <v>6.2399362960122043E-4</v>
      </c>
      <c r="AH140" s="5">
        <f t="shared" si="247"/>
        <v>4.9480614047634939E-4</v>
      </c>
      <c r="AI140" s="5">
        <f t="shared" si="248"/>
        <v>7.0310453149142582E-4</v>
      </c>
      <c r="AJ140" s="5">
        <f t="shared" si="249"/>
        <v>4.9954511652569784E-4</v>
      </c>
      <c r="AK140" s="5">
        <f t="shared" si="250"/>
        <v>2.3661282428407183E-4</v>
      </c>
      <c r="AL140" s="5">
        <f t="shared" si="251"/>
        <v>2.5742507755199985E-6</v>
      </c>
      <c r="AM140" s="5">
        <f t="shared" si="252"/>
        <v>6.8016988395593241E-3</v>
      </c>
      <c r="AN140" s="5">
        <f t="shared" si="253"/>
        <v>3.6648848909229415E-3</v>
      </c>
      <c r="AO140" s="5">
        <f t="shared" si="254"/>
        <v>9.873548932802696E-4</v>
      </c>
      <c r="AP140" s="5">
        <f t="shared" si="255"/>
        <v>1.7733520775309406E-4</v>
      </c>
      <c r="AQ140" s="5">
        <f t="shared" si="256"/>
        <v>2.3887896937712054E-5</v>
      </c>
      <c r="AR140" s="5">
        <f t="shared" si="257"/>
        <v>5.3322194673504729E-5</v>
      </c>
      <c r="AS140" s="5">
        <f t="shared" si="258"/>
        <v>7.5769222806969461E-5</v>
      </c>
      <c r="AT140" s="5">
        <f t="shared" si="259"/>
        <v>5.3832884785824619E-5</v>
      </c>
      <c r="AU140" s="5">
        <f t="shared" si="260"/>
        <v>2.5498299327039367E-5</v>
      </c>
      <c r="AV140" s="5">
        <f t="shared" si="261"/>
        <v>9.058077666996468E-6</v>
      </c>
      <c r="AW140" s="5">
        <f t="shared" si="262"/>
        <v>5.4748989502011847E-8</v>
      </c>
      <c r="AX140" s="5">
        <f t="shared" si="263"/>
        <v>1.6108346564879643E-3</v>
      </c>
      <c r="AY140" s="5">
        <f t="shared" si="264"/>
        <v>8.6794839548060183E-4</v>
      </c>
      <c r="AZ140" s="5">
        <f t="shared" si="265"/>
        <v>2.338335639176695E-4</v>
      </c>
      <c r="BA140" s="5">
        <f t="shared" si="266"/>
        <v>4.1997992737162201E-5</v>
      </c>
      <c r="BB140" s="5">
        <f t="shared" si="267"/>
        <v>5.6573296121373611E-6</v>
      </c>
      <c r="BC140" s="5">
        <f t="shared" si="268"/>
        <v>6.0965539073577869E-7</v>
      </c>
      <c r="BD140" s="5">
        <f t="shared" si="269"/>
        <v>4.7885023584892186E-6</v>
      </c>
      <c r="BE140" s="5">
        <f t="shared" si="270"/>
        <v>6.804316745281128E-6</v>
      </c>
      <c r="BF140" s="5">
        <f t="shared" si="271"/>
        <v>4.834363951813997E-6</v>
      </c>
      <c r="BG140" s="5">
        <f t="shared" si="272"/>
        <v>2.289828226550129E-6</v>
      </c>
      <c r="BH140" s="5">
        <f t="shared" si="273"/>
        <v>8.1344413029840135E-7</v>
      </c>
      <c r="BI140" s="5">
        <f t="shared" si="274"/>
        <v>2.3117589186638038E-7</v>
      </c>
      <c r="BJ140" s="8">
        <f t="shared" si="275"/>
        <v>0.58787173853915697</v>
      </c>
      <c r="BK140" s="8">
        <f t="shared" si="276"/>
        <v>0.27211731918326909</v>
      </c>
      <c r="BL140" s="8">
        <f t="shared" si="277"/>
        <v>0.13652565134107189</v>
      </c>
      <c r="BM140" s="8">
        <f t="shared" si="278"/>
        <v>0.31176114117482617</v>
      </c>
      <c r="BN140" s="8">
        <f t="shared" si="279"/>
        <v>0.68755893815267377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1.33549783549784</v>
      </c>
      <c r="F141">
        <f>VLOOKUP(B141,home!$B$2:$E$405,3,FALSE)</f>
        <v>1.1000000000000001</v>
      </c>
      <c r="G141">
        <f>VLOOKUP(C141,away!$B$2:$E$405,4,FALSE)</f>
        <v>1.1599999999999999</v>
      </c>
      <c r="H141">
        <f>VLOOKUP(A141,away!$A$2:$E$405,3,FALSE)</f>
        <v>1.2380952380952399</v>
      </c>
      <c r="I141">
        <f>VLOOKUP(C141,away!$B$2:$E$405,3,FALSE)</f>
        <v>1.05</v>
      </c>
      <c r="J141">
        <f>VLOOKUP(B141,home!$B$2:$E$405,4,FALSE)</f>
        <v>0.89</v>
      </c>
      <c r="K141" s="3">
        <f t="shared" si="224"/>
        <v>1.7040952380952439</v>
      </c>
      <c r="L141" s="3">
        <f t="shared" si="225"/>
        <v>1.1570000000000018</v>
      </c>
      <c r="M141" s="5">
        <f t="shared" si="226"/>
        <v>5.7206071673290761E-2</v>
      </c>
      <c r="N141" s="5">
        <f t="shared" si="227"/>
        <v>9.7484594328589996E-2</v>
      </c>
      <c r="O141" s="5">
        <f t="shared" si="228"/>
        <v>6.6187424925997509E-2</v>
      </c>
      <c r="P141" s="5">
        <f t="shared" si="229"/>
        <v>0.11278967563817879</v>
      </c>
      <c r="Q141" s="5">
        <f t="shared" si="230"/>
        <v>8.3061516491498427E-2</v>
      </c>
      <c r="R141" s="5">
        <f t="shared" si="231"/>
        <v>3.8289425319689624E-2</v>
      </c>
      <c r="S141" s="5">
        <f t="shared" si="232"/>
        <v>5.5595107994914114E-2</v>
      </c>
      <c r="T141" s="5">
        <f t="shared" si="233"/>
        <v>9.6102174580663821E-2</v>
      </c>
      <c r="U141" s="5">
        <f t="shared" si="234"/>
        <v>6.5248827356686537E-2</v>
      </c>
      <c r="V141" s="5">
        <f t="shared" si="235"/>
        <v>1.2179270902935704E-2</v>
      </c>
      <c r="W141" s="5">
        <f t="shared" si="236"/>
        <v>4.7181578240710668E-2</v>
      </c>
      <c r="X141" s="5">
        <f t="shared" si="237"/>
        <v>5.4589086024502333E-2</v>
      </c>
      <c r="Y141" s="5">
        <f t="shared" si="238"/>
        <v>3.1579786265174652E-2</v>
      </c>
      <c r="Z141" s="5">
        <f t="shared" si="239"/>
        <v>1.4766955031626982E-2</v>
      </c>
      <c r="AA141" s="5">
        <f t="shared" si="240"/>
        <v>2.5164297750562139E-2</v>
      </c>
      <c r="AB141" s="5">
        <f t="shared" si="241"/>
        <v>2.1441179983371902E-2</v>
      </c>
      <c r="AC141" s="5">
        <f t="shared" si="242"/>
        <v>1.5008197277739763E-3</v>
      </c>
      <c r="AD141" s="5">
        <f t="shared" si="243"/>
        <v>2.0100475701453315E-2</v>
      </c>
      <c r="AE141" s="5">
        <f t="shared" si="244"/>
        <v>2.3256250386581523E-2</v>
      </c>
      <c r="AF141" s="5">
        <f t="shared" si="245"/>
        <v>1.3453740848637432E-2</v>
      </c>
      <c r="AG141" s="5">
        <f t="shared" si="246"/>
        <v>5.1886593872911765E-3</v>
      </c>
      <c r="AH141" s="5">
        <f t="shared" si="247"/>
        <v>4.2713417428981151E-3</v>
      </c>
      <c r="AI141" s="5">
        <f t="shared" si="248"/>
        <v>7.2787731243501158E-3</v>
      </c>
      <c r="AJ141" s="5">
        <f t="shared" si="249"/>
        <v>6.2018613101903373E-3</v>
      </c>
      <c r="AK141" s="5">
        <f t="shared" si="250"/>
        <v>3.522854108674161E-3</v>
      </c>
      <c r="AL141" s="5">
        <f t="shared" si="251"/>
        <v>1.1836293969197064E-4</v>
      </c>
      <c r="AM141" s="5">
        <f t="shared" si="252"/>
        <v>6.8506249852591482E-3</v>
      </c>
      <c r="AN141" s="5">
        <f t="shared" si="253"/>
        <v>7.9261731079448457E-3</v>
      </c>
      <c r="AO141" s="5">
        <f t="shared" si="254"/>
        <v>4.5852911429461012E-3</v>
      </c>
      <c r="AP141" s="5">
        <f t="shared" si="255"/>
        <v>1.7683939507962152E-3</v>
      </c>
      <c r="AQ141" s="5">
        <f t="shared" si="256"/>
        <v>5.1150795026780641E-4</v>
      </c>
      <c r="AR141" s="5">
        <f t="shared" si="257"/>
        <v>9.8838847930662562E-4</v>
      </c>
      <c r="AS141" s="5">
        <f t="shared" si="258"/>
        <v>1.68430810097462E-3</v>
      </c>
      <c r="AT141" s="5">
        <f t="shared" si="259"/>
        <v>1.4351107071780469E-3</v>
      </c>
      <c r="AU141" s="5">
        <f t="shared" si="260"/>
        <v>8.1518844074720241E-4</v>
      </c>
      <c r="AV141" s="5">
        <f t="shared" si="261"/>
        <v>3.4728968500689878E-4</v>
      </c>
      <c r="AW141" s="5">
        <f t="shared" si="262"/>
        <v>6.4824692287144528E-6</v>
      </c>
      <c r="AX141" s="5">
        <f t="shared" si="263"/>
        <v>1.945686235892736E-3</v>
      </c>
      <c r="AY141" s="5">
        <f t="shared" si="264"/>
        <v>2.2511589749278989E-3</v>
      </c>
      <c r="AZ141" s="5">
        <f t="shared" si="265"/>
        <v>1.3022954669957916E-3</v>
      </c>
      <c r="BA141" s="5">
        <f t="shared" si="266"/>
        <v>5.0225195177137764E-4</v>
      </c>
      <c r="BB141" s="5">
        <f t="shared" si="267"/>
        <v>1.4527637704987132E-4</v>
      </c>
      <c r="BC141" s="5">
        <f t="shared" si="268"/>
        <v>3.3616953649340287E-5</v>
      </c>
      <c r="BD141" s="5">
        <f t="shared" si="269"/>
        <v>1.9059424509296102E-4</v>
      </c>
      <c r="BE141" s="5">
        <f t="shared" si="270"/>
        <v>3.2479074547127264E-4</v>
      </c>
      <c r="BF141" s="5">
        <f t="shared" si="271"/>
        <v>2.7673718136750006E-4</v>
      </c>
      <c r="BG141" s="5">
        <f t="shared" si="272"/>
        <v>1.5719550432408556E-4</v>
      </c>
      <c r="BH141" s="5">
        <f t="shared" si="273"/>
        <v>6.6969027592163663E-5</v>
      </c>
      <c r="BI141" s="5">
        <f t="shared" si="274"/>
        <v>2.2824320203935009E-5</v>
      </c>
      <c r="BJ141" s="8">
        <f t="shared" si="275"/>
        <v>0.4998201393526045</v>
      </c>
      <c r="BK141" s="8">
        <f t="shared" si="276"/>
        <v>0.2416404678517132</v>
      </c>
      <c r="BL141" s="8">
        <f t="shared" si="277"/>
        <v>0.24391538205968571</v>
      </c>
      <c r="BM141" s="8">
        <f t="shared" si="278"/>
        <v>0.54287955941268606</v>
      </c>
      <c r="BN141" s="8">
        <f t="shared" si="279"/>
        <v>0.45501870837724501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1.33549783549784</v>
      </c>
      <c r="F142">
        <f>VLOOKUP(B142,home!$B$2:$E$405,3,FALSE)</f>
        <v>1.26</v>
      </c>
      <c r="G142">
        <f>VLOOKUP(C142,away!$B$2:$E$405,4,FALSE)</f>
        <v>1.1200000000000001</v>
      </c>
      <c r="H142">
        <f>VLOOKUP(A142,away!$A$2:$E$405,3,FALSE)</f>
        <v>1.2380952380952399</v>
      </c>
      <c r="I142">
        <f>VLOOKUP(C142,away!$B$2:$E$405,3,FALSE)</f>
        <v>0.79</v>
      </c>
      <c r="J142">
        <f>VLOOKUP(B142,home!$B$2:$E$405,4,FALSE)</f>
        <v>0.85</v>
      </c>
      <c r="K142" s="3">
        <f t="shared" si="224"/>
        <v>1.884654545454552</v>
      </c>
      <c r="L142" s="3">
        <f t="shared" si="225"/>
        <v>0.83138095238095366</v>
      </c>
      <c r="M142" s="5">
        <f t="shared" si="226"/>
        <v>6.6136433403607725E-2</v>
      </c>
      <c r="N142" s="5">
        <f t="shared" si="227"/>
        <v>0.12464432983426156</v>
      </c>
      <c r="O142" s="5">
        <f t="shared" si="228"/>
        <v>5.4984570990170914E-2</v>
      </c>
      <c r="P142" s="5">
        <f t="shared" si="229"/>
        <v>0.10362692164649409</v>
      </c>
      <c r="Q142" s="5">
        <f t="shared" si="230"/>
        <v>0.11745575139363879</v>
      </c>
      <c r="R142" s="5">
        <f t="shared" si="231"/>
        <v>2.2856562498033223E-2</v>
      </c>
      <c r="S142" s="5">
        <f t="shared" si="232"/>
        <v>4.0592372226950349E-2</v>
      </c>
      <c r="T142" s="5">
        <f t="shared" si="233"/>
        <v>9.7650474456263944E-2</v>
      </c>
      <c r="U142" s="5">
        <f t="shared" si="234"/>
        <v>4.3076724405384362E-2</v>
      </c>
      <c r="V142" s="5">
        <f t="shared" si="235"/>
        <v>7.0669781637215916E-3</v>
      </c>
      <c r="W142" s="5">
        <f t="shared" si="236"/>
        <v>7.3787838584600404E-2</v>
      </c>
      <c r="X142" s="5">
        <f t="shared" si="237"/>
        <v>6.1345803516597158E-2</v>
      </c>
      <c r="Y142" s="5">
        <f t="shared" si="238"/>
        <v>2.5500866276101701E-2</v>
      </c>
      <c r="Z142" s="5">
        <f t="shared" si="239"/>
        <v>6.3341702325898841E-3</v>
      </c>
      <c r="AA142" s="5">
        <f t="shared" si="240"/>
        <v>1.193772272053344E-2</v>
      </c>
      <c r="AB142" s="5">
        <f t="shared" si="241"/>
        <v>1.1249241693814719E-2</v>
      </c>
      <c r="AC142" s="5">
        <f t="shared" si="242"/>
        <v>6.920629397834233E-4</v>
      </c>
      <c r="AD142" s="5">
        <f t="shared" si="243"/>
        <v>3.4766146346933466E-2</v>
      </c>
      <c r="AE142" s="5">
        <f t="shared" si="244"/>
        <v>2.8903911860529159E-2</v>
      </c>
      <c r="AF142" s="5">
        <f t="shared" si="245"/>
        <v>1.2015080885070936E-2</v>
      </c>
      <c r="AG142" s="5">
        <f t="shared" si="246"/>
        <v>3.329703129721489E-3</v>
      </c>
      <c r="AH142" s="5">
        <f t="shared" si="247"/>
        <v>1.316527120128416E-3</v>
      </c>
      <c r="AI142" s="5">
        <f t="shared" si="248"/>
        <v>2.4811988211642095E-3</v>
      </c>
      <c r="AJ142" s="5">
        <f t="shared" si="249"/>
        <v>2.3381013182418027E-3</v>
      </c>
      <c r="AK142" s="5">
        <f t="shared" si="250"/>
        <v>1.4688377590525647E-3</v>
      </c>
      <c r="AL142" s="5">
        <f t="shared" si="251"/>
        <v>4.337479258835692E-5</v>
      </c>
      <c r="AM142" s="5">
        <f t="shared" si="252"/>
        <v>1.3104435148137254E-2</v>
      </c>
      <c r="AN142" s="5">
        <f t="shared" si="253"/>
        <v>1.0894777773872794E-2</v>
      </c>
      <c r="AO142" s="5">
        <f t="shared" si="254"/>
        <v>4.5288553608106045E-3</v>
      </c>
      <c r="AP142" s="5">
        <f t="shared" si="255"/>
        <v>1.2550680276887693E-3</v>
      </c>
      <c r="AQ142" s="5">
        <f t="shared" si="256"/>
        <v>2.6085991304069351E-4</v>
      </c>
      <c r="AR142" s="5">
        <f t="shared" si="257"/>
        <v>2.1890711419354338E-4</v>
      </c>
      <c r="AS142" s="5">
        <f t="shared" si="258"/>
        <v>4.1256428779720016E-4</v>
      </c>
      <c r="AT142" s="5">
        <f t="shared" si="259"/>
        <v>3.8877058014460681E-4</v>
      </c>
      <c r="AU142" s="5">
        <f t="shared" si="260"/>
        <v>2.4423274700284547E-4</v>
      </c>
      <c r="AV142" s="5">
        <f t="shared" si="261"/>
        <v>1.1507358919694105E-4</v>
      </c>
      <c r="AW142" s="5">
        <f t="shared" si="262"/>
        <v>1.8878467508875911E-6</v>
      </c>
      <c r="AX142" s="5">
        <f t="shared" si="263"/>
        <v>4.1162222112585498E-3</v>
      </c>
      <c r="AY142" s="5">
        <f t="shared" si="264"/>
        <v>3.4221487422077682E-3</v>
      </c>
      <c r="AZ142" s="5">
        <f t="shared" si="265"/>
        <v>1.4225546402429883E-3</v>
      </c>
      <c r="BA142" s="5">
        <f t="shared" si="266"/>
        <v>3.9422827720638685E-4</v>
      </c>
      <c r="BB142" s="5">
        <f t="shared" si="267"/>
        <v>8.1938470139837123E-5</v>
      </c>
      <c r="BC142" s="5">
        <f t="shared" si="268"/>
        <v>1.3624416668299227E-5</v>
      </c>
      <c r="BD142" s="5">
        <f t="shared" si="269"/>
        <v>3.0332534180199034E-5</v>
      </c>
      <c r="BE142" s="5">
        <f t="shared" si="270"/>
        <v>5.7166348417867665E-5</v>
      </c>
      <c r="BF142" s="5">
        <f t="shared" si="271"/>
        <v>5.3869409196386487E-5</v>
      </c>
      <c r="BG142" s="5">
        <f t="shared" si="272"/>
        <v>3.3841742300973683E-5</v>
      </c>
      <c r="BH142" s="5">
        <f t="shared" si="273"/>
        <v>1.5944998363407904E-5</v>
      </c>
      <c r="BI142" s="5">
        <f t="shared" si="274"/>
        <v>6.0101627285724147E-6</v>
      </c>
      <c r="BJ142" s="8">
        <f t="shared" si="275"/>
        <v>0.61889461926499267</v>
      </c>
      <c r="BK142" s="8">
        <f t="shared" si="276"/>
        <v>0.22158029191535331</v>
      </c>
      <c r="BL142" s="8">
        <f t="shared" si="277"/>
        <v>0.15328620084004624</v>
      </c>
      <c r="BM142" s="8">
        <f t="shared" si="278"/>
        <v>0.50697045159131859</v>
      </c>
      <c r="BN142" s="8">
        <f t="shared" si="279"/>
        <v>0.48970456976620624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1.33549783549784</v>
      </c>
      <c r="F143">
        <f>VLOOKUP(B143,home!$B$2:$E$405,3,FALSE)</f>
        <v>0.9</v>
      </c>
      <c r="G143">
        <f>VLOOKUP(C143,away!$B$2:$E$405,4,FALSE)</f>
        <v>1.22</v>
      </c>
      <c r="H143">
        <f>VLOOKUP(A143,away!$A$2:$E$405,3,FALSE)</f>
        <v>1.2380952380952399</v>
      </c>
      <c r="I143">
        <f>VLOOKUP(C143,away!$B$2:$E$405,3,FALSE)</f>
        <v>1.06</v>
      </c>
      <c r="J143">
        <f>VLOOKUP(B143,home!$B$2:$E$405,4,FALSE)</f>
        <v>0.56999999999999995</v>
      </c>
      <c r="K143" s="3">
        <f t="shared" si="224"/>
        <v>1.4663766233766284</v>
      </c>
      <c r="L143" s="3">
        <f t="shared" si="225"/>
        <v>0.74805714285714398</v>
      </c>
      <c r="M143" s="5">
        <f t="shared" si="226"/>
        <v>0.109215338155674</v>
      </c>
      <c r="N143" s="5">
        <f t="shared" si="227"/>
        <v>0.1601508187856539</v>
      </c>
      <c r="O143" s="5">
        <f t="shared" si="228"/>
        <v>8.1699313816910313E-2</v>
      </c>
      <c r="P143" s="5">
        <f t="shared" si="229"/>
        <v>0.11980196392702848</v>
      </c>
      <c r="Q143" s="5">
        <f t="shared" si="230"/>
        <v>0.11742070844095476</v>
      </c>
      <c r="R143" s="5">
        <f t="shared" si="231"/>
        <v>3.0557877633633553E-2</v>
      </c>
      <c r="S143" s="5">
        <f t="shared" si="232"/>
        <v>3.2853697116047853E-2</v>
      </c>
      <c r="T143" s="5">
        <f t="shared" si="233"/>
        <v>8.7837399668602337E-2</v>
      </c>
      <c r="U143" s="5">
        <f t="shared" si="234"/>
        <v>4.4809357421963771E-2</v>
      </c>
      <c r="V143" s="5">
        <f t="shared" si="235"/>
        <v>4.0042579114625979E-3</v>
      </c>
      <c r="W143" s="5">
        <f t="shared" si="236"/>
        <v>5.7394327319379622E-2</v>
      </c>
      <c r="X143" s="5">
        <f t="shared" si="237"/>
        <v>4.2934236510742838E-2</v>
      </c>
      <c r="Y143" s="5">
        <f t="shared" si="238"/>
        <v>1.605863114748958E-2</v>
      </c>
      <c r="Z143" s="5">
        <f t="shared" si="239"/>
        <v>7.6196795447980459E-3</v>
      </c>
      <c r="AA143" s="5">
        <f t="shared" si="240"/>
        <v>1.1173319962112925E-2</v>
      </c>
      <c r="AB143" s="5">
        <f t="shared" si="241"/>
        <v>8.1921475989749151E-3</v>
      </c>
      <c r="AC143" s="5">
        <f t="shared" si="242"/>
        <v>2.7452529216854193E-4</v>
      </c>
      <c r="AD143" s="5">
        <f t="shared" si="243"/>
        <v>2.1040424973891202E-2</v>
      </c>
      <c r="AE143" s="5">
        <f t="shared" si="244"/>
        <v>1.5739440190469148E-2</v>
      </c>
      <c r="AF143" s="5">
        <f t="shared" si="245"/>
        <v>5.8870003295266263E-3</v>
      </c>
      <c r="AG143" s="5">
        <f t="shared" si="246"/>
        <v>1.4679375488349177E-3</v>
      </c>
      <c r="AH143" s="5">
        <f t="shared" si="247"/>
        <v>1.4249889274421622E-3</v>
      </c>
      <c r="AI143" s="5">
        <f t="shared" si="248"/>
        <v>2.0895704517717214E-3</v>
      </c>
      <c r="AJ143" s="5">
        <f t="shared" si="249"/>
        <v>1.5320486316882968E-3</v>
      </c>
      <c r="AK143" s="5">
        <f t="shared" si="250"/>
        <v>7.4885343312795631E-4</v>
      </c>
      <c r="AL143" s="5">
        <f t="shared" si="251"/>
        <v>1.2045439662532952E-5</v>
      </c>
      <c r="AM143" s="5">
        <f t="shared" si="252"/>
        <v>6.1706374655247694E-3</v>
      </c>
      <c r="AN143" s="5">
        <f t="shared" si="253"/>
        <v>4.6159894320677072E-3</v>
      </c>
      <c r="AO143" s="5">
        <f t="shared" si="254"/>
        <v>1.7265119330056697E-3</v>
      </c>
      <c r="AP143" s="5">
        <f t="shared" si="255"/>
        <v>4.3050986123766195E-4</v>
      </c>
      <c r="AQ143" s="5">
        <f t="shared" si="256"/>
        <v>8.0511494192317726E-5</v>
      </c>
      <c r="AR143" s="5">
        <f t="shared" si="257"/>
        <v>2.1319462913309007E-4</v>
      </c>
      <c r="AS143" s="5">
        <f t="shared" si="258"/>
        <v>3.1262362039021321E-4</v>
      </c>
      <c r="AT143" s="5">
        <f t="shared" si="259"/>
        <v>2.292119844277889E-4</v>
      </c>
      <c r="AU143" s="5">
        <f t="shared" si="260"/>
        <v>1.1203703192089251E-4</v>
      </c>
      <c r="AV143" s="5">
        <f t="shared" si="261"/>
        <v>4.1072121140324445E-5</v>
      </c>
      <c r="AW143" s="5">
        <f t="shared" si="262"/>
        <v>3.6702906597826114E-7</v>
      </c>
      <c r="AX143" s="5">
        <f t="shared" si="263"/>
        <v>1.5080797551295891E-3</v>
      </c>
      <c r="AY143" s="5">
        <f t="shared" si="264"/>
        <v>1.1281298328229418E-3</v>
      </c>
      <c r="AZ143" s="5">
        <f t="shared" si="265"/>
        <v>4.2195278975671859E-4</v>
      </c>
      <c r="BA143" s="5">
        <f t="shared" si="266"/>
        <v>1.0521493277533734E-4</v>
      </c>
      <c r="BB143" s="5">
        <f t="shared" si="267"/>
        <v>1.9676695499456332E-5</v>
      </c>
      <c r="BC143" s="5">
        <f t="shared" si="268"/>
        <v>2.9438585232386662E-6</v>
      </c>
      <c r="BD143" s="5">
        <f t="shared" si="269"/>
        <v>2.658029419029795E-5</v>
      </c>
      <c r="BE143" s="5">
        <f t="shared" si="270"/>
        <v>3.8976722043126522E-5</v>
      </c>
      <c r="BF143" s="5">
        <f t="shared" si="271"/>
        <v>2.8577277029944643E-5</v>
      </c>
      <c r="BG143" s="5">
        <f t="shared" si="272"/>
        <v>1.396835033215624E-5</v>
      </c>
      <c r="BH143" s="5">
        <f t="shared" si="273"/>
        <v>5.1207155985522646E-6</v>
      </c>
      <c r="BI143" s="5">
        <f t="shared" si="274"/>
        <v>1.5017795297354193E-6</v>
      </c>
      <c r="BJ143" s="8">
        <f t="shared" si="275"/>
        <v>0.54214108296608043</v>
      </c>
      <c r="BK143" s="8">
        <f t="shared" si="276"/>
        <v>0.26728995767486696</v>
      </c>
      <c r="BL143" s="8">
        <f t="shared" si="277"/>
        <v>0.18325034240336172</v>
      </c>
      <c r="BM143" s="8">
        <f t="shared" si="278"/>
        <v>0.38032727902549496</v>
      </c>
      <c r="BN143" s="8">
        <f t="shared" si="279"/>
        <v>0.61884602075985506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1.33549783549784</v>
      </c>
      <c r="F144">
        <f>VLOOKUP(B144,home!$B$2:$E$405,3,FALSE)</f>
        <v>1.05</v>
      </c>
      <c r="G144">
        <f>VLOOKUP(C144,away!$B$2:$E$405,4,FALSE)</f>
        <v>0.75</v>
      </c>
      <c r="H144">
        <f>VLOOKUP(A144,away!$A$2:$E$405,3,FALSE)</f>
        <v>1.2380952380952399</v>
      </c>
      <c r="I144">
        <f>VLOOKUP(C144,away!$B$2:$E$405,3,FALSE)</f>
        <v>0.71</v>
      </c>
      <c r="J144">
        <f>VLOOKUP(B144,home!$B$2:$E$405,4,FALSE)</f>
        <v>1.1299999999999999</v>
      </c>
      <c r="K144" s="3">
        <f t="shared" si="224"/>
        <v>1.0517045454545491</v>
      </c>
      <c r="L144" s="3">
        <f t="shared" si="225"/>
        <v>0.99332380952381083</v>
      </c>
      <c r="M144" s="5">
        <f t="shared" si="226"/>
        <v>0.12937652145689471</v>
      </c>
      <c r="N144" s="5">
        <f t="shared" si="227"/>
        <v>0.13606587569131418</v>
      </c>
      <c r="O144" s="5">
        <f t="shared" si="228"/>
        <v>0.12851277915650169</v>
      </c>
      <c r="P144" s="5">
        <f t="shared" si="229"/>
        <v>0.13515747398788946</v>
      </c>
      <c r="Q144" s="5">
        <f t="shared" si="230"/>
        <v>7.1550549972904359E-2</v>
      </c>
      <c r="R144" s="5">
        <f t="shared" si="231"/>
        <v>6.3827401682114218E-2</v>
      </c>
      <c r="S144" s="5">
        <f t="shared" si="232"/>
        <v>3.5299184444515581E-2</v>
      </c>
      <c r="T144" s="5">
        <f t="shared" si="233"/>
        <v>7.1072864872609165E-2</v>
      </c>
      <c r="U144" s="5">
        <f t="shared" si="234"/>
        <v>6.7127568473632868E-2</v>
      </c>
      <c r="V144" s="5">
        <f t="shared" si="235"/>
        <v>4.0973848608938761E-3</v>
      </c>
      <c r="W144" s="5">
        <f t="shared" si="236"/>
        <v>2.5083346212092131E-2</v>
      </c>
      <c r="X144" s="5">
        <f t="shared" si="237"/>
        <v>2.4915885015000007E-2</v>
      </c>
      <c r="Y144" s="5">
        <f t="shared" si="238"/>
        <v>1.2374770910378518E-2</v>
      </c>
      <c r="Z144" s="5">
        <f t="shared" si="239"/>
        <v>2.1133759263628069E-2</v>
      </c>
      <c r="AA144" s="5">
        <f t="shared" si="240"/>
        <v>2.2226470680099825E-2</v>
      </c>
      <c r="AB144" s="5">
        <f t="shared" si="241"/>
        <v>1.1687840121836622E-2</v>
      </c>
      <c r="AC144" s="5">
        <f t="shared" si="242"/>
        <v>2.6752931169351829E-4</v>
      </c>
      <c r="AD144" s="5">
        <f t="shared" si="243"/>
        <v>6.5950673066168574E-3</v>
      </c>
      <c r="AE144" s="5">
        <f t="shared" si="244"/>
        <v>6.5510373810745955E-3</v>
      </c>
      <c r="AF144" s="5">
        <f t="shared" si="245"/>
        <v>3.2536507038509526E-3</v>
      </c>
      <c r="AG144" s="5">
        <f t="shared" si="246"/>
        <v>1.0773095706696858E-3</v>
      </c>
      <c r="AH144" s="5">
        <f t="shared" si="247"/>
        <v>5.2481665653265393E-3</v>
      </c>
      <c r="AI144" s="5">
        <f t="shared" si="248"/>
        <v>5.5195206320565104E-3</v>
      </c>
      <c r="AJ144" s="5">
        <f t="shared" si="249"/>
        <v>2.9024524687319983E-3</v>
      </c>
      <c r="AK144" s="5">
        <f t="shared" si="250"/>
        <v>1.0175074847770737E-3</v>
      </c>
      <c r="AL144" s="5">
        <f t="shared" si="251"/>
        <v>1.1179334729064242E-5</v>
      </c>
      <c r="AM144" s="5">
        <f t="shared" si="252"/>
        <v>1.3872124527895284E-3</v>
      </c>
      <c r="AN144" s="5">
        <f t="shared" si="253"/>
        <v>1.377951158223764E-3</v>
      </c>
      <c r="AO144" s="5">
        <f t="shared" si="254"/>
        <v>6.8437584691228822E-4</v>
      </c>
      <c r="AP144" s="5">
        <f t="shared" si="255"/>
        <v>2.2660227446699954E-4</v>
      </c>
      <c r="AQ144" s="5">
        <f t="shared" si="256"/>
        <v>5.6272358630080032E-5</v>
      </c>
      <c r="AR144" s="5">
        <f t="shared" si="257"/>
        <v>1.0426257611371307E-3</v>
      </c>
      <c r="AS144" s="5">
        <f t="shared" si="258"/>
        <v>1.0965342521959294E-3</v>
      </c>
      <c r="AT144" s="5">
        <f t="shared" si="259"/>
        <v>5.7661502864053183E-4</v>
      </c>
      <c r="AU144" s="5">
        <f t="shared" si="260"/>
        <v>2.0214288219955081E-4</v>
      </c>
      <c r="AV144" s="5">
        <f t="shared" si="261"/>
        <v>5.3148647010137741E-5</v>
      </c>
      <c r="AW144" s="5">
        <f t="shared" si="262"/>
        <v>3.2441285538574088E-7</v>
      </c>
      <c r="AX144" s="5">
        <f t="shared" si="263"/>
        <v>2.4315627368498341E-4</v>
      </c>
      <c r="AY144" s="5">
        <f t="shared" si="264"/>
        <v>2.4153291608638208E-4</v>
      </c>
      <c r="AZ144" s="5">
        <f t="shared" si="265"/>
        <v>1.1996019816615998E-4</v>
      </c>
      <c r="BA144" s="5">
        <f t="shared" si="266"/>
        <v>3.9719773677880439E-5</v>
      </c>
      <c r="BB144" s="5">
        <f t="shared" si="267"/>
        <v>9.8636492257839443E-6</v>
      </c>
      <c r="BC144" s="5">
        <f t="shared" si="268"/>
        <v>1.9595595249524597E-6</v>
      </c>
      <c r="BD144" s="5">
        <f t="shared" si="269"/>
        <v>1.7261083216006616E-4</v>
      </c>
      <c r="BE144" s="5">
        <f t="shared" si="270"/>
        <v>1.8153559677743384E-4</v>
      </c>
      <c r="BF144" s="5">
        <f t="shared" si="271"/>
        <v>9.5460906146315667E-5</v>
      </c>
      <c r="BG144" s="5">
        <f t="shared" si="272"/>
        <v>3.3465556302430105E-5</v>
      </c>
      <c r="BH144" s="5">
        <f t="shared" si="273"/>
        <v>8.798969419857715E-6</v>
      </c>
      <c r="BI144" s="5">
        <f t="shared" si="274"/>
        <v>1.8507832268359879E-6</v>
      </c>
      <c r="BJ144" s="8">
        <f t="shared" si="275"/>
        <v>0.36292896409789938</v>
      </c>
      <c r="BK144" s="8">
        <f t="shared" si="276"/>
        <v>0.30445080631270255</v>
      </c>
      <c r="BL144" s="8">
        <f t="shared" si="277"/>
        <v>0.31153449648029352</v>
      </c>
      <c r="BM144" s="8">
        <f t="shared" si="278"/>
        <v>0.33531621570367393</v>
      </c>
      <c r="BN144" s="8">
        <f t="shared" si="279"/>
        <v>0.66449060194761855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1.33549783549784</v>
      </c>
      <c r="F145">
        <f>VLOOKUP(B145,home!$B$2:$E$405,3,FALSE)</f>
        <v>0.82</v>
      </c>
      <c r="G145">
        <f>VLOOKUP(C145,away!$B$2:$E$405,4,FALSE)</f>
        <v>1.1399999999999999</v>
      </c>
      <c r="H145">
        <f>VLOOKUP(A145,away!$A$2:$E$405,3,FALSE)</f>
        <v>1.2380952380952399</v>
      </c>
      <c r="I145">
        <f>VLOOKUP(C145,away!$B$2:$E$405,3,FALSE)</f>
        <v>0.99</v>
      </c>
      <c r="J145">
        <f>VLOOKUP(B145,home!$B$2:$E$405,4,FALSE)</f>
        <v>0.69</v>
      </c>
      <c r="K145" s="3">
        <f t="shared" si="224"/>
        <v>1.2484233766233805</v>
      </c>
      <c r="L145" s="3">
        <f t="shared" si="225"/>
        <v>0.84574285714285835</v>
      </c>
      <c r="M145" s="5">
        <f t="shared" si="226"/>
        <v>0.12317289825653101</v>
      </c>
      <c r="N145" s="5">
        <f t="shared" si="227"/>
        <v>0.15377192554990654</v>
      </c>
      <c r="O145" s="5">
        <f t="shared" si="228"/>
        <v>0.10417259889404513</v>
      </c>
      <c r="P145" s="5">
        <f t="shared" si="229"/>
        <v>0.13005150766293688</v>
      </c>
      <c r="Q145" s="5">
        <f t="shared" si="230"/>
        <v>9.5986233262446707E-2</v>
      </c>
      <c r="R145" s="5">
        <f t="shared" si="231"/>
        <v>4.4051615712323342E-2</v>
      </c>
      <c r="S145" s="5">
        <f t="shared" si="232"/>
        <v>3.432856351682486E-2</v>
      </c>
      <c r="T145" s="5">
        <f t="shared" si="233"/>
        <v>8.1179671165762551E-2</v>
      </c>
      <c r="U145" s="5">
        <f t="shared" si="234"/>
        <v>5.4995066833294269E-2</v>
      </c>
      <c r="V145" s="5">
        <f t="shared" si="235"/>
        <v>4.0272941572006378E-3</v>
      </c>
      <c r="W145" s="5">
        <f t="shared" si="236"/>
        <v>3.9943819146287723E-2</v>
      </c>
      <c r="X145" s="5">
        <f t="shared" si="237"/>
        <v>3.3782199729978986E-2</v>
      </c>
      <c r="Y145" s="5">
        <f t="shared" si="238"/>
        <v>1.4285527060101562E-2</v>
      </c>
      <c r="Z145" s="5">
        <f t="shared" si="239"/>
        <v>1.241877977809986E-2</v>
      </c>
      <c r="AA145" s="5">
        <f t="shared" si="240"/>
        <v>1.5503894984117583E-2</v>
      </c>
      <c r="AB145" s="5">
        <f t="shared" si="241"/>
        <v>9.6777124634431829E-3</v>
      </c>
      <c r="AC145" s="5">
        <f t="shared" si="242"/>
        <v>2.6576243859224353E-4</v>
      </c>
      <c r="AD145" s="5">
        <f t="shared" si="243"/>
        <v>1.2466699393460545E-2</v>
      </c>
      <c r="AE145" s="5">
        <f t="shared" si="244"/>
        <v>1.0543621964166461E-2</v>
      </c>
      <c r="AF145" s="5">
        <f t="shared" si="245"/>
        <v>4.4585964823041684E-3</v>
      </c>
      <c r="AG145" s="5">
        <f t="shared" si="246"/>
        <v>1.2569420425970084E-3</v>
      </c>
      <c r="AH145" s="5">
        <f t="shared" si="247"/>
        <v>2.6257735729395314E-3</v>
      </c>
      <c r="AI145" s="5">
        <f t="shared" si="248"/>
        <v>3.2780771101776083E-3</v>
      </c>
      <c r="AJ145" s="5">
        <f t="shared" si="249"/>
        <v>2.0462140473598719E-3</v>
      </c>
      <c r="AK145" s="5">
        <f t="shared" si="250"/>
        <v>8.5151381676640161E-4</v>
      </c>
      <c r="AL145" s="5">
        <f t="shared" si="251"/>
        <v>1.1224159310473091E-5</v>
      </c>
      <c r="AM145" s="5">
        <f t="shared" si="252"/>
        <v>3.1127437904265305E-3</v>
      </c>
      <c r="AN145" s="5">
        <f t="shared" si="253"/>
        <v>2.6325808268690249E-3</v>
      </c>
      <c r="AO145" s="5">
        <f t="shared" si="254"/>
        <v>1.1132432150878586E-3</v>
      </c>
      <c r="AP145" s="5">
        <f t="shared" si="255"/>
        <v>3.138391658077691E-4</v>
      </c>
      <c r="AQ145" s="5">
        <f t="shared" si="256"/>
        <v>6.6356808193398462E-5</v>
      </c>
      <c r="AR145" s="5">
        <f t="shared" si="257"/>
        <v>4.4414584875761824E-4</v>
      </c>
      <c r="AS145" s="5">
        <f t="shared" si="258"/>
        <v>5.5448206021924303E-4</v>
      </c>
      <c r="AT145" s="5">
        <f t="shared" si="259"/>
        <v>3.4611418294799807E-4</v>
      </c>
      <c r="AU145" s="5">
        <f t="shared" si="260"/>
        <v>1.440323456577274E-4</v>
      </c>
      <c r="AV145" s="5">
        <f t="shared" si="261"/>
        <v>4.4953336827251503E-5</v>
      </c>
      <c r="AW145" s="5">
        <f t="shared" si="262"/>
        <v>3.2919372804809365E-7</v>
      </c>
      <c r="AX145" s="5">
        <f t="shared" si="263"/>
        <v>6.4767035223462508E-4</v>
      </c>
      <c r="AY145" s="5">
        <f t="shared" si="264"/>
        <v>5.4776257418563332E-4</v>
      </c>
      <c r="AZ145" s="5">
        <f t="shared" si="265"/>
        <v>2.3163314226384217E-4</v>
      </c>
      <c r="BA145" s="5">
        <f t="shared" si="266"/>
        <v>6.5300691849066685E-5</v>
      </c>
      <c r="BB145" s="5">
        <f t="shared" si="267"/>
        <v>1.3806898424458753E-5</v>
      </c>
      <c r="BC145" s="5">
        <f t="shared" si="268"/>
        <v>2.3354171443565954E-6</v>
      </c>
      <c r="BD145" s="5">
        <f t="shared" si="269"/>
        <v>6.2605529852734633E-5</v>
      </c>
      <c r="BE145" s="5">
        <f t="shared" si="270"/>
        <v>7.8158206974046821E-5</v>
      </c>
      <c r="BF145" s="5">
        <f t="shared" si="271"/>
        <v>4.8787266330684298E-5</v>
      </c>
      <c r="BG145" s="5">
        <f t="shared" si="272"/>
        <v>2.0302387922925685E-5</v>
      </c>
      <c r="BH145" s="5">
        <f t="shared" si="273"/>
        <v>6.336493921064159E-6</v>
      </c>
      <c r="BI145" s="5">
        <f t="shared" si="274"/>
        <v>1.5821254273776874E-6</v>
      </c>
      <c r="BJ145" s="8">
        <f t="shared" si="275"/>
        <v>0.45642250867949891</v>
      </c>
      <c r="BK145" s="8">
        <f t="shared" si="276"/>
        <v>0.29240501276558173</v>
      </c>
      <c r="BL145" s="8">
        <f t="shared" si="277"/>
        <v>0.23895396721930562</v>
      </c>
      <c r="BM145" s="8">
        <f t="shared" si="278"/>
        <v>0.34844605572383891</v>
      </c>
      <c r="BN145" s="8">
        <f t="shared" si="279"/>
        <v>0.65120677933818949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1.33549783549784</v>
      </c>
      <c r="F146">
        <f>VLOOKUP(B146,home!$B$2:$E$405,3,FALSE)</f>
        <v>1.1000000000000001</v>
      </c>
      <c r="G146">
        <f>VLOOKUP(C146,away!$B$2:$E$405,4,FALSE)</f>
        <v>0.63</v>
      </c>
      <c r="H146">
        <f>VLOOKUP(A146,away!$A$2:$E$405,3,FALSE)</f>
        <v>1.2380952380952399</v>
      </c>
      <c r="I146">
        <f>VLOOKUP(C146,away!$B$2:$E$405,3,FALSE)</f>
        <v>0.95</v>
      </c>
      <c r="J146">
        <f>VLOOKUP(B146,home!$B$2:$E$405,4,FALSE)</f>
        <v>1.1100000000000001</v>
      </c>
      <c r="K146" s="3">
        <f t="shared" si="224"/>
        <v>0.9255000000000031</v>
      </c>
      <c r="L146" s="3">
        <f t="shared" si="225"/>
        <v>1.3055714285714304</v>
      </c>
      <c r="M146" s="5">
        <f t="shared" si="226"/>
        <v>0.10741328280059388</v>
      </c>
      <c r="N146" s="5">
        <f t="shared" si="227"/>
        <v>9.9410993231949976E-2</v>
      </c>
      <c r="O146" s="5">
        <f t="shared" si="228"/>
        <v>0.1402357130735184</v>
      </c>
      <c r="P146" s="5">
        <f t="shared" si="229"/>
        <v>0.12978815244954173</v>
      </c>
      <c r="Q146" s="5">
        <f t="shared" si="230"/>
        <v>4.6002437118084993E-2</v>
      </c>
      <c r="R146" s="5">
        <f t="shared" si="231"/>
        <v>9.1543870127063318E-2</v>
      </c>
      <c r="S146" s="5">
        <f t="shared" si="232"/>
        <v>3.9205962421652071E-2</v>
      </c>
      <c r="T146" s="5">
        <f t="shared" si="233"/>
        <v>6.0059467546025626E-2</v>
      </c>
      <c r="U146" s="5">
        <f t="shared" si="234"/>
        <v>8.4723851802597394E-2</v>
      </c>
      <c r="V146" s="5">
        <f t="shared" si="235"/>
        <v>5.2636459591095981E-3</v>
      </c>
      <c r="W146" s="5">
        <f t="shared" si="236"/>
        <v>1.419175185092927E-2</v>
      </c>
      <c r="X146" s="5">
        <f t="shared" si="237"/>
        <v>1.8528345737948971E-2</v>
      </c>
      <c r="Y146" s="5">
        <f t="shared" si="238"/>
        <v>1.2095039407079705E-2</v>
      </c>
      <c r="Z146" s="5">
        <f t="shared" si="239"/>
        <v>3.9839020432915845E-2</v>
      </c>
      <c r="AA146" s="5">
        <f t="shared" si="240"/>
        <v>3.6871013410663733E-2</v>
      </c>
      <c r="AB146" s="5">
        <f t="shared" si="241"/>
        <v>1.7062061455784698E-2</v>
      </c>
      <c r="AC146" s="5">
        <f t="shared" si="242"/>
        <v>3.9750605463384194E-4</v>
      </c>
      <c r="AD146" s="5">
        <f t="shared" si="243"/>
        <v>3.2836165845087709E-3</v>
      </c>
      <c r="AE146" s="5">
        <f t="shared" si="244"/>
        <v>4.2869959951179568E-3</v>
      </c>
      <c r="AF146" s="5">
        <f t="shared" si="245"/>
        <v>2.7984897428130762E-3</v>
      </c>
      <c r="AG146" s="5">
        <f t="shared" si="246"/>
        <v>1.2178760837889871E-3</v>
      </c>
      <c r="AH146" s="5">
        <f t="shared" si="247"/>
        <v>1.300317170487209E-2</v>
      </c>
      <c r="AI146" s="5">
        <f t="shared" si="248"/>
        <v>1.2034435412859161E-2</v>
      </c>
      <c r="AJ146" s="5">
        <f t="shared" si="249"/>
        <v>5.5689349873005948E-3</v>
      </c>
      <c r="AK146" s="5">
        <f t="shared" si="250"/>
        <v>1.7180164435822395E-3</v>
      </c>
      <c r="AL146" s="5">
        <f t="shared" si="251"/>
        <v>1.921236371267398E-5</v>
      </c>
      <c r="AM146" s="5">
        <f t="shared" si="252"/>
        <v>6.0779742979257575E-4</v>
      </c>
      <c r="AN146" s="5">
        <f t="shared" si="253"/>
        <v>7.9352295869633679E-4</v>
      </c>
      <c r="AO146" s="5">
        <f t="shared" si="254"/>
        <v>5.1800045139470234E-4</v>
      </c>
      <c r="AP146" s="5">
        <f t="shared" si="255"/>
        <v>2.2542886310934236E-4</v>
      </c>
      <c r="AQ146" s="5">
        <f t="shared" si="256"/>
        <v>7.3578370712724413E-5</v>
      </c>
      <c r="AR146" s="5">
        <f t="shared" si="257"/>
        <v>3.3953138917378911E-3</v>
      </c>
      <c r="AS146" s="5">
        <f t="shared" si="258"/>
        <v>3.1423630068034289E-3</v>
      </c>
      <c r="AT146" s="5">
        <f t="shared" si="259"/>
        <v>1.4541284813982913E-3</v>
      </c>
      <c r="AU146" s="5">
        <f t="shared" si="260"/>
        <v>4.4859863651137445E-4</v>
      </c>
      <c r="AV146" s="5">
        <f t="shared" si="261"/>
        <v>1.037945095228196E-4</v>
      </c>
      <c r="AW146" s="5">
        <f t="shared" si="262"/>
        <v>6.4484503360457796E-7</v>
      </c>
      <c r="AX146" s="5">
        <f t="shared" si="263"/>
        <v>9.3752753545505054E-5</v>
      </c>
      <c r="AY146" s="5">
        <f t="shared" si="264"/>
        <v>1.2240091637891027E-4</v>
      </c>
      <c r="AZ146" s="5">
        <f t="shared" si="265"/>
        <v>7.9901569627633046E-5</v>
      </c>
      <c r="BA146" s="5">
        <f t="shared" si="266"/>
        <v>3.4772402134616153E-5</v>
      </c>
      <c r="BB146" s="5">
        <f t="shared" si="267"/>
        <v>1.1349463682437772E-5</v>
      </c>
      <c r="BC146" s="5">
        <f t="shared" si="268"/>
        <v>2.9635071026799691E-6</v>
      </c>
      <c r="BD146" s="5">
        <f t="shared" si="269"/>
        <v>7.3880413468077686E-4</v>
      </c>
      <c r="BE146" s="5">
        <f t="shared" si="270"/>
        <v>6.8376322664706125E-4</v>
      </c>
      <c r="BF146" s="5">
        <f t="shared" si="271"/>
        <v>3.1641143313092864E-4</v>
      </c>
      <c r="BG146" s="5">
        <f t="shared" si="272"/>
        <v>9.7612927120891818E-5</v>
      </c>
      <c r="BH146" s="5">
        <f t="shared" si="273"/>
        <v>2.2585191012596417E-5</v>
      </c>
      <c r="BI146" s="5">
        <f t="shared" si="274"/>
        <v>4.1805188564316131E-6</v>
      </c>
      <c r="BJ146" s="8">
        <f t="shared" si="275"/>
        <v>0.26443848198442471</v>
      </c>
      <c r="BK146" s="8">
        <f t="shared" si="276"/>
        <v>0.28221016296562268</v>
      </c>
      <c r="BL146" s="8">
        <f t="shared" si="277"/>
        <v>0.41316862437566415</v>
      </c>
      <c r="BM146" s="8">
        <f t="shared" si="278"/>
        <v>0.38514008488652979</v>
      </c>
      <c r="BN146" s="8">
        <f t="shared" si="279"/>
        <v>0.61439444880075234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1.33549783549784</v>
      </c>
      <c r="F147">
        <f>VLOOKUP(B147,home!$B$2:$E$405,3,FALSE)</f>
        <v>0.6</v>
      </c>
      <c r="G147">
        <f>VLOOKUP(C147,away!$B$2:$E$405,4,FALSE)</f>
        <v>1.31</v>
      </c>
      <c r="H147">
        <f>VLOOKUP(A147,away!$A$2:$E$405,3,FALSE)</f>
        <v>1.2380952380952399</v>
      </c>
      <c r="I147">
        <f>VLOOKUP(C147,away!$B$2:$E$405,3,FALSE)</f>
        <v>0.6</v>
      </c>
      <c r="J147">
        <f>VLOOKUP(B147,home!$B$2:$E$405,4,FALSE)</f>
        <v>0.89</v>
      </c>
      <c r="K147" s="3">
        <f t="shared" si="224"/>
        <v>1.0497012987013021</v>
      </c>
      <c r="L147" s="3">
        <f t="shared" si="225"/>
        <v>0.66114285714285803</v>
      </c>
      <c r="M147" s="5">
        <f t="shared" si="226"/>
        <v>0.18071317812554591</v>
      </c>
      <c r="N147" s="5">
        <f t="shared" si="227"/>
        <v>0.18969485777082529</v>
      </c>
      <c r="O147" s="5">
        <f t="shared" si="228"/>
        <v>0.11947722690928966</v>
      </c>
      <c r="P147" s="5">
        <f t="shared" si="229"/>
        <v>0.1254154002519115</v>
      </c>
      <c r="Q147" s="5">
        <f t="shared" si="230"/>
        <v>9.9561469279497036E-2</v>
      </c>
      <c r="R147" s="5">
        <f t="shared" si="231"/>
        <v>3.9495757581156657E-2</v>
      </c>
      <c r="S147" s="5">
        <f t="shared" si="232"/>
        <v>2.175965082278037E-2</v>
      </c>
      <c r="T147" s="5">
        <f t="shared" si="233"/>
        <v>6.582435426078756E-2</v>
      </c>
      <c r="U147" s="5">
        <f t="shared" si="234"/>
        <v>4.145874802613194E-2</v>
      </c>
      <c r="V147" s="5">
        <f t="shared" si="235"/>
        <v>1.6779169348094653E-3</v>
      </c>
      <c r="W147" s="5">
        <f t="shared" si="236"/>
        <v>3.4836601201099285E-2</v>
      </c>
      <c r="X147" s="5">
        <f t="shared" si="237"/>
        <v>2.30319700512411E-2</v>
      </c>
      <c r="Y147" s="5">
        <f t="shared" si="238"/>
        <v>7.6137112426531385E-3</v>
      </c>
      <c r="Z147" s="5">
        <f t="shared" si="239"/>
        <v>8.7041126707425361E-3</v>
      </c>
      <c r="AA147" s="5">
        <f t="shared" si="240"/>
        <v>9.1367183745208989E-3</v>
      </c>
      <c r="AB147" s="5">
        <f t="shared" si="241"/>
        <v>4.7954125718013187E-3</v>
      </c>
      <c r="AC147" s="5">
        <f t="shared" si="242"/>
        <v>7.2779910875673E-5</v>
      </c>
      <c r="AD147" s="5">
        <f t="shared" si="243"/>
        <v>9.142006380783314E-3</v>
      </c>
      <c r="AE147" s="5">
        <f t="shared" si="244"/>
        <v>6.0441722186093194E-3</v>
      </c>
      <c r="AF147" s="5">
        <f t="shared" si="245"/>
        <v>1.9980306448374261E-3</v>
      </c>
      <c r="AG147" s="5">
        <f t="shared" si="246"/>
        <v>4.4032789639560099E-4</v>
      </c>
      <c r="AH147" s="5">
        <f t="shared" si="247"/>
        <v>1.4386654800070181E-3</v>
      </c>
      <c r="AI147" s="5">
        <f t="shared" si="248"/>
        <v>1.5101690227600989E-3</v>
      </c>
      <c r="AJ147" s="5">
        <f t="shared" si="249"/>
        <v>7.9261319222487605E-4</v>
      </c>
      <c r="AK147" s="5">
        <f t="shared" si="250"/>
        <v>2.7733569908207914E-4</v>
      </c>
      <c r="AL147" s="5">
        <f t="shared" si="251"/>
        <v>2.0203776498091857E-6</v>
      </c>
      <c r="AM147" s="5">
        <f t="shared" si="252"/>
        <v>1.9192751941287675E-3</v>
      </c>
      <c r="AN147" s="5">
        <f t="shared" si="253"/>
        <v>1.2689150854897067E-3</v>
      </c>
      <c r="AO147" s="5">
        <f t="shared" si="254"/>
        <v>4.1946707254616935E-4</v>
      </c>
      <c r="AP147" s="5">
        <f t="shared" si="255"/>
        <v>9.2442552940174964E-5</v>
      </c>
      <c r="AQ147" s="5">
        <f t="shared" si="256"/>
        <v>1.5279433393111794E-5</v>
      </c>
      <c r="AR147" s="5">
        <f t="shared" si="257"/>
        <v>1.9023268118492829E-4</v>
      </c>
      <c r="AS147" s="5">
        <f t="shared" si="258"/>
        <v>1.9968749249524997E-4</v>
      </c>
      <c r="AT147" s="5">
        <f t="shared" si="259"/>
        <v>1.0480611010333521E-4</v>
      </c>
      <c r="AU147" s="5">
        <f t="shared" si="260"/>
        <v>3.6671703295767545E-5</v>
      </c>
      <c r="AV147" s="5">
        <f t="shared" si="261"/>
        <v>9.6235836437890033E-6</v>
      </c>
      <c r="AW147" s="5">
        <f t="shared" si="262"/>
        <v>3.8948532549248552E-8</v>
      </c>
      <c r="AX147" s="5">
        <f t="shared" si="263"/>
        <v>3.3577761064036005E-4</v>
      </c>
      <c r="AY147" s="5">
        <f t="shared" si="264"/>
        <v>2.2199696886336976E-4</v>
      </c>
      <c r="AZ147" s="5">
        <f t="shared" si="265"/>
        <v>7.3385855135691183E-5</v>
      </c>
      <c r="BA147" s="5">
        <f t="shared" si="266"/>
        <v>1.6172844646094248E-5</v>
      </c>
      <c r="BB147" s="5">
        <f t="shared" si="267"/>
        <v>2.6731401793615815E-6</v>
      </c>
      <c r="BC147" s="5">
        <f t="shared" si="268"/>
        <v>3.5346550714529766E-7</v>
      </c>
      <c r="BD147" s="5">
        <f t="shared" si="269"/>
        <v>2.0961829726758313E-5</v>
      </c>
      <c r="BE147" s="5">
        <f t="shared" si="270"/>
        <v>2.2003659887333757E-5</v>
      </c>
      <c r="BF147" s="5">
        <f t="shared" si="271"/>
        <v>1.1548635179957996E-5</v>
      </c>
      <c r="BG147" s="5">
        <f t="shared" si="272"/>
        <v>4.0408724488764857E-6</v>
      </c>
      <c r="BH147" s="5">
        <f t="shared" si="273"/>
        <v>1.0604272643679895E-6</v>
      </c>
      <c r="BI147" s="5">
        <f t="shared" si="274"/>
        <v>2.2262637531706953E-7</v>
      </c>
      <c r="BJ147" s="8">
        <f t="shared" si="275"/>
        <v>0.44255324017019904</v>
      </c>
      <c r="BK147" s="8">
        <f t="shared" si="276"/>
        <v>0.3298629433924361</v>
      </c>
      <c r="BL147" s="8">
        <f t="shared" si="277"/>
        <v>0.21898350647858023</v>
      </c>
      <c r="BM147" s="8">
        <f t="shared" si="278"/>
        <v>0.24552395477340092</v>
      </c>
      <c r="BN147" s="8">
        <f t="shared" si="279"/>
        <v>0.75435788991822605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1.33549783549784</v>
      </c>
      <c r="F148">
        <f>VLOOKUP(B148,home!$B$2:$E$405,3,FALSE)</f>
        <v>1.1200000000000001</v>
      </c>
      <c r="G148">
        <f>VLOOKUP(C148,away!$B$2:$E$405,4,FALSE)</f>
        <v>0.82</v>
      </c>
      <c r="H148">
        <f>VLOOKUP(A148,away!$A$2:$E$405,3,FALSE)</f>
        <v>1.2380952380952399</v>
      </c>
      <c r="I148">
        <f>VLOOKUP(C148,away!$B$2:$E$405,3,FALSE)</f>
        <v>1.61</v>
      </c>
      <c r="J148">
        <f>VLOOKUP(B148,home!$B$2:$E$405,4,FALSE)</f>
        <v>1.0900000000000001</v>
      </c>
      <c r="K148" s="3">
        <f t="shared" si="224"/>
        <v>1.2265212121212163</v>
      </c>
      <c r="L148" s="3">
        <f t="shared" si="225"/>
        <v>2.1727333333333365</v>
      </c>
      <c r="M148" s="5">
        <f t="shared" si="226"/>
        <v>3.3398157491223456E-2</v>
      </c>
      <c r="N148" s="5">
        <f t="shared" si="227"/>
        <v>4.096354860875067E-2</v>
      </c>
      <c r="O148" s="5">
        <f t="shared" si="228"/>
        <v>7.2565290053097656E-2</v>
      </c>
      <c r="P148" s="5">
        <f t="shared" si="229"/>
        <v>8.9002867513852987E-2</v>
      </c>
      <c r="Q148" s="5">
        <f t="shared" si="230"/>
        <v>2.5121330646195619E-2</v>
      </c>
      <c r="R148" s="5">
        <f t="shared" si="231"/>
        <v>7.8832512270683677E-2</v>
      </c>
      <c r="S148" s="5">
        <f t="shared" si="232"/>
        <v>5.9296013767901189E-2</v>
      </c>
      <c r="T148" s="5">
        <f t="shared" si="233"/>
        <v>5.4581952472677497E-2</v>
      </c>
      <c r="U148" s="5">
        <f t="shared" si="234"/>
        <v>9.6689748504799611E-2</v>
      </c>
      <c r="V148" s="5">
        <f t="shared" si="235"/>
        <v>1.7557572878653459E-2</v>
      </c>
      <c r="W148" s="5">
        <f t="shared" si="236"/>
        <v>1.0270614971423241E-2</v>
      </c>
      <c r="X148" s="5">
        <f t="shared" si="237"/>
        <v>2.2315307502243687E-2</v>
      </c>
      <c r="Y148" s="5">
        <f t="shared" si="238"/>
        <v>2.4242606226854178E-2</v>
      </c>
      <c r="Z148" s="5">
        <f t="shared" si="239"/>
        <v>5.7094009053641238E-2</v>
      </c>
      <c r="AA148" s="5">
        <f t="shared" si="240"/>
        <v>7.0027013189331744E-2</v>
      </c>
      <c r="AB148" s="5">
        <f t="shared" si="241"/>
        <v>4.2944808549103791E-2</v>
      </c>
      <c r="AC148" s="5">
        <f t="shared" si="242"/>
        <v>2.9243273622097635E-3</v>
      </c>
      <c r="AD148" s="5">
        <f t="shared" si="243"/>
        <v>3.1492817809950849E-3</v>
      </c>
      <c r="AE148" s="5">
        <f t="shared" si="244"/>
        <v>6.8425495016273966E-3</v>
      </c>
      <c r="AF148" s="5">
        <f t="shared" si="245"/>
        <v>7.4335176935846304E-3</v>
      </c>
      <c r="AG148" s="5">
        <f t="shared" si="246"/>
        <v>5.3836838922581565E-3</v>
      </c>
      <c r="AH148" s="5">
        <f t="shared" si="247"/>
        <v>3.1012514151120399E-2</v>
      </c>
      <c r="AI148" s="5">
        <f t="shared" si="248"/>
        <v>3.8037506447558565E-2</v>
      </c>
      <c r="AJ148" s="5">
        <f t="shared" si="249"/>
        <v>2.3326904257064057E-2</v>
      </c>
      <c r="AK148" s="5">
        <f t="shared" si="250"/>
        <v>9.5369809614699284E-3</v>
      </c>
      <c r="AL148" s="5">
        <f t="shared" si="251"/>
        <v>3.1172201143645292E-4</v>
      </c>
      <c r="AM148" s="5">
        <f t="shared" si="252"/>
        <v>7.7253218146746978E-4</v>
      </c>
      <c r="AN148" s="5">
        <f t="shared" si="253"/>
        <v>1.6785064217470893E-3</v>
      </c>
      <c r="AO148" s="5">
        <f t="shared" si="254"/>
        <v>1.823473426371983E-3</v>
      </c>
      <c r="AP148" s="5">
        <f t="shared" si="255"/>
        <v>1.3206404986419863E-3</v>
      </c>
      <c r="AQ148" s="5">
        <f t="shared" si="256"/>
        <v>7.1734990818735057E-4</v>
      </c>
      <c r="AR148" s="5">
        <f t="shared" si="257"/>
        <v>1.3476384649322215E-2</v>
      </c>
      <c r="AS148" s="5">
        <f t="shared" si="258"/>
        <v>1.6529071635098435E-2</v>
      </c>
      <c r="AT148" s="5">
        <f t="shared" si="259"/>
        <v>1.0136628488559675E-2</v>
      </c>
      <c r="AU148" s="5">
        <f t="shared" si="260"/>
        <v>4.1442632868702242E-3</v>
      </c>
      <c r="AV148" s="5">
        <f t="shared" si="261"/>
        <v>1.2707567074903801E-3</v>
      </c>
      <c r="AW148" s="5">
        <f t="shared" si="262"/>
        <v>2.3075252390063413E-5</v>
      </c>
      <c r="AX148" s="5">
        <f t="shared" si="263"/>
        <v>1.5792118460268827E-4</v>
      </c>
      <c r="AY148" s="5">
        <f t="shared" si="264"/>
        <v>3.4312062182574799E-4</v>
      </c>
      <c r="AZ148" s="5">
        <f t="shared" si="265"/>
        <v>3.7275480619743248E-4</v>
      </c>
      <c r="BA148" s="5">
        <f t="shared" si="266"/>
        <v>2.6996559752845645E-4</v>
      </c>
      <c r="BB148" s="5">
        <f t="shared" si="267"/>
        <v>1.4664081315083225E-4</v>
      </c>
      <c r="BC148" s="5">
        <f t="shared" si="268"/>
        <v>6.372227655198373E-5</v>
      </c>
      <c r="BD148" s="5">
        <f t="shared" si="269"/>
        <v>4.8800983567340167E-3</v>
      </c>
      <c r="BE148" s="5">
        <f t="shared" si="270"/>
        <v>5.9855441517721623E-3</v>
      </c>
      <c r="BF148" s="5">
        <f t="shared" si="271"/>
        <v>3.6706984341183251E-3</v>
      </c>
      <c r="BG148" s="5">
        <f t="shared" si="272"/>
        <v>1.5007298309154204E-3</v>
      </c>
      <c r="BH148" s="5">
        <f t="shared" si="273"/>
        <v>4.6016924282021214E-4</v>
      </c>
      <c r="BI148" s="5">
        <f t="shared" si="274"/>
        <v>1.1288146749694961E-4</v>
      </c>
      <c r="BJ148" s="8">
        <f t="shared" si="275"/>
        <v>0.2079710210328832</v>
      </c>
      <c r="BK148" s="8">
        <f t="shared" si="276"/>
        <v>0.20283378164710306</v>
      </c>
      <c r="BL148" s="8">
        <f t="shared" si="277"/>
        <v>0.5251405046354275</v>
      </c>
      <c r="BM148" s="8">
        <f t="shared" si="278"/>
        <v>0.65283556441581536</v>
      </c>
      <c r="BN148" s="8">
        <f t="shared" si="279"/>
        <v>0.33988370658380401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1.33549783549784</v>
      </c>
      <c r="F149">
        <f>VLOOKUP(B149,home!$B$2:$E$405,3,FALSE)</f>
        <v>1.01</v>
      </c>
      <c r="G149">
        <f>VLOOKUP(C149,away!$B$2:$E$405,4,FALSE)</f>
        <v>0.99</v>
      </c>
      <c r="H149">
        <f>VLOOKUP(A149,away!$A$2:$E$405,3,FALSE)</f>
        <v>1.2380952380952399</v>
      </c>
      <c r="I149">
        <f>VLOOKUP(C149,away!$B$2:$E$405,3,FALSE)</f>
        <v>0.91</v>
      </c>
      <c r="J149">
        <f>VLOOKUP(B149,home!$B$2:$E$405,4,FALSE)</f>
        <v>0.85</v>
      </c>
      <c r="K149" s="3">
        <f t="shared" si="224"/>
        <v>1.3353642857142902</v>
      </c>
      <c r="L149" s="3">
        <f t="shared" si="225"/>
        <v>0.957666666666668</v>
      </c>
      <c r="M149" s="5">
        <f t="shared" si="226"/>
        <v>0.10095999271152377</v>
      </c>
      <c r="N149" s="5">
        <f t="shared" si="227"/>
        <v>0.13481836855294391</v>
      </c>
      <c r="O149" s="5">
        <f t="shared" si="228"/>
        <v>9.6686019686736069E-2</v>
      </c>
      <c r="P149" s="5">
        <f t="shared" si="229"/>
        <v>0.12911105761753613</v>
      </c>
      <c r="Q149" s="5">
        <f t="shared" si="230"/>
        <v>9.0015817211933941E-2</v>
      </c>
      <c r="R149" s="5">
        <f t="shared" si="231"/>
        <v>4.6296489093332178E-2</v>
      </c>
      <c r="S149" s="5">
        <f t="shared" si="232"/>
        <v>4.1277898183762499E-2</v>
      </c>
      <c r="T149" s="5">
        <f t="shared" si="233"/>
        <v>8.6205147616628855E-2</v>
      </c>
      <c r="U149" s="5">
        <f t="shared" si="234"/>
        <v>6.1822678089196961E-2</v>
      </c>
      <c r="V149" s="5">
        <f t="shared" si="235"/>
        <v>5.8652860048815057E-3</v>
      </c>
      <c r="W149" s="5">
        <f t="shared" si="236"/>
        <v>4.0067969151400776E-2</v>
      </c>
      <c r="X149" s="5">
        <f t="shared" si="237"/>
        <v>3.8371758457324864E-2</v>
      </c>
      <c r="Y149" s="5">
        <f t="shared" si="238"/>
        <v>1.8373677007982411E-2</v>
      </c>
      <c r="Z149" s="5">
        <f t="shared" si="239"/>
        <v>1.4778868129460396E-2</v>
      </c>
      <c r="AA149" s="5">
        <f t="shared" si="240"/>
        <v>1.973517268336257E-2</v>
      </c>
      <c r="AB149" s="5">
        <f t="shared" si="241"/>
        <v>1.3176822386883317E-2</v>
      </c>
      <c r="AC149" s="5">
        <f t="shared" si="242"/>
        <v>4.6879539792272281E-4</v>
      </c>
      <c r="AD149" s="5">
        <f t="shared" si="243"/>
        <v>1.3376333751470621E-2</v>
      </c>
      <c r="AE149" s="5">
        <f t="shared" si="244"/>
        <v>1.2810068955991714E-2</v>
      </c>
      <c r="AF149" s="5">
        <f t="shared" si="245"/>
        <v>6.1338880184273739E-3</v>
      </c>
      <c r="AG149" s="5">
        <f t="shared" si="246"/>
        <v>1.9580733641046525E-3</v>
      </c>
      <c r="AH149" s="5">
        <f t="shared" si="247"/>
        <v>3.5383073446616474E-3</v>
      </c>
      <c r="AI149" s="5">
        <f t="shared" si="248"/>
        <v>4.7249292599417288E-3</v>
      </c>
      <c r="AJ149" s="5">
        <f t="shared" si="249"/>
        <v>3.1547508931263181E-3</v>
      </c>
      <c r="AK149" s="5">
        <f t="shared" si="250"/>
        <v>1.4042472243353823E-3</v>
      </c>
      <c r="AL149" s="5">
        <f t="shared" si="251"/>
        <v>2.3980457211395098E-5</v>
      </c>
      <c r="AM149" s="5">
        <f t="shared" si="252"/>
        <v>3.5724556731017011E-3</v>
      </c>
      <c r="AN149" s="5">
        <f t="shared" si="253"/>
        <v>3.4212217162737338E-3</v>
      </c>
      <c r="AO149" s="5">
        <f t="shared" si="254"/>
        <v>1.6381949984757417E-3</v>
      </c>
      <c r="AP149" s="5">
        <f t="shared" si="255"/>
        <v>5.2294824784675697E-4</v>
      </c>
      <c r="AQ149" s="5">
        <f t="shared" si="256"/>
        <v>1.2520252633864458E-4</v>
      </c>
      <c r="AR149" s="5">
        <f t="shared" si="257"/>
        <v>6.7770380008086201E-4</v>
      </c>
      <c r="AS149" s="5">
        <f t="shared" si="258"/>
        <v>9.0498145092084061E-4</v>
      </c>
      <c r="AT149" s="5">
        <f t="shared" si="259"/>
        <v>6.0423995439679511E-4</v>
      </c>
      <c r="AU149" s="5">
        <f t="shared" si="260"/>
        <v>2.6896015170103737E-4</v>
      </c>
      <c r="AV149" s="5">
        <f t="shared" si="261"/>
        <v>8.9789945215465662E-5</v>
      </c>
      <c r="AW149" s="5">
        <f t="shared" si="262"/>
        <v>8.5186168786074385E-7</v>
      </c>
      <c r="AX149" s="5">
        <f t="shared" si="263"/>
        <v>7.9508828635957028E-4</v>
      </c>
      <c r="AY149" s="5">
        <f t="shared" si="264"/>
        <v>7.6142954890368291E-4</v>
      </c>
      <c r="AZ149" s="5">
        <f t="shared" si="265"/>
        <v>3.6459784900004727E-4</v>
      </c>
      <c r="BA149" s="5">
        <f t="shared" si="266"/>
        <v>1.163877355752375E-4</v>
      </c>
      <c r="BB149" s="5">
        <f t="shared" si="267"/>
        <v>2.7865163692304813E-5</v>
      </c>
      <c r="BC149" s="5">
        <f t="shared" si="268"/>
        <v>5.3371076858661242E-6</v>
      </c>
      <c r="BD149" s="5">
        <f t="shared" si="269"/>
        <v>1.0816905653512881E-4</v>
      </c>
      <c r="BE149" s="5">
        <f t="shared" si="270"/>
        <v>1.4444509491642099E-4</v>
      </c>
      <c r="BF149" s="5">
        <f t="shared" si="271"/>
        <v>9.6443410498999672E-5</v>
      </c>
      <c r="BG149" s="5">
        <f t="shared" si="272"/>
        <v>4.2929028657615616E-5</v>
      </c>
      <c r="BH149" s="5">
        <f t="shared" si="273"/>
        <v>1.4331472922446283E-5</v>
      </c>
      <c r="BI149" s="5">
        <f t="shared" si="274"/>
        <v>3.827547420463232E-6</v>
      </c>
      <c r="BJ149" s="8">
        <f t="shared" si="275"/>
        <v>0.45348183094146238</v>
      </c>
      <c r="BK149" s="8">
        <f t="shared" si="276"/>
        <v>0.2784684399217417</v>
      </c>
      <c r="BL149" s="8">
        <f t="shared" si="277"/>
        <v>0.25349523757484216</v>
      </c>
      <c r="BM149" s="8">
        <f t="shared" si="278"/>
        <v>0.40157605400628493</v>
      </c>
      <c r="BN149" s="8">
        <f t="shared" si="279"/>
        <v>0.59788774487400598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1.33549783549784</v>
      </c>
      <c r="F150">
        <f>VLOOKUP(B150,home!$B$2:$E$405,3,FALSE)</f>
        <v>1.06</v>
      </c>
      <c r="G150">
        <f>VLOOKUP(C150,away!$B$2:$E$405,4,FALSE)</f>
        <v>0.64</v>
      </c>
      <c r="H150">
        <f>VLOOKUP(A150,away!$A$2:$E$405,3,FALSE)</f>
        <v>1.2380952380952399</v>
      </c>
      <c r="I150">
        <f>VLOOKUP(C150,away!$B$2:$E$405,3,FALSE)</f>
        <v>0.94</v>
      </c>
      <c r="J150">
        <f>VLOOKUP(B150,home!$B$2:$E$405,4,FALSE)</f>
        <v>0.77</v>
      </c>
      <c r="K150" s="3">
        <f t="shared" si="224"/>
        <v>0.90600173160173469</v>
      </c>
      <c r="L150" s="3">
        <f t="shared" si="225"/>
        <v>0.89613333333333456</v>
      </c>
      <c r="M150" s="5">
        <f t="shared" si="226"/>
        <v>0.16494634085122689</v>
      </c>
      <c r="N150" s="5">
        <f t="shared" si="227"/>
        <v>0.1494416704325815</v>
      </c>
      <c r="O150" s="5">
        <f t="shared" si="228"/>
        <v>0.14781391424814633</v>
      </c>
      <c r="P150" s="5">
        <f t="shared" si="229"/>
        <v>0.13391966226365087</v>
      </c>
      <c r="Q150" s="5">
        <f t="shared" si="230"/>
        <v>6.7697206092687298E-2</v>
      </c>
      <c r="R150" s="5">
        <f t="shared" si="231"/>
        <v>6.6230487844119501E-2</v>
      </c>
      <c r="S150" s="5">
        <f t="shared" si="232"/>
        <v>2.7182288264560976E-2</v>
      </c>
      <c r="T150" s="5">
        <f t="shared" si="233"/>
        <v>6.0665722953193592E-2</v>
      </c>
      <c r="U150" s="5">
        <f t="shared" si="234"/>
        <v>6.0004936671599909E-2</v>
      </c>
      <c r="V150" s="5">
        <f t="shared" si="235"/>
        <v>2.4521394487425187E-3</v>
      </c>
      <c r="W150" s="5">
        <f t="shared" si="236"/>
        <v>2.044459531485807E-2</v>
      </c>
      <c r="X150" s="5">
        <f t="shared" si="237"/>
        <v>1.8321083348154837E-2</v>
      </c>
      <c r="Y150" s="5">
        <f t="shared" si="238"/>
        <v>8.20906674552992E-3</v>
      </c>
      <c r="Z150" s="5">
        <f t="shared" si="239"/>
        <v>1.9783782613347903E-2</v>
      </c>
      <c r="AA150" s="5">
        <f t="shared" si="240"/>
        <v>1.7924141305325492E-2</v>
      </c>
      <c r="AB150" s="5">
        <f t="shared" si="241"/>
        <v>8.1196515300495375E-3</v>
      </c>
      <c r="AC150" s="5">
        <f t="shared" si="242"/>
        <v>1.2443049854284267E-4</v>
      </c>
      <c r="AD150" s="5">
        <f t="shared" si="243"/>
        <v>4.6307096892895293E-3</v>
      </c>
      <c r="AE150" s="5">
        <f t="shared" si="244"/>
        <v>4.1497333095619959E-3</v>
      </c>
      <c r="AF150" s="5">
        <f t="shared" si="245"/>
        <v>1.8593571715710803E-3</v>
      </c>
      <c r="AG150" s="5">
        <f t="shared" si="246"/>
        <v>5.5541064667241104E-4</v>
      </c>
      <c r="AH150" s="5">
        <f t="shared" si="247"/>
        <v>4.4322267648103817E-3</v>
      </c>
      <c r="AI150" s="5">
        <f t="shared" si="248"/>
        <v>4.0156051237697603E-3</v>
      </c>
      <c r="AJ150" s="5">
        <f t="shared" si="249"/>
        <v>1.8190725977821004E-3</v>
      </c>
      <c r="AK150" s="5">
        <f t="shared" si="250"/>
        <v>5.4936097449994974E-4</v>
      </c>
      <c r="AL150" s="5">
        <f t="shared" si="251"/>
        <v>4.0409966669548614E-6</v>
      </c>
      <c r="AM150" s="5">
        <f t="shared" si="252"/>
        <v>8.390861994082492E-4</v>
      </c>
      <c r="AN150" s="5">
        <f t="shared" si="253"/>
        <v>7.5193311282971344E-4</v>
      </c>
      <c r="AO150" s="5">
        <f t="shared" si="254"/>
        <v>3.3691616342190067E-4</v>
      </c>
      <c r="AP150" s="5">
        <f t="shared" si="255"/>
        <v>1.0064060152704878E-4</v>
      </c>
      <c r="AQ150" s="5">
        <f t="shared" si="256"/>
        <v>2.2546849428776528E-5</v>
      </c>
      <c r="AR150" s="5">
        <f t="shared" si="257"/>
        <v>7.9437322896774994E-4</v>
      </c>
      <c r="AS150" s="5">
        <f t="shared" si="258"/>
        <v>7.1970352098284273E-4</v>
      </c>
      <c r="AT150" s="5">
        <f t="shared" si="259"/>
        <v>3.2602631812516048E-4</v>
      </c>
      <c r="AU150" s="5">
        <f t="shared" si="260"/>
        <v>9.846013625637782E-5</v>
      </c>
      <c r="AV150" s="5">
        <f t="shared" si="261"/>
        <v>2.2301263485505253E-5</v>
      </c>
      <c r="AW150" s="5">
        <f t="shared" si="262"/>
        <v>9.1135514814218679E-8</v>
      </c>
      <c r="AX150" s="5">
        <f t="shared" si="263"/>
        <v>1.267022582711653E-4</v>
      </c>
      <c r="AY150" s="5">
        <f t="shared" si="264"/>
        <v>1.1354211704540042E-4</v>
      </c>
      <c r="AZ150" s="5">
        <f t="shared" si="265"/>
        <v>5.0874437910809144E-5</v>
      </c>
      <c r="BA150" s="5">
        <f t="shared" si="266"/>
        <v>1.5196759875491057E-5</v>
      </c>
      <c r="BB150" s="5">
        <f t="shared" si="267"/>
        <v>3.4045807707725177E-6</v>
      </c>
      <c r="BC150" s="5">
        <f t="shared" si="268"/>
        <v>6.1019166294299017E-7</v>
      </c>
      <c r="BD150" s="5">
        <f t="shared" si="269"/>
        <v>1.1864405493093895E-4</v>
      </c>
      <c r="BE150" s="5">
        <f t="shared" si="270"/>
        <v>1.0749171921168201E-4</v>
      </c>
      <c r="BF150" s="5">
        <f t="shared" si="271"/>
        <v>4.8693841869315677E-5</v>
      </c>
      <c r="BG150" s="5">
        <f t="shared" si="272"/>
        <v>1.470556835064702E-5</v>
      </c>
      <c r="BH150" s="5">
        <f t="shared" si="273"/>
        <v>3.3308175974684653E-6</v>
      </c>
      <c r="BI150" s="5">
        <f t="shared" si="274"/>
        <v>6.035453021911921E-7</v>
      </c>
      <c r="BJ150" s="8">
        <f t="shared" si="275"/>
        <v>0.33833600897625249</v>
      </c>
      <c r="BK150" s="8">
        <f t="shared" si="276"/>
        <v>0.32874244444043643</v>
      </c>
      <c r="BL150" s="8">
        <f t="shared" si="277"/>
        <v>0.31316373107518281</v>
      </c>
      <c r="BM150" s="8">
        <f t="shared" si="278"/>
        <v>0.26986323439127663</v>
      </c>
      <c r="BN150" s="8">
        <f t="shared" si="279"/>
        <v>0.73004928173241246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1.33549783549784</v>
      </c>
      <c r="F151">
        <f>VLOOKUP(B151,home!$B$2:$E$405,3,FALSE)</f>
        <v>0.79</v>
      </c>
      <c r="G151">
        <f>VLOOKUP(C151,away!$B$2:$E$405,4,FALSE)</f>
        <v>0.86</v>
      </c>
      <c r="H151">
        <f>VLOOKUP(A151,away!$A$2:$E$405,3,FALSE)</f>
        <v>1.2380952380952399</v>
      </c>
      <c r="I151">
        <f>VLOOKUP(C151,away!$B$2:$E$405,3,FALSE)</f>
        <v>0.86</v>
      </c>
      <c r="J151">
        <f>VLOOKUP(B151,home!$B$2:$E$405,4,FALSE)</f>
        <v>1.29</v>
      </c>
      <c r="K151" s="3">
        <f t="shared" si="224"/>
        <v>0.9073372294372325</v>
      </c>
      <c r="L151" s="3">
        <f t="shared" si="225"/>
        <v>1.3735428571428592</v>
      </c>
      <c r="M151" s="5">
        <f t="shared" si="226"/>
        <v>0.10219422735847193</v>
      </c>
      <c r="N151" s="5">
        <f t="shared" si="227"/>
        <v>9.2724627115914546E-2</v>
      </c>
      <c r="O151" s="5">
        <f t="shared" si="228"/>
        <v>0.14036815102946248</v>
      </c>
      <c r="P151" s="5">
        <f t="shared" si="229"/>
        <v>0.12736124925629952</v>
      </c>
      <c r="Q151" s="5">
        <f t="shared" si="230"/>
        <v>4.2066253133977188E-2</v>
      </c>
      <c r="R151" s="5">
        <f t="shared" si="231"/>
        <v>9.6400835608434141E-2</v>
      </c>
      <c r="S151" s="5">
        <f t="shared" si="232"/>
        <v>3.9681516831734563E-2</v>
      </c>
      <c r="T151" s="5">
        <f t="shared" si="233"/>
        <v>5.7779801518937787E-2</v>
      </c>
      <c r="U151" s="5">
        <f t="shared" si="234"/>
        <v>8.7468067096390739E-2</v>
      </c>
      <c r="V151" s="5">
        <f t="shared" si="235"/>
        <v>5.4948608771835262E-3</v>
      </c>
      <c r="W151" s="5">
        <f t="shared" si="236"/>
        <v>1.2722759190462722E-2</v>
      </c>
      <c r="X151" s="5">
        <f t="shared" si="237"/>
        <v>1.747525500920874E-2</v>
      </c>
      <c r="Y151" s="5">
        <f t="shared" si="238"/>
        <v>1.2001505847324317E-2</v>
      </c>
      <c r="Z151" s="5">
        <f t="shared" si="239"/>
        <v>4.413689305752258E-2</v>
      </c>
      <c r="AA151" s="5">
        <f t="shared" si="240"/>
        <v>4.004704626277996E-2</v>
      </c>
      <c r="AB151" s="5">
        <f t="shared" si="241"/>
        <v>1.8168088001607723E-2</v>
      </c>
      <c r="AC151" s="5">
        <f t="shared" si="242"/>
        <v>4.2800383880345176E-4</v>
      </c>
      <c r="AD151" s="5">
        <f t="shared" si="243"/>
        <v>2.8859582686678832E-3</v>
      </c>
      <c r="AE151" s="5">
        <f t="shared" si="244"/>
        <v>3.9639873659411441E-3</v>
      </c>
      <c r="AF151" s="5">
        <f t="shared" si="245"/>
        <v>2.7223532661464975E-3</v>
      </c>
      <c r="AG151" s="5">
        <f t="shared" si="246"/>
        <v>1.2464229611116853E-3</v>
      </c>
      <c r="AH151" s="5">
        <f t="shared" si="247"/>
        <v>1.5155978548909597E-2</v>
      </c>
      <c r="AI151" s="5">
        <f t="shared" si="248"/>
        <v>1.3751583585977761E-2</v>
      </c>
      <c r="AJ151" s="5">
        <f t="shared" si="249"/>
        <v>6.2386618756377918E-3</v>
      </c>
      <c r="AK151" s="5">
        <f t="shared" si="250"/>
        <v>1.8868567272122944E-3</v>
      </c>
      <c r="AL151" s="5">
        <f t="shared" si="251"/>
        <v>2.1336275054084215E-5</v>
      </c>
      <c r="AM151" s="5">
        <f t="shared" si="252"/>
        <v>5.2370747595291791E-4</v>
      </c>
      <c r="AN151" s="5">
        <f t="shared" si="253"/>
        <v>7.1933466282744611E-4</v>
      </c>
      <c r="AO151" s="5">
        <f t="shared" si="254"/>
        <v>4.9401849401095284E-4</v>
      </c>
      <c r="AP151" s="5">
        <f t="shared" si="255"/>
        <v>2.261851912484056E-4</v>
      </c>
      <c r="AQ151" s="5">
        <f t="shared" si="256"/>
        <v>7.7668763457684756E-5</v>
      </c>
      <c r="AR151" s="5">
        <f t="shared" si="257"/>
        <v>4.1634772157730293E-3</v>
      </c>
      <c r="AS151" s="5">
        <f t="shared" si="258"/>
        <v>3.7776778817845426E-3</v>
      </c>
      <c r="AT151" s="5">
        <f t="shared" si="259"/>
        <v>1.71381389148235E-3</v>
      </c>
      <c r="AU151" s="5">
        <f t="shared" si="260"/>
        <v>5.1833571602287909E-4</v>
      </c>
      <c r="AV151" s="5">
        <f t="shared" si="261"/>
        <v>1.1757632312364081E-4</v>
      </c>
      <c r="AW151" s="5">
        <f t="shared" si="262"/>
        <v>7.3863017608839042E-7</v>
      </c>
      <c r="AX151" s="5">
        <f t="shared" si="263"/>
        <v>7.919654837778107E-5</v>
      </c>
      <c r="AY151" s="5">
        <f t="shared" si="264"/>
        <v>1.0877985333467008E-4</v>
      </c>
      <c r="AZ151" s="5">
        <f t="shared" si="265"/>
        <v>7.4706895274441969E-5</v>
      </c>
      <c r="BA151" s="5">
        <f t="shared" si="266"/>
        <v>3.4204374127843133E-5</v>
      </c>
      <c r="BB151" s="5">
        <f t="shared" si="267"/>
        <v>1.1745293441585238E-5</v>
      </c>
      <c r="BC151" s="5">
        <f t="shared" si="268"/>
        <v>3.2265327823472501E-6</v>
      </c>
      <c r="BD151" s="5">
        <f t="shared" si="269"/>
        <v>9.5311906510034752E-4</v>
      </c>
      <c r="BE151" s="5">
        <f t="shared" si="270"/>
        <v>8.6480041185195455E-4</v>
      </c>
      <c r="BF151" s="5">
        <f t="shared" si="271"/>
        <v>3.9233280485296499E-4</v>
      </c>
      <c r="BG151" s="5">
        <f t="shared" si="272"/>
        <v>1.1865938672420923E-4</v>
      </c>
      <c r="BH151" s="5">
        <f t="shared" si="273"/>
        <v>2.6916019799266282E-5</v>
      </c>
      <c r="BI151" s="5">
        <f t="shared" si="274"/>
        <v>4.8843813664287932E-6</v>
      </c>
      <c r="BJ151" s="8">
        <f t="shared" si="275"/>
        <v>0.24794169776252861</v>
      </c>
      <c r="BK151" s="8">
        <f t="shared" si="276"/>
        <v>0.2752899742908817</v>
      </c>
      <c r="BL151" s="8">
        <f t="shared" si="277"/>
        <v>0.43213686183429417</v>
      </c>
      <c r="BM151" s="8">
        <f t="shared" si="278"/>
        <v>0.39828204221950864</v>
      </c>
      <c r="BN151" s="8">
        <f t="shared" si="279"/>
        <v>0.6011153435025598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1.2585470085470101</v>
      </c>
      <c r="F152">
        <f>VLOOKUP(B152,home!$B$2:$E$405,3,FALSE)</f>
        <v>1.1299999999999999</v>
      </c>
      <c r="G152">
        <f>VLOOKUP(C152,away!$B$2:$E$405,4,FALSE)</f>
        <v>0.88</v>
      </c>
      <c r="H152">
        <f>VLOOKUP(A152,away!$A$2:$E$405,3,FALSE)</f>
        <v>1.1004273504273501</v>
      </c>
      <c r="I152">
        <f>VLOOKUP(C152,away!$B$2:$E$405,3,FALSE)</f>
        <v>0.71</v>
      </c>
      <c r="J152">
        <f>VLOOKUP(B152,home!$B$2:$E$405,4,FALSE)</f>
        <v>1.2</v>
      </c>
      <c r="K152" s="3">
        <f t="shared" si="224"/>
        <v>1.2514991452991466</v>
      </c>
      <c r="L152" s="3">
        <f t="shared" si="225"/>
        <v>0.93756410256410216</v>
      </c>
      <c r="M152" s="5">
        <f t="shared" si="226"/>
        <v>0.1120216359897996</v>
      </c>
      <c r="N152" s="5">
        <f t="shared" si="227"/>
        <v>0.14019498169624631</v>
      </c>
      <c r="O152" s="5">
        <f t="shared" si="228"/>
        <v>0.10502746461453899</v>
      </c>
      <c r="P152" s="5">
        <f t="shared" si="229"/>
        <v>0.1314417821980319</v>
      </c>
      <c r="Q152" s="5">
        <f t="shared" si="230"/>
        <v>8.7726949884040908E-2</v>
      </c>
      <c r="R152" s="5">
        <f t="shared" si="231"/>
        <v>4.923499030295661E-2</v>
      </c>
      <c r="S152" s="5">
        <f t="shared" si="232"/>
        <v>3.8557154505777916E-2</v>
      </c>
      <c r="T152" s="5">
        <f t="shared" si="233"/>
        <v>8.2249639038716793E-2</v>
      </c>
      <c r="U152" s="5">
        <f t="shared" si="234"/>
        <v>6.1617548282961974E-2</v>
      </c>
      <c r="V152" s="5">
        <f t="shared" si="235"/>
        <v>5.0268276400797837E-3</v>
      </c>
      <c r="W152" s="5">
        <f t="shared" si="236"/>
        <v>3.6596734266526099E-2</v>
      </c>
      <c r="X152" s="5">
        <f t="shared" si="237"/>
        <v>3.4311784319372464E-2</v>
      </c>
      <c r="Y152" s="5">
        <f t="shared" si="238"/>
        <v>1.6084748636382738E-2</v>
      </c>
      <c r="Z152" s="5">
        <f t="shared" si="239"/>
        <v>1.5386986499381267E-2</v>
      </c>
      <c r="AA152" s="5">
        <f t="shared" si="240"/>
        <v>1.9256800452705163E-2</v>
      </c>
      <c r="AB152" s="5">
        <f t="shared" si="241"/>
        <v>1.204993465387837E-2</v>
      </c>
      <c r="AC152" s="5">
        <f t="shared" si="242"/>
        <v>3.6864261643314273E-4</v>
      </c>
      <c r="AD152" s="5">
        <f t="shared" si="243"/>
        <v>1.1450195413824346E-2</v>
      </c>
      <c r="AE152" s="5">
        <f t="shared" si="244"/>
        <v>1.0735292187345822E-2</v>
      </c>
      <c r="AF152" s="5">
        <f t="shared" si="245"/>
        <v>5.0325122926961506E-3</v>
      </c>
      <c r="AG152" s="5">
        <f t="shared" si="246"/>
        <v>1.5727676237814931E-3</v>
      </c>
      <c r="AH152" s="5">
        <f t="shared" si="247"/>
        <v>3.6065715471145878E-3</v>
      </c>
      <c r="AI152" s="5">
        <f t="shared" si="248"/>
        <v>4.5136212086741272E-3</v>
      </c>
      <c r="AJ152" s="5">
        <f t="shared" si="249"/>
        <v>2.8243965424298864E-3</v>
      </c>
      <c r="AK152" s="5">
        <f t="shared" si="250"/>
        <v>1.1782432862789563E-3</v>
      </c>
      <c r="AL152" s="5">
        <f t="shared" si="251"/>
        <v>1.730202994090533E-5</v>
      </c>
      <c r="AM152" s="5">
        <f t="shared" si="252"/>
        <v>2.8659819547818747E-3</v>
      </c>
      <c r="AN152" s="5">
        <f t="shared" si="253"/>
        <v>2.6870417993999796E-3</v>
      </c>
      <c r="AO152" s="5">
        <f t="shared" si="254"/>
        <v>1.259636966603336E-3</v>
      </c>
      <c r="AP152" s="5">
        <f t="shared" si="255"/>
        <v>3.9366346738334165E-4</v>
      </c>
      <c r="AQ152" s="5">
        <f t="shared" si="256"/>
        <v>9.227118387738383E-5</v>
      </c>
      <c r="AR152" s="5">
        <f t="shared" si="257"/>
        <v>6.7627840318074302E-4</v>
      </c>
      <c r="AS152" s="5">
        <f t="shared" si="258"/>
        <v>8.4636184356497157E-4</v>
      </c>
      <c r="AT152" s="5">
        <f t="shared" si="259"/>
        <v>5.2961056191768612E-4</v>
      </c>
      <c r="AU152" s="5">
        <f t="shared" si="260"/>
        <v>2.2093572186046169E-4</v>
      </c>
      <c r="AV152" s="5">
        <f t="shared" si="261"/>
        <v>6.9125216768604422E-5</v>
      </c>
      <c r="AW152" s="5">
        <f t="shared" si="262"/>
        <v>5.6393115266971713E-7</v>
      </c>
      <c r="AX152" s="5">
        <f t="shared" si="263"/>
        <v>5.9779566114204923E-4</v>
      </c>
      <c r="AY152" s="5">
        <f t="shared" si="264"/>
        <v>5.604717525553596E-4</v>
      </c>
      <c r="AZ152" s="5">
        <f t="shared" si="265"/>
        <v>2.6273909784854758E-4</v>
      </c>
      <c r="BA152" s="5">
        <f t="shared" si="266"/>
        <v>8.2111582160958465E-5</v>
      </c>
      <c r="BB152" s="5">
        <f t="shared" si="267"/>
        <v>1.9246217959714386E-5</v>
      </c>
      <c r="BC152" s="5">
        <f t="shared" si="268"/>
        <v>3.6089126138305461E-6</v>
      </c>
      <c r="BD152" s="5">
        <f t="shared" si="269"/>
        <v>1.0567572569360619E-4</v>
      </c>
      <c r="BE152" s="5">
        <f t="shared" si="270"/>
        <v>1.3225308038441522E-4</v>
      </c>
      <c r="BF152" s="5">
        <f t="shared" si="271"/>
        <v>8.2757308532137522E-5</v>
      </c>
      <c r="BG152" s="5">
        <f t="shared" si="272"/>
        <v>3.4523566965075963E-5</v>
      </c>
      <c r="BH152" s="5">
        <f t="shared" si="273"/>
        <v>1.0801553637367602E-5</v>
      </c>
      <c r="BI152" s="5">
        <f t="shared" si="274"/>
        <v>2.7036270290136876E-6</v>
      </c>
      <c r="BJ152" s="8">
        <f t="shared" si="275"/>
        <v>0.43478017395525964</v>
      </c>
      <c r="BK152" s="8">
        <f t="shared" si="276"/>
        <v>0.28799381673261859</v>
      </c>
      <c r="BL152" s="8">
        <f t="shared" si="277"/>
        <v>0.26202059750107271</v>
      </c>
      <c r="BM152" s="8">
        <f t="shared" si="278"/>
        <v>0.37397386218131512</v>
      </c>
      <c r="BN152" s="8">
        <f t="shared" si="279"/>
        <v>0.62564780468561443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1.2585470085470101</v>
      </c>
      <c r="F153">
        <f>VLOOKUP(B153,home!$B$2:$E$405,3,FALSE)</f>
        <v>0.91</v>
      </c>
      <c r="G153">
        <f>VLOOKUP(C153,away!$B$2:$E$405,4,FALSE)</f>
        <v>0.99</v>
      </c>
      <c r="H153">
        <f>VLOOKUP(A153,away!$A$2:$E$405,3,FALSE)</f>
        <v>1.1004273504273501</v>
      </c>
      <c r="I153">
        <f>VLOOKUP(C153,away!$B$2:$E$405,3,FALSE)</f>
        <v>0.99</v>
      </c>
      <c r="J153">
        <f>VLOOKUP(B153,home!$B$2:$E$405,4,FALSE)</f>
        <v>0.91</v>
      </c>
      <c r="K153" s="3">
        <f t="shared" si="224"/>
        <v>1.1338250000000014</v>
      </c>
      <c r="L153" s="3">
        <f t="shared" si="225"/>
        <v>0.99137499999999978</v>
      </c>
      <c r="M153" s="5">
        <f t="shared" si="226"/>
        <v>0.11940908406156625</v>
      </c>
      <c r="N153" s="5">
        <f t="shared" si="227"/>
        <v>0.13538900473610554</v>
      </c>
      <c r="O153" s="5">
        <f t="shared" si="228"/>
        <v>0.11837918071153522</v>
      </c>
      <c r="P153" s="5">
        <f t="shared" si="229"/>
        <v>0.13422127457025662</v>
      </c>
      <c r="Q153" s="5">
        <f t="shared" si="230"/>
        <v>7.6753719147457544E-2</v>
      </c>
      <c r="R153" s="5">
        <f t="shared" si="231"/>
        <v>5.867908013894909E-2</v>
      </c>
      <c r="S153" s="5">
        <f t="shared" si="232"/>
        <v>3.7717713624651157E-2</v>
      </c>
      <c r="T153" s="5">
        <f t="shared" si="233"/>
        <v>7.6091718319810708E-2</v>
      </c>
      <c r="U153" s="5">
        <f t="shared" si="234"/>
        <v>6.6531808038544041E-2</v>
      </c>
      <c r="V153" s="5">
        <f t="shared" si="235"/>
        <v>4.7107151170122036E-3</v>
      </c>
      <c r="W153" s="5">
        <f t="shared" si="236"/>
        <v>2.9008428537455382E-2</v>
      </c>
      <c r="X153" s="5">
        <f t="shared" si="237"/>
        <v>2.8758230841319826E-2</v>
      </c>
      <c r="Y153" s="5">
        <f t="shared" si="238"/>
        <v>1.4255095550156714E-2</v>
      </c>
      <c r="Z153" s="5">
        <f t="shared" si="239"/>
        <v>1.9390991024250216E-2</v>
      </c>
      <c r="AA153" s="5">
        <f t="shared" si="240"/>
        <v>2.1985990398070535E-2</v>
      </c>
      <c r="AB153" s="5">
        <f t="shared" si="241"/>
        <v>1.2464132781546179E-2</v>
      </c>
      <c r="AC153" s="5">
        <f t="shared" si="242"/>
        <v>3.3094120943132999E-4</v>
      </c>
      <c r="AD153" s="5">
        <f t="shared" si="243"/>
        <v>8.2226203716200992E-3</v>
      </c>
      <c r="AE153" s="5">
        <f t="shared" si="244"/>
        <v>8.1517002709148734E-3</v>
      </c>
      <c r="AF153" s="5">
        <f t="shared" si="245"/>
        <v>4.0406959280391147E-3</v>
      </c>
      <c r="AG153" s="5">
        <f t="shared" si="246"/>
        <v>1.3352816418865925E-3</v>
      </c>
      <c r="AH153" s="5">
        <f t="shared" si="247"/>
        <v>4.8059359316665129E-3</v>
      </c>
      <c r="AI153" s="5">
        <f t="shared" si="248"/>
        <v>5.4490903077217918E-3</v>
      </c>
      <c r="AJ153" s="5">
        <f t="shared" si="249"/>
        <v>3.0891574090763344E-3</v>
      </c>
      <c r="AK153" s="5">
        <f t="shared" si="250"/>
        <v>1.167521299781993E-3</v>
      </c>
      <c r="AL153" s="5">
        <f t="shared" si="251"/>
        <v>1.4879722522548833E-5</v>
      </c>
      <c r="AM153" s="5">
        <f t="shared" si="252"/>
        <v>1.8646025085704344E-3</v>
      </c>
      <c r="AN153" s="5">
        <f t="shared" si="253"/>
        <v>1.8485203119340142E-3</v>
      </c>
      <c r="AO153" s="5">
        <f t="shared" si="254"/>
        <v>9.1628841212179114E-4</v>
      </c>
      <c r="AP153" s="5">
        <f t="shared" si="255"/>
        <v>3.027951415224136E-4</v>
      </c>
      <c r="AQ153" s="5">
        <f t="shared" si="256"/>
        <v>7.5045883356695663E-5</v>
      </c>
      <c r="AR153" s="5">
        <f t="shared" si="257"/>
        <v>9.5289694685117793E-4</v>
      </c>
      <c r="AS153" s="5">
        <f t="shared" si="258"/>
        <v>1.0804183807635382E-3</v>
      </c>
      <c r="AT153" s="5">
        <f t="shared" si="259"/>
        <v>6.1250268528461032E-4</v>
      </c>
      <c r="AU153" s="5">
        <f t="shared" si="260"/>
        <v>2.3149028571427466E-4</v>
      </c>
      <c r="AV153" s="5">
        <f t="shared" si="261"/>
        <v>6.5617368299996964E-5</v>
      </c>
      <c r="AW153" s="5">
        <f t="shared" si="262"/>
        <v>4.6459691672632488E-7</v>
      </c>
      <c r="AX153" s="5">
        <f t="shared" si="263"/>
        <v>3.5235548987997908E-4</v>
      </c>
      <c r="AY153" s="5">
        <f t="shared" si="264"/>
        <v>3.4931642377976417E-4</v>
      </c>
      <c r="AZ153" s="5">
        <f t="shared" si="265"/>
        <v>1.7315178481233176E-4</v>
      </c>
      <c r="BA153" s="5">
        <f t="shared" si="266"/>
        <v>5.721945022277514E-5</v>
      </c>
      <c r="BB153" s="5">
        <f t="shared" si="267"/>
        <v>1.4181483116150919E-5</v>
      </c>
      <c r="BC153" s="5">
        <f t="shared" si="268"/>
        <v>2.8118335648548236E-6</v>
      </c>
      <c r="BD153" s="5">
        <f t="shared" si="269"/>
        <v>1.5744636844743098E-4</v>
      </c>
      <c r="BE153" s="5">
        <f t="shared" si="270"/>
        <v>1.785166287049087E-4</v>
      </c>
      <c r="BF153" s="5">
        <f t="shared" si="271"/>
        <v>1.012033082706717E-4</v>
      </c>
      <c r="BG153" s="5">
        <f t="shared" si="272"/>
        <v>3.8248946999998151E-5</v>
      </c>
      <c r="BH153" s="5">
        <f t="shared" si="273"/>
        <v>1.0841903083068242E-5</v>
      </c>
      <c r="BI153" s="5">
        <f t="shared" si="274"/>
        <v>2.4585641526319734E-6</v>
      </c>
      <c r="BJ153" s="8">
        <f t="shared" si="275"/>
        <v>0.38796278406764767</v>
      </c>
      <c r="BK153" s="8">
        <f t="shared" si="276"/>
        <v>0.29675392472921991</v>
      </c>
      <c r="BL153" s="8">
        <f t="shared" si="277"/>
        <v>0.29598353840346409</v>
      </c>
      <c r="BM153" s="8">
        <f t="shared" si="278"/>
        <v>0.35691104303184856</v>
      </c>
      <c r="BN153" s="8">
        <f t="shared" si="279"/>
        <v>0.64283134336587033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1.2585470085470101</v>
      </c>
      <c r="F154">
        <f>VLOOKUP(B154,home!$B$2:$E$405,3,FALSE)</f>
        <v>0.93</v>
      </c>
      <c r="G154">
        <f>VLOOKUP(C154,away!$B$2:$E$405,4,FALSE)</f>
        <v>1.3</v>
      </c>
      <c r="H154">
        <f>VLOOKUP(A154,away!$A$2:$E$405,3,FALSE)</f>
        <v>1.1004273504273501</v>
      </c>
      <c r="I154">
        <f>VLOOKUP(C154,away!$B$2:$E$405,3,FALSE)</f>
        <v>0.67</v>
      </c>
      <c r="J154">
        <f>VLOOKUP(B154,home!$B$2:$E$405,4,FALSE)</f>
        <v>0.76</v>
      </c>
      <c r="K154" s="3">
        <f t="shared" si="224"/>
        <v>1.5215833333333355</v>
      </c>
      <c r="L154" s="3">
        <f t="shared" si="225"/>
        <v>0.56033760683760669</v>
      </c>
      <c r="M154" s="5">
        <f t="shared" si="226"/>
        <v>0.12469045908482379</v>
      </c>
      <c r="N154" s="5">
        <f t="shared" si="227"/>
        <v>0.18972692436915009</v>
      </c>
      <c r="O154" s="5">
        <f t="shared" si="228"/>
        <v>6.9868753439072687E-2</v>
      </c>
      <c r="P154" s="5">
        <f t="shared" si="229"/>
        <v>0.10631113075366917</v>
      </c>
      <c r="Q154" s="5">
        <f t="shared" si="230"/>
        <v>0.14434266300234652</v>
      </c>
      <c r="R154" s="5">
        <f t="shared" si="231"/>
        <v>1.9575045047388391E-2</v>
      </c>
      <c r="S154" s="5">
        <f t="shared" si="232"/>
        <v>2.2660227183932402E-2</v>
      </c>
      <c r="T154" s="5">
        <f t="shared" si="233"/>
        <v>8.0880622351302014E-2</v>
      </c>
      <c r="U154" s="5">
        <f t="shared" si="234"/>
        <v>2.9785062293355431E-2</v>
      </c>
      <c r="V154" s="5">
        <f t="shared" si="235"/>
        <v>2.1466797707077536E-3</v>
      </c>
      <c r="W154" s="5">
        <f t="shared" si="236"/>
        <v>7.3209796771106936E-2</v>
      </c>
      <c r="X154" s="5">
        <f t="shared" si="237"/>
        <v>4.1022202319789612E-2</v>
      </c>
      <c r="Y154" s="5">
        <f t="shared" si="238"/>
        <v>1.1493141337539512E-2</v>
      </c>
      <c r="Z154" s="5">
        <f t="shared" si="239"/>
        <v>3.6562112985306528E-3</v>
      </c>
      <c r="AA154" s="5">
        <f t="shared" si="240"/>
        <v>5.5632301749892737E-3</v>
      </c>
      <c r="AB154" s="5">
        <f t="shared" si="241"/>
        <v>4.2324591568803881E-3</v>
      </c>
      <c r="AC154" s="5">
        <f t="shared" si="242"/>
        <v>1.1439124706542242E-4</v>
      </c>
      <c r="AD154" s="5">
        <f t="shared" si="243"/>
        <v>2.7848701650909226E-2</v>
      </c>
      <c r="AE154" s="5">
        <f t="shared" si="244"/>
        <v>1.5604674836604984E-2</v>
      </c>
      <c r="AF154" s="5">
        <f t="shared" si="245"/>
        <v>4.3719430767111284E-3</v>
      </c>
      <c r="AG154" s="5">
        <f t="shared" si="246"/>
        <v>8.1658804027818566E-4</v>
      </c>
      <c r="AH154" s="5">
        <f t="shared" si="247"/>
        <v>5.1217817227782098E-4</v>
      </c>
      <c r="AI154" s="5">
        <f t="shared" si="248"/>
        <v>7.793217706350623E-4</v>
      </c>
      <c r="AJ154" s="5">
        <f t="shared" si="249"/>
        <v>5.929015087510677E-4</v>
      </c>
      <c r="AK154" s="5">
        <f t="shared" si="250"/>
        <v>3.0071635134127121E-4</v>
      </c>
      <c r="AL154" s="5">
        <f t="shared" si="251"/>
        <v>3.9012007536437185E-6</v>
      </c>
      <c r="AM154" s="5">
        <f t="shared" si="252"/>
        <v>8.4748240573992023E-3</v>
      </c>
      <c r="AN154" s="5">
        <f t="shared" si="253"/>
        <v>4.7487626306928462E-3</v>
      </c>
      <c r="AO154" s="5">
        <f t="shared" si="254"/>
        <v>1.3304551439611431E-3</v>
      </c>
      <c r="AP154" s="5">
        <f t="shared" si="255"/>
        <v>2.4850135045732352E-4</v>
      </c>
      <c r="AQ154" s="5">
        <f t="shared" si="256"/>
        <v>3.4811163002792507E-5</v>
      </c>
      <c r="AR154" s="5">
        <f t="shared" si="257"/>
        <v>5.7398538265722747E-5</v>
      </c>
      <c r="AS154" s="5">
        <f t="shared" si="258"/>
        <v>8.7336659182819419E-5</v>
      </c>
      <c r="AT154" s="5">
        <f t="shared" si="259"/>
        <v>6.6445002500795935E-5</v>
      </c>
      <c r="AU154" s="5">
        <f t="shared" si="260"/>
        <v>3.3700536129500969E-5</v>
      </c>
      <c r="AV154" s="5">
        <f t="shared" si="261"/>
        <v>1.2819543524761642E-5</v>
      </c>
      <c r="AW154" s="5">
        <f t="shared" si="262"/>
        <v>9.2393477251355421E-8</v>
      </c>
      <c r="AX154" s="5">
        <f t="shared" si="263"/>
        <v>2.1491918397785062E-3</v>
      </c>
      <c r="AY154" s="5">
        <f t="shared" si="264"/>
        <v>1.2042730121364013E-3</v>
      </c>
      <c r="AZ154" s="5">
        <f t="shared" si="265"/>
        <v>3.3739972879981352E-4</v>
      </c>
      <c r="BA154" s="5">
        <f t="shared" si="266"/>
        <v>6.301925219444835E-5</v>
      </c>
      <c r="BB154" s="5">
        <f t="shared" si="267"/>
        <v>8.8280142398331938E-6</v>
      </c>
      <c r="BC154" s="5">
        <f t="shared" si="268"/>
        <v>9.8933367445528928E-7</v>
      </c>
      <c r="BD154" s="5">
        <f t="shared" si="269"/>
        <v>5.3604265946319773E-6</v>
      </c>
      <c r="BE154" s="5">
        <f t="shared" si="270"/>
        <v>8.1563357659487847E-6</v>
      </c>
      <c r="BF154" s="5">
        <f t="shared" si="271"/>
        <v>6.2052722812691289E-6</v>
      </c>
      <c r="BG154" s="5">
        <f t="shared" si="272"/>
        <v>3.1472796273248115E-6</v>
      </c>
      <c r="BH154" s="5">
        <f t="shared" si="273"/>
        <v>1.1972120565692456E-6</v>
      </c>
      <c r="BI154" s="5">
        <f t="shared" si="274"/>
        <v>3.6433158234829804E-7</v>
      </c>
      <c r="BJ154" s="8">
        <f t="shared" si="275"/>
        <v>0.6079183132820748</v>
      </c>
      <c r="BK154" s="8">
        <f t="shared" si="276"/>
        <v>0.25713106225308857</v>
      </c>
      <c r="BL154" s="8">
        <f t="shared" si="277"/>
        <v>0.1314917990522031</v>
      </c>
      <c r="BM154" s="8">
        <f t="shared" si="278"/>
        <v>0.3444782295707875</v>
      </c>
      <c r="BN154" s="8">
        <f t="shared" si="279"/>
        <v>0.65451497569645056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1.2585470085470101</v>
      </c>
      <c r="F155">
        <f>VLOOKUP(B155,home!$B$2:$E$405,3,FALSE)</f>
        <v>1.03</v>
      </c>
      <c r="G155">
        <f>VLOOKUP(C155,away!$B$2:$E$405,4,FALSE)</f>
        <v>1.0900000000000001</v>
      </c>
      <c r="H155">
        <f>VLOOKUP(A155,away!$A$2:$E$405,3,FALSE)</f>
        <v>1.1004273504273501</v>
      </c>
      <c r="I155">
        <f>VLOOKUP(C155,away!$B$2:$E$405,3,FALSE)</f>
        <v>1.0900000000000001</v>
      </c>
      <c r="J155">
        <f>VLOOKUP(B155,home!$B$2:$E$405,4,FALSE)</f>
        <v>0.68</v>
      </c>
      <c r="K155" s="3">
        <f t="shared" si="224"/>
        <v>1.4129707264957283</v>
      </c>
      <c r="L155" s="3">
        <f t="shared" si="225"/>
        <v>0.81563675213675202</v>
      </c>
      <c r="M155" s="5">
        <f t="shared" si="226"/>
        <v>0.10767827007582091</v>
      </c>
      <c r="N155" s="5">
        <f t="shared" si="227"/>
        <v>0.15214624349683592</v>
      </c>
      <c r="O155" s="5">
        <f t="shared" si="228"/>
        <v>8.7826354480346577E-2</v>
      </c>
      <c r="P155" s="5">
        <f t="shared" si="229"/>
        <v>0.12409606789556667</v>
      </c>
      <c r="Q155" s="5">
        <f t="shared" si="230"/>
        <v>0.10748909410366013</v>
      </c>
      <c r="R155" s="5">
        <f t="shared" si="231"/>
        <v>3.5817201260180481E-2</v>
      </c>
      <c r="S155" s="5">
        <f t="shared" si="232"/>
        <v>3.5754275343338561E-2</v>
      </c>
      <c r="T155" s="5">
        <f t="shared" si="233"/>
        <v>8.7672055604831059E-2</v>
      </c>
      <c r="U155" s="5">
        <f t="shared" si="234"/>
        <v>5.0608656885640931E-2</v>
      </c>
      <c r="V155" s="5">
        <f t="shared" si="235"/>
        <v>4.578417805230205E-3</v>
      </c>
      <c r="W155" s="5">
        <f t="shared" si="236"/>
        <v>5.0626314462005446E-2</v>
      </c>
      <c r="X155" s="5">
        <f t="shared" si="237"/>
        <v>4.1292682700443999E-2</v>
      </c>
      <c r="Y155" s="5">
        <f t="shared" si="238"/>
        <v>1.6839914802401795E-2</v>
      </c>
      <c r="Z155" s="5">
        <f t="shared" si="239"/>
        <v>9.7379419021606621E-3</v>
      </c>
      <c r="AA155" s="5">
        <f t="shared" si="240"/>
        <v>1.3759426844069146E-2</v>
      </c>
      <c r="AB155" s="5">
        <f t="shared" si="241"/>
        <v>9.7208336720146053E-3</v>
      </c>
      <c r="AC155" s="5">
        <f t="shared" si="242"/>
        <v>3.2978081743654624E-4</v>
      </c>
      <c r="AD155" s="5">
        <f t="shared" si="243"/>
        <v>1.7883375081295255E-2</v>
      </c>
      <c r="AE155" s="5">
        <f t="shared" si="244"/>
        <v>1.4586337968550986E-2</v>
      </c>
      <c r="AF155" s="5">
        <f t="shared" si="245"/>
        <v>5.9485766631189579E-3</v>
      </c>
      <c r="AG155" s="5">
        <f t="shared" si="246"/>
        <v>1.6172925831142747E-3</v>
      </c>
      <c r="AH155" s="5">
        <f t="shared" si="247"/>
        <v>1.9856558263936768E-3</v>
      </c>
      <c r="AI155" s="5">
        <f t="shared" si="248"/>
        <v>2.8056735555899493E-3</v>
      </c>
      <c r="AJ155" s="5">
        <f t="shared" si="249"/>
        <v>1.9821673010758925E-3</v>
      </c>
      <c r="AK155" s="5">
        <f t="shared" si="250"/>
        <v>9.3358145714576E-4</v>
      </c>
      <c r="AL155" s="5">
        <f t="shared" si="251"/>
        <v>1.5202511215101951E-5</v>
      </c>
      <c r="AM155" s="5">
        <f t="shared" si="252"/>
        <v>5.0537370961626698E-3</v>
      </c>
      <c r="AN155" s="5">
        <f t="shared" si="253"/>
        <v>4.1220137112671406E-3</v>
      </c>
      <c r="AO155" s="5">
        <f t="shared" si="254"/>
        <v>1.6810329378605449E-3</v>
      </c>
      <c r="AP155" s="5">
        <f t="shared" si="255"/>
        <v>4.5703741522382574E-4</v>
      </c>
      <c r="AQ155" s="5">
        <f t="shared" si="256"/>
        <v>9.3194128239534337E-5</v>
      </c>
      <c r="AR155" s="5">
        <f t="shared" si="257"/>
        <v>3.2391477382023143E-4</v>
      </c>
      <c r="AS155" s="5">
        <f t="shared" si="258"/>
        <v>4.5768209328747188E-4</v>
      </c>
      <c r="AT155" s="5">
        <f t="shared" si="259"/>
        <v>3.2334569992824254E-4</v>
      </c>
      <c r="AU155" s="5">
        <f t="shared" si="260"/>
        <v>1.5229266951229283E-4</v>
      </c>
      <c r="AV155" s="5">
        <f t="shared" si="261"/>
        <v>5.3796270970189556E-5</v>
      </c>
      <c r="AW155" s="5">
        <f t="shared" si="262"/>
        <v>4.8667919684465433E-7</v>
      </c>
      <c r="AX155" s="5">
        <f t="shared" si="263"/>
        <v>1.1901304293805619E-3</v>
      </c>
      <c r="AY155" s="5">
        <f t="shared" si="264"/>
        <v>9.7071411803907961E-4</v>
      </c>
      <c r="AZ155" s="5">
        <f t="shared" si="265"/>
        <v>3.9587505524534331E-4</v>
      </c>
      <c r="BA155" s="5">
        <f t="shared" si="266"/>
        <v>1.0763008143742302E-4</v>
      </c>
      <c r="BB155" s="5">
        <f t="shared" si="267"/>
        <v>2.1946762513958455E-5</v>
      </c>
      <c r="BC155" s="5">
        <f t="shared" si="268"/>
        <v>3.5801172193603394E-6</v>
      </c>
      <c r="BD155" s="5">
        <f t="shared" si="269"/>
        <v>4.403279901464068E-5</v>
      </c>
      <c r="BE155" s="5">
        <f t="shared" si="270"/>
        <v>6.2217056013357232E-5</v>
      </c>
      <c r="BF155" s="5">
        <f t="shared" si="271"/>
        <v>4.3955439417809406E-5</v>
      </c>
      <c r="BG155" s="5">
        <f t="shared" si="272"/>
        <v>2.0702583055873706E-5</v>
      </c>
      <c r="BH155" s="5">
        <f t="shared" si="273"/>
        <v>7.3130359551990047E-6</v>
      </c>
      <c r="BI155" s="5">
        <f t="shared" si="274"/>
        <v>2.066621145301383E-6</v>
      </c>
      <c r="BJ155" s="8">
        <f t="shared" si="275"/>
        <v>0.51019877931884716</v>
      </c>
      <c r="BK155" s="8">
        <f t="shared" si="276"/>
        <v>0.27342272856664712</v>
      </c>
      <c r="BL155" s="8">
        <f t="shared" si="277"/>
        <v>0.2069308703245776</v>
      </c>
      <c r="BM155" s="8">
        <f t="shared" si="278"/>
        <v>0.38426686136097965</v>
      </c>
      <c r="BN155" s="8">
        <f t="shared" si="279"/>
        <v>0.61505323131241074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1.2585470085470101</v>
      </c>
      <c r="F156">
        <f>VLOOKUP(B156,home!$B$2:$E$405,3,FALSE)</f>
        <v>1.25</v>
      </c>
      <c r="G156">
        <f>VLOOKUP(C156,away!$B$2:$E$405,4,FALSE)</f>
        <v>0.92</v>
      </c>
      <c r="H156">
        <f>VLOOKUP(A156,away!$A$2:$E$405,3,FALSE)</f>
        <v>1.1004273504273501</v>
      </c>
      <c r="I156">
        <f>VLOOKUP(C156,away!$B$2:$E$405,3,FALSE)</f>
        <v>0.75</v>
      </c>
      <c r="J156">
        <f>VLOOKUP(B156,home!$B$2:$E$405,4,FALSE)</f>
        <v>0.91</v>
      </c>
      <c r="K156" s="3">
        <f t="shared" si="224"/>
        <v>1.4473290598290618</v>
      </c>
      <c r="L156" s="3">
        <f t="shared" si="225"/>
        <v>0.7510416666666665</v>
      </c>
      <c r="M156" s="5">
        <f t="shared" si="226"/>
        <v>0.11098383415761885</v>
      </c>
      <c r="N156" s="5">
        <f t="shared" si="227"/>
        <v>0.16063012834757101</v>
      </c>
      <c r="O156" s="5">
        <f t="shared" si="228"/>
        <v>8.3353483778794979E-2</v>
      </c>
      <c r="P156" s="5">
        <f t="shared" si="229"/>
        <v>0.12063991931104029</v>
      </c>
      <c r="Q156" s="5">
        <f t="shared" si="230"/>
        <v>0.11624232632075575</v>
      </c>
      <c r="R156" s="5">
        <f t="shared" si="231"/>
        <v>3.1300969689849557E-2</v>
      </c>
      <c r="S156" s="5">
        <f t="shared" si="232"/>
        <v>3.2784031660648839E-2</v>
      </c>
      <c r="T156" s="5">
        <f t="shared" si="233"/>
        <v>8.7302830497150916E-2</v>
      </c>
      <c r="U156" s="5">
        <f t="shared" si="234"/>
        <v>4.5302803032947918E-2</v>
      </c>
      <c r="V156" s="5">
        <f t="shared" si="235"/>
        <v>3.959598625081738E-3</v>
      </c>
      <c r="W156" s="5">
        <f t="shared" si="236"/>
        <v>5.6080298955387443E-2</v>
      </c>
      <c r="X156" s="5">
        <f t="shared" si="237"/>
        <v>4.2118641194619111E-2</v>
      </c>
      <c r="Y156" s="5">
        <f t="shared" si="238"/>
        <v>1.5816427240271023E-2</v>
      </c>
      <c r="Z156" s="5">
        <f t="shared" si="239"/>
        <v>7.836110814715809E-3</v>
      </c>
      <c r="AA156" s="5">
        <f t="shared" si="240"/>
        <v>1.1341430898178975E-2</v>
      </c>
      <c r="AB156" s="5">
        <f t="shared" si="241"/>
        <v>8.2073912594888242E-3</v>
      </c>
      <c r="AC156" s="5">
        <f t="shared" si="242"/>
        <v>2.6900632773438419E-4</v>
      </c>
      <c r="AD156" s="5">
        <f t="shared" si="243"/>
        <v>2.0291661590508426E-2</v>
      </c>
      <c r="AE156" s="5">
        <f t="shared" si="244"/>
        <v>1.5239883340371432E-2</v>
      </c>
      <c r="AF156" s="5">
        <f t="shared" si="245"/>
        <v>5.7228936918790607E-3</v>
      </c>
      <c r="AG156" s="5">
        <f t="shared" si="246"/>
        <v>1.4327105388350007E-3</v>
      </c>
      <c r="AH156" s="5">
        <f t="shared" si="247"/>
        <v>1.4713114316172123E-3</v>
      </c>
      <c r="AI156" s="5">
        <f t="shared" si="248"/>
        <v>2.1294717910382913E-3</v>
      </c>
      <c r="AJ156" s="5">
        <f t="shared" si="249"/>
        <v>1.5410232026279792E-3</v>
      </c>
      <c r="AK156" s="5">
        <f t="shared" si="250"/>
        <v>7.4345588767810731E-4</v>
      </c>
      <c r="AL156" s="5">
        <f t="shared" si="251"/>
        <v>1.1696442790378229E-5</v>
      </c>
      <c r="AM156" s="5">
        <f t="shared" si="252"/>
        <v>5.8737422984320052E-3</v>
      </c>
      <c r="AN156" s="5">
        <f t="shared" si="253"/>
        <v>4.4114252053848698E-3</v>
      </c>
      <c r="AO156" s="5">
        <f t="shared" si="254"/>
        <v>1.6565820693137966E-3</v>
      </c>
      <c r="AP156" s="5">
        <f t="shared" si="255"/>
        <v>4.1472071943584975E-4</v>
      </c>
      <c r="AQ156" s="5">
        <f t="shared" si="256"/>
        <v>7.7868135081574894E-5</v>
      </c>
      <c r="AR156" s="5">
        <f t="shared" si="257"/>
        <v>2.2100323795750212E-4</v>
      </c>
      <c r="AS156" s="5">
        <f t="shared" si="258"/>
        <v>3.1986440861220998E-4</v>
      </c>
      <c r="AT156" s="5">
        <f t="shared" si="259"/>
        <v>2.3147452689474437E-4</v>
      </c>
      <c r="AU156" s="5">
        <f t="shared" si="260"/>
        <v>1.1167326979498237E-4</v>
      </c>
      <c r="AV156" s="5">
        <f t="shared" si="261"/>
        <v>4.0406992145102293E-5</v>
      </c>
      <c r="AW156" s="5">
        <f t="shared" si="262"/>
        <v>3.5316903111949492E-7</v>
      </c>
      <c r="AX156" s="5">
        <f t="shared" si="263"/>
        <v>1.4168729864112964E-3</v>
      </c>
      <c r="AY156" s="5">
        <f t="shared" si="264"/>
        <v>1.0641306491693172E-3</v>
      </c>
      <c r="AZ156" s="5">
        <f t="shared" si="265"/>
        <v>3.9960322815160281E-4</v>
      </c>
      <c r="BA156" s="5">
        <f t="shared" si="266"/>
        <v>1.0003955815878667E-4</v>
      </c>
      <c r="BB156" s="5">
        <f t="shared" si="267"/>
        <v>1.878346912304301E-5</v>
      </c>
      <c r="BC156" s="5">
        <f t="shared" si="268"/>
        <v>2.8214335911904187E-6</v>
      </c>
      <c r="BD156" s="5">
        <f t="shared" si="269"/>
        <v>2.7663773362388705E-5</v>
      </c>
      <c r="BE156" s="5">
        <f t="shared" si="270"/>
        <v>4.0038583091910291E-5</v>
      </c>
      <c r="BF156" s="5">
        <f t="shared" si="271"/>
        <v>2.8974502411651149E-5</v>
      </c>
      <c r="BG156" s="5">
        <f t="shared" si="272"/>
        <v>1.3978546444823307E-5</v>
      </c>
      <c r="BH156" s="5">
        <f t="shared" si="273"/>
        <v>5.0578891209407527E-6</v>
      </c>
      <c r="BI156" s="5">
        <f t="shared" si="274"/>
        <v>1.4640859812261628E-6</v>
      </c>
      <c r="BJ156" s="8">
        <f t="shared" si="275"/>
        <v>0.53631439146960247</v>
      </c>
      <c r="BK156" s="8">
        <f t="shared" si="276"/>
        <v>0.26971221717408383</v>
      </c>
      <c r="BL156" s="8">
        <f t="shared" si="277"/>
        <v>0.18643294078803932</v>
      </c>
      <c r="BM156" s="8">
        <f t="shared" si="278"/>
        <v>0.37608122116067277</v>
      </c>
      <c r="BN156" s="8">
        <f t="shared" si="279"/>
        <v>0.62315066160563037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1.2585470085470101</v>
      </c>
      <c r="F157">
        <f>VLOOKUP(B157,home!$B$2:$E$405,3,FALSE)</f>
        <v>0.95</v>
      </c>
      <c r="G157">
        <f>VLOOKUP(C157,away!$B$2:$E$405,4,FALSE)</f>
        <v>1.19</v>
      </c>
      <c r="H157">
        <f>VLOOKUP(A157,away!$A$2:$E$405,3,FALSE)</f>
        <v>1.1004273504273501</v>
      </c>
      <c r="I157">
        <f>VLOOKUP(C157,away!$B$2:$E$405,3,FALSE)</f>
        <v>1.03</v>
      </c>
      <c r="J157">
        <f>VLOOKUP(B157,home!$B$2:$E$405,4,FALSE)</f>
        <v>0.95</v>
      </c>
      <c r="K157" s="3">
        <f t="shared" si="224"/>
        <v>1.4227873931623947</v>
      </c>
      <c r="L157" s="3">
        <f t="shared" si="225"/>
        <v>1.0767681623931622</v>
      </c>
      <c r="M157" s="5">
        <f t="shared" si="226"/>
        <v>8.2121488953870864E-2</v>
      </c>
      <c r="N157" s="5">
        <f t="shared" si="227"/>
        <v>0.1168414191912923</v>
      </c>
      <c r="O157" s="5">
        <f t="shared" si="228"/>
        <v>8.8425804753849896E-2</v>
      </c>
      <c r="P157" s="5">
        <f t="shared" si="229"/>
        <v>0.12581112023401697</v>
      </c>
      <c r="Q157" s="5">
        <f t="shared" si="230"/>
        <v>8.3120249112286715E-2</v>
      </c>
      <c r="R157" s="5">
        <f t="shared" si="231"/>
        <v>4.7607045646469739E-2</v>
      </c>
      <c r="S157" s="5">
        <f t="shared" si="232"/>
        <v>4.8186041729678691E-2</v>
      </c>
      <c r="T157" s="5">
        <f t="shared" si="233"/>
        <v>8.9501237894298827E-2</v>
      </c>
      <c r="U157" s="5">
        <f t="shared" si="234"/>
        <v>6.7734704371503807E-2</v>
      </c>
      <c r="V157" s="5">
        <f t="shared" si="235"/>
        <v>8.2024002444845163E-3</v>
      </c>
      <c r="W157" s="5">
        <f t="shared" si="236"/>
        <v>3.9420814184493079E-2</v>
      </c>
      <c r="X157" s="5">
        <f t="shared" si="237"/>
        <v>4.2447077649478908E-2</v>
      </c>
      <c r="Y157" s="5">
        <f t="shared" si="238"/>
        <v>2.2852830899794632E-2</v>
      </c>
      <c r="Z157" s="5">
        <f t="shared" si="239"/>
        <v>1.7087250352572209E-2</v>
      </c>
      <c r="AA157" s="5">
        <f t="shared" si="240"/>
        <v>2.431152438544942E-2</v>
      </c>
      <c r="AB157" s="5">
        <f t="shared" si="241"/>
        <v>1.7295065202088792E-2</v>
      </c>
      <c r="AC157" s="5">
        <f t="shared" si="242"/>
        <v>7.8538606072556E-4</v>
      </c>
      <c r="AD157" s="5">
        <f t="shared" si="243"/>
        <v>1.4021859362473518E-2</v>
      </c>
      <c r="AE157" s="5">
        <f t="shared" si="244"/>
        <v>1.5098291739065964E-2</v>
      </c>
      <c r="AF157" s="5">
        <f t="shared" si="245"/>
        <v>8.1286799255749585E-3</v>
      </c>
      <c r="AG157" s="5">
        <f t="shared" si="246"/>
        <v>2.9175679153811791E-3</v>
      </c>
      <c r="AH157" s="5">
        <f t="shared" si="247"/>
        <v>4.5997517906227713E-3</v>
      </c>
      <c r="AI157" s="5">
        <f t="shared" si="248"/>
        <v>6.5444688593742292E-3</v>
      </c>
      <c r="AJ157" s="5">
        <f t="shared" si="249"/>
        <v>4.6556938940307668E-3</v>
      </c>
      <c r="AK157" s="5">
        <f t="shared" si="250"/>
        <v>2.2080208596167035E-3</v>
      </c>
      <c r="AL157" s="5">
        <f t="shared" si="251"/>
        <v>4.8128840027032625E-5</v>
      </c>
      <c r="AM157" s="5">
        <f t="shared" si="252"/>
        <v>3.9900249459246823E-3</v>
      </c>
      <c r="AN157" s="5">
        <f t="shared" si="253"/>
        <v>4.2963318289261964E-3</v>
      </c>
      <c r="AO157" s="5">
        <f t="shared" si="254"/>
        <v>2.3130766642320568E-3</v>
      </c>
      <c r="AP157" s="5">
        <f t="shared" si="255"/>
        <v>8.302157697398859E-4</v>
      </c>
      <c r="AQ157" s="5">
        <f t="shared" si="256"/>
        <v>2.2348747719316036E-4</v>
      </c>
      <c r="AR157" s="5">
        <f t="shared" si="257"/>
        <v>9.9057325661070818E-4</v>
      </c>
      <c r="AS157" s="5">
        <f t="shared" si="258"/>
        <v>1.4093751415095333E-3</v>
      </c>
      <c r="AT157" s="5">
        <f t="shared" si="259"/>
        <v>1.0026205917881153E-3</v>
      </c>
      <c r="AU157" s="5">
        <f t="shared" si="260"/>
        <v>4.7550531270704985E-4</v>
      </c>
      <c r="AV157" s="5">
        <f t="shared" si="261"/>
        <v>1.6913574107533323E-4</v>
      </c>
      <c r="AW157" s="5">
        <f t="shared" si="262"/>
        <v>2.0481657915540119E-6</v>
      </c>
      <c r="AX157" s="5">
        <f t="shared" si="263"/>
        <v>9.461595319108498E-4</v>
      </c>
      <c r="AY157" s="5">
        <f t="shared" si="264"/>
        <v>1.0187944605064203E-3</v>
      </c>
      <c r="AZ157" s="5">
        <f t="shared" si="265"/>
        <v>5.4850271954791547E-4</v>
      </c>
      <c r="BA157" s="5">
        <f t="shared" si="266"/>
        <v>1.9687008846508704E-4</v>
      </c>
      <c r="BB157" s="5">
        <f t="shared" si="267"/>
        <v>5.2995860846682746E-5</v>
      </c>
      <c r="BC157" s="5">
        <f t="shared" si="268"/>
        <v>1.1412851139665268E-5</v>
      </c>
      <c r="BD157" s="5">
        <f t="shared" si="269"/>
        <v>1.7776962420608703E-4</v>
      </c>
      <c r="BE157" s="5">
        <f t="shared" si="270"/>
        <v>2.5292838020763705E-4</v>
      </c>
      <c r="BF157" s="5">
        <f t="shared" si="271"/>
        <v>1.7993165536620554E-4</v>
      </c>
      <c r="BG157" s="5">
        <f t="shared" si="272"/>
        <v>8.5334830295292637E-5</v>
      </c>
      <c r="BH157" s="5">
        <f t="shared" si="273"/>
        <v>3.0353330185448694E-5</v>
      </c>
      <c r="BI157" s="5">
        <f t="shared" si="274"/>
        <v>8.6372671056703951E-6</v>
      </c>
      <c r="BJ157" s="8">
        <f t="shared" si="275"/>
        <v>0.44877790007257268</v>
      </c>
      <c r="BK157" s="8">
        <f t="shared" si="276"/>
        <v>0.26617336052331003</v>
      </c>
      <c r="BL157" s="8">
        <f t="shared" si="277"/>
        <v>0.26816424489406321</v>
      </c>
      <c r="BM157" s="8">
        <f t="shared" si="278"/>
        <v>0.4552588816560168</v>
      </c>
      <c r="BN157" s="8">
        <f t="shared" si="279"/>
        <v>0.54392712789178643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1.2585470085470101</v>
      </c>
      <c r="F158">
        <f>VLOOKUP(B158,home!$B$2:$E$405,3,FALSE)</f>
        <v>1.21</v>
      </c>
      <c r="G158">
        <f>VLOOKUP(C158,away!$B$2:$E$405,4,FALSE)</f>
        <v>0.75</v>
      </c>
      <c r="H158">
        <f>VLOOKUP(A158,away!$A$2:$E$405,3,FALSE)</f>
        <v>1.1004273504273501</v>
      </c>
      <c r="I158">
        <f>VLOOKUP(C158,away!$B$2:$E$405,3,FALSE)</f>
        <v>0.48</v>
      </c>
      <c r="J158">
        <f>VLOOKUP(B158,home!$B$2:$E$405,4,FALSE)</f>
        <v>0.62</v>
      </c>
      <c r="K158" s="3">
        <f t="shared" si="224"/>
        <v>1.1421314102564115</v>
      </c>
      <c r="L158" s="3">
        <f t="shared" si="225"/>
        <v>0.32748717948717937</v>
      </c>
      <c r="M158" s="5">
        <f t="shared" si="226"/>
        <v>0.23001319785117549</v>
      </c>
      <c r="N158" s="5">
        <f t="shared" si="227"/>
        <v>0.26270529803935005</v>
      </c>
      <c r="O158" s="5">
        <f t="shared" si="228"/>
        <v>7.5326373409107986E-2</v>
      </c>
      <c r="P158" s="5">
        <f t="shared" si="229"/>
        <v>8.6032617091245572E-2</v>
      </c>
      <c r="Q158" s="5">
        <f t="shared" si="230"/>
        <v>0.15002198626575691</v>
      </c>
      <c r="R158" s="5">
        <f t="shared" si="231"/>
        <v>1.2334210784373419E-2</v>
      </c>
      <c r="S158" s="5">
        <f t="shared" si="232"/>
        <v>8.0447679445310727E-3</v>
      </c>
      <c r="T158" s="5">
        <f t="shared" si="233"/>
        <v>4.9130277143237082E-2</v>
      </c>
      <c r="U158" s="5">
        <f t="shared" si="234"/>
        <v>1.4087289557556254E-2</v>
      </c>
      <c r="V158" s="5">
        <f t="shared" si="235"/>
        <v>3.3433465104785635E-4</v>
      </c>
      <c r="W158" s="5">
        <f t="shared" si="236"/>
        <v>5.7114940914392322E-2</v>
      </c>
      <c r="X158" s="5">
        <f t="shared" si="237"/>
        <v>1.870441090663124E-2</v>
      </c>
      <c r="Y158" s="5">
        <f t="shared" si="238"/>
        <v>3.0627273858909497E-3</v>
      </c>
      <c r="Z158" s="5">
        <f t="shared" si="239"/>
        <v>1.3464319669916004E-3</v>
      </c>
      <c r="AA158" s="5">
        <f t="shared" si="240"/>
        <v>1.5378022412744308E-3</v>
      </c>
      <c r="AB158" s="5">
        <f t="shared" si="241"/>
        <v>8.781861212611181E-4</v>
      </c>
      <c r="AC158" s="5">
        <f t="shared" si="242"/>
        <v>7.8157702695570684E-6</v>
      </c>
      <c r="AD158" s="5">
        <f t="shared" si="243"/>
        <v>1.6308192003316638E-2</v>
      </c>
      <c r="AE158" s="5">
        <f t="shared" si="244"/>
        <v>5.340723801701538E-3</v>
      </c>
      <c r="AF158" s="5">
        <f t="shared" si="245"/>
        <v>8.745092871196412E-4</v>
      </c>
      <c r="AG158" s="5">
        <f t="shared" si="246"/>
        <v>9.5463526624718392E-5</v>
      </c>
      <c r="AH158" s="5">
        <f t="shared" si="247"/>
        <v>1.1023480181036352E-4</v>
      </c>
      <c r="AI158" s="5">
        <f t="shared" si="248"/>
        <v>1.2590262965100652E-4</v>
      </c>
      <c r="AJ158" s="5">
        <f t="shared" si="249"/>
        <v>7.1898673979147403E-5</v>
      </c>
      <c r="AK158" s="5">
        <f t="shared" si="250"/>
        <v>2.7372577969123195E-5</v>
      </c>
      <c r="AL158" s="5">
        <f t="shared" si="251"/>
        <v>1.1693436327232174E-7</v>
      </c>
      <c r="AM158" s="5">
        <f t="shared" si="252"/>
        <v>3.7252196662960696E-3</v>
      </c>
      <c r="AN158" s="5">
        <f t="shared" si="253"/>
        <v>1.2199616814854712E-3</v>
      </c>
      <c r="AO158" s="5">
        <f t="shared" si="254"/>
        <v>1.9976090507605677E-4</v>
      </c>
      <c r="AP158" s="5">
        <f t="shared" si="255"/>
        <v>2.1806378458388002E-5</v>
      </c>
      <c r="AQ158" s="5">
        <f t="shared" si="256"/>
        <v>1.7853273440418677E-6</v>
      </c>
      <c r="AR158" s="5">
        <f t="shared" si="257"/>
        <v>7.2200968652408365E-6</v>
      </c>
      <c r="AS158" s="5">
        <f t="shared" si="258"/>
        <v>8.2462994148854128E-6</v>
      </c>
      <c r="AT158" s="5">
        <f t="shared" si="259"/>
        <v>4.7091787900598497E-6</v>
      </c>
      <c r="AU158" s="5">
        <f t="shared" si="260"/>
        <v>1.7928336708802129E-6</v>
      </c>
      <c r="AV158" s="5">
        <f t="shared" si="261"/>
        <v>5.1191291221939939E-7</v>
      </c>
      <c r="AW158" s="5">
        <f t="shared" si="262"/>
        <v>1.2149265774263972E-9</v>
      </c>
      <c r="AX158" s="5">
        <f t="shared" si="263"/>
        <v>7.091150651636083E-4</v>
      </c>
      <c r="AY158" s="5">
        <f t="shared" si="264"/>
        <v>2.3222609262229743E-4</v>
      </c>
      <c r="AZ158" s="5">
        <f t="shared" si="265"/>
        <v>3.8025534038102324E-5</v>
      </c>
      <c r="BA158" s="5">
        <f t="shared" si="266"/>
        <v>4.1509582968772873E-6</v>
      </c>
      <c r="BB158" s="5">
        <f t="shared" si="267"/>
        <v>3.398464062033121E-7</v>
      </c>
      <c r="BC158" s="5">
        <f t="shared" si="268"/>
        <v>2.22590682052754E-8</v>
      </c>
      <c r="BD158" s="5">
        <f t="shared" si="269"/>
        <v>3.940815263369907E-7</v>
      </c>
      <c r="BE158" s="5">
        <f t="shared" si="270"/>
        <v>4.5009288943126638E-7</v>
      </c>
      <c r="BF158" s="5">
        <f t="shared" si="271"/>
        <v>2.570326132762577E-7</v>
      </c>
      <c r="BG158" s="5">
        <f t="shared" si="272"/>
        <v>9.7855007027701032E-8</v>
      </c>
      <c r="BH158" s="5">
        <f t="shared" si="273"/>
        <v>2.7940819294299824E-8</v>
      </c>
      <c r="BI158" s="5">
        <f t="shared" si="274"/>
        <v>6.3824174688636367E-9</v>
      </c>
      <c r="BJ158" s="8">
        <f t="shared" si="275"/>
        <v>0.56951094298827654</v>
      </c>
      <c r="BK158" s="8">
        <f t="shared" si="276"/>
        <v>0.3246650763352551</v>
      </c>
      <c r="BL158" s="8">
        <f t="shared" si="277"/>
        <v>0.104522984503909</v>
      </c>
      <c r="BM158" s="8">
        <f t="shared" si="278"/>
        <v>0.18337952747572689</v>
      </c>
      <c r="BN158" s="8">
        <f t="shared" si="279"/>
        <v>0.81643368344100942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1.2585470085470101</v>
      </c>
      <c r="F159">
        <f>VLOOKUP(B159,home!$B$2:$E$405,3,FALSE)</f>
        <v>0.87</v>
      </c>
      <c r="G159">
        <f>VLOOKUP(C159,away!$B$2:$E$405,4,FALSE)</f>
        <v>1.05</v>
      </c>
      <c r="H159">
        <f>VLOOKUP(A159,away!$A$2:$E$405,3,FALSE)</f>
        <v>1.1004273504273501</v>
      </c>
      <c r="I159">
        <f>VLOOKUP(C159,away!$B$2:$E$405,3,FALSE)</f>
        <v>0.96</v>
      </c>
      <c r="J159">
        <f>VLOOKUP(B159,home!$B$2:$E$405,4,FALSE)</f>
        <v>1.1399999999999999</v>
      </c>
      <c r="K159" s="3">
        <f t="shared" si="224"/>
        <v>1.1496826923076937</v>
      </c>
      <c r="L159" s="3">
        <f t="shared" si="225"/>
        <v>1.2043076923076916</v>
      </c>
      <c r="M159" s="5">
        <f t="shared" si="226"/>
        <v>9.4989360858578356E-2</v>
      </c>
      <c r="N159" s="5">
        <f t="shared" si="227"/>
        <v>0.10920762413247742</v>
      </c>
      <c r="O159" s="5">
        <f t="shared" si="228"/>
        <v>0.11439641796937708</v>
      </c>
      <c r="P159" s="5">
        <f t="shared" si="229"/>
        <v>0.13151958180138967</v>
      </c>
      <c r="Q159" s="5">
        <f t="shared" si="230"/>
        <v>6.277705766657668E-2</v>
      </c>
      <c r="R159" s="5">
        <f t="shared" si="231"/>
        <v>6.8884243066483358E-2</v>
      </c>
      <c r="S159" s="5">
        <f t="shared" si="232"/>
        <v>4.552457307025437E-2</v>
      </c>
      <c r="T159" s="5">
        <f t="shared" si="233"/>
        <v>7.5602893448301844E-2</v>
      </c>
      <c r="U159" s="5">
        <f t="shared" si="234"/>
        <v>7.9195022026252171E-2</v>
      </c>
      <c r="V159" s="5">
        <f t="shared" si="235"/>
        <v>7.0035595539550887E-3</v>
      </c>
      <c r="W159" s="5">
        <f t="shared" si="236"/>
        <v>2.4057898891088402E-2</v>
      </c>
      <c r="X159" s="5">
        <f t="shared" si="237"/>
        <v>2.897311269529845E-2</v>
      </c>
      <c r="Y159" s="5">
        <f t="shared" si="238"/>
        <v>1.7446271244522787E-2</v>
      </c>
      <c r="Z159" s="5">
        <f t="shared" si="239"/>
        <v>2.7652607934586213E-2</v>
      </c>
      <c r="AA159" s="5">
        <f t="shared" si="240"/>
        <v>3.1791724739564167E-2</v>
      </c>
      <c r="AB159" s="5">
        <f t="shared" si="241"/>
        <v>1.8275197845843631E-2</v>
      </c>
      <c r="AC159" s="5">
        <f t="shared" si="242"/>
        <v>6.0605815175755382E-4</v>
      </c>
      <c r="AD159" s="5">
        <f t="shared" si="243"/>
        <v>6.9147374920931976E-3</v>
      </c>
      <c r="AE159" s="5">
        <f t="shared" si="244"/>
        <v>8.3274715520162343E-3</v>
      </c>
      <c r="AF159" s="5">
        <f t="shared" si="245"/>
        <v>5.0144190237833139E-3</v>
      </c>
      <c r="AG159" s="5">
        <f t="shared" si="246"/>
        <v>2.0129678009320889E-3</v>
      </c>
      <c r="AH159" s="5">
        <f t="shared" si="247"/>
        <v>8.3255621119977287E-3</v>
      </c>
      <c r="AI159" s="5">
        <f t="shared" si="248"/>
        <v>9.571754663896476E-3</v>
      </c>
      <c r="AJ159" s="5">
        <f t="shared" si="249"/>
        <v>5.5022403360486154E-3</v>
      </c>
      <c r="AK159" s="5">
        <f t="shared" si="250"/>
        <v>2.1086101610907865E-3</v>
      </c>
      <c r="AL159" s="5">
        <f t="shared" si="251"/>
        <v>3.3565238862970271E-5</v>
      </c>
      <c r="AM159" s="5">
        <f t="shared" si="252"/>
        <v>1.5899508033021307E-3</v>
      </c>
      <c r="AN159" s="5">
        <f t="shared" si="253"/>
        <v>1.9147899828075496E-3</v>
      </c>
      <c r="AO159" s="5">
        <f t="shared" si="254"/>
        <v>1.1529981527244229E-3</v>
      </c>
      <c r="AP159" s="5">
        <f t="shared" si="255"/>
        <v>4.6285484818086014E-4</v>
      </c>
      <c r="AQ159" s="5">
        <f t="shared" si="256"/>
        <v>1.3935491352152978E-4</v>
      </c>
      <c r="AR159" s="5">
        <f t="shared" si="257"/>
        <v>2.0053076988528658E-3</v>
      </c>
      <c r="AS159" s="5">
        <f t="shared" si="258"/>
        <v>2.3054675541225086E-3</v>
      </c>
      <c r="AT159" s="5">
        <f t="shared" si="259"/>
        <v>1.3252780723258001E-3</v>
      </c>
      <c r="AU159" s="5">
        <f t="shared" si="260"/>
        <v>5.0788308741595868E-4</v>
      </c>
      <c r="AV159" s="5">
        <f t="shared" si="261"/>
        <v>1.4597609882948076E-4</v>
      </c>
      <c r="AW159" s="5">
        <f t="shared" si="262"/>
        <v>1.2909300047513136E-6</v>
      </c>
      <c r="AX159" s="5">
        <f t="shared" si="263"/>
        <v>3.0465648669619544E-4</v>
      </c>
      <c r="AY159" s="5">
        <f t="shared" si="264"/>
        <v>3.6690015043966406E-4</v>
      </c>
      <c r="AZ159" s="5">
        <f t="shared" si="265"/>
        <v>2.2093033674166845E-4</v>
      </c>
      <c r="BA159" s="5">
        <f t="shared" si="266"/>
        <v>8.8689368000706613E-5</v>
      </c>
      <c r="BB159" s="5">
        <f t="shared" si="267"/>
        <v>2.6702322027289674E-5</v>
      </c>
      <c r="BC159" s="5">
        <f t="shared" si="268"/>
        <v>6.431562363988409E-6</v>
      </c>
      <c r="BD159" s="5">
        <f t="shared" si="269"/>
        <v>4.0250124786205693E-4</v>
      </c>
      <c r="BE159" s="5">
        <f t="shared" si="270"/>
        <v>4.6274871829925593E-4</v>
      </c>
      <c r="BF159" s="5">
        <f t="shared" si="271"/>
        <v>2.6600709615811165E-4</v>
      </c>
      <c r="BG159" s="5">
        <f t="shared" si="272"/>
        <v>1.0194125149466978E-4</v>
      </c>
      <c r="BH159" s="5">
        <f t="shared" si="273"/>
        <v>2.9300023118901911E-5</v>
      </c>
      <c r="BI159" s="5">
        <f t="shared" si="274"/>
        <v>6.7371458928033602E-6</v>
      </c>
      <c r="BJ159" s="8">
        <f t="shared" si="275"/>
        <v>0.34660871287389639</v>
      </c>
      <c r="BK159" s="8">
        <f t="shared" si="276"/>
        <v>0.28004359882523766</v>
      </c>
      <c r="BL159" s="8">
        <f t="shared" si="277"/>
        <v>0.34560992091492643</v>
      </c>
      <c r="BM159" s="8">
        <f t="shared" si="278"/>
        <v>0.41777494583332919</v>
      </c>
      <c r="BN159" s="8">
        <f t="shared" si="279"/>
        <v>0.58177428549488253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1.2585470085470101</v>
      </c>
      <c r="F160">
        <f>VLOOKUP(B160,home!$B$2:$E$405,3,FALSE)</f>
        <v>0.52</v>
      </c>
      <c r="G160">
        <f>VLOOKUP(C160,away!$B$2:$E$405,4,FALSE)</f>
        <v>1.25</v>
      </c>
      <c r="H160">
        <f>VLOOKUP(A160,away!$A$2:$E$405,3,FALSE)</f>
        <v>1.1004273504273501</v>
      </c>
      <c r="I160">
        <f>VLOOKUP(C160,away!$B$2:$E$405,3,FALSE)</f>
        <v>0.88</v>
      </c>
      <c r="J160">
        <f>VLOOKUP(B160,home!$B$2:$E$405,4,FALSE)</f>
        <v>1.23</v>
      </c>
      <c r="K160" s="3">
        <f t="shared" si="224"/>
        <v>0.81805555555555665</v>
      </c>
      <c r="L160" s="3">
        <f t="shared" si="225"/>
        <v>1.1911025641025637</v>
      </c>
      <c r="M160" s="5">
        <f t="shared" si="226"/>
        <v>0.13410152459644567</v>
      </c>
      <c r="N160" s="5">
        <f t="shared" si="227"/>
        <v>0.10970249720459251</v>
      </c>
      <c r="O160" s="5">
        <f t="shared" si="228"/>
        <v>0.15972866979688943</v>
      </c>
      <c r="P160" s="5">
        <f t="shared" si="229"/>
        <v>0.13066692570884447</v>
      </c>
      <c r="Q160" s="5">
        <f t="shared" si="230"/>
        <v>4.48713686482674E-2</v>
      </c>
      <c r="R160" s="5">
        <f t="shared" si="231"/>
        <v>9.5126614077883379E-2</v>
      </c>
      <c r="S160" s="5">
        <f t="shared" si="232"/>
        <v>3.1830073382053875E-2</v>
      </c>
      <c r="T160" s="5">
        <f t="shared" si="233"/>
        <v>5.3446402251742686E-2</v>
      </c>
      <c r="U160" s="5">
        <f t="shared" si="234"/>
        <v>7.7818855127601921E-2</v>
      </c>
      <c r="V160" s="5">
        <f t="shared" si="235"/>
        <v>3.4460937515944459E-3</v>
      </c>
      <c r="W160" s="5">
        <f t="shared" si="236"/>
        <v>1.2235757469365525E-2</v>
      </c>
      <c r="X160" s="5">
        <f t="shared" si="237"/>
        <v>1.4574042095498374E-2</v>
      </c>
      <c r="Y160" s="5">
        <f t="shared" si="238"/>
        <v>8.6795894546434077E-3</v>
      </c>
      <c r="Z160" s="5">
        <f t="shared" si="239"/>
        <v>3.7768517980853983E-2</v>
      </c>
      <c r="AA160" s="5">
        <f t="shared" si="240"/>
        <v>3.089674595933754E-2</v>
      </c>
      <c r="AB160" s="5">
        <f t="shared" si="241"/>
        <v>1.2637627340312381E-2</v>
      </c>
      <c r="AC160" s="5">
        <f t="shared" si="242"/>
        <v>2.0986453993549495E-4</v>
      </c>
      <c r="AD160" s="5">
        <f t="shared" si="243"/>
        <v>2.5023823435612168E-3</v>
      </c>
      <c r="AE160" s="5">
        <f t="shared" si="244"/>
        <v>2.9805940257807478E-3</v>
      </c>
      <c r="AF160" s="5">
        <f t="shared" si="245"/>
        <v>1.7750965933281159E-3</v>
      </c>
      <c r="AG160" s="5">
        <f t="shared" si="246"/>
        <v>7.0477403461428174E-4</v>
      </c>
      <c r="AH160" s="5">
        <f t="shared" si="247"/>
        <v>1.1246544652337239E-2</v>
      </c>
      <c r="AI160" s="5">
        <f t="shared" si="248"/>
        <v>9.2002983336481152E-3</v>
      </c>
      <c r="AJ160" s="5">
        <f t="shared" si="249"/>
        <v>3.7631775823046844E-3</v>
      </c>
      <c r="AK160" s="5">
        <f t="shared" si="250"/>
        <v>1.0261627759154917E-3</v>
      </c>
      <c r="AL160" s="5">
        <f t="shared" si="251"/>
        <v>8.1795801594932638E-6</v>
      </c>
      <c r="AM160" s="5">
        <f t="shared" si="252"/>
        <v>4.094175556548775E-4</v>
      </c>
      <c r="AN160" s="5">
        <f t="shared" si="253"/>
        <v>4.8765830032912867E-4</v>
      </c>
      <c r="AO160" s="5">
        <f t="shared" si="254"/>
        <v>2.9042552596396165E-4</v>
      </c>
      <c r="AP160" s="5">
        <f t="shared" si="255"/>
        <v>1.1530886288550349E-4</v>
      </c>
      <c r="AQ160" s="5">
        <f t="shared" si="256"/>
        <v>3.4336170561668533E-5</v>
      </c>
      <c r="AR160" s="5">
        <f t="shared" si="257"/>
        <v>2.6791576345385698E-3</v>
      </c>
      <c r="AS160" s="5">
        <f t="shared" si="258"/>
        <v>2.191699787143361E-3</v>
      </c>
      <c r="AT160" s="5">
        <f t="shared" si="259"/>
        <v>8.9646609349127836E-4</v>
      </c>
      <c r="AU160" s="5">
        <f t="shared" si="260"/>
        <v>2.4445302271590912E-4</v>
      </c>
      <c r="AV160" s="5">
        <f t="shared" si="261"/>
        <v>4.9994038326274537E-5</v>
      </c>
      <c r="AW160" s="5">
        <f t="shared" si="262"/>
        <v>2.2139125898299135E-7</v>
      </c>
      <c r="AX160" s="5">
        <f t="shared" si="263"/>
        <v>5.5821050990908117E-5</v>
      </c>
      <c r="AY160" s="5">
        <f t="shared" si="264"/>
        <v>6.648859696617062E-5</v>
      </c>
      <c r="AZ160" s="5">
        <f t="shared" si="265"/>
        <v>3.9597369164993883E-5</v>
      </c>
      <c r="BA160" s="5">
        <f t="shared" si="266"/>
        <v>1.572150931471334E-5</v>
      </c>
      <c r="BB160" s="5">
        <f t="shared" si="267"/>
        <v>4.6814825140793482E-6</v>
      </c>
      <c r="BC160" s="5">
        <f t="shared" si="268"/>
        <v>1.1152251652642447E-6</v>
      </c>
      <c r="BD160" s="5">
        <f t="shared" si="269"/>
        <v>5.3185858802230865E-4</v>
      </c>
      <c r="BE160" s="5">
        <f t="shared" si="270"/>
        <v>4.3508987270158368E-4</v>
      </c>
      <c r="BF160" s="5">
        <f t="shared" si="271"/>
        <v>1.779638437647452E-4</v>
      </c>
      <c r="BG160" s="5">
        <f t="shared" si="272"/>
        <v>4.852810369325697E-5</v>
      </c>
      <c r="BH160" s="5">
        <f t="shared" si="273"/>
        <v>9.9246712067112476E-6</v>
      </c>
      <c r="BI160" s="5">
        <f t="shared" si="274"/>
        <v>1.6237864835424818E-6</v>
      </c>
      <c r="BJ160" s="8">
        <f t="shared" si="275"/>
        <v>0.25299307577090552</v>
      </c>
      <c r="BK160" s="8">
        <f t="shared" si="276"/>
        <v>0.30032915015599965</v>
      </c>
      <c r="BL160" s="8">
        <f t="shared" si="277"/>
        <v>0.40871145508831774</v>
      </c>
      <c r="BM160" s="8">
        <f t="shared" si="278"/>
        <v>0.32553833175744684</v>
      </c>
      <c r="BN160" s="8">
        <f t="shared" si="279"/>
        <v>0.67419760003292273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1.2585470085470101</v>
      </c>
      <c r="F161">
        <f>VLOOKUP(B161,home!$B$2:$E$405,3,FALSE)</f>
        <v>0.71</v>
      </c>
      <c r="G161">
        <f>VLOOKUP(C161,away!$B$2:$E$405,4,FALSE)</f>
        <v>0.87</v>
      </c>
      <c r="H161">
        <f>VLOOKUP(A161,away!$A$2:$E$405,3,FALSE)</f>
        <v>1.1004273504273501</v>
      </c>
      <c r="I161">
        <f>VLOOKUP(C161,away!$B$2:$E$405,3,FALSE)</f>
        <v>0.95</v>
      </c>
      <c r="J161">
        <f>VLOOKUP(B161,home!$B$2:$E$405,4,FALSE)</f>
        <v>1.05</v>
      </c>
      <c r="K161" s="3">
        <f t="shared" si="224"/>
        <v>0.77740448717948807</v>
      </c>
      <c r="L161" s="3">
        <f t="shared" si="225"/>
        <v>1.0976762820512818</v>
      </c>
      <c r="M161" s="5">
        <f t="shared" si="226"/>
        <v>0.1533425809824267</v>
      </c>
      <c r="N161" s="5">
        <f t="shared" si="227"/>
        <v>0.11920921053142253</v>
      </c>
      <c r="O161" s="5">
        <f t="shared" si="228"/>
        <v>0.16832051417293772</v>
      </c>
      <c r="P161" s="5">
        <f t="shared" si="229"/>
        <v>0.1308531230024004</v>
      </c>
      <c r="Q161" s="5">
        <f t="shared" si="230"/>
        <v>4.6336887590126073E-2</v>
      </c>
      <c r="R161" s="5">
        <f t="shared" si="231"/>
        <v>9.2380718095155176E-2</v>
      </c>
      <c r="S161" s="5">
        <f t="shared" si="232"/>
        <v>2.7915500850744766E-2</v>
      </c>
      <c r="T161" s="5">
        <f t="shared" si="233"/>
        <v>5.0862902491757768E-2</v>
      </c>
      <c r="U161" s="5">
        <f t="shared" si="234"/>
        <v>7.1817184776036949E-2</v>
      </c>
      <c r="V161" s="5">
        <f t="shared" si="235"/>
        <v>2.6468189672600819E-3</v>
      </c>
      <c r="W161" s="5">
        <f t="shared" si="236"/>
        <v>1.2007501444831852E-2</v>
      </c>
      <c r="X161" s="5">
        <f t="shared" si="237"/>
        <v>1.3180349542688421E-2</v>
      </c>
      <c r="Y161" s="5">
        <f t="shared" si="238"/>
        <v>7.2338785410772689E-3</v>
      </c>
      <c r="Z161" s="5">
        <f t="shared" si="239"/>
        <v>3.3801374390639169E-2</v>
      </c>
      <c r="AA161" s="5">
        <f t="shared" si="240"/>
        <v>2.6277340124116717E-2</v>
      </c>
      <c r="AB161" s="5">
        <f t="shared" si="241"/>
        <v>1.021406106181497E-2</v>
      </c>
      <c r="AC161" s="5">
        <f t="shared" si="242"/>
        <v>1.4116452751945555E-4</v>
      </c>
      <c r="AD161" s="5">
        <f t="shared" si="243"/>
        <v>2.3336713757566166E-3</v>
      </c>
      <c r="AE161" s="5">
        <f t="shared" si="244"/>
        <v>2.5616157192700226E-3</v>
      </c>
      <c r="AF161" s="5">
        <f t="shared" si="245"/>
        <v>1.405912409386219E-3</v>
      </c>
      <c r="AG161" s="5">
        <f t="shared" si="246"/>
        <v>5.1441223547494153E-4</v>
      </c>
      <c r="AH161" s="5">
        <f t="shared" si="247"/>
        <v>9.2757417423350516E-3</v>
      </c>
      <c r="AI161" s="5">
        <f t="shared" si="248"/>
        <v>7.21100325240935E-3</v>
      </c>
      <c r="AJ161" s="5">
        <f t="shared" si="249"/>
        <v>2.8029331427444552E-3</v>
      </c>
      <c r="AK161" s="5">
        <f t="shared" si="250"/>
        <v>7.2633760081121487E-4</v>
      </c>
      <c r="AL161" s="5">
        <f t="shared" si="251"/>
        <v>4.8184448611037686E-6</v>
      </c>
      <c r="AM161" s="5">
        <f t="shared" si="252"/>
        <v>3.6284131982310461E-4</v>
      </c>
      <c r="AN161" s="5">
        <f t="shared" si="253"/>
        <v>3.9828231091800555E-4</v>
      </c>
      <c r="AO161" s="5">
        <f t="shared" si="254"/>
        <v>2.1859252312763446E-4</v>
      </c>
      <c r="AP161" s="5">
        <f t="shared" si="255"/>
        <v>7.9981276023650204E-5</v>
      </c>
      <c r="AQ161" s="5">
        <f t="shared" si="256"/>
        <v>2.1948387424839416E-5</v>
      </c>
      <c r="AR161" s="5">
        <f t="shared" si="257"/>
        <v>2.036352341798844E-3</v>
      </c>
      <c r="AS161" s="5">
        <f t="shared" si="258"/>
        <v>1.5830694479928797E-3</v>
      </c>
      <c r="AT161" s="5">
        <f t="shared" si="259"/>
        <v>6.1534264619320989E-4</v>
      </c>
      <c r="AU161" s="5">
        <f t="shared" si="260"/>
        <v>1.5945671143450054E-4</v>
      </c>
      <c r="AV161" s="5">
        <f t="shared" si="261"/>
        <v>3.0990590745016374E-5</v>
      </c>
      <c r="AW161" s="5">
        <f t="shared" si="262"/>
        <v>1.1421567643775646E-7</v>
      </c>
      <c r="AX161" s="5">
        <f t="shared" si="263"/>
        <v>4.7012411694101536E-5</v>
      </c>
      <c r="AY161" s="5">
        <f t="shared" si="264"/>
        <v>5.1604409278645577E-5</v>
      </c>
      <c r="AZ161" s="5">
        <f t="shared" si="265"/>
        <v>2.8322468057218171E-5</v>
      </c>
      <c r="BA161" s="5">
        <f t="shared" si="266"/>
        <v>1.036296714518781E-5</v>
      </c>
      <c r="BB161" s="5">
        <f t="shared" si="267"/>
        <v>2.8437958117373345E-6</v>
      </c>
      <c r="BC161" s="5">
        <f t="shared" si="268"/>
        <v>6.2431344270816904E-7</v>
      </c>
      <c r="BD161" s="5">
        <f t="shared" si="269"/>
        <v>3.7254261124869593E-4</v>
      </c>
      <c r="BE161" s="5">
        <f t="shared" si="270"/>
        <v>2.8961629765029978E-4</v>
      </c>
      <c r="BF161" s="5">
        <f t="shared" si="271"/>
        <v>1.1257450467682663E-4</v>
      </c>
      <c r="BG161" s="5">
        <f t="shared" si="272"/>
        <v>2.9171975025924439E-5</v>
      </c>
      <c r="BH161" s="5">
        <f t="shared" si="273"/>
        <v>5.6696060712604038E-6</v>
      </c>
      <c r="BI161" s="5">
        <f t="shared" si="274"/>
        <v>8.8151544006758142E-7</v>
      </c>
      <c r="BJ161" s="8">
        <f t="shared" si="275"/>
        <v>0.25686875806453852</v>
      </c>
      <c r="BK161" s="8">
        <f t="shared" si="276"/>
        <v>0.31495561118449117</v>
      </c>
      <c r="BL161" s="8">
        <f t="shared" si="277"/>
        <v>0.39426150221663908</v>
      </c>
      <c r="BM161" s="8">
        <f t="shared" si="278"/>
        <v>0.28939272128823712</v>
      </c>
      <c r="BN161" s="8">
        <f t="shared" si="279"/>
        <v>0.71044303437446854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1.42165242165242</v>
      </c>
      <c r="F162">
        <f>VLOOKUP(B162,home!$B$2:$E$405,3,FALSE)</f>
        <v>0.85</v>
      </c>
      <c r="G162">
        <f>VLOOKUP(C162,away!$B$2:$E$405,4,FALSE)</f>
        <v>0.84</v>
      </c>
      <c r="H162">
        <f>VLOOKUP(A162,away!$A$2:$E$405,3,FALSE)</f>
        <v>1.1680911680911701</v>
      </c>
      <c r="I162">
        <f>VLOOKUP(C162,away!$B$2:$E$405,3,FALSE)</f>
        <v>0.97</v>
      </c>
      <c r="J162">
        <f>VLOOKUP(B162,home!$B$2:$E$405,4,FALSE)</f>
        <v>0.92</v>
      </c>
      <c r="K162" s="3">
        <f t="shared" si="224"/>
        <v>1.0150598290598278</v>
      </c>
      <c r="L162" s="3">
        <f t="shared" si="225"/>
        <v>1.0424045584045603</v>
      </c>
      <c r="M162" s="5">
        <f t="shared" si="226"/>
        <v>0.12777755384699327</v>
      </c>
      <c r="N162" s="5">
        <f t="shared" si="227"/>
        <v>0.12970186196561193</v>
      </c>
      <c r="O162" s="5">
        <f t="shared" si="228"/>
        <v>0.13319590459188993</v>
      </c>
      <c r="P162" s="5">
        <f t="shared" si="229"/>
        <v>0.13520181214651295</v>
      </c>
      <c r="Q162" s="5">
        <f t="shared" si="230"/>
        <v>6.5827574917777701E-2</v>
      </c>
      <c r="R162" s="5">
        <f t="shared" si="231"/>
        <v>6.942200905370248E-2</v>
      </c>
      <c r="S162" s="5">
        <f t="shared" si="232"/>
        <v>3.5764360518259958E-2</v>
      </c>
      <c r="T162" s="5">
        <f t="shared" si="233"/>
        <v>6.861896416300918E-2</v>
      </c>
      <c r="U162" s="5">
        <f t="shared" si="234"/>
        <v>7.0467492643041058E-2</v>
      </c>
      <c r="V162" s="5">
        <f t="shared" si="235"/>
        <v>4.2047085446983443E-3</v>
      </c>
      <c r="W162" s="5">
        <f t="shared" si="236"/>
        <v>2.2272975647820822E-2</v>
      </c>
      <c r="X162" s="5">
        <f t="shared" si="237"/>
        <v>2.3217451344522189E-2</v>
      </c>
      <c r="Y162" s="5">
        <f t="shared" si="238"/>
        <v>1.2100988558033005E-2</v>
      </c>
      <c r="Z162" s="5">
        <f t="shared" si="239"/>
        <v>2.4121939563727372E-2</v>
      </c>
      <c r="AA162" s="5">
        <f t="shared" si="240"/>
        <v>2.4485211850148604E-2</v>
      </c>
      <c r="AB162" s="5">
        <f t="shared" si="241"/>
        <v>1.2426977477552755E-2</v>
      </c>
      <c r="AC162" s="5">
        <f t="shared" si="242"/>
        <v>2.7806341845448081E-4</v>
      </c>
      <c r="AD162" s="5">
        <f t="shared" si="243"/>
        <v>5.652100713432676E-3</v>
      </c>
      <c r="AE162" s="5">
        <f t="shared" si="244"/>
        <v>5.8917755482438897E-3</v>
      </c>
      <c r="AF162" s="5">
        <f t="shared" si="245"/>
        <v>3.0708068442929781E-3</v>
      </c>
      <c r="AG162" s="5">
        <f t="shared" si="246"/>
        <v>1.0670076841569744E-3</v>
      </c>
      <c r="AH162" s="5">
        <f t="shared" si="247"/>
        <v>6.2862049396971795E-3</v>
      </c>
      <c r="AI162" s="5">
        <f t="shared" si="248"/>
        <v>6.3808741115240642E-3</v>
      </c>
      <c r="AJ162" s="5">
        <f t="shared" si="249"/>
        <v>3.2384844924479481E-3</v>
      </c>
      <c r="AK162" s="5">
        <f t="shared" si="250"/>
        <v>1.0957518384390396E-3</v>
      </c>
      <c r="AL162" s="5">
        <f t="shared" si="251"/>
        <v>1.176878941092191E-5</v>
      </c>
      <c r="AM162" s="5">
        <f t="shared" si="252"/>
        <v>1.1474440768011814E-3</v>
      </c>
      <c r="AN162" s="5">
        <f t="shared" si="253"/>
        <v>1.1961009361718638E-3</v>
      </c>
      <c r="AO162" s="5">
        <f t="shared" si="254"/>
        <v>6.2341053408875621E-4</v>
      </c>
      <c r="AP162" s="5">
        <f t="shared" si="255"/>
        <v>2.1661532749718036E-4</v>
      </c>
      <c r="AQ162" s="5">
        <f t="shared" si="256"/>
        <v>5.6450201200839365E-5</v>
      </c>
      <c r="AR162" s="5">
        <f t="shared" si="257"/>
        <v>1.3105537368411212E-3</v>
      </c>
      <c r="AS162" s="5">
        <f t="shared" si="258"/>
        <v>1.3302904520916671E-3</v>
      </c>
      <c r="AT162" s="5">
        <f t="shared" si="259"/>
        <v>6.7516219945004425E-4</v>
      </c>
      <c r="AU162" s="5">
        <f t="shared" si="260"/>
        <v>2.2844334225380648E-4</v>
      </c>
      <c r="AV162" s="5">
        <f t="shared" si="261"/>
        <v>5.7970914984501125E-5</v>
      </c>
      <c r="AW162" s="5">
        <f t="shared" si="262"/>
        <v>3.4590531383605916E-7</v>
      </c>
      <c r="AX162" s="5">
        <f t="shared" si="263"/>
        <v>1.9412073140891975E-4</v>
      </c>
      <c r="AY162" s="5">
        <f t="shared" si="264"/>
        <v>2.0235233530148524E-4</v>
      </c>
      <c r="AZ162" s="5">
        <f t="shared" si="265"/>
        <v>1.0546649836103809E-4</v>
      </c>
      <c r="BA162" s="5">
        <f t="shared" si="266"/>
        <v>3.6646252883504401E-5</v>
      </c>
      <c r="BB162" s="5">
        <f t="shared" si="267"/>
        <v>9.5500552635528096E-6</v>
      </c>
      <c r="BC162" s="5">
        <f t="shared" si="268"/>
        <v>1.9910042279485836E-6</v>
      </c>
      <c r="BD162" s="5">
        <f t="shared" si="269"/>
        <v>2.2768786488621914E-4</v>
      </c>
      <c r="BE162" s="5">
        <f t="shared" si="270"/>
        <v>2.3111680521040276E-4</v>
      </c>
      <c r="BF162" s="5">
        <f t="shared" si="271"/>
        <v>1.1729869239486246E-4</v>
      </c>
      <c r="BG162" s="5">
        <f t="shared" si="272"/>
        <v>3.9688396883756813E-5</v>
      </c>
      <c r="BH162" s="5">
        <f t="shared" si="273"/>
        <v>1.0071524339121196E-5</v>
      </c>
      <c r="BI162" s="5">
        <f t="shared" si="274"/>
        <v>2.0446399548080527E-6</v>
      </c>
      <c r="BJ162" s="8">
        <f t="shared" si="275"/>
        <v>0.34121165534010744</v>
      </c>
      <c r="BK162" s="8">
        <f t="shared" si="276"/>
        <v>0.30344061959963142</v>
      </c>
      <c r="BL162" s="8">
        <f t="shared" si="277"/>
        <v>0.33122923956773326</v>
      </c>
      <c r="BM162" s="8">
        <f t="shared" si="278"/>
        <v>0.33867473111872365</v>
      </c>
      <c r="BN162" s="8">
        <f t="shared" si="279"/>
        <v>0.66112671652248822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1.42165242165242</v>
      </c>
      <c r="F163">
        <f>VLOOKUP(B163,home!$B$2:$E$405,3,FALSE)</f>
        <v>0.7</v>
      </c>
      <c r="G163">
        <f>VLOOKUP(C163,away!$B$2:$E$405,4,FALSE)</f>
        <v>1.63</v>
      </c>
      <c r="H163">
        <f>VLOOKUP(A163,away!$A$2:$E$405,3,FALSE)</f>
        <v>1.1680911680911701</v>
      </c>
      <c r="I163">
        <f>VLOOKUP(C163,away!$B$2:$E$405,3,FALSE)</f>
        <v>0.53</v>
      </c>
      <c r="J163">
        <f>VLOOKUP(B163,home!$B$2:$E$405,4,FALSE)</f>
        <v>0.91</v>
      </c>
      <c r="K163" s="3">
        <f t="shared" si="224"/>
        <v>1.6221054131054109</v>
      </c>
      <c r="L163" s="3">
        <f t="shared" si="225"/>
        <v>0.56337037037037141</v>
      </c>
      <c r="M163" s="5">
        <f t="shared" si="226"/>
        <v>0.11242423133599216</v>
      </c>
      <c r="N163" s="5">
        <f t="shared" si="227"/>
        <v>0.18236395421432786</v>
      </c>
      <c r="O163" s="5">
        <f t="shared" si="228"/>
        <v>6.3336480846362231E-2</v>
      </c>
      <c r="P163" s="5">
        <f t="shared" si="229"/>
        <v>0.10273844842793134</v>
      </c>
      <c r="Q163" s="5">
        <f t="shared" si="230"/>
        <v>0.1479067786431843</v>
      </c>
      <c r="R163" s="5">
        <f t="shared" si="231"/>
        <v>1.7840948336185512E-2</v>
      </c>
      <c r="S163" s="5">
        <f t="shared" si="232"/>
        <v>2.3471783306735203E-2</v>
      </c>
      <c r="T163" s="5">
        <f t="shared" si="233"/>
        <v>8.3326296664499283E-2</v>
      </c>
      <c r="U163" s="5">
        <f t="shared" si="234"/>
        <v>2.8939898871060493E-2</v>
      </c>
      <c r="V163" s="5">
        <f t="shared" si="235"/>
        <v>2.3832886974573387E-3</v>
      </c>
      <c r="W163" s="5">
        <f t="shared" si="236"/>
        <v>7.9973462090697667E-2</v>
      </c>
      <c r="X163" s="5">
        <f t="shared" si="237"/>
        <v>4.5054678957837199E-2</v>
      </c>
      <c r="Y163" s="5">
        <f t="shared" si="238"/>
        <v>1.2691235585697461E-2</v>
      </c>
      <c r="Z163" s="5">
        <f t="shared" si="239"/>
        <v>3.3503538906384978E-3</v>
      </c>
      <c r="AA163" s="5">
        <f t="shared" si="240"/>
        <v>5.4346271818234808E-3</v>
      </c>
      <c r="AB163" s="5">
        <f t="shared" si="241"/>
        <v>4.4077690849228376E-3</v>
      </c>
      <c r="AC163" s="5">
        <f t="shared" si="242"/>
        <v>1.3612244665966146E-4</v>
      </c>
      <c r="AD163" s="5">
        <f t="shared" si="243"/>
        <v>3.2431346440525276E-2</v>
      </c>
      <c r="AE163" s="5">
        <f t="shared" si="244"/>
        <v>1.827085965580855E-2</v>
      </c>
      <c r="AF163" s="5">
        <f t="shared" si="245"/>
        <v>5.1466304856389701E-3</v>
      </c>
      <c r="AG163" s="5">
        <f t="shared" si="246"/>
        <v>9.6648637428462371E-4</v>
      </c>
      <c r="AH163" s="5">
        <f t="shared" si="247"/>
        <v>4.7187252806020626E-4</v>
      </c>
      <c r="AI163" s="5">
        <f t="shared" si="248"/>
        <v>7.6542698206219549E-4</v>
      </c>
      <c r="AJ163" s="5">
        <f t="shared" si="249"/>
        <v>6.2080162547001295E-4</v>
      </c>
      <c r="AK163" s="5">
        <f t="shared" si="250"/>
        <v>3.3566855904651526E-4</v>
      </c>
      <c r="AL163" s="5">
        <f t="shared" si="251"/>
        <v>4.9757988290733223E-6</v>
      </c>
      <c r="AM163" s="5">
        <f t="shared" si="252"/>
        <v>1.0521412523094577E-2</v>
      </c>
      <c r="AN163" s="5">
        <f t="shared" si="253"/>
        <v>5.9274520699552557E-3</v>
      </c>
      <c r="AO163" s="5">
        <f t="shared" si="254"/>
        <v>1.6696754340016586E-3</v>
      </c>
      <c r="AP163" s="5">
        <f t="shared" si="255"/>
        <v>3.1354855588394172E-4</v>
      </c>
      <c r="AQ163" s="5">
        <f t="shared" si="256"/>
        <v>4.4160991514357825E-5</v>
      </c>
      <c r="AR163" s="5">
        <f t="shared" si="257"/>
        <v>5.3167800180176399E-5</v>
      </c>
      <c r="AS163" s="5">
        <f t="shared" si="258"/>
        <v>8.6243776475170979E-5</v>
      </c>
      <c r="AT163" s="5">
        <f t="shared" si="259"/>
        <v>6.9948248333513992E-5</v>
      </c>
      <c r="AU163" s="5">
        <f t="shared" si="260"/>
        <v>3.7821144086344855E-5</v>
      </c>
      <c r="AV163" s="5">
        <f t="shared" si="261"/>
        <v>1.5337470638074928E-5</v>
      </c>
      <c r="AW163" s="5">
        <f t="shared" si="262"/>
        <v>1.2630873584655412E-7</v>
      </c>
      <c r="AX163" s="5">
        <f t="shared" si="263"/>
        <v>2.8444733678711282E-3</v>
      </c>
      <c r="AY163" s="5">
        <f t="shared" si="264"/>
        <v>1.6024920147662152E-3</v>
      </c>
      <c r="AZ163" s="5">
        <f t="shared" si="265"/>
        <v>4.5139825993720272E-4</v>
      </c>
      <c r="BA163" s="5">
        <f t="shared" si="266"/>
        <v>8.4768134961787689E-5</v>
      </c>
      <c r="BB163" s="5">
        <f t="shared" si="267"/>
        <v>1.1938963897256989E-5</v>
      </c>
      <c r="BC163" s="5">
        <f t="shared" si="268"/>
        <v>1.3452117025272333E-6</v>
      </c>
      <c r="BD163" s="5">
        <f t="shared" si="269"/>
        <v>4.992193879880643E-6</v>
      </c>
      <c r="BE163" s="5">
        <f t="shared" si="270"/>
        <v>8.0978647158260943E-6</v>
      </c>
      <c r="BF163" s="5">
        <f t="shared" si="271"/>
        <v>6.5677950950684103E-6</v>
      </c>
      <c r="BG163" s="5">
        <f t="shared" si="272"/>
        <v>3.5512186586258778E-6</v>
      </c>
      <c r="BH163" s="5">
        <f t="shared" si="273"/>
        <v>1.4401127523194937E-6</v>
      </c>
      <c r="BI163" s="5">
        <f t="shared" si="274"/>
        <v>4.6720293820391595E-7</v>
      </c>
      <c r="BJ163" s="8">
        <f t="shared" si="275"/>
        <v>0.63160439464008733</v>
      </c>
      <c r="BK163" s="8">
        <f t="shared" si="276"/>
        <v>0.24276134202837102</v>
      </c>
      <c r="BL163" s="8">
        <f t="shared" si="277"/>
        <v>0.1224411288427467</v>
      </c>
      <c r="BM163" s="8">
        <f t="shared" si="278"/>
        <v>0.37194401189182957</v>
      </c>
      <c r="BN163" s="8">
        <f t="shared" si="279"/>
        <v>0.62661084180398341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1.42165242165242</v>
      </c>
      <c r="F164">
        <f>VLOOKUP(B164,home!$B$2:$E$405,3,FALSE)</f>
        <v>1.17</v>
      </c>
      <c r="G164">
        <f>VLOOKUP(C164,away!$B$2:$E$405,4,FALSE)</f>
        <v>0.97</v>
      </c>
      <c r="H164">
        <f>VLOOKUP(A164,away!$A$2:$E$405,3,FALSE)</f>
        <v>1.1680911680911701</v>
      </c>
      <c r="I164">
        <f>VLOOKUP(C164,away!$B$2:$E$405,3,FALSE)</f>
        <v>0.66</v>
      </c>
      <c r="J164">
        <f>VLOOKUP(B164,home!$B$2:$E$405,4,FALSE)</f>
        <v>1.28</v>
      </c>
      <c r="K164" s="3">
        <f t="shared" si="224"/>
        <v>1.6134333333333313</v>
      </c>
      <c r="L164" s="3">
        <f t="shared" si="225"/>
        <v>0.9868034188034206</v>
      </c>
      <c r="M164" s="5">
        <f t="shared" si="226"/>
        <v>7.4255995867398658E-2</v>
      </c>
      <c r="N164" s="5">
        <f t="shared" si="227"/>
        <v>0.11980709893232309</v>
      </c>
      <c r="O164" s="5">
        <f t="shared" si="228"/>
        <v>7.3276070588601666E-2</v>
      </c>
      <c r="P164" s="5">
        <f t="shared" si="229"/>
        <v>0.11822605482333606</v>
      </c>
      <c r="Q164" s="5">
        <f t="shared" si="230"/>
        <v>9.6650383493687139E-2</v>
      </c>
      <c r="R164" s="5">
        <f t="shared" si="231"/>
        <v>3.6154538486656444E-2</v>
      </c>
      <c r="S164" s="5">
        <f t="shared" si="232"/>
        <v>4.705815293370505E-2</v>
      </c>
      <c r="T164" s="5">
        <f t="shared" si="233"/>
        <v>9.5374928860232147E-2</v>
      </c>
      <c r="U164" s="5">
        <f t="shared" si="234"/>
        <v>5.8332937545654322E-2</v>
      </c>
      <c r="V164" s="5">
        <f t="shared" si="235"/>
        <v>8.3248043977785981E-3</v>
      </c>
      <c r="W164" s="5">
        <f t="shared" si="236"/>
        <v>5.1979650136054815E-2</v>
      </c>
      <c r="X164" s="5">
        <f t="shared" si="237"/>
        <v>5.1293696462464573E-2</v>
      </c>
      <c r="Y164" s="5">
        <f t="shared" si="238"/>
        <v>2.5308397516112479E-2</v>
      </c>
      <c r="Z164" s="5">
        <f t="shared" si="239"/>
        <v>1.1892474061297478E-2</v>
      </c>
      <c r="AA164" s="5">
        <f t="shared" si="240"/>
        <v>1.918771406629937E-2</v>
      </c>
      <c r="AB164" s="5">
        <f t="shared" si="241"/>
        <v>1.5479048732518123E-2</v>
      </c>
      <c r="AC164" s="5">
        <f t="shared" si="242"/>
        <v>8.2839167533593446E-4</v>
      </c>
      <c r="AD164" s="5">
        <f t="shared" si="243"/>
        <v>2.0966425046128816E-2</v>
      </c>
      <c r="AE164" s="5">
        <f t="shared" si="244"/>
        <v>2.068973991560558E-2</v>
      </c>
      <c r="AF164" s="5">
        <f t="shared" si="245"/>
        <v>1.020835304143659E-2</v>
      </c>
      <c r="AG164" s="5">
        <f t="shared" si="246"/>
        <v>3.3578792272139749E-3</v>
      </c>
      <c r="AH164" s="5">
        <f t="shared" si="247"/>
        <v>2.9338835154298372E-3</v>
      </c>
      <c r="AI164" s="5">
        <f t="shared" si="248"/>
        <v>4.7336254599116747E-3</v>
      </c>
      <c r="AJ164" s="5">
        <f t="shared" si="249"/>
        <v>3.818694552268409E-3</v>
      </c>
      <c r="AK164" s="5">
        <f t="shared" si="250"/>
        <v>2.0537363601494177E-3</v>
      </c>
      <c r="AL164" s="5">
        <f t="shared" si="251"/>
        <v>5.2756671554631885E-5</v>
      </c>
      <c r="AM164" s="5">
        <f t="shared" si="252"/>
        <v>6.7655858100518062E-3</v>
      </c>
      <c r="AN164" s="5">
        <f t="shared" si="253"/>
        <v>6.676303207567031E-3</v>
      </c>
      <c r="AO164" s="5">
        <f t="shared" si="254"/>
        <v>3.2940994150976945E-3</v>
      </c>
      <c r="AP164" s="5">
        <f t="shared" si="255"/>
        <v>1.0835428548989178E-3</v>
      </c>
      <c r="AQ164" s="5">
        <f t="shared" si="256"/>
        <v>2.6731094840856765E-4</v>
      </c>
      <c r="AR164" s="5">
        <f t="shared" si="257"/>
        <v>5.7903325667943244E-4</v>
      </c>
      <c r="AS164" s="5">
        <f t="shared" si="258"/>
        <v>9.342315574351512E-4</v>
      </c>
      <c r="AT164" s="5">
        <f t="shared" si="259"/>
        <v>7.5366016790889292E-4</v>
      </c>
      <c r="AU164" s="5">
        <f t="shared" si="260"/>
        <v>4.053268123032678E-4</v>
      </c>
      <c r="AV164" s="5">
        <f t="shared" si="261"/>
        <v>1.6349194746595873E-4</v>
      </c>
      <c r="AW164" s="5">
        <f t="shared" si="262"/>
        <v>2.3332246592258145E-6</v>
      </c>
      <c r="AX164" s="5">
        <f t="shared" si="263"/>
        <v>1.8193036109107642E-3</v>
      </c>
      <c r="AY164" s="5">
        <f t="shared" si="264"/>
        <v>1.79529502308815E-3</v>
      </c>
      <c r="AZ164" s="5">
        <f t="shared" si="265"/>
        <v>8.8580163327207613E-4</v>
      </c>
      <c r="BA164" s="5">
        <f t="shared" si="266"/>
        <v>2.9137069336484622E-4</v>
      </c>
      <c r="BB164" s="5">
        <f t="shared" si="267"/>
        <v>7.1881399087888332E-5</v>
      </c>
      <c r="BC164" s="5">
        <f t="shared" si="268"/>
        <v>1.4186562073660262E-5</v>
      </c>
      <c r="BD164" s="5">
        <f t="shared" si="269"/>
        <v>9.5231999548690409E-5</v>
      </c>
      <c r="BE164" s="5">
        <f t="shared" si="270"/>
        <v>1.5365048247184188E-4</v>
      </c>
      <c r="BF164" s="5">
        <f t="shared" si="271"/>
        <v>1.2395240505140922E-4</v>
      </c>
      <c r="BG164" s="5">
        <f t="shared" si="272"/>
        <v>6.6662980685592825E-5</v>
      </c>
      <c r="BH164" s="5">
        <f t="shared" si="273"/>
        <v>2.6889068784372877E-5</v>
      </c>
      <c r="BI164" s="5">
        <f t="shared" si="274"/>
        <v>8.6767439757999839E-6</v>
      </c>
      <c r="BJ164" s="8">
        <f t="shared" si="275"/>
        <v>0.51860123378908063</v>
      </c>
      <c r="BK164" s="8">
        <f t="shared" si="276"/>
        <v>0.25054145139219708</v>
      </c>
      <c r="BL164" s="8">
        <f t="shared" si="277"/>
        <v>0.21928105672979972</v>
      </c>
      <c r="BM164" s="8">
        <f t="shared" si="278"/>
        <v>0.48015311198194283</v>
      </c>
      <c r="BN164" s="8">
        <f t="shared" si="279"/>
        <v>0.51837014219200306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1.42165242165242</v>
      </c>
      <c r="F165">
        <f>VLOOKUP(B165,home!$B$2:$E$405,3,FALSE)</f>
        <v>1.06</v>
      </c>
      <c r="G165">
        <f>VLOOKUP(C165,away!$B$2:$E$405,4,FALSE)</f>
        <v>0.8</v>
      </c>
      <c r="H165">
        <f>VLOOKUP(A165,away!$A$2:$E$405,3,FALSE)</f>
        <v>1.1680911680911701</v>
      </c>
      <c r="I165">
        <f>VLOOKUP(C165,away!$B$2:$E$405,3,FALSE)</f>
        <v>0.8</v>
      </c>
      <c r="J165">
        <f>VLOOKUP(B165,home!$B$2:$E$405,4,FALSE)</f>
        <v>1.34</v>
      </c>
      <c r="K165" s="3">
        <f t="shared" ref="K165:K228" si="280">E165*F165*G165</f>
        <v>1.2055612535612523</v>
      </c>
      <c r="L165" s="3">
        <f t="shared" ref="L165:L228" si="281">H165*I165*J165</f>
        <v>1.2521937321937344</v>
      </c>
      <c r="M165" s="5">
        <f t="shared" ref="M165:M228" si="282">_xlfn.POISSON.DIST(0,K165,FALSE) * _xlfn.POISSON.DIST(0,L165,FALSE)</f>
        <v>8.5626969110349033E-2</v>
      </c>
      <c r="N165" s="5">
        <f t="shared" ref="N165:N228" si="283">_xlfn.POISSON.DIST(1,K165,FALSE) * _xlfn.POISSON.DIST(0,L165,FALSE)</f>
        <v>0.10322855621932303</v>
      </c>
      <c r="O165" s="5">
        <f t="shared" ref="O165:O228" si="284">_xlfn.POISSON.DIST(0,K165,FALSE) * _xlfn.POISSON.DIST(1,L165,FALSE)</f>
        <v>0.10722155402672555</v>
      </c>
      <c r="P165" s="5">
        <f t="shared" ref="P165:P228" si="285">_xlfn.POISSON.DIST(1,K165,FALSE) * _xlfn.POISSON.DIST(1,L165,FALSE)</f>
        <v>0.12926215108124481</v>
      </c>
      <c r="Q165" s="5">
        <f t="shared" ref="Q165:Q228" si="286">_xlfn.POISSON.DIST(2,K165,FALSE) * _xlfn.POISSON.DIST(0,L165,FALSE)</f>
        <v>6.2224173819542636E-2</v>
      </c>
      <c r="R165" s="5">
        <f t="shared" ref="R165:R228" si="287">_xlfn.POISSON.DIST(0,K165,FALSE) * _xlfn.POISSON.DIST(2,L165,FALSE)</f>
        <v>6.713107895416881E-2</v>
      </c>
      <c r="S165" s="5">
        <f t="shared" ref="S165:S228" si="288">_xlfn.POISSON.DIST(2,K165,FALSE) * _xlfn.POISSON.DIST(2,L165,FALSE)</f>
        <v>4.8783414488891209E-2</v>
      </c>
      <c r="T165" s="5">
        <f t="shared" ref="T165:T228" si="289">_xlfn.POISSON.DIST(2,K165,FALSE) * _xlfn.POISSON.DIST(1,L165,FALSE)</f>
        <v>7.7916720447764737E-2</v>
      </c>
      <c r="U165" s="5">
        <f t="shared" ref="U165:U228" si="290">_xlfn.POISSON.DIST(1,K165,FALSE) * _xlfn.POISSON.DIST(2,L165,FALSE)</f>
        <v>8.0930627696907176E-2</v>
      </c>
      <c r="V165" s="5">
        <f t="shared" ref="V165:V228" si="291">_xlfn.POISSON.DIST(3,K165,FALSE) * _xlfn.POISSON.DIST(3,L165,FALSE)</f>
        <v>8.1825843727077567E-3</v>
      </c>
      <c r="W165" s="5">
        <f t="shared" ref="W165:W228" si="292">_xlfn.POISSON.DIST(3,K165,FALSE) * _xlfn.POISSON.DIST(0,L165,FALSE)</f>
        <v>2.5005017663900363E-2</v>
      </c>
      <c r="X165" s="5">
        <f t="shared" ref="X165:X228" si="293">_xlfn.POISSON.DIST(3,K165,FALSE) * _xlfn.POISSON.DIST(1,L165,FALSE)</f>
        <v>3.1311126392129643E-2</v>
      </c>
      <c r="Y165" s="5">
        <f t="shared" ref="Y165:Y228" si="294">_xlfn.POISSON.DIST(3,K165,FALSE) * _xlfn.POISSON.DIST(2,L165,FALSE)</f>
        <v>1.9603798108075284E-2</v>
      </c>
      <c r="Z165" s="5">
        <f t="shared" ref="Z165:Z228" si="295">_xlfn.POISSON.DIST(0,K165,FALSE) * _xlfn.POISSON.DIST(3,L165,FALSE)</f>
        <v>2.8020372100604311E-2</v>
      </c>
      <c r="AA165" s="5">
        <f t="shared" ref="AA165:AA228" si="296">_xlfn.POISSON.DIST(1,K165,FALSE) * _xlfn.POISSON.DIST(3,L165,FALSE)</f>
        <v>3.3780274914857279E-2</v>
      </c>
      <c r="AB165" s="5">
        <f t="shared" ref="AB165:AB228" si="297">_xlfn.POISSON.DIST(2,K165,FALSE) * _xlfn.POISSON.DIST(3,L165,FALSE)</f>
        <v>2.0362095285999533E-2</v>
      </c>
      <c r="AC165" s="5">
        <f t="shared" ref="AC165:AC228" si="298">_xlfn.POISSON.DIST(4,K165,FALSE) * _xlfn.POISSON.DIST(4,L165,FALSE)</f>
        <v>7.7202491546275254E-4</v>
      </c>
      <c r="AD165" s="5">
        <f t="shared" ref="AD165:AD228" si="299">_xlfn.POISSON.DIST(4,K165,FALSE) * _xlfn.POISSON.DIST(0,L165,FALSE)</f>
        <v>7.5362701100532472E-3</v>
      </c>
      <c r="AE165" s="5">
        <f t="shared" ref="AE165:AE228" si="300">_xlfn.POISSON.DIST(4,K165,FALSE) * _xlfn.POISSON.DIST(1,L165,FALSE)</f>
        <v>9.4368701959276595E-3</v>
      </c>
      <c r="AF165" s="5">
        <f t="shared" ref="AF165:AF228" si="301">_xlfn.POISSON.DIST(4,K165,FALSE) * _xlfn.POISSON.DIST(2,L165,FALSE)</f>
        <v>5.9083948554332381E-3</v>
      </c>
      <c r="AG165" s="5">
        <f t="shared" ref="AG165:AG228" si="302">_xlfn.POISSON.DIST(4,K165,FALSE) * _xlfn.POISSON.DIST(3,L165,FALSE)</f>
        <v>2.4661516684330699E-3</v>
      </c>
      <c r="AH165" s="5">
        <f t="shared" ref="AH165:AH228" si="303">_xlfn.POISSON.DIST(0,K165,FALSE) * _xlfn.POISSON.DIST(4,L165,FALSE)</f>
        <v>8.7717335795282243E-3</v>
      </c>
      <c r="AI165" s="5">
        <f t="shared" ref="AI165:AI228" si="304">_xlfn.POISSON.DIST(1,K165,FALSE) * _xlfn.POISSON.DIST(4,L165,FALSE)</f>
        <v>1.0574862130041378E-2</v>
      </c>
      <c r="AJ165" s="5">
        <f t="shared" ref="AJ165:AJ228" si="305">_xlfn.POISSON.DIST(2,K165,FALSE) * _xlfn.POISSON.DIST(4,L165,FALSE)</f>
        <v>6.3743220228650492E-3</v>
      </c>
      <c r="AK165" s="5">
        <f t="shared" ref="AK165:AK228" si="306">_xlfn.POISSON.DIST(3,K165,FALSE) * _xlfn.POISSON.DIST(4,L165,FALSE)</f>
        <v>2.5615452161627623E-3</v>
      </c>
      <c r="AL165" s="5">
        <f t="shared" ref="AL165:AL228" si="307">_xlfn.POISSON.DIST(5,K165,FALSE) * _xlfn.POISSON.DIST(5,L165,FALSE)</f>
        <v>4.6617836552138479E-5</v>
      </c>
      <c r="AM165" s="5">
        <f t="shared" ref="AM165:AM228" si="308">_xlfn.POISSON.DIST(5,K165,FALSE) * _xlfn.POISSON.DIST(0,L165,FALSE)</f>
        <v>1.8170870482103975E-3</v>
      </c>
      <c r="AN165" s="5">
        <f t="shared" ref="AN165:AN228" si="309">_xlfn.POISSON.DIST(5,K165,FALSE) * _xlfn.POISSON.DIST(1,L165,FALSE)</f>
        <v>2.2753450126194734E-3</v>
      </c>
      <c r="AO165" s="5">
        <f t="shared" ref="AO165:AO228" si="310">_xlfn.POISSON.DIST(5,K165,FALSE) * _xlfn.POISSON.DIST(2,L165,FALSE)</f>
        <v>1.4245863816901895E-3</v>
      </c>
      <c r="AP165" s="5">
        <f t="shared" ref="AP165:AP228" si="311">_xlfn.POISSON.DIST(5,K165,FALSE) * _xlfn.POISSON.DIST(3,L165,FALSE)</f>
        <v>5.9461937937366899E-4</v>
      </c>
      <c r="AQ165" s="5">
        <f t="shared" ref="AQ165:AQ228" si="312">_xlfn.POISSON.DIST(5,K165,FALSE) * _xlfn.POISSON.DIST(4,L165,FALSE)</f>
        <v>1.861446649731591E-4</v>
      </c>
      <c r="AR165" s="5">
        <f t="shared" ref="AR165:AR228" si="313">_xlfn.POISSON.DIST(0,K165,FALSE) * _xlfn.POISSON.DIST(5,L165,FALSE)</f>
        <v>2.19678196175171E-3</v>
      </c>
      <c r="AS165" s="5">
        <f t="shared" ref="AS165:AS228" si="314">_xlfn.POISSON.DIST(1,K165,FALSE) * _xlfn.POISSON.DIST(5,L165,FALSE)</f>
        <v>2.6483552156101389E-3</v>
      </c>
      <c r="AT165" s="5">
        <f t="shared" ref="AT165:AT228" si="315">_xlfn.POISSON.DIST(2,K165,FALSE) * _xlfn.POISSON.DIST(5,L165,FALSE)</f>
        <v>1.5963772168032199E-3</v>
      </c>
      <c r="AU165" s="5">
        <f t="shared" ref="AU165:AU228" si="316">_xlfn.POISSON.DIST(3,K165,FALSE) * _xlfn.POISSON.DIST(5,L165,FALSE)</f>
        <v>6.4151017288197098E-4</v>
      </c>
      <c r="AV165" s="5">
        <f t="shared" ref="AV165:AV228" si="317">_xlfn.POISSON.DIST(4,K165,FALSE) * _xlfn.POISSON.DIST(5,L165,FALSE)</f>
        <v>1.9334495204797125E-4</v>
      </c>
      <c r="AW165" s="5">
        <f t="shared" ref="AW165:AW228" si="318">_xlfn.POISSON.DIST(6,K165,FALSE) * _xlfn.POISSON.DIST(6,L165,FALSE)</f>
        <v>1.9548364175484045E-6</v>
      </c>
      <c r="AX165" s="5">
        <f t="shared" ref="AX165:AX228" si="319">_xlfn.POISSON.DIST(6,K165,FALSE) * _xlfn.POISSON.DIST(0,L165,FALSE)</f>
        <v>3.6510162327840675E-4</v>
      </c>
      <c r="AY165" s="5">
        <f t="shared" ref="AY165:AY228" si="320">_xlfn.POISSON.DIST(6,K165,FALSE) * _xlfn.POISSON.DIST(1,L165,FALSE)</f>
        <v>4.571779642829789E-4</v>
      </c>
      <c r="AZ165" s="5">
        <f t="shared" ref="AZ165:AZ228" si="321">_xlfn.POISSON.DIST(6,K165,FALSE) * _xlfn.POISSON.DIST(2,L165,FALSE)</f>
        <v>2.8623769068611865E-4</v>
      </c>
      <c r="BA165" s="5">
        <f t="shared" ref="BA165:BA228" si="322">_xlfn.POISSON.DIST(6,K165,FALSE) * _xlfn.POISSON.DIST(3,L165,FALSE)</f>
        <v>1.1947501406492226E-4</v>
      </c>
      <c r="BB165" s="5">
        <f t="shared" ref="BB165:BB228" si="323">_xlfn.POISSON.DIST(6,K165,FALSE) * _xlfn.POISSON.DIST(4,L165,FALSE)</f>
        <v>3.7401465941463469E-5</v>
      </c>
      <c r="BC165" s="5">
        <f t="shared" ref="BC165:BC228" si="324">_xlfn.POISSON.DIST(6,K165,FALSE) * _xlfn.POISSON.DIST(5,L165,FALSE)</f>
        <v>9.3667762453515966E-6</v>
      </c>
      <c r="BD165" s="5">
        <f t="shared" ref="BD165:BD228" si="325">_xlfn.POISSON.DIST(0,K165,FALSE) * _xlfn.POISSON.DIST(6,L165,FALSE)</f>
        <v>4.5846610058362448E-4</v>
      </c>
      <c r="BE165" s="5">
        <f t="shared" ref="BE165:BE228" si="326">_xlfn.POISSON.DIST(1,K165,FALSE) * _xlfn.POISSON.DIST(6,L165,FALSE)</f>
        <v>5.5270896693493366E-4</v>
      </c>
      <c r="BF165" s="5">
        <f t="shared" ref="BF165:BF228" si="327">_xlfn.POISSON.DIST(2,K165,FALSE) * _xlfn.POISSON.DIST(6,L165,FALSE)</f>
        <v>3.3316225751631168E-4</v>
      </c>
      <c r="BG165" s="5">
        <f t="shared" ref="BG165:BG228" si="328">_xlfn.POISSON.DIST(3,K165,FALSE) * _xlfn.POISSON.DIST(6,L165,FALSE)</f>
        <v>1.3388250293688717E-4</v>
      </c>
      <c r="BH165" s="5">
        <f t="shared" ref="BH165:BH228" si="329">_xlfn.POISSON.DIST(4,K165,FALSE) * _xlfn.POISSON.DIST(6,L165,FALSE)</f>
        <v>4.035088951762795E-5</v>
      </c>
      <c r="BI165" s="5">
        <f t="shared" ref="BI165:BI228" si="330">_xlfn.POISSON.DIST(5,K165,FALSE) * _xlfn.POISSON.DIST(6,L165,FALSE)</f>
        <v>9.7290937898366263E-6</v>
      </c>
      <c r="BJ165" s="8">
        <f t="shared" ref="BJ165:BJ228" si="331">SUM(N165,Q165,T165,W165,X165,Y165,AD165,AE165,AF165,AG165,AM165,AN165,AO165,AP165,AQ165,AX165,AY165,AZ165,BA165,BB165,BC165)</f>
        <v>0.35220962250194904</v>
      </c>
      <c r="BK165" s="8">
        <f t="shared" ref="BK165:BK228" si="332">SUM(M165,P165,S165,V165,AC165,AL165,AY165)</f>
        <v>0.27313093976949065</v>
      </c>
      <c r="BL165" s="8">
        <f t="shared" ref="BL165:BL228" si="333">SUM(O165,R165,U165,AA165,AB165,AH165,AI165,AJ165,AK165,AR165,AS165,AT165,AU165,AV165,BD165,BE165,BF165,BG165,BH165,BI165)</f>
        <v>0.34651276315763002</v>
      </c>
      <c r="BM165" s="8">
        <f t="shared" ref="BM165:BM228" si="334">SUM(S165:BI165)</f>
        <v>0.44472399119045475</v>
      </c>
      <c r="BN165" s="8">
        <f t="shared" ref="BN165:BN228" si="335">SUM(M165:R165)</f>
        <v>0.55469448321135384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1.42165242165242</v>
      </c>
      <c r="F166">
        <f>VLOOKUP(B166,home!$B$2:$E$405,3,FALSE)</f>
        <v>1.26</v>
      </c>
      <c r="G166">
        <f>VLOOKUP(C166,away!$B$2:$E$405,4,FALSE)</f>
        <v>2.16</v>
      </c>
      <c r="H166">
        <f>VLOOKUP(A166,away!$A$2:$E$405,3,FALSE)</f>
        <v>1.1680911680911701</v>
      </c>
      <c r="I166">
        <f>VLOOKUP(C166,away!$B$2:$E$405,3,FALSE)</f>
        <v>0.75</v>
      </c>
      <c r="J166">
        <f>VLOOKUP(B166,home!$B$2:$E$405,4,FALSE)</f>
        <v>1.28</v>
      </c>
      <c r="K166" s="3">
        <f t="shared" si="280"/>
        <v>3.8691692307692267</v>
      </c>
      <c r="L166" s="3">
        <f t="shared" si="281"/>
        <v>1.1213675213675234</v>
      </c>
      <c r="M166" s="5">
        <f t="shared" si="282"/>
        <v>6.8020125174626444E-3</v>
      </c>
      <c r="N166" s="5">
        <f t="shared" si="283"/>
        <v>2.6318137539873596E-2</v>
      </c>
      <c r="O166" s="5">
        <f t="shared" si="284"/>
        <v>7.627555917017954E-3</v>
      </c>
      <c r="P166" s="5">
        <f t="shared" si="285"/>
        <v>2.9512304660097622E-2</v>
      </c>
      <c r="Q166" s="5">
        <f t="shared" si="286"/>
        <v>5.0914663990215707E-2</v>
      </c>
      <c r="R166" s="5">
        <f t="shared" si="287"/>
        <v>4.276646736379305E-3</v>
      </c>
      <c r="S166" s="5">
        <f t="shared" si="288"/>
        <v>3.2011706980631965E-2</v>
      </c>
      <c r="T166" s="5">
        <f t="shared" si="289"/>
        <v>5.7094050559968489E-2</v>
      </c>
      <c r="U166" s="5">
        <f t="shared" si="290"/>
        <v>1.6547069963268442E-2</v>
      </c>
      <c r="V166" s="5">
        <f t="shared" si="291"/>
        <v>1.5432348501054781E-2</v>
      </c>
      <c r="W166" s="5">
        <f t="shared" si="292"/>
        <v>6.5665817101965521E-2</v>
      </c>
      <c r="X166" s="5">
        <f t="shared" si="293"/>
        <v>7.3635514562204199E-2</v>
      </c>
      <c r="Y166" s="5">
        <f t="shared" si="294"/>
        <v>4.1286237224620555E-2</v>
      </c>
      <c r="Z166" s="5">
        <f t="shared" si="295"/>
        <v>1.5985642501793905E-3</v>
      </c>
      <c r="AA166" s="5">
        <f t="shared" si="296"/>
        <v>6.1851156102017786E-3</v>
      </c>
      <c r="AB166" s="5">
        <f t="shared" si="297"/>
        <v>1.1965629503871575E-2</v>
      </c>
      <c r="AC166" s="5">
        <f t="shared" si="298"/>
        <v>4.1848292087698158E-3</v>
      </c>
      <c r="AD166" s="5">
        <f t="shared" si="299"/>
        <v>6.3518039761061171E-2</v>
      </c>
      <c r="AE166" s="5">
        <f t="shared" si="300"/>
        <v>7.1227066808984954E-2</v>
      </c>
      <c r="AF166" s="5">
        <f t="shared" si="301"/>
        <v>3.9935859680935236E-2</v>
      </c>
      <c r="AG166" s="5">
        <f t="shared" si="302"/>
        <v>1.492759199469719E-2</v>
      </c>
      <c r="AH166" s="5">
        <f t="shared" si="303"/>
        <v>4.4814450774259893E-4</v>
      </c>
      <c r="AI166" s="5">
        <f t="shared" si="304"/>
        <v>1.7339469402958853E-3</v>
      </c>
      <c r="AJ166" s="5">
        <f t="shared" si="305"/>
        <v>3.3544670745896425E-3</v>
      </c>
      <c r="AK166" s="5">
        <f t="shared" si="306"/>
        <v>4.3263335968769011E-3</v>
      </c>
      <c r="AL166" s="5">
        <f t="shared" si="307"/>
        <v>7.2627890197273978E-4</v>
      </c>
      <c r="AM166" s="5">
        <f t="shared" si="308"/>
        <v>4.9152409008454828E-2</v>
      </c>
      <c r="AN166" s="5">
        <f t="shared" si="309"/>
        <v>5.5117915059053717E-2</v>
      </c>
      <c r="AO166" s="5">
        <f t="shared" si="310"/>
        <v>3.0903719896358383E-2</v>
      </c>
      <c r="AP166" s="5">
        <f t="shared" si="311"/>
        <v>1.1551475927071876E-2</v>
      </c>
      <c r="AQ166" s="5">
        <f t="shared" si="312"/>
        <v>3.2383624821192992E-3</v>
      </c>
      <c r="AR166" s="5">
        <f t="shared" si="313"/>
        <v>1.005069391723574E-4</v>
      </c>
      <c r="AS166" s="5">
        <f t="shared" si="314"/>
        <v>3.8887835652447959E-4</v>
      </c>
      <c r="AT166" s="5">
        <f t="shared" si="315"/>
        <v>7.5231808578831089E-4</v>
      </c>
      <c r="AU166" s="5">
        <f t="shared" si="316"/>
        <v>9.7028199642777853E-4</v>
      </c>
      <c r="AV166" s="5">
        <f t="shared" si="317"/>
        <v>9.3854631143692449E-4</v>
      </c>
      <c r="AW166" s="5">
        <f t="shared" si="318"/>
        <v>8.7531954567340075E-5</v>
      </c>
      <c r="AX166" s="5">
        <f t="shared" si="319"/>
        <v>3.1696498092282935E-2</v>
      </c>
      <c r="AY166" s="5">
        <f t="shared" si="320"/>
        <v>3.5543423501773752E-2</v>
      </c>
      <c r="AZ166" s="5">
        <f t="shared" si="321"/>
        <v>1.9928620356550106E-2</v>
      </c>
      <c r="BA166" s="5">
        <f t="shared" si="322"/>
        <v>7.4491025378329899E-3</v>
      </c>
      <c r="BB166" s="5">
        <f t="shared" si="323"/>
        <v>2.0882954123155758E-3</v>
      </c>
      <c r="BC166" s="5">
        <f t="shared" si="324"/>
        <v>4.683493300782975E-4</v>
      </c>
      <c r="BD166" s="5">
        <f t="shared" si="325"/>
        <v>1.8784202876657143E-5</v>
      </c>
      <c r="BE166" s="5">
        <f t="shared" si="326"/>
        <v>7.2679259794888618E-5</v>
      </c>
      <c r="BF166" s="5">
        <f t="shared" si="327"/>
        <v>1.4060417785673299E-4</v>
      </c>
      <c r="BG166" s="5">
        <f t="shared" si="328"/>
        <v>1.8134045289362502E-4</v>
      </c>
      <c r="BH166" s="5">
        <f t="shared" si="329"/>
        <v>1.7540922515744259E-4</v>
      </c>
      <c r="BI166" s="5">
        <f t="shared" si="330"/>
        <v>1.3573759535444961E-4</v>
      </c>
      <c r="BJ166" s="8">
        <f t="shared" si="331"/>
        <v>0.75166115082841845</v>
      </c>
      <c r="BK166" s="8">
        <f t="shared" si="332"/>
        <v>0.12421290427176332</v>
      </c>
      <c r="BL166" s="8">
        <f t="shared" si="333"/>
        <v>6.0339996453527715E-2</v>
      </c>
      <c r="BM166" s="8">
        <f t="shared" si="334"/>
        <v>0.77690540289563603</v>
      </c>
      <c r="BN166" s="8">
        <f t="shared" si="335"/>
        <v>0.12545132136104684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1.42165242165242</v>
      </c>
      <c r="F167">
        <f>VLOOKUP(B167,home!$B$2:$E$405,3,FALSE)</f>
        <v>1.1000000000000001</v>
      </c>
      <c r="G167">
        <f>VLOOKUP(C167,away!$B$2:$E$405,4,FALSE)</f>
        <v>1</v>
      </c>
      <c r="H167">
        <f>VLOOKUP(A167,away!$A$2:$E$405,3,FALSE)</f>
        <v>1.1680911680911701</v>
      </c>
      <c r="I167">
        <f>VLOOKUP(C167,away!$B$2:$E$405,3,FALSE)</f>
        <v>0.65</v>
      </c>
      <c r="J167">
        <f>VLOOKUP(B167,home!$B$2:$E$405,4,FALSE)</f>
        <v>0.7</v>
      </c>
      <c r="K167" s="3">
        <f t="shared" si="280"/>
        <v>1.5638176638176622</v>
      </c>
      <c r="L167" s="3">
        <f t="shared" si="281"/>
        <v>0.53148148148148244</v>
      </c>
      <c r="M167" s="5">
        <f t="shared" si="282"/>
        <v>0.12303343327521445</v>
      </c>
      <c r="N167" s="5">
        <f t="shared" si="283"/>
        <v>0.19240185619591207</v>
      </c>
      <c r="O167" s="5">
        <f t="shared" si="284"/>
        <v>6.5389991388864102E-2</v>
      </c>
      <c r="P167" s="5">
        <f t="shared" si="285"/>
        <v>0.1022580235707905</v>
      </c>
      <c r="Q167" s="5">
        <f t="shared" si="286"/>
        <v>0.15044071063523654</v>
      </c>
      <c r="R167" s="5">
        <f t="shared" si="287"/>
        <v>1.7376784748707432E-2</v>
      </c>
      <c r="S167" s="5">
        <f t="shared" si="288"/>
        <v>2.1247686718645135E-2</v>
      </c>
      <c r="T167" s="5">
        <f t="shared" si="289"/>
        <v>7.9956451763542533E-2</v>
      </c>
      <c r="U167" s="5">
        <f t="shared" si="290"/>
        <v>2.7174122930386038E-2</v>
      </c>
      <c r="V167" s="5">
        <f t="shared" si="291"/>
        <v>1.9622005638452516E-3</v>
      </c>
      <c r="W167" s="5">
        <f t="shared" si="292"/>
        <v>7.8420613549554832E-2</v>
      </c>
      <c r="X167" s="5">
        <f t="shared" si="293"/>
        <v>4.1679103868004226E-2</v>
      </c>
      <c r="Y167" s="5">
        <f t="shared" si="294"/>
        <v>1.1075835935293734E-2</v>
      </c>
      <c r="Z167" s="5">
        <f t="shared" si="295"/>
        <v>3.078479767209286E-3</v>
      </c>
      <c r="AA167" s="5">
        <f t="shared" si="296"/>
        <v>4.8141810376671661E-3</v>
      </c>
      <c r="AB167" s="5">
        <f t="shared" si="297"/>
        <v>3.764250671759979E-3</v>
      </c>
      <c r="AC167" s="5">
        <f t="shared" si="298"/>
        <v>1.0192897682711009E-4</v>
      </c>
      <c r="AD167" s="5">
        <f t="shared" si="299"/>
        <v>3.0658885169053133E-2</v>
      </c>
      <c r="AE167" s="5">
        <f t="shared" si="300"/>
        <v>1.629462971021901E-2</v>
      </c>
      <c r="AF167" s="5">
        <f t="shared" si="301"/>
        <v>4.3301469692896884E-3</v>
      </c>
      <c r="AG167" s="5">
        <f t="shared" si="302"/>
        <v>7.6713097542354519E-4</v>
      </c>
      <c r="AH167" s="5">
        <f t="shared" si="303"/>
        <v>4.0903874684679006E-4</v>
      </c>
      <c r="AI167" s="5">
        <f t="shared" si="304"/>
        <v>6.3966201750485124E-4</v>
      </c>
      <c r="AJ167" s="5">
        <f t="shared" si="305"/>
        <v>5.0015738092366467E-4</v>
      </c>
      <c r="AK167" s="5">
        <f t="shared" si="306"/>
        <v>2.6071831565906861E-4</v>
      </c>
      <c r="AL167" s="5">
        <f t="shared" si="307"/>
        <v>3.3886905168671578E-6</v>
      </c>
      <c r="AM167" s="5">
        <f t="shared" si="308"/>
        <v>9.5889812360645307E-3</v>
      </c>
      <c r="AN167" s="5">
        <f t="shared" si="309"/>
        <v>5.0963659532417133E-3</v>
      </c>
      <c r="AO167" s="5">
        <f t="shared" si="310"/>
        <v>1.3543120635003464E-3</v>
      </c>
      <c r="AP167" s="5">
        <f t="shared" si="311"/>
        <v>2.3993059396580261E-4</v>
      </c>
      <c r="AQ167" s="5">
        <f t="shared" si="312"/>
        <v>3.1879666883419192E-5</v>
      </c>
      <c r="AR167" s="5">
        <f t="shared" si="313"/>
        <v>4.3479303831492207E-5</v>
      </c>
      <c r="AS167" s="5">
        <f t="shared" si="314"/>
        <v>6.7993703342182467E-5</v>
      </c>
      <c r="AT167" s="5">
        <f t="shared" si="315"/>
        <v>5.3164877157441497E-5</v>
      </c>
      <c r="AU167" s="5">
        <f t="shared" si="316"/>
        <v>2.7713391331167714E-5</v>
      </c>
      <c r="AV167" s="5">
        <f t="shared" si="317"/>
        <v>1.0834672721992836E-5</v>
      </c>
      <c r="AW167" s="5">
        <f t="shared" si="318"/>
        <v>7.8235463122897808E-8</v>
      </c>
      <c r="AX167" s="5">
        <f t="shared" si="319"/>
        <v>2.4992363724956365E-3</v>
      </c>
      <c r="AY167" s="5">
        <f t="shared" si="320"/>
        <v>1.328297849826387E-3</v>
      </c>
      <c r="AZ167" s="5">
        <f t="shared" si="321"/>
        <v>3.529828545371979E-4</v>
      </c>
      <c r="BA167" s="5">
        <f t="shared" si="322"/>
        <v>6.2534616822330864E-5</v>
      </c>
      <c r="BB167" s="5">
        <f t="shared" si="323"/>
        <v>8.3089976981523087E-6</v>
      </c>
      <c r="BC167" s="5">
        <f t="shared" si="324"/>
        <v>8.8321568124804332E-7</v>
      </c>
      <c r="BD167" s="5">
        <f t="shared" si="325"/>
        <v>3.8514074690241624E-6</v>
      </c>
      <c r="BE167" s="5">
        <f t="shared" si="326"/>
        <v>6.0228990306192603E-6</v>
      </c>
      <c r="BF167" s="5">
        <f t="shared" si="327"/>
        <v>4.7093579457363389E-6</v>
      </c>
      <c r="BG167" s="5">
        <f t="shared" si="328"/>
        <v>2.4548590469275149E-6</v>
      </c>
      <c r="BH167" s="5">
        <f t="shared" si="329"/>
        <v>9.5973798494195954E-7</v>
      </c>
      <c r="BI167" s="5">
        <f t="shared" si="330"/>
        <v>3.0017104269780124E-7</v>
      </c>
      <c r="BJ167" s="8">
        <f t="shared" si="331"/>
        <v>0.62658907819224607</v>
      </c>
      <c r="BK167" s="8">
        <f t="shared" si="332"/>
        <v>0.24993495964566567</v>
      </c>
      <c r="BL167" s="8">
        <f t="shared" si="333"/>
        <v>0.12055039161922335</v>
      </c>
      <c r="BM167" s="8">
        <f t="shared" si="334"/>
        <v>0.34792388979525596</v>
      </c>
      <c r="BN167" s="8">
        <f t="shared" si="335"/>
        <v>0.65090079981472504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1.42165242165242</v>
      </c>
      <c r="F168">
        <f>VLOOKUP(B168,home!$B$2:$E$405,3,FALSE)</f>
        <v>1.1000000000000001</v>
      </c>
      <c r="G168">
        <f>VLOOKUP(C168,away!$B$2:$E$405,4,FALSE)</f>
        <v>0.7</v>
      </c>
      <c r="H168">
        <f>VLOOKUP(A168,away!$A$2:$E$405,3,FALSE)</f>
        <v>1.1680911680911701</v>
      </c>
      <c r="I168">
        <f>VLOOKUP(C168,away!$B$2:$E$405,3,FALSE)</f>
        <v>1.1399999999999999</v>
      </c>
      <c r="J168">
        <f>VLOOKUP(B168,home!$B$2:$E$405,4,FALSE)</f>
        <v>0.54</v>
      </c>
      <c r="K168" s="3">
        <f t="shared" si="280"/>
        <v>1.0946723646723635</v>
      </c>
      <c r="L168" s="3">
        <f t="shared" si="281"/>
        <v>0.71907692307692428</v>
      </c>
      <c r="M168" s="5">
        <f t="shared" si="282"/>
        <v>0.16304169917234934</v>
      </c>
      <c r="N168" s="5">
        <f t="shared" si="283"/>
        <v>0.17847724237319579</v>
      </c>
      <c r="O168" s="5">
        <f t="shared" si="284"/>
        <v>0.11723952337408647</v>
      </c>
      <c r="P168" s="5">
        <f t="shared" si="285"/>
        <v>0.12833886628497207</v>
      </c>
      <c r="Q168" s="5">
        <f t="shared" si="286"/>
        <v>9.7687052474434377E-2</v>
      </c>
      <c r="R168" s="5">
        <f t="shared" si="287"/>
        <v>4.2152117865421626E-2</v>
      </c>
      <c r="S168" s="5">
        <f t="shared" si="288"/>
        <v>2.5255601301573768E-2</v>
      </c>
      <c r="T168" s="5">
        <f t="shared" si="289"/>
        <v>7.0244505117770306E-2</v>
      </c>
      <c r="U168" s="5">
        <f t="shared" si="290"/>
        <v>4.6142758539689264E-2</v>
      </c>
      <c r="V168" s="5">
        <f t="shared" si="291"/>
        <v>2.2088931542209892E-3</v>
      </c>
      <c r="W168" s="5">
        <f t="shared" si="292"/>
        <v>3.5645105576687458E-2</v>
      </c>
      <c r="X168" s="5">
        <f t="shared" si="293"/>
        <v>2.5631572840836531E-2</v>
      </c>
      <c r="Y168" s="5">
        <f t="shared" si="294"/>
        <v>9.2155362660053964E-3</v>
      </c>
      <c r="Z168" s="5">
        <f t="shared" si="295"/>
        <v>1.0103538405281077E-2</v>
      </c>
      <c r="AA168" s="5">
        <f t="shared" si="296"/>
        <v>1.1060064277667075E-2</v>
      </c>
      <c r="AB168" s="5">
        <f t="shared" si="297"/>
        <v>6.0535733581310765E-3</v>
      </c>
      <c r="AC168" s="5">
        <f t="shared" si="298"/>
        <v>1.0867114233522218E-4</v>
      </c>
      <c r="AD168" s="5">
        <f t="shared" si="299"/>
        <v>9.754928002657124E-3</v>
      </c>
      <c r="AE168" s="5">
        <f t="shared" si="300"/>
        <v>7.014543612987611E-3</v>
      </c>
      <c r="AF168" s="5">
        <f t="shared" si="301"/>
        <v>2.5219982190080115E-3</v>
      </c>
      <c r="AG168" s="5">
        <f t="shared" si="302"/>
        <v>6.0450357310992122E-4</v>
      </c>
      <c r="AH168" s="5">
        <f t="shared" si="303"/>
        <v>1.8163053271647628E-3</v>
      </c>
      <c r="AI168" s="5">
        <f t="shared" si="304"/>
        <v>1.9882592474544615E-3</v>
      </c>
      <c r="AJ168" s="5">
        <f t="shared" si="305"/>
        <v>1.0882462259963345E-3</v>
      </c>
      <c r="AK168" s="5">
        <f t="shared" si="306"/>
        <v>3.9709102318572772E-4</v>
      </c>
      <c r="AL168" s="5">
        <f t="shared" si="307"/>
        <v>3.4216353916803434E-6</v>
      </c>
      <c r="AM168" s="5">
        <f t="shared" si="308"/>
        <v>2.1356900207754668E-3</v>
      </c>
      <c r="AN168" s="5">
        <f t="shared" si="309"/>
        <v>1.535725408785315E-3</v>
      </c>
      <c r="AO168" s="5">
        <f t="shared" si="310"/>
        <v>5.5215235082019807E-4</v>
      </c>
      <c r="AP168" s="5">
        <f t="shared" si="311"/>
        <v>1.3234667116582616E-4</v>
      </c>
      <c r="AQ168" s="5">
        <f t="shared" si="312"/>
        <v>2.3791859270348942E-5</v>
      </c>
      <c r="AR168" s="5">
        <f t="shared" si="313"/>
        <v>2.6121264920517283E-4</v>
      </c>
      <c r="AS168" s="5">
        <f t="shared" si="314"/>
        <v>2.8594226838775909E-4</v>
      </c>
      <c r="AT168" s="5">
        <f t="shared" si="315"/>
        <v>1.5650654954790392E-4</v>
      </c>
      <c r="AU168" s="5">
        <f t="shared" si="316"/>
        <v>5.710779822677215E-5</v>
      </c>
      <c r="AV168" s="5">
        <f t="shared" si="317"/>
        <v>1.5628582131533214E-5</v>
      </c>
      <c r="AW168" s="5">
        <f t="shared" si="318"/>
        <v>7.4815353856294732E-8</v>
      </c>
      <c r="AX168" s="5">
        <f t="shared" si="319"/>
        <v>3.8964680754157479E-4</v>
      </c>
      <c r="AY168" s="5">
        <f t="shared" si="320"/>
        <v>2.8018602745374206E-4</v>
      </c>
      <c r="AZ168" s="5">
        <f t="shared" si="321"/>
        <v>1.0073765325529175E-4</v>
      </c>
      <c r="BA168" s="5">
        <f t="shared" si="322"/>
        <v>2.414604058026843E-5</v>
      </c>
      <c r="BB168" s="5">
        <f t="shared" si="323"/>
        <v>4.3407151412374932E-6</v>
      </c>
      <c r="BC168" s="5">
        <f t="shared" si="324"/>
        <v>6.2426161754289486E-7</v>
      </c>
      <c r="BD168" s="5">
        <f t="shared" si="325"/>
        <v>3.1305331343204602E-5</v>
      </c>
      <c r="BE168" s="5">
        <f t="shared" si="326"/>
        <v>3.4269081088317633E-5</v>
      </c>
      <c r="BF168" s="5">
        <f t="shared" si="327"/>
        <v>1.8756708015048816E-5</v>
      </c>
      <c r="BG168" s="5">
        <f t="shared" si="328"/>
        <v>6.8441499721008561E-6</v>
      </c>
      <c r="BH168" s="5">
        <f t="shared" si="329"/>
        <v>1.8730254585329829E-6</v>
      </c>
      <c r="BI168" s="5">
        <f t="shared" si="330"/>
        <v>4.1006984155676786E-7</v>
      </c>
      <c r="BJ168" s="8">
        <f t="shared" si="331"/>
        <v>0.44197637587309935</v>
      </c>
      <c r="BK168" s="8">
        <f t="shared" si="332"/>
        <v>0.31923733871829679</v>
      </c>
      <c r="BL168" s="8">
        <f t="shared" si="333"/>
        <v>0.22880779545201471</v>
      </c>
      <c r="BM168" s="8">
        <f t="shared" si="334"/>
        <v>0.27290843569213241</v>
      </c>
      <c r="BN168" s="8">
        <f t="shared" si="335"/>
        <v>0.72693650154445955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1.42165242165242</v>
      </c>
      <c r="F169">
        <f>VLOOKUP(B169,home!$B$2:$E$405,3,FALSE)</f>
        <v>1.03</v>
      </c>
      <c r="G169">
        <f>VLOOKUP(C169,away!$B$2:$E$405,4,FALSE)</f>
        <v>0.6</v>
      </c>
      <c r="H169">
        <f>VLOOKUP(A169,away!$A$2:$E$405,3,FALSE)</f>
        <v>1.1680911680911701</v>
      </c>
      <c r="I169">
        <f>VLOOKUP(C169,away!$B$2:$E$405,3,FALSE)</f>
        <v>0.87</v>
      </c>
      <c r="J169">
        <f>VLOOKUP(B169,home!$B$2:$E$405,4,FALSE)</f>
        <v>0.71</v>
      </c>
      <c r="K169" s="3">
        <f t="shared" si="280"/>
        <v>0.87858119658119549</v>
      </c>
      <c r="L169" s="3">
        <f t="shared" si="281"/>
        <v>0.72152991452991566</v>
      </c>
      <c r="M169" s="5">
        <f t="shared" si="282"/>
        <v>0.2018740862944402</v>
      </c>
      <c r="N169" s="5">
        <f t="shared" si="283"/>
        <v>0.17736277629530478</v>
      </c>
      <c r="O169" s="5">
        <f t="shared" si="284"/>
        <v>0.14565819222983226</v>
      </c>
      <c r="P169" s="5">
        <f t="shared" si="285"/>
        <v>0.12797254882113981</v>
      </c>
      <c r="Q169" s="5">
        <f t="shared" si="286"/>
        <v>7.7913800113245876E-2</v>
      </c>
      <c r="R169" s="5">
        <f t="shared" si="287"/>
        <v>5.2548371495086448E-2</v>
      </c>
      <c r="S169" s="5">
        <f t="shared" si="288"/>
        <v>2.0281173220881653E-2</v>
      </c>
      <c r="T169" s="5">
        <f t="shared" si="289"/>
        <v>5.6217137536411228E-2</v>
      </c>
      <c r="U169" s="5">
        <f t="shared" si="290"/>
        <v>4.6168011106546232E-2</v>
      </c>
      <c r="V169" s="5">
        <f t="shared" si="291"/>
        <v>1.4285215974639996E-3</v>
      </c>
      <c r="W169" s="5">
        <f t="shared" si="292"/>
        <v>2.2817866577894551E-2</v>
      </c>
      <c r="X169" s="5">
        <f t="shared" si="293"/>
        <v>1.6463773321703276E-2</v>
      </c>
      <c r="Y169" s="5">
        <f t="shared" si="294"/>
        <v>5.9395524788242345E-3</v>
      </c>
      <c r="Z169" s="5">
        <f t="shared" si="295"/>
        <v>1.263840733117866E-2</v>
      </c>
      <c r="AA169" s="5">
        <f t="shared" si="296"/>
        <v>1.1103867035907501E-2</v>
      </c>
      <c r="AB169" s="5">
        <f t="shared" si="297"/>
        <v>4.8778243935430508E-3</v>
      </c>
      <c r="AC169" s="5">
        <f t="shared" si="298"/>
        <v>5.6598259225950576E-5</v>
      </c>
      <c r="AD169" s="5">
        <f t="shared" si="299"/>
        <v>5.0118371303591652E-3</v>
      </c>
      <c r="AE169" s="5">
        <f t="shared" si="300"/>
        <v>3.616190416305906E-3</v>
      </c>
      <c r="AF169" s="5">
        <f t="shared" si="301"/>
        <v>1.3045947810005503E-3</v>
      </c>
      <c r="AG169" s="5">
        <f t="shared" si="302"/>
        <v>3.1376805361050034E-4</v>
      </c>
      <c r="AH169" s="5">
        <f t="shared" si="303"/>
        <v>2.2797472403648994E-3</v>
      </c>
      <c r="AI169" s="5">
        <f t="shared" si="304"/>
        <v>2.0029430583424716E-3</v>
      </c>
      <c r="AJ169" s="5">
        <f t="shared" si="305"/>
        <v>8.7987405444126378E-4</v>
      </c>
      <c r="AK169" s="5">
        <f t="shared" si="306"/>
        <v>2.5768026653058454E-4</v>
      </c>
      <c r="AL169" s="5">
        <f t="shared" si="307"/>
        <v>1.4351566612507754E-6</v>
      </c>
      <c r="AM169" s="5">
        <f t="shared" si="308"/>
        <v>8.8066117261220451E-4</v>
      </c>
      <c r="AN169" s="5">
        <f t="shared" si="309"/>
        <v>6.3542338060469921E-4</v>
      </c>
      <c r="AO169" s="5">
        <f t="shared" si="310"/>
        <v>2.2923848874900933E-4</v>
      </c>
      <c r="AP169" s="5">
        <f t="shared" si="311"/>
        <v>5.5134142398013246E-5</v>
      </c>
      <c r="AQ169" s="5">
        <f t="shared" si="312"/>
        <v>9.9452332630296726E-6</v>
      </c>
      <c r="AR169" s="5">
        <f t="shared" si="313"/>
        <v>3.2898116629805952E-4</v>
      </c>
      <c r="AS169" s="5">
        <f t="shared" si="314"/>
        <v>2.8903666673882637E-4</v>
      </c>
      <c r="AT169" s="5">
        <f t="shared" si="315"/>
        <v>1.2697109025961914E-4</v>
      </c>
      <c r="AU169" s="5">
        <f t="shared" si="316"/>
        <v>3.7184804137171722E-5</v>
      </c>
      <c r="AV169" s="5">
        <f t="shared" si="317"/>
        <v>8.1674674283684298E-6</v>
      </c>
      <c r="AW169" s="5">
        <f t="shared" si="318"/>
        <v>2.5271618461280664E-8</v>
      </c>
      <c r="AX169" s="5">
        <f t="shared" si="319"/>
        <v>1.2895539113603815E-4</v>
      </c>
      <c r="AY169" s="5">
        <f t="shared" si="320"/>
        <v>9.3045172344557436E-5</v>
      </c>
      <c r="AZ169" s="5">
        <f t="shared" si="321"/>
        <v>3.35674376245949E-5</v>
      </c>
      <c r="BA169" s="5">
        <f t="shared" si="322"/>
        <v>8.0733034667540778E-6</v>
      </c>
      <c r="BB169" s="5">
        <f t="shared" si="323"/>
        <v>1.4562824900852854E-6</v>
      </c>
      <c r="BC169" s="5">
        <f t="shared" si="324"/>
        <v>2.1015027612052983E-7</v>
      </c>
      <c r="BD169" s="5">
        <f t="shared" si="325"/>
        <v>3.9561625466831786E-5</v>
      </c>
      <c r="BE169" s="5">
        <f t="shared" si="326"/>
        <v>3.475810024134617E-5</v>
      </c>
      <c r="BF169" s="5">
        <f t="shared" si="327"/>
        <v>1.5268906650465523E-5</v>
      </c>
      <c r="BG169" s="5">
        <f t="shared" si="328"/>
        <v>4.4716580918175253E-6</v>
      </c>
      <c r="BH169" s="5">
        <f t="shared" si="329"/>
        <v>9.8217867925275648E-7</v>
      </c>
      <c r="BI169" s="5">
        <f t="shared" si="330"/>
        <v>1.725847438548851E-7</v>
      </c>
      <c r="BJ169" s="8">
        <f t="shared" si="331"/>
        <v>0.36903700685962515</v>
      </c>
      <c r="BK169" s="8">
        <f t="shared" si="332"/>
        <v>0.35170740852215732</v>
      </c>
      <c r="BL169" s="8">
        <f t="shared" si="333"/>
        <v>0.26666206712933033</v>
      </c>
      <c r="BM169" s="8">
        <f t="shared" si="334"/>
        <v>0.21662209469251612</v>
      </c>
      <c r="BN169" s="8">
        <f t="shared" si="335"/>
        <v>0.78332977524904934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1.3612903225806501</v>
      </c>
      <c r="F170">
        <f>VLOOKUP(B170,home!$B$2:$E$405,3,FALSE)</f>
        <v>0.78</v>
      </c>
      <c r="G170">
        <f>VLOOKUP(C170,away!$B$2:$E$405,4,FALSE)</f>
        <v>0.54</v>
      </c>
      <c r="H170">
        <f>VLOOKUP(A170,away!$A$2:$E$405,3,FALSE)</f>
        <v>1.32903225806452</v>
      </c>
      <c r="I170">
        <f>VLOOKUP(C170,away!$B$2:$E$405,3,FALSE)</f>
        <v>1.57</v>
      </c>
      <c r="J170">
        <f>VLOOKUP(B170,home!$B$2:$E$405,4,FALSE)</f>
        <v>0.95</v>
      </c>
      <c r="K170" s="3">
        <f t="shared" si="280"/>
        <v>0.57337548387096993</v>
      </c>
      <c r="L170" s="3">
        <f t="shared" si="281"/>
        <v>1.9822516129032315</v>
      </c>
      <c r="M170" s="5">
        <f t="shared" si="282"/>
        <v>7.7643526792249007E-2</v>
      </c>
      <c r="N170" s="5">
        <f t="shared" si="283"/>
        <v>4.4518894743954381E-2</v>
      </c>
      <c r="O170" s="5">
        <f t="shared" si="284"/>
        <v>0.15390900621543085</v>
      </c>
      <c r="P170" s="5">
        <f t="shared" si="285"/>
        <v>8.8247650910872763E-2</v>
      </c>
      <c r="Q170" s="5">
        <f t="shared" si="286"/>
        <v>1.2763021407607813E-2</v>
      </c>
      <c r="R170" s="5">
        <f t="shared" si="287"/>
        <v>0.15254318790543567</v>
      </c>
      <c r="S170" s="5">
        <f t="shared" si="288"/>
        <v>2.5075006935622264E-2</v>
      </c>
      <c r="T170" s="5">
        <f t="shared" si="289"/>
        <v>2.5299519770749058E-2</v>
      </c>
      <c r="U170" s="5">
        <f t="shared" si="290"/>
        <v>8.7464524176499442E-2</v>
      </c>
      <c r="V170" s="5">
        <f t="shared" si="291"/>
        <v>3.1666236568043279E-3</v>
      </c>
      <c r="W170" s="5">
        <f t="shared" si="292"/>
        <v>2.4393345250808929E-3</v>
      </c>
      <c r="X170" s="5">
        <f t="shared" si="293"/>
        <v>4.8353747967521381E-3</v>
      </c>
      <c r="Y170" s="5">
        <f t="shared" si="294"/>
        <v>4.7924647449267815E-3</v>
      </c>
      <c r="Z170" s="5">
        <f t="shared" si="295"/>
        <v>0.10079299342098351</v>
      </c>
      <c r="AA170" s="5">
        <f t="shared" si="296"/>
        <v>5.7792231373559891E-2</v>
      </c>
      <c r="AB170" s="5">
        <f t="shared" si="297"/>
        <v>1.6568324313898979E-2</v>
      </c>
      <c r="AC170" s="5">
        <f t="shared" si="298"/>
        <v>2.2494397680077787E-4</v>
      </c>
      <c r="AD170" s="5">
        <f t="shared" si="299"/>
        <v>3.496636534103548E-4</v>
      </c>
      <c r="AE170" s="5">
        <f t="shared" si="300"/>
        <v>6.931213409463123E-4</v>
      </c>
      <c r="AF170" s="5">
        <f t="shared" si="301"/>
        <v>6.8697044801423917E-4</v>
      </c>
      <c r="AG170" s="5">
        <f t="shared" si="302"/>
        <v>4.5391609286436031E-4</v>
      </c>
      <c r="AH170" s="5">
        <f t="shared" si="303"/>
        <v>4.9949268444522354E-2</v>
      </c>
      <c r="AI170" s="5">
        <f t="shared" si="304"/>
        <v>2.8639685963378968E-2</v>
      </c>
      <c r="AJ170" s="5">
        <f t="shared" si="305"/>
        <v>8.2106468985825212E-3</v>
      </c>
      <c r="AK170" s="5">
        <f t="shared" si="306"/>
        <v>1.5692612127894776E-3</v>
      </c>
      <c r="AL170" s="5">
        <f t="shared" si="307"/>
        <v>1.0226623317785804E-5</v>
      </c>
      <c r="AM170" s="5">
        <f t="shared" si="308"/>
        <v>4.009771329325067E-5</v>
      </c>
      <c r="AN170" s="5">
        <f t="shared" si="309"/>
        <v>7.9483756849277475E-5</v>
      </c>
      <c r="AO170" s="5">
        <f t="shared" si="310"/>
        <v>7.8778402607044285E-5</v>
      </c>
      <c r="AP170" s="5">
        <f t="shared" si="311"/>
        <v>5.2052871876584549E-5</v>
      </c>
      <c r="AQ170" s="5">
        <f t="shared" si="312"/>
        <v>2.5795472308401254E-5</v>
      </c>
      <c r="AR170" s="5">
        <f t="shared" si="313"/>
        <v>1.9802403587498182E-2</v>
      </c>
      <c r="AS170" s="5">
        <f t="shared" si="314"/>
        <v>1.1354212738789999E-2</v>
      </c>
      <c r="AT170" s="5">
        <f t="shared" si="315"/>
        <v>3.2551136115388235E-3</v>
      </c>
      <c r="AU170" s="5">
        <f t="shared" si="316"/>
        <v>6.2213411402368447E-4</v>
      </c>
      <c r="AV170" s="5">
        <f t="shared" si="317"/>
        <v>8.9179112165241797E-5</v>
      </c>
      <c r="AW170" s="5">
        <f t="shared" si="318"/>
        <v>3.2286997377976613E-7</v>
      </c>
      <c r="AX170" s="5">
        <f t="shared" si="319"/>
        <v>3.8318409602728368E-6</v>
      </c>
      <c r="AY170" s="5">
        <f t="shared" si="320"/>
        <v>7.5956729238894974E-6</v>
      </c>
      <c r="AZ170" s="5">
        <f t="shared" si="321"/>
        <v>7.5282674522326813E-6</v>
      </c>
      <c r="BA170" s="5">
        <f t="shared" si="322"/>
        <v>4.9743067665183775E-6</v>
      </c>
      <c r="BB170" s="5">
        <f t="shared" si="323"/>
        <v>2.4650819027516288E-6</v>
      </c>
      <c r="BC170" s="5">
        <f t="shared" si="324"/>
        <v>9.7728251553359639E-7</v>
      </c>
      <c r="BD170" s="5">
        <f t="shared" si="325"/>
        <v>6.5422244084464946E-3</v>
      </c>
      <c r="BE170" s="5">
        <f t="shared" si="326"/>
        <v>3.751151085785478E-3</v>
      </c>
      <c r="BF170" s="5">
        <f t="shared" si="327"/>
        <v>1.0754090344426814E-3</v>
      </c>
      <c r="BG170" s="5">
        <f t="shared" si="328"/>
        <v>2.0553772516092837E-4</v>
      </c>
      <c r="BH170" s="5">
        <f t="shared" si="329"/>
        <v>2.9462573154471424E-5</v>
      </c>
      <c r="BI170" s="5">
        <f t="shared" si="330"/>
        <v>3.378623427705781E-6</v>
      </c>
      <c r="BJ170" s="8">
        <f t="shared" si="331"/>
        <v>9.7135862193762107E-2</v>
      </c>
      <c r="BK170" s="8">
        <f t="shared" si="332"/>
        <v>0.19437557456859084</v>
      </c>
      <c r="BL170" s="8">
        <f t="shared" si="333"/>
        <v>0.60337634311853194</v>
      </c>
      <c r="BM170" s="8">
        <f t="shared" si="334"/>
        <v>0.46604821252336764</v>
      </c>
      <c r="BN170" s="8">
        <f t="shared" si="335"/>
        <v>0.52962528797555053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1.3612903225806501</v>
      </c>
      <c r="F171">
        <f>VLOOKUP(B171,home!$B$2:$E$405,3,FALSE)</f>
        <v>1.38</v>
      </c>
      <c r="G171">
        <f>VLOOKUP(C171,away!$B$2:$E$405,4,FALSE)</f>
        <v>0.88</v>
      </c>
      <c r="H171">
        <f>VLOOKUP(A171,away!$A$2:$E$405,3,FALSE)</f>
        <v>1.32903225806452</v>
      </c>
      <c r="I171">
        <f>VLOOKUP(C171,away!$B$2:$E$405,3,FALSE)</f>
        <v>0.73</v>
      </c>
      <c r="J171">
        <f>VLOOKUP(B171,home!$B$2:$E$405,4,FALSE)</f>
        <v>1.41</v>
      </c>
      <c r="K171" s="3">
        <f t="shared" si="280"/>
        <v>1.6531509677419414</v>
      </c>
      <c r="L171" s="3">
        <f t="shared" si="281"/>
        <v>1.3679729032258103</v>
      </c>
      <c r="M171" s="5">
        <f t="shared" si="282"/>
        <v>4.8746402898028979E-2</v>
      </c>
      <c r="N171" s="5">
        <f t="shared" si="283"/>
        <v>8.0585163124815173E-2</v>
      </c>
      <c r="O171" s="5">
        <f t="shared" si="284"/>
        <v>6.668375829423176E-2</v>
      </c>
      <c r="P171" s="5">
        <f t="shared" si="285"/>
        <v>0.11023831955677894</v>
      </c>
      <c r="Q171" s="5">
        <f t="shared" si="286"/>
        <v>6.6609720202715217E-2</v>
      </c>
      <c r="R171" s="5">
        <f t="shared" si="287"/>
        <v>4.5610787215884227E-2</v>
      </c>
      <c r="S171" s="5">
        <f t="shared" si="288"/>
        <v>6.2325045419884158E-2</v>
      </c>
      <c r="T171" s="5">
        <f t="shared" si="289"/>
        <v>9.1120292328767269E-2</v>
      </c>
      <c r="U171" s="5">
        <f t="shared" si="290"/>
        <v>7.5401517025410772E-2</v>
      </c>
      <c r="V171" s="5">
        <f t="shared" si="291"/>
        <v>1.5660661584861173E-2</v>
      </c>
      <c r="W171" s="5">
        <f t="shared" si="292"/>
        <v>3.6705307804712851E-2</v>
      </c>
      <c r="X171" s="5">
        <f t="shared" si="293"/>
        <v>5.0211866481410045E-2</v>
      </c>
      <c r="Y171" s="5">
        <f t="shared" si="294"/>
        <v>3.4344236383480636E-2</v>
      </c>
      <c r="Z171" s="5">
        <f t="shared" si="295"/>
        <v>2.0798107002042612E-2</v>
      </c>
      <c r="AA171" s="5">
        <f t="shared" si="296"/>
        <v>3.4382410717627189E-2</v>
      </c>
      <c r="AB171" s="5">
        <f t="shared" si="297"/>
        <v>2.8419657775573148E-2</v>
      </c>
      <c r="AC171" s="5">
        <f t="shared" si="298"/>
        <v>2.2135030915433757E-3</v>
      </c>
      <c r="AD171" s="5">
        <f t="shared" si="299"/>
        <v>1.5169853779656732E-2</v>
      </c>
      <c r="AE171" s="5">
        <f t="shared" si="300"/>
        <v>2.0751948916468057E-2</v>
      </c>
      <c r="AF171" s="5">
        <f t="shared" si="301"/>
        <v>1.4194051903427261E-2</v>
      </c>
      <c r="AG171" s="5">
        <f t="shared" si="302"/>
        <v>6.4723594636230779E-3</v>
      </c>
      <c r="AH171" s="5">
        <f t="shared" si="303"/>
        <v>7.1128117042963158E-3</v>
      </c>
      <c r="AI171" s="5">
        <f t="shared" si="304"/>
        <v>1.175855155232366E-2</v>
      </c>
      <c r="AJ171" s="5">
        <f t="shared" si="305"/>
        <v>9.7193304389836845E-3</v>
      </c>
      <c r="AK171" s="5">
        <f t="shared" si="306"/>
        <v>5.3558401736698603E-3</v>
      </c>
      <c r="AL171" s="5">
        <f t="shared" si="307"/>
        <v>2.0023045528583434E-4</v>
      </c>
      <c r="AM171" s="5">
        <f t="shared" si="308"/>
        <v>5.0156116912686505E-3</v>
      </c>
      <c r="AN171" s="5">
        <f t="shared" si="309"/>
        <v>6.8612208867580944E-3</v>
      </c>
      <c r="AO171" s="5">
        <f t="shared" si="310"/>
        <v>4.6929821280660205E-3</v>
      </c>
      <c r="AP171" s="5">
        <f t="shared" si="311"/>
        <v>2.1399574621724388E-3</v>
      </c>
      <c r="AQ171" s="5">
        <f t="shared" si="312"/>
        <v>7.318509555769415E-4</v>
      </c>
      <c r="AR171" s="5">
        <f t="shared" si="313"/>
        <v>1.94602673544495E-3</v>
      </c>
      <c r="AS171" s="5">
        <f t="shared" si="314"/>
        <v>3.2170759809525096E-3</v>
      </c>
      <c r="AT171" s="5">
        <f t="shared" si="315"/>
        <v>2.6591561356054988E-3</v>
      </c>
      <c r="AU171" s="5">
        <f t="shared" si="316"/>
        <v>1.4653288463177165E-3</v>
      </c>
      <c r="AV171" s="5">
        <f t="shared" si="317"/>
        <v>6.056024500875793E-4</v>
      </c>
      <c r="AW171" s="5">
        <f t="shared" si="318"/>
        <v>1.2578175347039955E-5</v>
      </c>
      <c r="AX171" s="5">
        <f t="shared" si="319"/>
        <v>1.3819272202064271E-3</v>
      </c>
      <c r="AY171" s="5">
        <f t="shared" si="320"/>
        <v>1.8904389914725602E-3</v>
      </c>
      <c r="AZ171" s="5">
        <f t="shared" si="321"/>
        <v>1.2930346577679959E-3</v>
      </c>
      <c r="BA171" s="5">
        <f t="shared" si="322"/>
        <v>5.896121249194926E-4</v>
      </c>
      <c r="BB171" s="5">
        <f t="shared" si="323"/>
        <v>2.0164335257581416E-4</v>
      </c>
      <c r="BC171" s="5">
        <f t="shared" si="324"/>
        <v>5.516852848786441E-5</v>
      </c>
      <c r="BD171" s="5">
        <f t="shared" si="325"/>
        <v>4.4368530717361253E-4</v>
      </c>
      <c r="BE171" s="5">
        <f t="shared" si="326"/>
        <v>7.3347879492693805E-4</v>
      </c>
      <c r="BF171" s="5">
        <f t="shared" si="327"/>
        <v>6.0627558982583041E-4</v>
      </c>
      <c r="BG171" s="5">
        <f t="shared" si="328"/>
        <v>3.3408835934629579E-4</v>
      </c>
      <c r="BH171" s="5">
        <f t="shared" si="329"/>
        <v>1.3807462364116168E-4</v>
      </c>
      <c r="BI171" s="5">
        <f t="shared" si="330"/>
        <v>4.5651639538598119E-5</v>
      </c>
      <c r="BJ171" s="8">
        <f t="shared" si="331"/>
        <v>0.44101824838834852</v>
      </c>
      <c r="BK171" s="8">
        <f t="shared" si="332"/>
        <v>0.24127460199785505</v>
      </c>
      <c r="BL171" s="8">
        <f t="shared" si="333"/>
        <v>0.29663910936086135</v>
      </c>
      <c r="BM171" s="8">
        <f t="shared" si="334"/>
        <v>0.57937805464052783</v>
      </c>
      <c r="BN171" s="8">
        <f t="shared" si="335"/>
        <v>0.4184741512924543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1.3192182410423501</v>
      </c>
      <c r="F172">
        <f>VLOOKUP(B172,home!$B$2:$E$405,3,FALSE)</f>
        <v>1.21</v>
      </c>
      <c r="G172">
        <f>VLOOKUP(C172,away!$B$2:$E$405,4,FALSE)</f>
        <v>0.81</v>
      </c>
      <c r="H172">
        <f>VLOOKUP(A172,away!$A$2:$E$405,3,FALSE)</f>
        <v>1.0293159609120499</v>
      </c>
      <c r="I172">
        <f>VLOOKUP(C172,away!$B$2:$E$405,3,FALSE)</f>
        <v>1.01</v>
      </c>
      <c r="J172">
        <f>VLOOKUP(B172,home!$B$2:$E$405,4,FALSE)</f>
        <v>0.97</v>
      </c>
      <c r="K172" s="3">
        <f t="shared" si="280"/>
        <v>1.2929657980456073</v>
      </c>
      <c r="L172" s="3">
        <f t="shared" si="281"/>
        <v>1.0084208469055354</v>
      </c>
      <c r="M172" s="5">
        <f t="shared" si="282"/>
        <v>0.10011991664687289</v>
      </c>
      <c r="N172" s="5">
        <f t="shared" si="283"/>
        <v>0.12945162792758369</v>
      </c>
      <c r="O172" s="5">
        <f t="shared" si="284"/>
        <v>0.10096301113715114</v>
      </c>
      <c r="P172" s="5">
        <f t="shared" si="285"/>
        <v>0.13054172026803418</v>
      </c>
      <c r="Q172" s="5">
        <f t="shared" si="286"/>
        <v>8.3688263705845645E-2</v>
      </c>
      <c r="R172" s="5">
        <f t="shared" si="287"/>
        <v>5.0906602598529478E-2</v>
      </c>
      <c r="S172" s="5">
        <f t="shared" si="288"/>
        <v>4.2551825104495698E-2</v>
      </c>
      <c r="T172" s="5">
        <f t="shared" si="289"/>
        <v>8.4392989762302639E-2</v>
      </c>
      <c r="U172" s="5">
        <f t="shared" si="290"/>
        <v>6.5820496054598263E-2</v>
      </c>
      <c r="V172" s="5">
        <f t="shared" si="291"/>
        <v>6.1645947909504933E-3</v>
      </c>
      <c r="W172" s="5">
        <f t="shared" si="292"/>
        <v>3.6068687556493319E-2</v>
      </c>
      <c r="X172" s="5">
        <f t="shared" si="293"/>
        <v>3.6372416452490126E-2</v>
      </c>
      <c r="Y172" s="5">
        <f t="shared" si="294"/>
        <v>1.8339351501510462E-2</v>
      </c>
      <c r="Z172" s="5">
        <f t="shared" si="295"/>
        <v>1.7111759768497541E-2</v>
      </c>
      <c r="AA172" s="5">
        <f t="shared" si="296"/>
        <v>2.2124920125040141E-2</v>
      </c>
      <c r="AB172" s="5">
        <f t="shared" si="297"/>
        <v>1.4303382503083923E-2</v>
      </c>
      <c r="AC172" s="5">
        <f t="shared" si="298"/>
        <v>5.0235809449656059E-4</v>
      </c>
      <c r="AD172" s="5">
        <f t="shared" si="299"/>
        <v>1.1658894847734769E-2</v>
      </c>
      <c r="AE172" s="5">
        <f t="shared" si="300"/>
        <v>1.1757072616335277E-2</v>
      </c>
      <c r="AF172" s="5">
        <f t="shared" si="301"/>
        <v>5.9280385624473492E-3</v>
      </c>
      <c r="AG172" s="5">
        <f t="shared" si="302"/>
        <v>1.9926525558772758E-3</v>
      </c>
      <c r="AH172" s="5">
        <f t="shared" si="303"/>
        <v>4.3139638194480898E-3</v>
      </c>
      <c r="AI172" s="5">
        <f t="shared" si="304"/>
        <v>5.5778076725525759E-3</v>
      </c>
      <c r="AJ172" s="5">
        <f t="shared" si="305"/>
        <v>3.6059572743434268E-3</v>
      </c>
      <c r="AK172" s="5">
        <f t="shared" si="306"/>
        <v>1.5541264749799372E-3</v>
      </c>
      <c r="AL172" s="5">
        <f t="shared" si="307"/>
        <v>2.6200057707779131E-5</v>
      </c>
      <c r="AM172" s="5">
        <f t="shared" si="308"/>
        <v>3.0149104562262386E-3</v>
      </c>
      <c r="AN172" s="5">
        <f t="shared" si="309"/>
        <v>3.0402985556120168E-3</v>
      </c>
      <c r="AO172" s="5">
        <f t="shared" si="310"/>
        <v>1.5329502221479729E-3</v>
      </c>
      <c r="AP172" s="5">
        <f t="shared" si="311"/>
        <v>5.1528632042749584E-4</v>
      </c>
      <c r="AQ172" s="5">
        <f t="shared" si="312"/>
        <v>1.2990636691108309E-4</v>
      </c>
      <c r="AR172" s="5">
        <f t="shared" si="313"/>
        <v>8.7005820966553629E-4</v>
      </c>
      <c r="AS172" s="5">
        <f t="shared" si="314"/>
        <v>1.1249555074063324E-3</v>
      </c>
      <c r="AT172" s="5">
        <f t="shared" si="315"/>
        <v>7.2726449769971503E-4</v>
      </c>
      <c r="AU172" s="5">
        <f t="shared" si="316"/>
        <v>3.1344270721951655E-4</v>
      </c>
      <c r="AV172" s="5">
        <f t="shared" si="317"/>
        <v>1.0131767502041453E-4</v>
      </c>
      <c r="AW172" s="5">
        <f t="shared" si="318"/>
        <v>9.4891781299242886E-7</v>
      </c>
      <c r="AX172" s="5">
        <f t="shared" si="319"/>
        <v>6.49696017345101E-4</v>
      </c>
      <c r="AY172" s="5">
        <f t="shared" si="320"/>
        <v>6.5516700804230002E-4</v>
      </c>
      <c r="AZ172" s="5">
        <f t="shared" si="321"/>
        <v>3.3034203455729091E-4</v>
      </c>
      <c r="BA172" s="5">
        <f t="shared" si="322"/>
        <v>1.1104126475225365E-4</v>
      </c>
      <c r="BB172" s="5">
        <f t="shared" si="323"/>
        <v>2.799408156073235E-5</v>
      </c>
      <c r="BC172" s="5">
        <f t="shared" si="324"/>
        <v>5.6459630871632701E-6</v>
      </c>
      <c r="BD172" s="5">
        <f t="shared" si="325"/>
        <v>1.4623080610800558E-4</v>
      </c>
      <c r="BE172" s="5">
        <f t="shared" si="326"/>
        <v>1.8907143091828992E-4</v>
      </c>
      <c r="BF172" s="5">
        <f t="shared" si="327"/>
        <v>1.2223144678244583E-4</v>
      </c>
      <c r="BG172" s="5">
        <f t="shared" si="328"/>
        <v>5.2680360045111418E-5</v>
      </c>
      <c r="BH172" s="5">
        <f t="shared" si="329"/>
        <v>1.7028475941764363E-5</v>
      </c>
      <c r="BI172" s="5">
        <f t="shared" si="330"/>
        <v>4.403447397108753E-6</v>
      </c>
      <c r="BJ172" s="8">
        <f t="shared" si="331"/>
        <v>0.42966323377929022</v>
      </c>
      <c r="BK172" s="8">
        <f t="shared" si="332"/>
        <v>0.28056178197059989</v>
      </c>
      <c r="BL172" s="8">
        <f t="shared" si="333"/>
        <v>0.27283895222393117</v>
      </c>
      <c r="BM172" s="8">
        <f t="shared" si="334"/>
        <v>0.4038503673680725</v>
      </c>
      <c r="BN172" s="8">
        <f t="shared" si="335"/>
        <v>0.59567114228401707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1.3192182410423501</v>
      </c>
      <c r="F173">
        <f>VLOOKUP(B173,home!$B$2:$E$405,3,FALSE)</f>
        <v>0.91</v>
      </c>
      <c r="G173">
        <f>VLOOKUP(C173,away!$B$2:$E$405,4,FALSE)</f>
        <v>1.1599999999999999</v>
      </c>
      <c r="H173">
        <f>VLOOKUP(A173,away!$A$2:$E$405,3,FALSE)</f>
        <v>1.0293159609120499</v>
      </c>
      <c r="I173">
        <f>VLOOKUP(C173,away!$B$2:$E$405,3,FALSE)</f>
        <v>0.4</v>
      </c>
      <c r="J173">
        <f>VLOOKUP(B173,home!$B$2:$E$405,4,FALSE)</f>
        <v>1.68</v>
      </c>
      <c r="K173" s="3">
        <f t="shared" si="280"/>
        <v>1.3925667752443047</v>
      </c>
      <c r="L173" s="3">
        <f t="shared" si="281"/>
        <v>0.69170032573289764</v>
      </c>
      <c r="M173" s="5">
        <f t="shared" si="282"/>
        <v>0.12439825812605719</v>
      </c>
      <c r="N173" s="5">
        <f t="shared" si="283"/>
        <v>0.17323288116461205</v>
      </c>
      <c r="O173" s="5">
        <f t="shared" si="284"/>
        <v>8.6046315666398837E-2</v>
      </c>
      <c r="P173" s="5">
        <f t="shared" si="285"/>
        <v>0.11982524032921051</v>
      </c>
      <c r="Q173" s="5">
        <f t="shared" si="286"/>
        <v>0.12061917734484187</v>
      </c>
      <c r="R173" s="5">
        <f t="shared" si="287"/>
        <v>2.9759132287281897E-2</v>
      </c>
      <c r="S173" s="5">
        <f t="shared" si="288"/>
        <v>2.8855082933322701E-2</v>
      </c>
      <c r="T173" s="5">
        <f t="shared" si="289"/>
        <v>8.3432324259061275E-2</v>
      </c>
      <c r="U173" s="5">
        <f t="shared" si="290"/>
        <v>4.1441578883368815E-2</v>
      </c>
      <c r="V173" s="5">
        <f t="shared" si="291"/>
        <v>3.0882597904948301E-3</v>
      </c>
      <c r="W173" s="5">
        <f t="shared" si="292"/>
        <v>5.5990086275909089E-2</v>
      </c>
      <c r="X173" s="5">
        <f t="shared" si="293"/>
        <v>3.8728360914859358E-2</v>
      </c>
      <c r="Y173" s="5">
        <f t="shared" si="294"/>
        <v>1.3394209929954716E-2</v>
      </c>
      <c r="Z173" s="5">
        <f t="shared" si="295"/>
        <v>6.8614671655470938E-3</v>
      </c>
      <c r="AA173" s="5">
        <f t="shared" si="296"/>
        <v>9.5550512041705938E-3</v>
      </c>
      <c r="AB173" s="5">
        <f t="shared" si="297"/>
        <v>6.65302342134303E-3</v>
      </c>
      <c r="AC173" s="5">
        <f t="shared" si="298"/>
        <v>1.859207461832456E-4</v>
      </c>
      <c r="AD173" s="5">
        <f t="shared" si="299"/>
        <v>1.9492483472723303E-2</v>
      </c>
      <c r="AE173" s="5">
        <f t="shared" si="300"/>
        <v>1.3482957167425834E-2</v>
      </c>
      <c r="AF173" s="5">
        <f t="shared" si="301"/>
        <v>4.663082932275576E-3</v>
      </c>
      <c r="AG173" s="5">
        <f t="shared" si="302"/>
        <v>1.0751519943915106E-3</v>
      </c>
      <c r="AH173" s="5">
        <f t="shared" si="303"/>
        <v>1.1865197683536266E-3</v>
      </c>
      <c r="AI173" s="5">
        <f t="shared" si="304"/>
        <v>1.6523080075798288E-3</v>
      </c>
      <c r="AJ173" s="5">
        <f t="shared" si="305"/>
        <v>1.1504746169128926E-3</v>
      </c>
      <c r="AK173" s="5">
        <f t="shared" si="306"/>
        <v>5.3403757575827104E-4</v>
      </c>
      <c r="AL173" s="5">
        <f t="shared" si="307"/>
        <v>7.1634437424416196E-6</v>
      </c>
      <c r="AM173" s="5">
        <f t="shared" si="308"/>
        <v>5.4289169702226346E-3</v>
      </c>
      <c r="AN173" s="5">
        <f t="shared" si="309"/>
        <v>3.7551836366798521E-3</v>
      </c>
      <c r="AO173" s="5">
        <f t="shared" si="310"/>
        <v>1.29873087233915E-3</v>
      </c>
      <c r="AP173" s="5">
        <f t="shared" si="311"/>
        <v>2.9944418914545348E-4</v>
      </c>
      <c r="AQ173" s="5">
        <f t="shared" si="312"/>
        <v>5.1781410792683396E-5</v>
      </c>
      <c r="AR173" s="5">
        <f t="shared" si="313"/>
        <v>1.6414322205174521E-4</v>
      </c>
      <c r="AS173" s="5">
        <f t="shared" si="314"/>
        <v>2.2858039741080862E-4</v>
      </c>
      <c r="AT173" s="5">
        <f t="shared" si="315"/>
        <v>1.5915673345321576E-4</v>
      </c>
      <c r="AU173" s="5">
        <f t="shared" si="316"/>
        <v>7.387879302112064E-5</v>
      </c>
      <c r="AV173" s="5">
        <f t="shared" si="317"/>
        <v>2.5720288139090883E-5</v>
      </c>
      <c r="AW173" s="5">
        <f t="shared" si="318"/>
        <v>1.9166965593526701E-7</v>
      </c>
      <c r="AX173" s="5">
        <f t="shared" si="319"/>
        <v>1.2600215663820015E-3</v>
      </c>
      <c r="AY173" s="5">
        <f t="shared" si="320"/>
        <v>8.7155732789690626E-4</v>
      </c>
      <c r="AZ173" s="5">
        <f t="shared" si="321"/>
        <v>3.0142824380059187E-4</v>
      </c>
      <c r="BA173" s="5">
        <f t="shared" si="322"/>
        <v>6.9499338140654901E-5</v>
      </c>
      <c r="BB173" s="5">
        <f t="shared" si="323"/>
        <v>1.2018178707527948E-5</v>
      </c>
      <c r="BC173" s="5">
        <f t="shared" si="324"/>
        <v>1.6625956253426518E-6</v>
      </c>
      <c r="BD173" s="5">
        <f t="shared" si="325"/>
        <v>1.8922986693339903E-5</v>
      </c>
      <c r="BE173" s="5">
        <f t="shared" si="326"/>
        <v>2.6351522557535233E-5</v>
      </c>
      <c r="BF173" s="5">
        <f t="shared" si="327"/>
        <v>1.8348127395362202E-5</v>
      </c>
      <c r="BG173" s="5">
        <f t="shared" si="328"/>
        <v>8.5169975329104044E-6</v>
      </c>
      <c r="BH173" s="5">
        <f t="shared" si="329"/>
        <v>2.965121947292189E-6</v>
      </c>
      <c r="BI173" s="5">
        <f t="shared" si="330"/>
        <v>8.2582606166935856E-7</v>
      </c>
      <c r="BJ173" s="8">
        <f t="shared" si="331"/>
        <v>0.53746095978578745</v>
      </c>
      <c r="BK173" s="8">
        <f t="shared" si="332"/>
        <v>0.27723148269690784</v>
      </c>
      <c r="BL173" s="8">
        <f t="shared" si="333"/>
        <v>0.17870585144743187</v>
      </c>
      <c r="BM173" s="8">
        <f t="shared" si="334"/>
        <v>0.34550739051903084</v>
      </c>
      <c r="BN173" s="8">
        <f t="shared" si="335"/>
        <v>0.65388100491840229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1.3192182410423501</v>
      </c>
      <c r="F174">
        <f>VLOOKUP(B174,home!$B$2:$E$405,3,FALSE)</f>
        <v>1.41</v>
      </c>
      <c r="G174">
        <f>VLOOKUP(C174,away!$B$2:$E$405,4,FALSE)</f>
        <v>1.1100000000000001</v>
      </c>
      <c r="H174">
        <f>VLOOKUP(A174,away!$A$2:$E$405,3,FALSE)</f>
        <v>1.0293159609120499</v>
      </c>
      <c r="I174">
        <f>VLOOKUP(C174,away!$B$2:$E$405,3,FALSE)</f>
        <v>0.81</v>
      </c>
      <c r="J174">
        <f>VLOOKUP(B174,home!$B$2:$E$405,4,FALSE)</f>
        <v>0.71</v>
      </c>
      <c r="K174" s="3">
        <f t="shared" si="280"/>
        <v>2.0647084690553821</v>
      </c>
      <c r="L174" s="3">
        <f t="shared" si="281"/>
        <v>0.59195960912051993</v>
      </c>
      <c r="M174" s="5">
        <f t="shared" si="282"/>
        <v>7.0181672455026586E-2</v>
      </c>
      <c r="N174" s="5">
        <f t="shared" si="283"/>
        <v>0.14490469349036425</v>
      </c>
      <c r="O174" s="5">
        <f t="shared" si="284"/>
        <v>4.15447153939019E-2</v>
      </c>
      <c r="P174" s="5">
        <f t="shared" si="285"/>
        <v>8.5777725718284764E-2</v>
      </c>
      <c r="Q174" s="5">
        <f t="shared" si="286"/>
        <v>0.1495929739277147</v>
      </c>
      <c r="R174" s="5">
        <f t="shared" si="287"/>
        <v>1.2296396742798707E-2</v>
      </c>
      <c r="S174" s="5">
        <f t="shared" si="288"/>
        <v>2.6209899151791678E-2</v>
      </c>
      <c r="T174" s="5">
        <f t="shared" si="289"/>
        <v>8.8552998373426117E-2</v>
      </c>
      <c r="U174" s="5">
        <f t="shared" si="290"/>
        <v>2.5388474493721509E-2</v>
      </c>
      <c r="V174" s="5">
        <f t="shared" si="291"/>
        <v>3.559374251141622E-3</v>
      </c>
      <c r="W174" s="5">
        <f t="shared" si="292"/>
        <v>0.10295529339324451</v>
      </c>
      <c r="X174" s="5">
        <f t="shared" si="293"/>
        <v>6.0945375233953464E-2</v>
      </c>
      <c r="Y174" s="5">
        <f t="shared" si="294"/>
        <v>1.8038600250597253E-2</v>
      </c>
      <c r="Z174" s="5">
        <f t="shared" si="295"/>
        <v>2.4263234031526529E-3</v>
      </c>
      <c r="AA174" s="5">
        <f t="shared" si="296"/>
        <v>5.0096504791565591E-3</v>
      </c>
      <c r="AB174" s="5">
        <f t="shared" si="297"/>
        <v>5.1717338856609512E-3</v>
      </c>
      <c r="AC174" s="5">
        <f t="shared" si="298"/>
        <v>2.7189704373923392E-4</v>
      </c>
      <c r="AD174" s="5">
        <f t="shared" si="299"/>
        <v>5.3143166550778401E-2</v>
      </c>
      <c r="AE174" s="5">
        <f t="shared" si="300"/>
        <v>3.1458608098825468E-2</v>
      </c>
      <c r="AF174" s="5">
        <f t="shared" si="301"/>
        <v>9.3111126768281732E-3</v>
      </c>
      <c r="AG174" s="5">
        <f t="shared" si="302"/>
        <v>1.8372675402174418E-3</v>
      </c>
      <c r="AH174" s="5">
        <f t="shared" si="303"/>
        <v>3.5907136333255347E-4</v>
      </c>
      <c r="AI174" s="5">
        <f t="shared" si="304"/>
        <v>7.4137768486798544E-4</v>
      </c>
      <c r="AJ174" s="5">
        <f t="shared" si="305"/>
        <v>7.6536439235780091E-4</v>
      </c>
      <c r="AK174" s="5">
        <f t="shared" si="306"/>
        <v>5.2675144760485932E-4</v>
      </c>
      <c r="AL174" s="5">
        <f t="shared" si="307"/>
        <v>1.3292763894403917E-5</v>
      </c>
      <c r="AM174" s="5">
        <f t="shared" si="308"/>
        <v>2.1945029209962566E-2</v>
      </c>
      <c r="AN174" s="5">
        <f t="shared" si="309"/>
        <v>1.2990570913267833E-2</v>
      </c>
      <c r="AO174" s="5">
        <f t="shared" si="310"/>
        <v>3.8449466400352107E-3</v>
      </c>
      <c r="AP174" s="5">
        <f t="shared" si="311"/>
        <v>7.5868437004150018E-4</v>
      </c>
      <c r="AQ174" s="5">
        <f t="shared" si="312"/>
        <v>1.1227762578390356E-4</v>
      </c>
      <c r="AR174" s="5">
        <f t="shared" si="313"/>
        <v>4.2511148776942121E-5</v>
      </c>
      <c r="AS174" s="5">
        <f t="shared" si="314"/>
        <v>8.7773128909025762E-5</v>
      </c>
      <c r="AT174" s="5">
        <f t="shared" si="315"/>
        <v>9.0612961306977657E-5</v>
      </c>
      <c r="AU174" s="5">
        <f t="shared" si="316"/>
        <v>6.2363116205568143E-5</v>
      </c>
      <c r="AV174" s="5">
        <f t="shared" si="317"/>
        <v>3.2190413546580378E-5</v>
      </c>
      <c r="AW174" s="5">
        <f t="shared" si="318"/>
        <v>4.5129820281101617E-7</v>
      </c>
      <c r="AX174" s="5">
        <f t="shared" si="319"/>
        <v>7.5516812772462331E-3</v>
      </c>
      <c r="AY174" s="5">
        <f t="shared" si="320"/>
        <v>4.4702902970814289E-3</v>
      </c>
      <c r="AZ174" s="5">
        <f t="shared" si="321"/>
        <v>1.3231156484577876E-3</v>
      </c>
      <c r="BA174" s="5">
        <f t="shared" si="322"/>
        <v>2.6107700736077184E-4</v>
      </c>
      <c r="BB174" s="5">
        <f t="shared" si="323"/>
        <v>3.8636760806909389E-5</v>
      </c>
      <c r="BC174" s="5">
        <f t="shared" si="324"/>
        <v>4.5742803649882231E-6</v>
      </c>
      <c r="BD174" s="5">
        <f t="shared" si="325"/>
        <v>4.1941471688771537E-6</v>
      </c>
      <c r="BE174" s="5">
        <f t="shared" si="326"/>
        <v>8.6596911800453146E-6</v>
      </c>
      <c r="BF174" s="5">
        <f t="shared" si="327"/>
        <v>8.9398688594218795E-6</v>
      </c>
      <c r="BG174" s="5">
        <f t="shared" si="328"/>
        <v>6.1527409820976114E-6</v>
      </c>
      <c r="BH174" s="5">
        <f t="shared" si="329"/>
        <v>3.1759041034102673E-6</v>
      </c>
      <c r="BI174" s="5">
        <f t="shared" si="330"/>
        <v>1.3114632198437835E-6</v>
      </c>
      <c r="BJ174" s="8">
        <f t="shared" si="331"/>
        <v>0.71404097356635887</v>
      </c>
      <c r="BK174" s="8">
        <f t="shared" si="332"/>
        <v>0.19048415168095967</v>
      </c>
      <c r="BL174" s="8">
        <f t="shared" si="333"/>
        <v>9.2151420467661629E-2</v>
      </c>
      <c r="BM174" s="8">
        <f t="shared" si="334"/>
        <v>0.4903348523911632</v>
      </c>
      <c r="BN174" s="8">
        <f t="shared" si="335"/>
        <v>0.50429817772809094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1.3192182410423501</v>
      </c>
      <c r="F175">
        <f>VLOOKUP(B175,home!$B$2:$E$405,3,FALSE)</f>
        <v>0.51</v>
      </c>
      <c r="G175">
        <f>VLOOKUP(C175,away!$B$2:$E$405,4,FALSE)</f>
        <v>1.1599999999999999</v>
      </c>
      <c r="H175">
        <f>VLOOKUP(A175,away!$A$2:$E$405,3,FALSE)</f>
        <v>1.0293159609120499</v>
      </c>
      <c r="I175">
        <f>VLOOKUP(C175,away!$B$2:$E$405,3,FALSE)</f>
        <v>0.61</v>
      </c>
      <c r="J175">
        <f>VLOOKUP(B175,home!$B$2:$E$405,4,FALSE)</f>
        <v>0.97</v>
      </c>
      <c r="K175" s="3">
        <f t="shared" si="280"/>
        <v>0.78044951140065433</v>
      </c>
      <c r="L175" s="3">
        <f t="shared" si="281"/>
        <v>0.60904625407165991</v>
      </c>
      <c r="M175" s="5">
        <f t="shared" si="282"/>
        <v>0.24920092866958438</v>
      </c>
      <c r="N175" s="5">
        <f t="shared" si="283"/>
        <v>0.19448874302076641</v>
      </c>
      <c r="O175" s="5">
        <f t="shared" si="284"/>
        <v>0.15177489211738929</v>
      </c>
      <c r="P175" s="5">
        <f t="shared" si="285"/>
        <v>0.11845264039590347</v>
      </c>
      <c r="Q175" s="5">
        <f t="shared" si="286"/>
        <v>7.5894322231742278E-2</v>
      </c>
      <c r="R175" s="5">
        <f t="shared" si="287"/>
        <v>4.6218964753113115E-2</v>
      </c>
      <c r="S175" s="5">
        <f t="shared" si="288"/>
        <v>1.4076018989645268E-2</v>
      </c>
      <c r="T175" s="5">
        <f t="shared" si="289"/>
        <v>4.6223152660550139E-2</v>
      </c>
      <c r="U175" s="5">
        <f t="shared" si="290"/>
        <v>3.6071568459011195E-2</v>
      </c>
      <c r="V175" s="5">
        <f t="shared" si="291"/>
        <v>7.4341689053347021E-4</v>
      </c>
      <c r="W175" s="5">
        <f t="shared" si="292"/>
        <v>1.9743895567949026E-2</v>
      </c>
      <c r="X175" s="5">
        <f t="shared" si="293"/>
        <v>1.2024945636441402E-2</v>
      </c>
      <c r="Y175" s="5">
        <f t="shared" si="294"/>
        <v>3.6618740476449937E-3</v>
      </c>
      <c r="Z175" s="5">
        <f t="shared" si="295"/>
        <v>9.3831624499845414E-3</v>
      </c>
      <c r="AA175" s="5">
        <f t="shared" si="296"/>
        <v>7.323084549483402E-3</v>
      </c>
      <c r="AB175" s="5">
        <f t="shared" si="297"/>
        <v>2.8576488792950005E-3</v>
      </c>
      <c r="AC175" s="5">
        <f t="shared" si="298"/>
        <v>2.208551500708899E-5</v>
      </c>
      <c r="AD175" s="5">
        <f t="shared" si="299"/>
        <v>3.8522784122878404E-3</v>
      </c>
      <c r="AE175" s="5">
        <f t="shared" si="300"/>
        <v>2.3462157366450306E-3</v>
      </c>
      <c r="AF175" s="5">
        <f t="shared" si="301"/>
        <v>7.1447695282381791E-4</v>
      </c>
      <c r="AG175" s="5">
        <f t="shared" si="302"/>
        <v>1.4504983724596013E-4</v>
      </c>
      <c r="AH175" s="5">
        <f t="shared" si="303"/>
        <v>1.4286949853772361E-3</v>
      </c>
      <c r="AI175" s="5">
        <f t="shared" si="304"/>
        <v>1.1150243032782288E-3</v>
      </c>
      <c r="AJ175" s="5">
        <f t="shared" si="305"/>
        <v>4.3511008634667428E-4</v>
      </c>
      <c r="AK175" s="5">
        <f t="shared" si="306"/>
        <v>1.1319381809825282E-4</v>
      </c>
      <c r="AL175" s="5">
        <f t="shared" si="307"/>
        <v>4.1991618266587043E-7</v>
      </c>
      <c r="AM175" s="5">
        <f t="shared" si="308"/>
        <v>6.013017609298668E-4</v>
      </c>
      <c r="AN175" s="5">
        <f t="shared" si="309"/>
        <v>3.6622058506102816E-4</v>
      </c>
      <c r="AO175" s="5">
        <f t="shared" si="310"/>
        <v>1.1152263774767544E-4</v>
      </c>
      <c r="AP175" s="5">
        <f t="shared" si="311"/>
        <v>2.2640814921470809E-5</v>
      </c>
      <c r="AQ175" s="5">
        <f t="shared" si="312"/>
        <v>3.4473258792628847E-6</v>
      </c>
      <c r="AR175" s="5">
        <f t="shared" si="313"/>
        <v>1.7402826581099418E-4</v>
      </c>
      <c r="AS175" s="5">
        <f t="shared" si="314"/>
        <v>1.358202750220936E-4</v>
      </c>
      <c r="AT175" s="5">
        <f t="shared" si="315"/>
        <v>5.3000433639647716E-5</v>
      </c>
      <c r="AU175" s="5">
        <f t="shared" si="316"/>
        <v>1.3788054179361954E-5</v>
      </c>
      <c r="AV175" s="5">
        <f t="shared" si="317"/>
        <v>2.6902200368621969E-6</v>
      </c>
      <c r="AW175" s="5">
        <f t="shared" si="318"/>
        <v>5.5444082419856995E-9</v>
      </c>
      <c r="AX175" s="5">
        <f t="shared" si="319"/>
        <v>7.8214277587011245E-5</v>
      </c>
      <c r="AY175" s="5">
        <f t="shared" si="320"/>
        <v>4.7636112779290182E-5</v>
      </c>
      <c r="AZ175" s="5">
        <f t="shared" si="321"/>
        <v>1.4506298023380906E-5</v>
      </c>
      <c r="BA175" s="5">
        <f t="shared" si="322"/>
        <v>2.9450021571957551E-6</v>
      </c>
      <c r="BB175" s="5">
        <f t="shared" si="323"/>
        <v>4.4841063301825811E-7</v>
      </c>
      <c r="BC175" s="5">
        <f t="shared" si="324"/>
        <v>5.4620563265134401E-8</v>
      </c>
      <c r="BD175" s="5">
        <f t="shared" si="325"/>
        <v>1.766521056579551E-5</v>
      </c>
      <c r="BE175" s="5">
        <f t="shared" si="326"/>
        <v>1.3786804954864781E-5</v>
      </c>
      <c r="BF175" s="5">
        <f t="shared" si="327"/>
        <v>5.3799525954001691E-6</v>
      </c>
      <c r="BG175" s="5">
        <f t="shared" si="328"/>
        <v>1.3995937914795813E-6</v>
      </c>
      <c r="BH175" s="5">
        <f t="shared" si="329"/>
        <v>2.730780726799071E-7</v>
      </c>
      <c r="BI175" s="5">
        <f t="shared" si="330"/>
        <v>4.2624729679453185E-8</v>
      </c>
      <c r="BJ175" s="8">
        <f t="shared" si="331"/>
        <v>0.36034389195037936</v>
      </c>
      <c r="BK175" s="8">
        <f t="shared" si="332"/>
        <v>0.38254314648963567</v>
      </c>
      <c r="BL175" s="8">
        <f t="shared" si="333"/>
        <v>0.24775605646479124</v>
      </c>
      <c r="BM175" s="8">
        <f t="shared" si="334"/>
        <v>0.16394813559792076</v>
      </c>
      <c r="BN175" s="8">
        <f t="shared" si="335"/>
        <v>0.83603049118849893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1.3192182410423501</v>
      </c>
      <c r="F176">
        <f>VLOOKUP(B176,home!$B$2:$E$405,3,FALSE)</f>
        <v>1.1599999999999999</v>
      </c>
      <c r="G176">
        <f>VLOOKUP(C176,away!$B$2:$E$405,4,FALSE)</f>
        <v>0.45</v>
      </c>
      <c r="H176">
        <f>VLOOKUP(A176,away!$A$2:$E$405,3,FALSE)</f>
        <v>1.0293159609120499</v>
      </c>
      <c r="I176">
        <f>VLOOKUP(C176,away!$B$2:$E$405,3,FALSE)</f>
        <v>1.01</v>
      </c>
      <c r="J176">
        <f>VLOOKUP(B176,home!$B$2:$E$405,4,FALSE)</f>
        <v>1.49</v>
      </c>
      <c r="K176" s="3">
        <f t="shared" si="280"/>
        <v>0.68863192182410671</v>
      </c>
      <c r="L176" s="3">
        <f t="shared" si="281"/>
        <v>1.5490175895765439</v>
      </c>
      <c r="M176" s="5">
        <f t="shared" si="282"/>
        <v>0.10670902819144118</v>
      </c>
      <c r="N176" s="5">
        <f t="shared" si="283"/>
        <v>7.3483243159454911E-2</v>
      </c>
      <c r="O176" s="5">
        <f t="shared" si="284"/>
        <v>0.1652941616351617</v>
      </c>
      <c r="P176" s="5">
        <f t="shared" si="285"/>
        <v>0.1138268361931259</v>
      </c>
      <c r="Q176" s="5">
        <f t="shared" si="286"/>
        <v>2.5301453479381789E-2</v>
      </c>
      <c r="R176" s="5">
        <f t="shared" si="287"/>
        <v>0.1280217819135869</v>
      </c>
      <c r="S176" s="5">
        <f t="shared" si="288"/>
        <v>3.0354855763684872E-2</v>
      </c>
      <c r="T176" s="5">
        <f t="shared" si="289"/>
        <v>3.9192396481415037E-2</v>
      </c>
      <c r="U176" s="5">
        <f t="shared" si="290"/>
        <v>8.8159885714500008E-2</v>
      </c>
      <c r="V176" s="5">
        <f t="shared" si="291"/>
        <v>3.5977349425393933E-3</v>
      </c>
      <c r="W176" s="5">
        <f t="shared" si="292"/>
        <v>5.807796178149971E-3</v>
      </c>
      <c r="X176" s="5">
        <f t="shared" si="293"/>
        <v>8.9963784366297317E-3</v>
      </c>
      <c r="Y176" s="5">
        <f t="shared" si="294"/>
        <v>6.967774220413293E-3</v>
      </c>
      <c r="Z176" s="5">
        <f t="shared" si="295"/>
        <v>6.6102664011026116E-2</v>
      </c>
      <c r="AA176" s="5">
        <f t="shared" si="296"/>
        <v>4.5520404555606124E-2</v>
      </c>
      <c r="AB176" s="5">
        <f t="shared" si="297"/>
        <v>1.5673401835668933E-2</v>
      </c>
      <c r="AC176" s="5">
        <f t="shared" si="298"/>
        <v>2.3985715695256141E-4</v>
      </c>
      <c r="AD176" s="5">
        <f t="shared" si="299"/>
        <v>9.9985846093052894E-4</v>
      </c>
      <c r="AE176" s="5">
        <f t="shared" si="300"/>
        <v>1.548798343068321E-3</v>
      </c>
      <c r="AF176" s="5">
        <f t="shared" si="301"/>
        <v>1.1995579380599179E-3</v>
      </c>
      <c r="AG176" s="5">
        <f t="shared" si="302"/>
        <v>6.1937878192366098E-4</v>
      </c>
      <c r="AH176" s="5">
        <f t="shared" si="303"/>
        <v>2.5598547317736971E-2</v>
      </c>
      <c r="AI176" s="5">
        <f t="shared" si="304"/>
        <v>1.762797683531854E-2</v>
      </c>
      <c r="AJ176" s="5">
        <f t="shared" si="305"/>
        <v>6.0695937829881204E-3</v>
      </c>
      <c r="AK176" s="5">
        <f t="shared" si="306"/>
        <v>1.3932386771569199E-3</v>
      </c>
      <c r="AL176" s="5">
        <f t="shared" si="307"/>
        <v>1.0234253568575902E-5</v>
      </c>
      <c r="AM176" s="5">
        <f t="shared" si="308"/>
        <v>1.3770689070053679E-4</v>
      </c>
      <c r="AN176" s="5">
        <f t="shared" si="309"/>
        <v>2.1331039590102608E-4</v>
      </c>
      <c r="AO176" s="5">
        <f t="shared" si="310"/>
        <v>1.6521077764511285E-4</v>
      </c>
      <c r="AP176" s="5">
        <f t="shared" si="311"/>
        <v>8.5304800186633027E-5</v>
      </c>
      <c r="AQ176" s="5">
        <f t="shared" si="312"/>
        <v>3.3034658991101762E-5</v>
      </c>
      <c r="AR176" s="5">
        <f t="shared" si="313"/>
        <v>7.9305200125563986E-3</v>
      </c>
      <c r="AS176" s="5">
        <f t="shared" si="314"/>
        <v>5.4612092373112504E-3</v>
      </c>
      <c r="AT176" s="5">
        <f t="shared" si="315"/>
        <v>1.8803815062866051E-3</v>
      </c>
      <c r="AU176" s="5">
        <f t="shared" si="316"/>
        <v>4.3163024347888453E-4</v>
      </c>
      <c r="AV176" s="5">
        <f t="shared" si="317"/>
        <v>7.4308591021067814E-5</v>
      </c>
      <c r="AW176" s="5">
        <f t="shared" si="318"/>
        <v>3.032474603167438E-7</v>
      </c>
      <c r="AX176" s="5">
        <f t="shared" si="319"/>
        <v>1.5804893465255468E-5</v>
      </c>
      <c r="AY176" s="5">
        <f t="shared" si="320"/>
        <v>2.4482057979064096E-5</v>
      </c>
      <c r="AZ176" s="5">
        <f t="shared" si="321"/>
        <v>1.8961569219301529E-5</v>
      </c>
      <c r="BA176" s="5">
        <f t="shared" si="322"/>
        <v>9.7906014155570814E-6</v>
      </c>
      <c r="BB176" s="5">
        <f t="shared" si="323"/>
        <v>3.7914534513077337E-6</v>
      </c>
      <c r="BC176" s="5">
        <f t="shared" si="324"/>
        <v>1.1746056172272736E-6</v>
      </c>
      <c r="BD176" s="5">
        <f t="shared" si="325"/>
        <v>2.0474191656564456E-3</v>
      </c>
      <c r="BE176" s="5">
        <f t="shared" si="326"/>
        <v>1.4099181948255069E-3</v>
      </c>
      <c r="BF176" s="5">
        <f t="shared" si="327"/>
        <v>4.8545733805873206E-4</v>
      </c>
      <c r="BG176" s="5">
        <f t="shared" si="328"/>
        <v>1.1143380655699991E-4</v>
      </c>
      <c r="BH176" s="5">
        <f t="shared" si="329"/>
        <v>1.9184219091380642E-5</v>
      </c>
      <c r="BI176" s="5">
        <f t="shared" si="330"/>
        <v>2.6421731323184351E-6</v>
      </c>
      <c r="BJ176" s="8">
        <f t="shared" si="331"/>
        <v>0.16482520818399926</v>
      </c>
      <c r="BK176" s="8">
        <f t="shared" si="332"/>
        <v>0.2547630285592915</v>
      </c>
      <c r="BL176" s="8">
        <f t="shared" si="333"/>
        <v>0.51321309675569982</v>
      </c>
      <c r="BM176" s="8">
        <f t="shared" si="334"/>
        <v>0.38624331412734547</v>
      </c>
      <c r="BN176" s="8">
        <f t="shared" si="335"/>
        <v>0.61263650457215235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1.3192182410423501</v>
      </c>
      <c r="F177">
        <f>VLOOKUP(B177,home!$B$2:$E$405,3,FALSE)</f>
        <v>0.87</v>
      </c>
      <c r="G177">
        <f>VLOOKUP(C177,away!$B$2:$E$405,4,FALSE)</f>
        <v>1.01</v>
      </c>
      <c r="H177">
        <f>VLOOKUP(A177,away!$A$2:$E$405,3,FALSE)</f>
        <v>1.0293159609120499</v>
      </c>
      <c r="I177">
        <f>VLOOKUP(C177,away!$B$2:$E$405,3,FALSE)</f>
        <v>0.96</v>
      </c>
      <c r="J177">
        <f>VLOOKUP(B177,home!$B$2:$E$405,4,FALSE)</f>
        <v>0.83</v>
      </c>
      <c r="K177" s="3">
        <f t="shared" si="280"/>
        <v>1.159197068403913</v>
      </c>
      <c r="L177" s="3">
        <f t="shared" si="281"/>
        <v>0.82015895765472135</v>
      </c>
      <c r="M177" s="5">
        <f t="shared" si="282"/>
        <v>0.13815817893679624</v>
      </c>
      <c r="N177" s="5">
        <f t="shared" si="283"/>
        <v>0.16015255599955744</v>
      </c>
      <c r="O177" s="5">
        <f t="shared" si="284"/>
        <v>0.11331166802827729</v>
      </c>
      <c r="P177" s="5">
        <f t="shared" si="285"/>
        <v>0.13135055339433641</v>
      </c>
      <c r="Q177" s="5">
        <f t="shared" si="286"/>
        <v>9.2824186706040271E-2</v>
      </c>
      <c r="R177" s="5">
        <f t="shared" si="287"/>
        <v>4.646678977009485E-2</v>
      </c>
      <c r="S177" s="5">
        <f t="shared" si="288"/>
        <v>3.1219591937606546E-2</v>
      </c>
      <c r="T177" s="5">
        <f t="shared" si="289"/>
        <v>7.6130588213973227E-2</v>
      </c>
      <c r="U177" s="5">
        <f t="shared" si="290"/>
        <v>5.3864166479634885E-2</v>
      </c>
      <c r="V177" s="5">
        <f t="shared" si="291"/>
        <v>3.2979192636755812E-3</v>
      </c>
      <c r="W177" s="5">
        <f t="shared" si="292"/>
        <v>3.5867175035539788E-2</v>
      </c>
      <c r="X177" s="5">
        <f t="shared" si="293"/>
        <v>2.9416784891167752E-2</v>
      </c>
      <c r="Y177" s="5">
        <f t="shared" si="294"/>
        <v>1.2063219816946648E-2</v>
      </c>
      <c r="Z177" s="5">
        <f t="shared" si="295"/>
        <v>1.2703384621134023E-2</v>
      </c>
      <c r="AA177" s="5">
        <f t="shared" si="296"/>
        <v>1.4725726211625911E-2</v>
      </c>
      <c r="AB177" s="5">
        <f t="shared" si="297"/>
        <v>8.5350093273177108E-3</v>
      </c>
      <c r="AC177" s="5">
        <f t="shared" si="298"/>
        <v>1.9596357037419767E-4</v>
      </c>
      <c r="AD177" s="5">
        <f t="shared" si="299"/>
        <v>1.039428103828193E-2</v>
      </c>
      <c r="AE177" s="5">
        <f t="shared" si="300"/>
        <v>8.5249627019275409E-3</v>
      </c>
      <c r="AF177" s="5">
        <f t="shared" si="301"/>
        <v>3.4959122618291342E-3</v>
      </c>
      <c r="AG177" s="5">
        <f t="shared" si="302"/>
        <v>9.5573458557138085E-4</v>
      </c>
      <c r="AH177" s="5">
        <f t="shared" si="303"/>
        <v>2.604698672389074E-3</v>
      </c>
      <c r="AI177" s="5">
        <f t="shared" si="304"/>
        <v>3.0193590651089786E-3</v>
      </c>
      <c r="AJ177" s="5">
        <f t="shared" si="305"/>
        <v>1.7500160883665542E-3</v>
      </c>
      <c r="AK177" s="5">
        <f t="shared" si="306"/>
        <v>6.762045064313976E-4</v>
      </c>
      <c r="AL177" s="5">
        <f t="shared" si="307"/>
        <v>7.4523053537224768E-6</v>
      </c>
      <c r="AM177" s="5">
        <f t="shared" si="308"/>
        <v>2.4098040215485587E-3</v>
      </c>
      <c r="AN177" s="5">
        <f t="shared" si="309"/>
        <v>1.9764223544654212E-3</v>
      </c>
      <c r="AO177" s="5">
        <f t="shared" si="310"/>
        <v>8.1049024906192492E-4</v>
      </c>
      <c r="AP177" s="5">
        <f t="shared" si="311"/>
        <v>2.2157694595331467E-4</v>
      </c>
      <c r="AQ177" s="5">
        <f t="shared" si="312"/>
        <v>4.5432079258346768E-5</v>
      </c>
      <c r="AR177" s="5">
        <f t="shared" si="313"/>
        <v>4.2725338963025205E-4</v>
      </c>
      <c r="AS177" s="5">
        <f t="shared" si="314"/>
        <v>4.95270876725023E-4</v>
      </c>
      <c r="AT177" s="5">
        <f t="shared" si="315"/>
        <v>2.8705827418274126E-4</v>
      </c>
      <c r="AU177" s="5">
        <f t="shared" si="316"/>
        <v>1.1091903663124011E-4</v>
      </c>
      <c r="AV177" s="5">
        <f t="shared" si="317"/>
        <v>3.2144255523279933E-5</v>
      </c>
      <c r="AW177" s="5">
        <f t="shared" si="318"/>
        <v>1.9680831698531016E-7</v>
      </c>
      <c r="AX177" s="5">
        <f t="shared" si="319"/>
        <v>4.6557295953450825E-4</v>
      </c>
      <c r="AY177" s="5">
        <f t="shared" si="320"/>
        <v>3.8184383320404605E-4</v>
      </c>
      <c r="AZ177" s="5">
        <f t="shared" si="321"/>
        <v>1.5658632011375683E-4</v>
      </c>
      <c r="BA177" s="5">
        <f t="shared" si="322"/>
        <v>4.2808557695829114E-5</v>
      </c>
      <c r="BB177" s="5">
        <f t="shared" si="323"/>
        <v>8.7774555146282998E-6</v>
      </c>
      <c r="BC177" s="5">
        <f t="shared" si="324"/>
        <v>1.4397817531476471E-6</v>
      </c>
      <c r="BD177" s="5">
        <f t="shared" si="325"/>
        <v>5.840261578226564E-5</v>
      </c>
      <c r="BE177" s="5">
        <f t="shared" si="326"/>
        <v>6.7700141001922437E-5</v>
      </c>
      <c r="BF177" s="5">
        <f t="shared" si="327"/>
        <v>3.9238902489980025E-5</v>
      </c>
      <c r="BG177" s="5">
        <f t="shared" si="328"/>
        <v>1.516187357792395E-5</v>
      </c>
      <c r="BH177" s="5">
        <f t="shared" si="329"/>
        <v>4.3938998507600457E-6</v>
      </c>
      <c r="BI177" s="5">
        <f t="shared" si="330"/>
        <v>1.0186791651722871E-6</v>
      </c>
      <c r="BJ177" s="8">
        <f t="shared" si="331"/>
        <v>0.43634615580893865</v>
      </c>
      <c r="BK177" s="8">
        <f t="shared" si="332"/>
        <v>0.30461150324134673</v>
      </c>
      <c r="BL177" s="8">
        <f t="shared" si="333"/>
        <v>0.24649220009380721</v>
      </c>
      <c r="BM177" s="8">
        <f t="shared" si="334"/>
        <v>0.3175076639052371</v>
      </c>
      <c r="BN177" s="8">
        <f t="shared" si="335"/>
        <v>0.68226393283510256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1.3192182410423501</v>
      </c>
      <c r="F178">
        <f>VLOOKUP(B178,home!$B$2:$E$405,3,FALSE)</f>
        <v>0.86</v>
      </c>
      <c r="G178">
        <f>VLOOKUP(C178,away!$B$2:$E$405,4,FALSE)</f>
        <v>0.56000000000000005</v>
      </c>
      <c r="H178">
        <f>VLOOKUP(A178,away!$A$2:$E$405,3,FALSE)</f>
        <v>1.0293159609120499</v>
      </c>
      <c r="I178">
        <f>VLOOKUP(C178,away!$B$2:$E$405,3,FALSE)</f>
        <v>0.96</v>
      </c>
      <c r="J178">
        <f>VLOOKUP(B178,home!$B$2:$E$405,4,FALSE)</f>
        <v>0.97</v>
      </c>
      <c r="K178" s="3">
        <f t="shared" si="280"/>
        <v>0.63533550488599577</v>
      </c>
      <c r="L178" s="3">
        <f t="shared" si="281"/>
        <v>0.95849902280130084</v>
      </c>
      <c r="M178" s="5">
        <f t="shared" si="282"/>
        <v>0.20314515063601357</v>
      </c>
      <c r="N178" s="5">
        <f t="shared" si="283"/>
        <v>0.12906532684447333</v>
      </c>
      <c r="O178" s="5">
        <f t="shared" si="284"/>
        <v>0.19471442837144204</v>
      </c>
      <c r="P178" s="5">
        <f t="shared" si="285"/>
        <v>0.12370898965795818</v>
      </c>
      <c r="Q178" s="5">
        <f t="shared" si="286"/>
        <v>4.0999892297004757E-2</v>
      </c>
      <c r="R178" s="5">
        <f t="shared" si="287"/>
        <v>9.3316794659670549E-2</v>
      </c>
      <c r="S178" s="5">
        <f t="shared" si="288"/>
        <v>1.8833718248108318E-2</v>
      </c>
      <c r="T178" s="5">
        <f t="shared" si="289"/>
        <v>3.9298356701637643E-2</v>
      </c>
      <c r="U178" s="5">
        <f t="shared" si="290"/>
        <v>5.9287472849444578E-2</v>
      </c>
      <c r="V178" s="5">
        <f t="shared" si="291"/>
        <v>1.2743489342918939E-3</v>
      </c>
      <c r="W178" s="5">
        <f t="shared" si="292"/>
        <v>8.6828957575963255E-3</v>
      </c>
      <c r="X178" s="5">
        <f t="shared" si="293"/>
        <v>8.3225470987416377E-3</v>
      </c>
      <c r="Y178" s="5">
        <f t="shared" si="294"/>
        <v>3.9885766306808311E-3</v>
      </c>
      <c r="Z178" s="5">
        <f t="shared" si="295"/>
        <v>2.9814685497414624E-2</v>
      </c>
      <c r="AA178" s="5">
        <f t="shared" si="296"/>
        <v>1.8942328263517095E-2</v>
      </c>
      <c r="AB178" s="5">
        <f t="shared" si="297"/>
        <v>6.0173668455089499E-3</v>
      </c>
      <c r="AC178" s="5">
        <f t="shared" si="298"/>
        <v>4.8502394297677981E-5</v>
      </c>
      <c r="AD178" s="5">
        <f t="shared" si="299"/>
        <v>1.3791379900062327E-3</v>
      </c>
      <c r="AE178" s="5">
        <f t="shared" si="300"/>
        <v>1.3219024157291241E-3</v>
      </c>
      <c r="AF178" s="5">
        <f t="shared" si="301"/>
        <v>6.3352108685752232E-4</v>
      </c>
      <c r="AG178" s="5">
        <f t="shared" si="302"/>
        <v>2.0240978089231771E-4</v>
      </c>
      <c r="AH178" s="5">
        <f t="shared" si="303"/>
        <v>7.1443367286000078E-3</v>
      </c>
      <c r="AI178" s="5">
        <f t="shared" si="304"/>
        <v>4.5390507825406488E-3</v>
      </c>
      <c r="AJ178" s="5">
        <f t="shared" si="305"/>
        <v>1.4419100603143187E-3</v>
      </c>
      <c r="AK178" s="5">
        <f t="shared" si="306"/>
        <v>3.0536555205666486E-4</v>
      </c>
      <c r="AL178" s="5">
        <f t="shared" si="307"/>
        <v>1.1814571356041904E-6</v>
      </c>
      <c r="AM178" s="5">
        <f t="shared" si="308"/>
        <v>1.7524306623761349E-4</v>
      </c>
      <c r="AN178" s="5">
        <f t="shared" si="309"/>
        <v>1.6797030774145616E-4</v>
      </c>
      <c r="AO178" s="5">
        <f t="shared" si="310"/>
        <v>8.0499687914909759E-5</v>
      </c>
      <c r="AP178" s="5">
        <f t="shared" si="311"/>
        <v>2.5719624067416896E-5</v>
      </c>
      <c r="AQ178" s="5">
        <f t="shared" si="312"/>
        <v>6.1630586338589783E-6</v>
      </c>
      <c r="AR178" s="5">
        <f t="shared" si="313"/>
        <v>1.3695679545853102E-3</v>
      </c>
      <c r="AS178" s="5">
        <f t="shared" si="314"/>
        <v>8.7013514790213863E-4</v>
      </c>
      <c r="AT178" s="5">
        <f t="shared" si="315"/>
        <v>2.764138767557279E-4</v>
      </c>
      <c r="AU178" s="5">
        <f t="shared" si="316"/>
        <v>5.8538516648698616E-5</v>
      </c>
      <c r="AV178" s="5">
        <f t="shared" si="317"/>
        <v>9.2978995075695487E-6</v>
      </c>
      <c r="AW178" s="5">
        <f t="shared" si="318"/>
        <v>1.9985281475419433E-8</v>
      </c>
      <c r="AX178" s="5">
        <f t="shared" si="319"/>
        <v>1.8556356994307359E-5</v>
      </c>
      <c r="AY178" s="5">
        <f t="shared" si="320"/>
        <v>1.7786250045795686E-5</v>
      </c>
      <c r="AZ178" s="5">
        <f t="shared" si="321"/>
        <v>8.5240516440973798E-6</v>
      </c>
      <c r="BA178" s="5">
        <f t="shared" si="322"/>
        <v>2.7234317237250535E-6</v>
      </c>
      <c r="BB178" s="5">
        <f t="shared" si="323"/>
        <v>6.5260166146413149E-7</v>
      </c>
      <c r="BC178" s="5">
        <f t="shared" si="324"/>
        <v>1.2510361095837511E-7</v>
      </c>
      <c r="BD178" s="5">
        <f t="shared" si="325"/>
        <v>2.1878825768833265E-4</v>
      </c>
      <c r="BE178" s="5">
        <f t="shared" si="326"/>
        <v>1.3900394816154416E-4</v>
      </c>
      <c r="BF178" s="5">
        <f t="shared" si="327"/>
        <v>4.4157071793180719E-5</v>
      </c>
      <c r="BG178" s="5">
        <f t="shared" si="328"/>
        <v>9.3515185006692144E-6</v>
      </c>
      <c r="BH178" s="5">
        <f t="shared" si="329"/>
        <v>1.4853379320183509E-6</v>
      </c>
      <c r="BI178" s="5">
        <f t="shared" si="330"/>
        <v>1.8873758499304002E-7</v>
      </c>
      <c r="BJ178" s="8">
        <f t="shared" si="331"/>
        <v>0.23439853014389533</v>
      </c>
      <c r="BK178" s="8">
        <f t="shared" si="332"/>
        <v>0.34702967757785103</v>
      </c>
      <c r="BL178" s="8">
        <f t="shared" si="333"/>
        <v>0.38870598238015508</v>
      </c>
      <c r="BM178" s="8">
        <f t="shared" si="334"/>
        <v>0.2149805268679893</v>
      </c>
      <c r="BN178" s="8">
        <f t="shared" si="335"/>
        <v>0.78495058246656246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1.3192182410423501</v>
      </c>
      <c r="F179">
        <f>VLOOKUP(B179,home!$B$2:$E$405,3,FALSE)</f>
        <v>0.91</v>
      </c>
      <c r="G179">
        <f>VLOOKUP(C179,away!$B$2:$E$405,4,FALSE)</f>
        <v>1.47</v>
      </c>
      <c r="H179">
        <f>VLOOKUP(A179,away!$A$2:$E$405,3,FALSE)</f>
        <v>1.0293159609120499</v>
      </c>
      <c r="I179">
        <f>VLOOKUP(C179,away!$B$2:$E$405,3,FALSE)</f>
        <v>0.76</v>
      </c>
      <c r="J179">
        <f>VLOOKUP(B179,home!$B$2:$E$405,4,FALSE)</f>
        <v>0.97</v>
      </c>
      <c r="K179" s="3">
        <f t="shared" si="280"/>
        <v>1.7647182410423516</v>
      </c>
      <c r="L179" s="3">
        <f t="shared" si="281"/>
        <v>0.75881172638436312</v>
      </c>
      <c r="M179" s="5">
        <f t="shared" si="282"/>
        <v>8.0176087659519696E-2</v>
      </c>
      <c r="N179" s="5">
        <f t="shared" si="283"/>
        <v>0.14148820438816501</v>
      </c>
      <c r="O179" s="5">
        <f t="shared" si="284"/>
        <v>6.083855549166417E-2</v>
      </c>
      <c r="P179" s="5">
        <f t="shared" si="285"/>
        <v>0.10736290863480709</v>
      </c>
      <c r="Q179" s="5">
        <f t="shared" si="286"/>
        <v>0.12484340758806166</v>
      </c>
      <c r="R179" s="5">
        <f t="shared" si="287"/>
        <v>2.3082504661680284E-2</v>
      </c>
      <c r="S179" s="5">
        <f t="shared" si="288"/>
        <v>3.5942119673749467E-2</v>
      </c>
      <c r="T179" s="5">
        <f t="shared" si="289"/>
        <v>9.4732641639603751E-2</v>
      </c>
      <c r="U179" s="5">
        <f t="shared" si="290"/>
        <v>4.0734117025412311E-2</v>
      </c>
      <c r="V179" s="5">
        <f t="shared" si="291"/>
        <v>5.3477437022554104E-3</v>
      </c>
      <c r="W179" s="5">
        <f t="shared" si="292"/>
        <v>7.3437812881512535E-2</v>
      </c>
      <c r="X179" s="5">
        <f t="shared" si="293"/>
        <v>5.5725473574512338E-2</v>
      </c>
      <c r="Y179" s="5">
        <f t="shared" si="294"/>
        <v>2.1142571403330958E-2</v>
      </c>
      <c r="Z179" s="5">
        <f t="shared" si="295"/>
        <v>5.838425070534909E-3</v>
      </c>
      <c r="AA179" s="5">
        <f t="shared" si="296"/>
        <v>1.0303175220931932E-2</v>
      </c>
      <c r="AB179" s="5">
        <f t="shared" si="297"/>
        <v>9.0911006265170721E-3</v>
      </c>
      <c r="AC179" s="5">
        <f t="shared" si="298"/>
        <v>4.4756901283477739E-4</v>
      </c>
      <c r="AD179" s="5">
        <f t="shared" si="299"/>
        <v>3.2399261993565048E-2</v>
      </c>
      <c r="AE179" s="5">
        <f t="shared" si="300"/>
        <v>2.4584939926916377E-2</v>
      </c>
      <c r="AF179" s="5">
        <f t="shared" si="301"/>
        <v>9.3276703544996377E-3</v>
      </c>
      <c r="AG179" s="5">
        <f t="shared" si="302"/>
        <v>2.3593152149473714E-3</v>
      </c>
      <c r="AH179" s="5">
        <f t="shared" si="303"/>
        <v>1.1075663517845851E-3</v>
      </c>
      <c r="AI179" s="5">
        <f t="shared" si="304"/>
        <v>1.9545425441589875E-3</v>
      </c>
      <c r="AJ179" s="5">
        <f t="shared" si="305"/>
        <v>1.724608440285346E-3</v>
      </c>
      <c r="AK179" s="5">
        <f t="shared" si="306"/>
        <v>1.0144826577423833E-3</v>
      </c>
      <c r="AL179" s="5">
        <f t="shared" si="307"/>
        <v>2.3973387794531769E-5</v>
      </c>
      <c r="AM179" s="5">
        <f t="shared" si="308"/>
        <v>1.1435113727270872E-2</v>
      </c>
      <c r="AN179" s="5">
        <f t="shared" si="309"/>
        <v>8.677098388791939E-3</v>
      </c>
      <c r="AO179" s="5">
        <f t="shared" si="310"/>
        <v>3.2921420042030937E-3</v>
      </c>
      <c r="AP179" s="5">
        <f t="shared" si="311"/>
        <v>8.327053192372756E-4</v>
      </c>
      <c r="AQ179" s="5">
        <f t="shared" si="312"/>
        <v>1.5796664021496982E-4</v>
      </c>
      <c r="AR179" s="5">
        <f t="shared" si="313"/>
        <v>1.6808686709657845E-4</v>
      </c>
      <c r="AS179" s="5">
        <f t="shared" si="314"/>
        <v>2.9662596044499341E-4</v>
      </c>
      <c r="AT179" s="5">
        <f t="shared" si="315"/>
        <v>2.6173062158199356E-4</v>
      </c>
      <c r="AU179" s="5">
        <f t="shared" si="316"/>
        <v>1.5396026738169903E-4</v>
      </c>
      <c r="AV179" s="5">
        <f t="shared" si="317"/>
        <v>6.7924123061060551E-5</v>
      </c>
      <c r="AW179" s="5">
        <f t="shared" si="318"/>
        <v>8.9173603813333394E-7</v>
      </c>
      <c r="AX179" s="5">
        <f t="shared" si="319"/>
        <v>3.3632922971514544E-3</v>
      </c>
      <c r="AY179" s="5">
        <f t="shared" si="320"/>
        <v>2.5521056343367249E-3</v>
      </c>
      <c r="AZ179" s="5">
        <f t="shared" si="321"/>
        <v>9.6828384115315528E-4</v>
      </c>
      <c r="BA179" s="5">
        <f t="shared" si="322"/>
        <v>2.4491504437850273E-4</v>
      </c>
      <c r="BB179" s="5">
        <f t="shared" si="323"/>
        <v>4.6461101910588639E-5</v>
      </c>
      <c r="BC179" s="5">
        <f t="shared" si="324"/>
        <v>7.0510457900987219E-6</v>
      </c>
      <c r="BD179" s="5">
        <f t="shared" si="325"/>
        <v>2.1257714300682266E-5</v>
      </c>
      <c r="BE179" s="5">
        <f t="shared" si="326"/>
        <v>3.751387618928085E-5</v>
      </c>
      <c r="BF179" s="5">
        <f t="shared" si="327"/>
        <v>3.3100710801714137E-5</v>
      </c>
      <c r="BG179" s="5">
        <f t="shared" si="328"/>
        <v>1.9471142714417517E-5</v>
      </c>
      <c r="BH179" s="5">
        <f t="shared" si="329"/>
        <v>8.5902701805178738E-6</v>
      </c>
      <c r="BI179" s="5">
        <f t="shared" si="330"/>
        <v>3.0318812966084098E-6</v>
      </c>
      <c r="BJ179" s="8">
        <f t="shared" si="331"/>
        <v>0.6116184340095534</v>
      </c>
      <c r="BK179" s="8">
        <f t="shared" si="332"/>
        <v>0.23185250770529769</v>
      </c>
      <c r="BL179" s="8">
        <f t="shared" si="333"/>
        <v>0.15092194645522661</v>
      </c>
      <c r="BM179" s="8">
        <f t="shared" si="334"/>
        <v>0.45988843091841597</v>
      </c>
      <c r="BN179" s="8">
        <f t="shared" si="335"/>
        <v>0.53779166842389781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1.2091836734693899</v>
      </c>
      <c r="F180">
        <f>VLOOKUP(B180,home!$B$2:$E$405,3,FALSE)</f>
        <v>0.59</v>
      </c>
      <c r="G180">
        <f>VLOOKUP(C180,away!$B$2:$E$405,4,FALSE)</f>
        <v>1.06</v>
      </c>
      <c r="H180">
        <f>VLOOKUP(A180,away!$A$2:$E$405,3,FALSE)</f>
        <v>1.06632653061225</v>
      </c>
      <c r="I180">
        <f>VLOOKUP(C180,away!$B$2:$E$405,3,FALSE)</f>
        <v>0.18</v>
      </c>
      <c r="J180">
        <f>VLOOKUP(B180,home!$B$2:$E$405,4,FALSE)</f>
        <v>0.87</v>
      </c>
      <c r="K180" s="3">
        <f t="shared" si="280"/>
        <v>0.75622346938775642</v>
      </c>
      <c r="L180" s="3">
        <f t="shared" si="281"/>
        <v>0.16698673469387834</v>
      </c>
      <c r="M180" s="5">
        <f t="shared" si="282"/>
        <v>0.39724176488775004</v>
      </c>
      <c r="N180" s="5">
        <f t="shared" si="283"/>
        <v>0.3004035456291298</v>
      </c>
      <c r="O180" s="5">
        <f t="shared" si="284"/>
        <v>6.6334105202638716E-2</v>
      </c>
      <c r="P180" s="5">
        <f t="shared" si="285"/>
        <v>5.0163407175071867E-2</v>
      </c>
      <c r="Q180" s="5">
        <f t="shared" si="286"/>
        <v>0.11358610574602185</v>
      </c>
      <c r="R180" s="5">
        <f t="shared" si="287"/>
        <v>5.5384578133144229E-3</v>
      </c>
      <c r="S180" s="5">
        <f t="shared" si="288"/>
        <v>1.5836498335737119E-3</v>
      </c>
      <c r="T180" s="5">
        <f t="shared" si="289"/>
        <v>1.8967372905121758E-2</v>
      </c>
      <c r="U180" s="5">
        <f t="shared" si="290"/>
        <v>4.1883117826423599E-3</v>
      </c>
      <c r="V180" s="5">
        <f t="shared" si="291"/>
        <v>2.2220241465614208E-5</v>
      </c>
      <c r="W180" s="5">
        <f t="shared" si="292"/>
        <v>2.8632159653833741E-2</v>
      </c>
      <c r="X180" s="5">
        <f t="shared" si="293"/>
        <v>4.781190847827502E-3</v>
      </c>
      <c r="Y180" s="5">
        <f t="shared" si="294"/>
        <v>3.9919772381348518E-4</v>
      </c>
      <c r="Z180" s="5">
        <f t="shared" si="295"/>
        <v>3.0828299516172462E-4</v>
      </c>
      <c r="AA180" s="5">
        <f t="shared" si="296"/>
        <v>2.3313083615444829E-4</v>
      </c>
      <c r="AB180" s="5">
        <f t="shared" si="297"/>
        <v>8.8149504868992735E-5</v>
      </c>
      <c r="AC180" s="5">
        <f t="shared" si="298"/>
        <v>1.7537226676099079E-7</v>
      </c>
      <c r="AD180" s="5">
        <f t="shared" si="299"/>
        <v>5.4130777773715721E-3</v>
      </c>
      <c r="AE180" s="5">
        <f t="shared" si="300"/>
        <v>9.0391218268727534E-4</v>
      </c>
      <c r="AF180" s="5">
        <f t="shared" si="301"/>
        <v>7.5470671918482273E-5</v>
      </c>
      <c r="AG180" s="5">
        <f t="shared" si="302"/>
        <v>4.2008670229401141E-6</v>
      </c>
      <c r="AH180" s="5">
        <f t="shared" si="303"/>
        <v>1.2869792680926268E-5</v>
      </c>
      <c r="AI180" s="5">
        <f t="shared" si="304"/>
        <v>9.7324392714712172E-6</v>
      </c>
      <c r="AJ180" s="5">
        <f t="shared" si="305"/>
        <v>3.6799494957388056E-6</v>
      </c>
      <c r="AK180" s="5">
        <f t="shared" si="306"/>
        <v>9.2762139161310818E-7</v>
      </c>
      <c r="AL180" s="5">
        <f t="shared" si="307"/>
        <v>8.8583539822231834E-10</v>
      </c>
      <c r="AM180" s="5">
        <f t="shared" si="308"/>
        <v>8.186992913739394E-4</v>
      </c>
      <c r="AN180" s="5">
        <f t="shared" si="309"/>
        <v>1.3671192136272621E-4</v>
      </c>
      <c r="AO180" s="5">
        <f t="shared" si="310"/>
        <v>1.1414538671043961E-5</v>
      </c>
      <c r="AP180" s="5">
        <f t="shared" si="311"/>
        <v>6.3535884690487798E-7</v>
      </c>
      <c r="AQ180" s="5">
        <f t="shared" si="312"/>
        <v>2.6524124800878323E-8</v>
      </c>
      <c r="AR180" s="5">
        <f t="shared" si="313"/>
        <v>4.2981693119501081E-7</v>
      </c>
      <c r="AS180" s="5">
        <f t="shared" si="314"/>
        <v>3.2503765090988968E-7</v>
      </c>
      <c r="AT180" s="5">
        <f t="shared" si="315"/>
        <v>1.229005500263616E-7</v>
      </c>
      <c r="AU180" s="5">
        <f t="shared" si="316"/>
        <v>3.0980093443532898E-8</v>
      </c>
      <c r="AV180" s="5">
        <f t="shared" si="317"/>
        <v>5.8569684364563318E-9</v>
      </c>
      <c r="AW180" s="5">
        <f t="shared" si="318"/>
        <v>3.1072962011542143E-12</v>
      </c>
      <c r="AX180" s="5">
        <f t="shared" si="319"/>
        <v>1.0318660308468298E-4</v>
      </c>
      <c r="AY180" s="5">
        <f t="shared" si="320"/>
        <v>1.7230793913264485E-5</v>
      </c>
      <c r="AZ180" s="5">
        <f t="shared" si="321"/>
        <v>1.4386570058795953E-6</v>
      </c>
      <c r="BA180" s="5">
        <f t="shared" si="322"/>
        <v>8.0078878585435179E-8</v>
      </c>
      <c r="BB180" s="5">
        <f t="shared" si="323"/>
        <v>3.3430276132323386E-9</v>
      </c>
      <c r="BC180" s="5">
        <f t="shared" si="324"/>
        <v>1.1164825302502768E-10</v>
      </c>
      <c r="BD180" s="5">
        <f t="shared" si="325"/>
        <v>1.1962287642733031E-8</v>
      </c>
      <c r="BE180" s="5">
        <f t="shared" si="326"/>
        <v>9.0461626630018583E-9</v>
      </c>
      <c r="BF180" s="5">
        <f t="shared" si="327"/>
        <v>3.4204602568306251E-9</v>
      </c>
      <c r="BG180" s="5">
        <f t="shared" si="328"/>
        <v>8.6221077410779741E-10</v>
      </c>
      <c r="BH180" s="5">
        <f t="shared" si="329"/>
        <v>1.6300600573482538E-10</v>
      </c>
      <c r="BI180" s="5">
        <f t="shared" si="330"/>
        <v>2.4653793437566042E-11</v>
      </c>
      <c r="BJ180" s="8">
        <f t="shared" si="331"/>
        <v>0.47425566122668605</v>
      </c>
      <c r="BK180" s="8">
        <f t="shared" si="332"/>
        <v>0.44902844918987667</v>
      </c>
      <c r="BL180" s="8">
        <f t="shared" si="333"/>
        <v>7.6410305013433849E-2</v>
      </c>
      <c r="BM180" s="8">
        <f t="shared" si="334"/>
        <v>6.6718081180425659E-2</v>
      </c>
      <c r="BN180" s="8">
        <f t="shared" si="335"/>
        <v>0.93326738645392671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1.2091836734693899</v>
      </c>
      <c r="F181">
        <f>VLOOKUP(B181,home!$B$2:$E$405,3,FALSE)</f>
        <v>0.89</v>
      </c>
      <c r="G181">
        <f>VLOOKUP(C181,away!$B$2:$E$405,4,FALSE)</f>
        <v>1.1200000000000001</v>
      </c>
      <c r="H181">
        <f>VLOOKUP(A181,away!$A$2:$E$405,3,FALSE)</f>
        <v>1.06632653061225</v>
      </c>
      <c r="I181">
        <f>VLOOKUP(C181,away!$B$2:$E$405,3,FALSE)</f>
        <v>0.59</v>
      </c>
      <c r="J181">
        <f>VLOOKUP(B181,home!$B$2:$E$405,4,FALSE)</f>
        <v>1.54</v>
      </c>
      <c r="K181" s="3">
        <f t="shared" si="280"/>
        <v>1.2053142857142882</v>
      </c>
      <c r="L181" s="3">
        <f t="shared" si="281"/>
        <v>0.96886428571429029</v>
      </c>
      <c r="M181" s="5">
        <f t="shared" si="282"/>
        <v>0.11370151299289318</v>
      </c>
      <c r="N181" s="5">
        <f t="shared" si="283"/>
        <v>0.13704605791766286</v>
      </c>
      <c r="O181" s="5">
        <f t="shared" si="284"/>
        <v>0.11016133517049354</v>
      </c>
      <c r="P181" s="5">
        <f t="shared" si="285"/>
        <v>0.13277903101435568</v>
      </c>
      <c r="Q181" s="5">
        <f t="shared" si="286"/>
        <v>8.2591785704493437E-2</v>
      </c>
      <c r="R181" s="5">
        <f t="shared" si="287"/>
        <v>5.3365691656646369E-2</v>
      </c>
      <c r="S181" s="5">
        <f t="shared" si="288"/>
        <v>3.876437219928025E-2</v>
      </c>
      <c r="T181" s="5">
        <f t="shared" si="289"/>
        <v>8.0020231462451755E-2</v>
      </c>
      <c r="U181" s="5">
        <f t="shared" si="290"/>
        <v>6.4322430520779655E-2</v>
      </c>
      <c r="V181" s="5">
        <f t="shared" si="291"/>
        <v>5.0298321973975815E-3</v>
      </c>
      <c r="W181" s="5">
        <f t="shared" si="292"/>
        <v>3.3183019730759683E-2</v>
      </c>
      <c r="X181" s="5">
        <f t="shared" si="293"/>
        <v>3.2149842709285684E-2</v>
      </c>
      <c r="Y181" s="5">
        <f t="shared" si="294"/>
        <v>1.5574417196179427E-2</v>
      </c>
      <c r="Z181" s="5">
        <f t="shared" si="295"/>
        <v>1.7234704242855253E-2</v>
      </c>
      <c r="AA181" s="5">
        <f t="shared" si="296"/>
        <v>2.0773235233974088E-2</v>
      </c>
      <c r="AB181" s="5">
        <f t="shared" si="297"/>
        <v>1.2519138594006185E-2</v>
      </c>
      <c r="AC181" s="5">
        <f t="shared" si="298"/>
        <v>3.6711046524123754E-4</v>
      </c>
      <c r="AD181" s="5">
        <f t="shared" si="299"/>
        <v>9.9989919311559341E-3</v>
      </c>
      <c r="AE181" s="5">
        <f t="shared" si="300"/>
        <v>9.687666175242346E-3</v>
      </c>
      <c r="AF181" s="5">
        <f t="shared" si="301"/>
        <v>4.6930168845573323E-3</v>
      </c>
      <c r="AG181" s="5">
        <f t="shared" si="302"/>
        <v>1.5156321505672482E-3</v>
      </c>
      <c r="AH181" s="5">
        <f t="shared" si="303"/>
        <v>4.1745223539377497E-3</v>
      </c>
      <c r="AI181" s="5">
        <f t="shared" si="304"/>
        <v>5.0316114292348066E-3</v>
      </c>
      <c r="AJ181" s="5">
        <f t="shared" si="305"/>
        <v>3.0323365679100012E-3</v>
      </c>
      <c r="AK181" s="5">
        <f t="shared" si="306"/>
        <v>1.2183061947985863E-3</v>
      </c>
      <c r="AL181" s="5">
        <f t="shared" si="307"/>
        <v>1.7148257949041564E-5</v>
      </c>
      <c r="AM181" s="5">
        <f t="shared" si="308"/>
        <v>2.4103855634728276E-3</v>
      </c>
      <c r="AN181" s="5">
        <f t="shared" si="309"/>
        <v>2.3353364872501382E-3</v>
      </c>
      <c r="AO181" s="5">
        <f t="shared" si="310"/>
        <v>1.1313120588110623E-3</v>
      </c>
      <c r="AP181" s="5">
        <f t="shared" si="311"/>
        <v>3.6536261659331443E-4</v>
      </c>
      <c r="AQ181" s="5">
        <f t="shared" si="312"/>
        <v>8.8496697638096409E-5</v>
      </c>
      <c r="AR181" s="5">
        <f t="shared" si="313"/>
        <v>8.0890912372924735E-4</v>
      </c>
      <c r="AS181" s="5">
        <f t="shared" si="314"/>
        <v>9.7498972267548835E-4</v>
      </c>
      <c r="AT181" s="5">
        <f t="shared" si="315"/>
        <v>5.8758452058268941E-4</v>
      </c>
      <c r="AU181" s="5">
        <f t="shared" si="316"/>
        <v>2.3607467224096557E-4</v>
      </c>
      <c r="AV181" s="5">
        <f t="shared" si="317"/>
        <v>7.113604373683851E-5</v>
      </c>
      <c r="AW181" s="5">
        <f t="shared" si="318"/>
        <v>5.562637485650404E-7</v>
      </c>
      <c r="AX181" s="5">
        <f t="shared" si="319"/>
        <v>4.8421202562221418E-4</v>
      </c>
      <c r="AY181" s="5">
        <f t="shared" si="320"/>
        <v>4.6913573833873615E-4</v>
      </c>
      <c r="AZ181" s="5">
        <f t="shared" si="321"/>
        <v>2.2726443101430289E-4</v>
      </c>
      <c r="BA181" s="5">
        <f t="shared" si="322"/>
        <v>7.3396130207645732E-5</v>
      </c>
      <c r="BB181" s="5">
        <f t="shared" si="323"/>
        <v>1.7777722316955928E-5</v>
      </c>
      <c r="BC181" s="5">
        <f t="shared" si="324"/>
        <v>3.4448400468489017E-6</v>
      </c>
      <c r="BD181" s="5">
        <f t="shared" si="325"/>
        <v>1.306205267282849E-4</v>
      </c>
      <c r="BE181" s="5">
        <f t="shared" si="326"/>
        <v>1.5743878687312678E-4</v>
      </c>
      <c r="BF181" s="5">
        <f t="shared" si="327"/>
        <v>9.4881609471853467E-5</v>
      </c>
      <c r="BG181" s="5">
        <f t="shared" si="328"/>
        <v>3.8120719782663032E-5</v>
      </c>
      <c r="BH181" s="5">
        <f t="shared" si="329"/>
        <v>1.1486862033938755E-5</v>
      </c>
      <c r="BI181" s="5">
        <f t="shared" si="330"/>
        <v>2.7690557815070918E-6</v>
      </c>
      <c r="BJ181" s="8">
        <f t="shared" si="331"/>
        <v>0.41406678617366782</v>
      </c>
      <c r="BK181" s="8">
        <f t="shared" si="332"/>
        <v>0.29112814286545563</v>
      </c>
      <c r="BL181" s="8">
        <f t="shared" si="333"/>
        <v>0.27771261936541758</v>
      </c>
      <c r="BM181" s="8">
        <f t="shared" si="334"/>
        <v>0.37002825871626105</v>
      </c>
      <c r="BN181" s="8">
        <f t="shared" si="335"/>
        <v>0.62964541445654509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1.2091836734693899</v>
      </c>
      <c r="F182">
        <f>VLOOKUP(B182,home!$B$2:$E$405,3,FALSE)</f>
        <v>1</v>
      </c>
      <c r="G182">
        <f>VLOOKUP(C182,away!$B$2:$E$405,4,FALSE)</f>
        <v>1.42</v>
      </c>
      <c r="H182">
        <f>VLOOKUP(A182,away!$A$2:$E$405,3,FALSE)</f>
        <v>1.06632653061225</v>
      </c>
      <c r="I182">
        <f>VLOOKUP(C182,away!$B$2:$E$405,3,FALSE)</f>
        <v>0.77</v>
      </c>
      <c r="J182">
        <f>VLOOKUP(B182,home!$B$2:$E$405,4,FALSE)</f>
        <v>1.21</v>
      </c>
      <c r="K182" s="3">
        <f t="shared" si="280"/>
        <v>1.7170408163265336</v>
      </c>
      <c r="L182" s="3">
        <f t="shared" si="281"/>
        <v>0.99349642857143339</v>
      </c>
      <c r="M182" s="5">
        <f t="shared" si="282"/>
        <v>6.6501069755691297E-2</v>
      </c>
      <c r="N182" s="5">
        <f t="shared" si="283"/>
        <v>0.11418505109989993</v>
      </c>
      <c r="O182" s="5">
        <f t="shared" si="284"/>
        <v>6.6068575298459067E-2</v>
      </c>
      <c r="P182" s="5">
        <f t="shared" si="285"/>
        <v>0.11344244046399721</v>
      </c>
      <c r="Q182" s="5">
        <f t="shared" si="286"/>
        <v>9.8030196676429593E-2</v>
      </c>
      <c r="R182" s="5">
        <f t="shared" si="287"/>
        <v>3.2819446799910945E-2</v>
      </c>
      <c r="S182" s="5">
        <f t="shared" si="288"/>
        <v>4.8379625116204167E-2</v>
      </c>
      <c r="T182" s="5">
        <f t="shared" si="289"/>
        <v>9.7392650290187996E-2</v>
      </c>
      <c r="U182" s="5">
        <f t="shared" si="290"/>
        <v>5.6352329724704331E-2</v>
      </c>
      <c r="V182" s="5">
        <f t="shared" si="291"/>
        <v>9.1699489648615698E-3</v>
      </c>
      <c r="W182" s="5">
        <f t="shared" si="292"/>
        <v>5.6107282975315767E-2</v>
      </c>
      <c r="X182" s="5">
        <f t="shared" si="293"/>
        <v>5.5742385252822997E-2</v>
      </c>
      <c r="Y182" s="5">
        <f t="shared" si="294"/>
        <v>2.768993033436629E-2</v>
      </c>
      <c r="Z182" s="5">
        <f t="shared" si="295"/>
        <v>1.0868667727800565E-2</v>
      </c>
      <c r="AA182" s="5">
        <f t="shared" si="296"/>
        <v>1.8661946107724529E-2</v>
      </c>
      <c r="AB182" s="5">
        <f t="shared" si="297"/>
        <v>1.6021661589524557E-2</v>
      </c>
      <c r="AC182" s="5">
        <f t="shared" si="298"/>
        <v>9.7767354845368273E-4</v>
      </c>
      <c r="AD182" s="5">
        <f t="shared" si="299"/>
        <v>2.4084623740450006E-2</v>
      </c>
      <c r="AE182" s="5">
        <f t="shared" si="300"/>
        <v>2.3927987669623837E-2</v>
      </c>
      <c r="AF182" s="5">
        <f t="shared" si="301"/>
        <v>1.1886185146336287E-2</v>
      </c>
      <c r="AG182" s="5">
        <f t="shared" si="302"/>
        <v>3.9362941640746418E-3</v>
      </c>
      <c r="AH182" s="5">
        <f t="shared" si="303"/>
        <v>2.699495642724863E-3</v>
      </c>
      <c r="AI182" s="5">
        <f t="shared" si="304"/>
        <v>4.6351442020542196E-3</v>
      </c>
      <c r="AJ182" s="5">
        <f t="shared" si="305"/>
        <v>3.9793658922431885E-3</v>
      </c>
      <c r="AK182" s="5">
        <f t="shared" si="306"/>
        <v>2.2775778866930699E-3</v>
      </c>
      <c r="AL182" s="5">
        <f t="shared" si="307"/>
        <v>6.6711512293643967E-5</v>
      </c>
      <c r="AM182" s="5">
        <f t="shared" si="308"/>
        <v>8.2708564016439421E-3</v>
      </c>
      <c r="AN182" s="5">
        <f t="shared" si="309"/>
        <v>8.2170662962604332E-3</v>
      </c>
      <c r="AO182" s="5">
        <f t="shared" si="310"/>
        <v>4.0818130093347171E-3</v>
      </c>
      <c r="AP182" s="5">
        <f t="shared" si="311"/>
        <v>1.3517555489568191E-3</v>
      </c>
      <c r="AQ182" s="5">
        <f t="shared" si="312"/>
        <v>3.3574107754755418E-4</v>
      </c>
      <c r="AR182" s="5">
        <f t="shared" si="313"/>
        <v>5.3638785599825973E-4</v>
      </c>
      <c r="AS182" s="5">
        <f t="shared" si="314"/>
        <v>9.2099984213089099E-4</v>
      </c>
      <c r="AT182" s="5">
        <f t="shared" si="315"/>
        <v>7.9069716038451701E-4</v>
      </c>
      <c r="AU182" s="5">
        <f t="shared" si="316"/>
        <v>4.5255309924456771E-4</v>
      </c>
      <c r="AV182" s="5">
        <f t="shared" si="317"/>
        <v>1.9426303573949886E-4</v>
      </c>
      <c r="AW182" s="5">
        <f t="shared" si="318"/>
        <v>3.1611508028022875E-6</v>
      </c>
      <c r="AX182" s="5">
        <f t="shared" si="319"/>
        <v>2.366899671266375E-3</v>
      </c>
      <c r="AY182" s="5">
        <f t="shared" si="320"/>
        <v>2.3515063701900429E-3</v>
      </c>
      <c r="AZ182" s="5">
        <f t="shared" si="321"/>
        <v>1.1681065902733911E-3</v>
      </c>
      <c r="BA182" s="5">
        <f t="shared" si="322"/>
        <v>3.86836575209123E-4</v>
      </c>
      <c r="BB182" s="5">
        <f t="shared" si="323"/>
        <v>9.6080188977767057E-5</v>
      </c>
      <c r="BC182" s="5">
        <f t="shared" si="324"/>
        <v>1.9091064921176E-5</v>
      </c>
      <c r="BD182" s="5">
        <f t="shared" si="325"/>
        <v>8.8816569877226529E-5</v>
      </c>
      <c r="BE182" s="5">
        <f t="shared" si="326"/>
        <v>1.5250167564531564E-4</v>
      </c>
      <c r="BF182" s="5">
        <f t="shared" si="327"/>
        <v>1.3092580082059853E-4</v>
      </c>
      <c r="BG182" s="5">
        <f t="shared" si="328"/>
        <v>7.4934981306401885E-5</v>
      </c>
      <c r="BH182" s="5">
        <f t="shared" si="329"/>
        <v>3.2166605368439462E-5</v>
      </c>
      <c r="BI182" s="5">
        <f t="shared" si="330"/>
        <v>1.1046274868055756E-5</v>
      </c>
      <c r="BJ182" s="8">
        <f t="shared" si="331"/>
        <v>0.54162834014408856</v>
      </c>
      <c r="BK182" s="8">
        <f t="shared" si="332"/>
        <v>0.24088897573169163</v>
      </c>
      <c r="BL182" s="8">
        <f t="shared" si="333"/>
        <v>0.20690083604542259</v>
      </c>
      <c r="BM182" s="8">
        <f t="shared" si="334"/>
        <v>0.50689169433522807</v>
      </c>
      <c r="BN182" s="8">
        <f t="shared" si="335"/>
        <v>0.49104678009438801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1.59861591695502</v>
      </c>
      <c r="F183">
        <f>VLOOKUP(B183,home!$B$2:$E$405,3,FALSE)</f>
        <v>0.76</v>
      </c>
      <c r="G183">
        <f>VLOOKUP(C183,away!$B$2:$E$405,4,FALSE)</f>
        <v>1.88</v>
      </c>
      <c r="H183">
        <f>VLOOKUP(A183,away!$A$2:$E$405,3,FALSE)</f>
        <v>1.4152249134948101</v>
      </c>
      <c r="I183">
        <f>VLOOKUP(C183,away!$B$2:$E$405,3,FALSE)</f>
        <v>0.63</v>
      </c>
      <c r="J183">
        <f>VLOOKUP(B183,home!$B$2:$E$405,4,FALSE)</f>
        <v>1.1599999999999999</v>
      </c>
      <c r="K183" s="3">
        <f t="shared" si="280"/>
        <v>2.2841024221453328</v>
      </c>
      <c r="L183" s="3">
        <f t="shared" si="281"/>
        <v>1.0342463667820072</v>
      </c>
      <c r="M183" s="5">
        <f t="shared" si="282"/>
        <v>3.6212577022596594E-2</v>
      </c>
      <c r="N183" s="5">
        <f t="shared" si="283"/>
        <v>8.2713234889437284E-2</v>
      </c>
      <c r="O183" s="5">
        <f t="shared" si="284"/>
        <v>3.7452726217434118E-2</v>
      </c>
      <c r="P183" s="5">
        <f t="shared" si="285"/>
        <v>8.5545862669187261E-2</v>
      </c>
      <c r="Q183" s="5">
        <f t="shared" si="286"/>
        <v>9.4462750077219798E-2</v>
      </c>
      <c r="R183" s="5">
        <f t="shared" si="287"/>
        <v>1.936767300823123E-2</v>
      </c>
      <c r="S183" s="5">
        <f t="shared" si="288"/>
        <v>5.0521774625767242E-2</v>
      </c>
      <c r="T183" s="5">
        <f t="shared" si="289"/>
        <v>9.7697756063601329E-2</v>
      </c>
      <c r="U183" s="5">
        <f t="shared" si="290"/>
        <v>4.4237748829419735E-2</v>
      </c>
      <c r="V183" s="5">
        <f t="shared" si="291"/>
        <v>1.3260981402623488E-2</v>
      </c>
      <c r="W183" s="5">
        <f t="shared" si="292"/>
        <v>7.1920865417962318E-2</v>
      </c>
      <c r="X183" s="5">
        <f t="shared" si="293"/>
        <v>7.4383893754345232E-2</v>
      </c>
      <c r="Y183" s="5">
        <f t="shared" si="294"/>
        <v>3.8465635931265195E-2</v>
      </c>
      <c r="Z183" s="5">
        <f t="shared" si="295"/>
        <v>6.6769818139283668E-3</v>
      </c>
      <c r="AA183" s="5">
        <f t="shared" si="296"/>
        <v>1.525091033381412E-2</v>
      </c>
      <c r="AB183" s="5">
        <f t="shared" si="297"/>
        <v>1.7417320616693061E-2</v>
      </c>
      <c r="AC183" s="5">
        <f t="shared" si="298"/>
        <v>1.9579214377983887E-3</v>
      </c>
      <c r="AD183" s="5">
        <f t="shared" si="299"/>
        <v>4.1068655725989063E-2</v>
      </c>
      <c r="AE183" s="5">
        <f t="shared" si="300"/>
        <v>4.2475107973225262E-2</v>
      </c>
      <c r="AF183" s="5">
        <f t="shared" si="301"/>
        <v>2.1964863049990842E-2</v>
      </c>
      <c r="AG183" s="5">
        <f t="shared" si="302"/>
        <v>7.5723599354391305E-3</v>
      </c>
      <c r="AH183" s="5">
        <f t="shared" si="303"/>
        <v>1.7264110455312372E-3</v>
      </c>
      <c r="AI183" s="5">
        <f t="shared" si="304"/>
        <v>3.9432996507163549E-3</v>
      </c>
      <c r="AJ183" s="5">
        <f t="shared" si="305"/>
        <v>4.5034501417230361E-3</v>
      </c>
      <c r="AK183" s="5">
        <f t="shared" si="306"/>
        <v>3.4287804589067765E-3</v>
      </c>
      <c r="AL183" s="5">
        <f t="shared" si="307"/>
        <v>1.8500984155912889E-4</v>
      </c>
      <c r="AM183" s="5">
        <f t="shared" si="308"/>
        <v>1.8761003203596874E-2</v>
      </c>
      <c r="AN183" s="5">
        <f t="shared" si="309"/>
        <v>1.9403499400505661E-2</v>
      </c>
      <c r="AO183" s="5">
        <f t="shared" si="310"/>
        <v>1.0033999378914917E-2</v>
      </c>
      <c r="AP183" s="5">
        <f t="shared" si="311"/>
        <v>3.4592091339785574E-3</v>
      </c>
      <c r="AQ183" s="5">
        <f t="shared" si="312"/>
        <v>8.9441861968911406E-4</v>
      </c>
      <c r="AR183" s="5">
        <f t="shared" si="313"/>
        <v>3.5710687028260189E-4</v>
      </c>
      <c r="AS183" s="5">
        <f t="shared" si="314"/>
        <v>8.1566866737723006E-4</v>
      </c>
      <c r="AT183" s="5">
        <f t="shared" si="315"/>
        <v>9.3153538941219362E-4</v>
      </c>
      <c r="AU183" s="5">
        <f t="shared" si="316"/>
        <v>7.092407464234958E-4</v>
      </c>
      <c r="AV183" s="5">
        <f t="shared" si="317"/>
        <v>4.0499462669751766E-4</v>
      </c>
      <c r="AW183" s="5">
        <f t="shared" si="318"/>
        <v>1.2140369604943714E-5</v>
      </c>
      <c r="AX183" s="5">
        <f t="shared" si="319"/>
        <v>7.1420088098686626E-3</v>
      </c>
      <c r="AY183" s="5">
        <f t="shared" si="320"/>
        <v>7.3865966631317505E-3</v>
      </c>
      <c r="AZ183" s="5">
        <f t="shared" si="321"/>
        <v>3.8197803808640552E-3</v>
      </c>
      <c r="BA183" s="5">
        <f t="shared" si="322"/>
        <v>1.3168646602712804E-3</v>
      </c>
      <c r="BB183" s="5">
        <f t="shared" si="323"/>
        <v>3.404906226072985E-4</v>
      </c>
      <c r="BC183" s="5">
        <f t="shared" si="324"/>
        <v>7.0430237870988438E-5</v>
      </c>
      <c r="BD183" s="5">
        <f t="shared" si="325"/>
        <v>6.1556080523779056E-5</v>
      </c>
      <c r="BE183" s="5">
        <f t="shared" si="326"/>
        <v>1.4060039262213687E-4</v>
      </c>
      <c r="BF183" s="5">
        <f t="shared" si="327"/>
        <v>1.6057284867140384E-4</v>
      </c>
      <c r="BG183" s="5">
        <f t="shared" si="328"/>
        <v>1.2225494419370984E-4</v>
      </c>
      <c r="BH183" s="5">
        <f t="shared" si="329"/>
        <v>6.9810703538023789E-5</v>
      </c>
      <c r="BI183" s="5">
        <f t="shared" si="330"/>
        <v>3.1890959408573963E-5</v>
      </c>
      <c r="BJ183" s="8">
        <f t="shared" si="331"/>
        <v>0.64535342392977468</v>
      </c>
      <c r="BK183" s="8">
        <f t="shared" si="332"/>
        <v>0.19507072366266384</v>
      </c>
      <c r="BL183" s="8">
        <f t="shared" si="333"/>
        <v>0.15113355253162036</v>
      </c>
      <c r="BM183" s="8">
        <f t="shared" si="334"/>
        <v>0.63510540176035424</v>
      </c>
      <c r="BN183" s="8">
        <f t="shared" si="335"/>
        <v>0.35575482388410629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1.59861591695502</v>
      </c>
      <c r="F184">
        <f>VLOOKUP(B184,home!$B$2:$E$405,3,FALSE)</f>
        <v>0.38</v>
      </c>
      <c r="G184">
        <f>VLOOKUP(C184,away!$B$2:$E$405,4,FALSE)</f>
        <v>0.57999999999999996</v>
      </c>
      <c r="H184">
        <f>VLOOKUP(A184,away!$A$2:$E$405,3,FALSE)</f>
        <v>1.4152249134948101</v>
      </c>
      <c r="I184">
        <f>VLOOKUP(C184,away!$B$2:$E$405,3,FALSE)</f>
        <v>1.25</v>
      </c>
      <c r="J184">
        <f>VLOOKUP(B184,home!$B$2:$E$405,4,FALSE)</f>
        <v>1.1299999999999999</v>
      </c>
      <c r="K184" s="3">
        <f t="shared" si="280"/>
        <v>0.35233494809688642</v>
      </c>
      <c r="L184" s="3">
        <f t="shared" si="281"/>
        <v>1.999005190311419</v>
      </c>
      <c r="M184" s="5">
        <f t="shared" si="282"/>
        <v>9.5241439940175532E-2</v>
      </c>
      <c r="N184" s="5">
        <f t="shared" si="283"/>
        <v>3.355688779799447E-2</v>
      </c>
      <c r="O184" s="5">
        <f t="shared" si="284"/>
        <v>0.19038813277314412</v>
      </c>
      <c r="P184" s="5">
        <f t="shared" si="285"/>
        <v>6.7080392878888853E-2</v>
      </c>
      <c r="Q184" s="5">
        <f t="shared" si="286"/>
        <v>5.911632160299711E-3</v>
      </c>
      <c r="R184" s="5">
        <f t="shared" si="287"/>
        <v>0.19029343279360741</v>
      </c>
      <c r="S184" s="5">
        <f t="shared" si="288"/>
        <v>1.1811505347915134E-2</v>
      </c>
      <c r="T184" s="5">
        <f t="shared" si="289"/>
        <v>1.1817383371651025E-2</v>
      </c>
      <c r="U184" s="5">
        <f t="shared" si="290"/>
        <v>6.7047026766514001E-2</v>
      </c>
      <c r="V184" s="5">
        <f t="shared" si="291"/>
        <v>9.243413601461814E-4</v>
      </c>
      <c r="W184" s="5">
        <f t="shared" si="292"/>
        <v>6.9429153678902771E-4</v>
      </c>
      <c r="X184" s="5">
        <f t="shared" si="293"/>
        <v>1.3878923856305576E-3</v>
      </c>
      <c r="Y184" s="5">
        <f t="shared" si="294"/>
        <v>1.3872020412345916E-3</v>
      </c>
      <c r="Z184" s="5">
        <f t="shared" si="295"/>
        <v>0.12679918661219949</v>
      </c>
      <c r="AA184" s="5">
        <f t="shared" si="296"/>
        <v>4.4675784833736715E-2</v>
      </c>
      <c r="AB184" s="5">
        <f t="shared" si="297"/>
        <v>7.8704201652911466E-3</v>
      </c>
      <c r="AC184" s="5">
        <f t="shared" si="298"/>
        <v>4.0689471431605799E-5</v>
      </c>
      <c r="AD184" s="5">
        <f t="shared" si="299"/>
        <v>6.1155793144667382E-5</v>
      </c>
      <c r="AE184" s="5">
        <f t="shared" si="300"/>
        <v>1.2225074791380157E-4</v>
      </c>
      <c r="AF184" s="5">
        <f t="shared" si="301"/>
        <v>1.2218993979957115E-4</v>
      </c>
      <c r="AG184" s="5">
        <f t="shared" si="302"/>
        <v>8.1419441287727538E-5</v>
      </c>
      <c r="AH184" s="5">
        <f t="shared" si="303"/>
        <v>6.3368058041263234E-2</v>
      </c>
      <c r="AI184" s="5">
        <f t="shared" si="304"/>
        <v>2.2326781440968967E-2</v>
      </c>
      <c r="AJ184" s="5">
        <f t="shared" si="305"/>
        <v>3.9332526900871644E-3</v>
      </c>
      <c r="AK184" s="5">
        <f t="shared" si="306"/>
        <v>4.619407941379333E-4</v>
      </c>
      <c r="AL184" s="5">
        <f t="shared" si="307"/>
        <v>1.1463353478825676E-6</v>
      </c>
      <c r="AM184" s="5">
        <f t="shared" si="308"/>
        <v>4.3094646406900647E-6</v>
      </c>
      <c r="AN184" s="5">
        <f t="shared" si="309"/>
        <v>8.6146421842029713E-6</v>
      </c>
      <c r="AO184" s="5">
        <f t="shared" si="310"/>
        <v>8.6103572194487222E-6</v>
      </c>
      <c r="AP184" s="5">
        <f t="shared" si="311"/>
        <v>5.7373829240377986E-6</v>
      </c>
      <c r="AQ184" s="5">
        <f t="shared" si="312"/>
        <v>2.8672645609889163E-6</v>
      </c>
      <c r="AR184" s="5">
        <f t="shared" si="313"/>
        <v>2.5334615384888102E-2</v>
      </c>
      <c r="AS184" s="5">
        <f t="shared" si="314"/>
        <v>8.9262703966891278E-3</v>
      </c>
      <c r="AT184" s="5">
        <f t="shared" si="315"/>
        <v>1.5725185084581189E-3</v>
      </c>
      <c r="AU184" s="5">
        <f t="shared" si="316"/>
        <v>1.8468440901966152E-4</v>
      </c>
      <c r="AV184" s="5">
        <f t="shared" si="317"/>
        <v>1.6267692916561645E-5</v>
      </c>
      <c r="AW184" s="5">
        <f t="shared" si="318"/>
        <v>2.2427394803500846E-8</v>
      </c>
      <c r="AX184" s="5">
        <f t="shared" si="319"/>
        <v>2.5306250008381659E-7</v>
      </c>
      <c r="AY184" s="5">
        <f t="shared" si="320"/>
        <v>5.058732511407331E-7</v>
      </c>
      <c r="AZ184" s="5">
        <f t="shared" si="321"/>
        <v>5.0562162733501897E-7</v>
      </c>
      <c r="BA184" s="5">
        <f t="shared" si="322"/>
        <v>3.369134191254697E-7</v>
      </c>
      <c r="BB184" s="5">
        <f t="shared" si="323"/>
        <v>1.683729183793451E-7</v>
      </c>
      <c r="BC184" s="5">
        <f t="shared" si="324"/>
        <v>6.7315667549638371E-8</v>
      </c>
      <c r="BD184" s="5">
        <f t="shared" si="325"/>
        <v>8.4406712748224741E-3</v>
      </c>
      <c r="BE184" s="5">
        <f t="shared" si="326"/>
        <v>2.9739434755174567E-3</v>
      </c>
      <c r="BF184" s="5">
        <f t="shared" si="327"/>
        <v>5.2391211004475854E-4</v>
      </c>
      <c r="BG184" s="5">
        <f t="shared" si="328"/>
        <v>6.1530848699983422E-5</v>
      </c>
      <c r="BH184" s="5">
        <f t="shared" si="329"/>
        <v>5.4198670957665057E-6</v>
      </c>
      <c r="BI184" s="5">
        <f t="shared" si="330"/>
        <v>3.8192171837578316E-7</v>
      </c>
      <c r="BJ184" s="8">
        <f t="shared" si="331"/>
        <v>5.5174281486658143E-2</v>
      </c>
      <c r="BK184" s="8">
        <f t="shared" si="332"/>
        <v>0.17510002120715634</v>
      </c>
      <c r="BL184" s="8">
        <f t="shared" si="333"/>
        <v>0.63840504618862115</v>
      </c>
      <c r="BM184" s="8">
        <f t="shared" si="334"/>
        <v>0.41300613370466849</v>
      </c>
      <c r="BN184" s="8">
        <f t="shared" si="335"/>
        <v>0.58247191834411016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1.59861591695502</v>
      </c>
      <c r="F185">
        <f>VLOOKUP(B185,home!$B$2:$E$405,3,FALSE)</f>
        <v>0.54</v>
      </c>
      <c r="G185">
        <f>VLOOKUP(C185,away!$B$2:$E$405,4,FALSE)</f>
        <v>1.21</v>
      </c>
      <c r="H185">
        <f>VLOOKUP(A185,away!$A$2:$E$405,3,FALSE)</f>
        <v>1.4152249134948101</v>
      </c>
      <c r="I185">
        <f>VLOOKUP(C185,away!$B$2:$E$405,3,FALSE)</f>
        <v>0.94</v>
      </c>
      <c r="J185">
        <f>VLOOKUP(B185,home!$B$2:$E$405,4,FALSE)</f>
        <v>0.66</v>
      </c>
      <c r="K185" s="3">
        <f t="shared" si="280"/>
        <v>1.04453564013841</v>
      </c>
      <c r="L185" s="3">
        <f t="shared" si="281"/>
        <v>0.87800553633218026</v>
      </c>
      <c r="M185" s="5">
        <f t="shared" si="282"/>
        <v>0.14623488092998413</v>
      </c>
      <c r="N185" s="5">
        <f t="shared" si="283"/>
        <v>0.15274754496276513</v>
      </c>
      <c r="O185" s="5">
        <f t="shared" si="284"/>
        <v>0.12839503506140321</v>
      </c>
      <c r="P185" s="5">
        <f t="shared" si="285"/>
        <v>0.13411319013845641</v>
      </c>
      <c r="Q185" s="5">
        <f t="shared" si="286"/>
        <v>7.9775127328626225E-2</v>
      </c>
      <c r="R185" s="5">
        <f t="shared" si="287"/>
        <v>5.6365775810738206E-2</v>
      </c>
      <c r="S185" s="5">
        <f t="shared" si="288"/>
        <v>3.0749072407911787E-2</v>
      </c>
      <c r="T185" s="5">
        <f t="shared" si="289"/>
        <v>7.0043003456138425E-2</v>
      </c>
      <c r="U185" s="5">
        <f t="shared" si="290"/>
        <v>5.8876061718367532E-2</v>
      </c>
      <c r="V185" s="5">
        <f t="shared" si="291"/>
        <v>3.1333580669047852E-3</v>
      </c>
      <c r="W185" s="5">
        <f t="shared" si="292"/>
        <v>2.777598789710992E-2</v>
      </c>
      <c r="X185" s="5">
        <f t="shared" si="293"/>
        <v>2.4387471150758143E-2</v>
      </c>
      <c r="Y185" s="5">
        <f t="shared" si="294"/>
        <v>1.0706167343753487E-2</v>
      </c>
      <c r="Z185" s="5">
        <f t="shared" si="295"/>
        <v>1.6496487740495547E-2</v>
      </c>
      <c r="AA185" s="5">
        <f t="shared" si="296"/>
        <v>1.7231169382053949E-2</v>
      </c>
      <c r="AB185" s="5">
        <f t="shared" si="297"/>
        <v>8.9992852704085455E-3</v>
      </c>
      <c r="AC185" s="5">
        <f t="shared" si="298"/>
        <v>1.7960174905186745E-4</v>
      </c>
      <c r="AD185" s="5">
        <f t="shared" si="299"/>
        <v>7.2532523246461094E-3</v>
      </c>
      <c r="AE185" s="5">
        <f t="shared" si="300"/>
        <v>6.36839569745354E-3</v>
      </c>
      <c r="AF185" s="5">
        <f t="shared" si="301"/>
        <v>2.7957433399591219E-3</v>
      </c>
      <c r="AG185" s="5">
        <f t="shared" si="302"/>
        <v>8.1822604354931012E-4</v>
      </c>
      <c r="AH185" s="5">
        <f t="shared" si="303"/>
        <v>3.6210018915477566E-3</v>
      </c>
      <c r="AI185" s="5">
        <f t="shared" si="304"/>
        <v>3.7822655287302292E-3</v>
      </c>
      <c r="AJ185" s="5">
        <f t="shared" si="305"/>
        <v>1.9753555726128359E-3</v>
      </c>
      <c r="AK185" s="5">
        <f t="shared" si="306"/>
        <v>6.8777643251337469E-4</v>
      </c>
      <c r="AL185" s="5">
        <f t="shared" si="307"/>
        <v>6.5885685731368188E-6</v>
      </c>
      <c r="AM185" s="5">
        <f t="shared" si="308"/>
        <v>1.5152561120019275E-3</v>
      </c>
      <c r="AN185" s="5">
        <f t="shared" si="309"/>
        <v>1.3304032552988664E-3</v>
      </c>
      <c r="AO185" s="5">
        <f t="shared" si="310"/>
        <v>5.8405071185337976E-4</v>
      </c>
      <c r="AP185" s="5">
        <f t="shared" si="311"/>
        <v>1.7093325283533948E-4</v>
      </c>
      <c r="AQ185" s="5">
        <f t="shared" si="312"/>
        <v>3.7520085583174099E-5</v>
      </c>
      <c r="AR185" s="5">
        <f t="shared" si="313"/>
        <v>6.3585194156964571E-4</v>
      </c>
      <c r="AS185" s="5">
        <f t="shared" si="314"/>
        <v>6.6417001482070072E-4</v>
      </c>
      <c r="AT185" s="5">
        <f t="shared" si="315"/>
        <v>3.4687462579573896E-4</v>
      </c>
      <c r="AU185" s="5">
        <f t="shared" si="316"/>
        <v>1.2077430310110789E-4</v>
      </c>
      <c r="AV185" s="5">
        <f t="shared" si="317"/>
        <v>3.153826600049652E-5</v>
      </c>
      <c r="AW185" s="5">
        <f t="shared" si="318"/>
        <v>1.6784526224181121E-7</v>
      </c>
      <c r="AX185" s="5">
        <f t="shared" si="319"/>
        <v>2.6378983548726184E-4</v>
      </c>
      <c r="AY185" s="5">
        <f t="shared" si="320"/>
        <v>2.3160893598597089E-4</v>
      </c>
      <c r="AZ185" s="5">
        <f t="shared" si="321"/>
        <v>1.0167696402984398E-4</v>
      </c>
      <c r="BA185" s="5">
        <f t="shared" si="322"/>
        <v>2.9757645778550328E-5</v>
      </c>
      <c r="BB185" s="5">
        <f t="shared" si="323"/>
        <v>6.5318444354447789E-6</v>
      </c>
      <c r="BC185" s="5">
        <f t="shared" si="324"/>
        <v>1.1469991153562126E-6</v>
      </c>
      <c r="BD185" s="5">
        <f t="shared" si="325"/>
        <v>9.304692083095244E-5</v>
      </c>
      <c r="BE185" s="5">
        <f t="shared" si="326"/>
        <v>9.7190825013066852E-5</v>
      </c>
      <c r="BF185" s="5">
        <f t="shared" si="327"/>
        <v>5.0759640310301993E-5</v>
      </c>
      <c r="BG185" s="5">
        <f t="shared" si="328"/>
        <v>1.767341779490558E-5</v>
      </c>
      <c r="BH185" s="5">
        <f t="shared" si="329"/>
        <v>4.6151286924588161E-6</v>
      </c>
      <c r="BI185" s="5">
        <f t="shared" si="330"/>
        <v>9.6413328061972279E-7</v>
      </c>
      <c r="BJ185" s="8">
        <f t="shared" si="331"/>
        <v>0.38694359518716454</v>
      </c>
      <c r="BK185" s="8">
        <f t="shared" si="332"/>
        <v>0.31464830079686806</v>
      </c>
      <c r="BL185" s="8">
        <f t="shared" si="333"/>
        <v>0.28199718588558564</v>
      </c>
      <c r="BM185" s="8">
        <f t="shared" si="334"/>
        <v>0.30222257428741678</v>
      </c>
      <c r="BN185" s="8">
        <f t="shared" si="335"/>
        <v>0.69763155423197332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1.2429022082018899</v>
      </c>
      <c r="F186">
        <f>VLOOKUP(B186,home!$B$2:$E$405,3,FALSE)</f>
        <v>0.65</v>
      </c>
      <c r="G186">
        <f>VLOOKUP(C186,away!$B$2:$E$405,4,FALSE)</f>
        <v>0.75</v>
      </c>
      <c r="H186">
        <f>VLOOKUP(A186,away!$A$2:$E$405,3,FALSE)</f>
        <v>1.0788643533122999</v>
      </c>
      <c r="I186">
        <f>VLOOKUP(C186,away!$B$2:$E$405,3,FALSE)</f>
        <v>0.91</v>
      </c>
      <c r="J186">
        <f>VLOOKUP(B186,home!$B$2:$E$405,4,FALSE)</f>
        <v>1.1000000000000001</v>
      </c>
      <c r="K186" s="3">
        <f t="shared" si="280"/>
        <v>0.60591482649842132</v>
      </c>
      <c r="L186" s="3">
        <f t="shared" si="281"/>
        <v>1.0799432176656123</v>
      </c>
      <c r="M186" s="5">
        <f t="shared" si="282"/>
        <v>0.18528538068964231</v>
      </c>
      <c r="N186" s="5">
        <f t="shared" si="283"/>
        <v>0.11226715929325855</v>
      </c>
      <c r="O186" s="5">
        <f t="shared" si="284"/>
        <v>0.2000976902083702</v>
      </c>
      <c r="P186" s="5">
        <f t="shared" si="285"/>
        <v>0.12124215724533947</v>
      </c>
      <c r="Q186" s="5">
        <f t="shared" si="286"/>
        <v>3.4012168172322686E-2</v>
      </c>
      <c r="R186" s="5">
        <f t="shared" si="287"/>
        <v>0.10804707170554209</v>
      </c>
      <c r="S186" s="5">
        <f t="shared" si="288"/>
        <v>1.983381073939925E-2</v>
      </c>
      <c r="T186" s="5">
        <f t="shared" si="289"/>
        <v>3.6731210335802088E-2</v>
      </c>
      <c r="U186" s="5">
        <f t="shared" si="290"/>
        <v>6.5467322706126013E-2</v>
      </c>
      <c r="V186" s="5">
        <f t="shared" si="291"/>
        <v>1.4420361783357265E-3</v>
      </c>
      <c r="W186" s="5">
        <f t="shared" si="292"/>
        <v>6.8694923256560113E-3</v>
      </c>
      <c r="X186" s="5">
        <f t="shared" si="293"/>
        <v>7.4186616458981822E-3</v>
      </c>
      <c r="Y186" s="5">
        <f t="shared" si="294"/>
        <v>4.0058666643218747E-3</v>
      </c>
      <c r="Z186" s="5">
        <f t="shared" si="295"/>
        <v>3.8894900759010094E-2</v>
      </c>
      <c r="AA186" s="5">
        <f t="shared" si="296"/>
        <v>2.3566997045068913E-2</v>
      </c>
      <c r="AB186" s="5">
        <f t="shared" si="297"/>
        <v>7.1397964628258682E-3</v>
      </c>
      <c r="AC186" s="5">
        <f t="shared" si="298"/>
        <v>5.8975098452351215E-5</v>
      </c>
      <c r="AD186" s="5">
        <f t="shared" si="299"/>
        <v>1.0405818126580245E-3</v>
      </c>
      <c r="AE186" s="5">
        <f t="shared" si="300"/>
        <v>1.1237692710062222E-3</v>
      </c>
      <c r="AF186" s="5">
        <f t="shared" si="301"/>
        <v>6.0680350122209947E-4</v>
      </c>
      <c r="AG186" s="5">
        <f t="shared" si="302"/>
        <v>2.1843777520018449E-4</v>
      </c>
      <c r="AH186" s="5">
        <f t="shared" si="303"/>
        <v>1.0501071069117502E-2</v>
      </c>
      <c r="AI186" s="5">
        <f t="shared" si="304"/>
        <v>6.3627546548919228E-3</v>
      </c>
      <c r="AJ186" s="5">
        <f t="shared" si="305"/>
        <v>1.9276436913854308E-3</v>
      </c>
      <c r="AK186" s="5">
        <f t="shared" si="306"/>
        <v>3.8932929760552665E-4</v>
      </c>
      <c r="AL186" s="5">
        <f t="shared" si="307"/>
        <v>1.5436227366683022E-6</v>
      </c>
      <c r="AM186" s="5">
        <f t="shared" si="308"/>
        <v>1.2610078969481993E-4</v>
      </c>
      <c r="AN186" s="5">
        <f t="shared" si="309"/>
        <v>1.361816925731985E-4</v>
      </c>
      <c r="AO186" s="5">
        <f t="shared" si="310"/>
        <v>7.3534247632324603E-5</v>
      </c>
      <c r="AP186" s="5">
        <f t="shared" si="311"/>
        <v>2.647093733222419E-5</v>
      </c>
      <c r="AQ186" s="5">
        <f t="shared" si="312"/>
        <v>7.1467773092967407E-6</v>
      </c>
      <c r="AR186" s="5">
        <f t="shared" si="313"/>
        <v>2.2681120958636062E-3</v>
      </c>
      <c r="AS186" s="5">
        <f t="shared" si="314"/>
        <v>1.3742827470441675E-3</v>
      </c>
      <c r="AT186" s="5">
        <f t="shared" si="315"/>
        <v>4.1634914611752026E-4</v>
      </c>
      <c r="AU186" s="5">
        <f t="shared" si="316"/>
        <v>8.4090706877521079E-5</v>
      </c>
      <c r="AV186" s="5">
        <f t="shared" si="317"/>
        <v>1.2737951516955693E-5</v>
      </c>
      <c r="AW186" s="5">
        <f t="shared" si="318"/>
        <v>2.805764183727301E-8</v>
      </c>
      <c r="AX186" s="5">
        <f t="shared" si="319"/>
        <v>1.2734389684875121E-5</v>
      </c>
      <c r="AY186" s="5">
        <f t="shared" si="320"/>
        <v>1.3752417771291821E-5</v>
      </c>
      <c r="AZ186" s="5">
        <f t="shared" si="321"/>
        <v>7.4259151493053174E-6</v>
      </c>
      <c r="BA186" s="5">
        <f t="shared" si="322"/>
        <v>2.6731889001508672E-6</v>
      </c>
      <c r="BB186" s="5">
        <f t="shared" si="323"/>
        <v>7.2172305556423151E-7</v>
      </c>
      <c r="BC186" s="5">
        <f t="shared" si="324"/>
        <v>1.5588398377789879E-7</v>
      </c>
      <c r="BD186" s="5">
        <f t="shared" si="325"/>
        <v>4.0823871247220634E-4</v>
      </c>
      <c r="BE186" s="5">
        <f t="shared" si="326"/>
        <v>2.4735788863753576E-4</v>
      </c>
      <c r="BF186" s="5">
        <f t="shared" si="327"/>
        <v>7.4938906088414144E-5</v>
      </c>
      <c r="BG186" s="5">
        <f t="shared" si="328"/>
        <v>1.5135531426847653E-5</v>
      </c>
      <c r="BH186" s="5">
        <f t="shared" si="329"/>
        <v>2.2927107246149489E-6</v>
      </c>
      <c r="BI186" s="5">
        <f t="shared" si="330"/>
        <v>2.7783748418322735E-7</v>
      </c>
      <c r="BJ186" s="8">
        <f t="shared" si="331"/>
        <v>0.20470104876043277</v>
      </c>
      <c r="BK186" s="8">
        <f t="shared" si="332"/>
        <v>0.32787765599167712</v>
      </c>
      <c r="BL186" s="8">
        <f t="shared" si="333"/>
        <v>0.42840349107518705</v>
      </c>
      <c r="BM186" s="8">
        <f t="shared" si="334"/>
        <v>0.23891174491170217</v>
      </c>
      <c r="BN186" s="8">
        <f t="shared" si="335"/>
        <v>0.7609516273144753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1.2429022082018899</v>
      </c>
      <c r="F187">
        <f>VLOOKUP(B187,home!$B$2:$E$405,3,FALSE)</f>
        <v>1.41</v>
      </c>
      <c r="G187">
        <f>VLOOKUP(C187,away!$B$2:$E$405,4,FALSE)</f>
        <v>1.21</v>
      </c>
      <c r="H187">
        <f>VLOOKUP(A187,away!$A$2:$E$405,3,FALSE)</f>
        <v>1.0788643533122999</v>
      </c>
      <c r="I187">
        <f>VLOOKUP(C187,away!$B$2:$E$405,3,FALSE)</f>
        <v>0.5</v>
      </c>
      <c r="J187">
        <f>VLOOKUP(B187,home!$B$2:$E$405,4,FALSE)</f>
        <v>1.27</v>
      </c>
      <c r="K187" s="3">
        <f t="shared" si="280"/>
        <v>2.1205154574132443</v>
      </c>
      <c r="L187" s="3">
        <f t="shared" si="281"/>
        <v>0.68507886435331045</v>
      </c>
      <c r="M187" s="5">
        <f t="shared" si="282"/>
        <v>6.0470821365383218E-2</v>
      </c>
      <c r="N187" s="5">
        <f t="shared" si="283"/>
        <v>0.12822931142777017</v>
      </c>
      <c r="O187" s="5">
        <f t="shared" si="284"/>
        <v>4.1427281627508646E-2</v>
      </c>
      <c r="P187" s="5">
        <f t="shared" si="285"/>
        <v>8.784719104974377E-2</v>
      </c>
      <c r="Q187" s="5">
        <f t="shared" si="286"/>
        <v>0.13595611848802175</v>
      </c>
      <c r="R187" s="5">
        <f t="shared" si="287"/>
        <v>1.4190477525309192E-2</v>
      </c>
      <c r="S187" s="5">
        <f t="shared" si="288"/>
        <v>3.1904349904150163E-2</v>
      </c>
      <c r="T187" s="5">
        <f t="shared" si="289"/>
        <v>9.3140663255658063E-2</v>
      </c>
      <c r="U187" s="5">
        <f t="shared" si="290"/>
        <v>3.0091126940493377E-2</v>
      </c>
      <c r="V187" s="5">
        <f t="shared" si="291"/>
        <v>5.1497886052311193E-3</v>
      </c>
      <c r="W187" s="5">
        <f t="shared" si="292"/>
        <v>9.609901692791889E-2</v>
      </c>
      <c r="X187" s="5">
        <f t="shared" si="293"/>
        <v>6.5835405382448225E-2</v>
      </c>
      <c r="Y187" s="5">
        <f t="shared" si="294"/>
        <v>2.2551222376823728E-2</v>
      </c>
      <c r="Z187" s="5">
        <f t="shared" si="295"/>
        <v>3.2405320758899982E-3</v>
      </c>
      <c r="AA187" s="5">
        <f t="shared" si="296"/>
        <v>6.8715983571681688E-3</v>
      </c>
      <c r="AB187" s="5">
        <f t="shared" si="297"/>
        <v>7.2856652667552804E-3</v>
      </c>
      <c r="AC187" s="5">
        <f t="shared" si="298"/>
        <v>4.6757515986101155E-4</v>
      </c>
      <c r="AD187" s="5">
        <f t="shared" si="299"/>
        <v>5.0944862709467249E-2</v>
      </c>
      <c r="AE187" s="5">
        <f t="shared" si="300"/>
        <v>3.4901248689637142E-2</v>
      </c>
      <c r="AF187" s="5">
        <f t="shared" si="301"/>
        <v>1.1955053908404539E-2</v>
      </c>
      <c r="AG187" s="5">
        <f t="shared" si="302"/>
        <v>2.7300515849507951E-3</v>
      </c>
      <c r="AH187" s="5">
        <f t="shared" si="303"/>
        <v>5.5500500861279897E-4</v>
      </c>
      <c r="AI187" s="5">
        <f t="shared" si="304"/>
        <v>1.1768966997052108E-3</v>
      </c>
      <c r="AJ187" s="5">
        <f t="shared" si="305"/>
        <v>1.2478138217517666E-3</v>
      </c>
      <c r="AK187" s="5">
        <f t="shared" si="306"/>
        <v>8.8200283233283861E-4</v>
      </c>
      <c r="AL187" s="5">
        <f t="shared" si="307"/>
        <v>2.717023746063315E-5</v>
      </c>
      <c r="AM187" s="5">
        <f t="shared" si="308"/>
        <v>2.1605873770244175E-2</v>
      </c>
      <c r="AN187" s="5">
        <f t="shared" si="309"/>
        <v>1.480172746587986E-2</v>
      </c>
      <c r="AO187" s="5">
        <f t="shared" si="310"/>
        <v>5.0701753213960882E-3</v>
      </c>
      <c r="AP187" s="5">
        <f t="shared" si="311"/>
        <v>1.1578233170847375E-3</v>
      </c>
      <c r="AQ187" s="5">
        <f t="shared" si="312"/>
        <v>1.9830007079754873E-4</v>
      </c>
      <c r="AR187" s="5">
        <f t="shared" si="313"/>
        <v>7.6044440202171121E-5</v>
      </c>
      <c r="AS187" s="5">
        <f t="shared" si="314"/>
        <v>1.6125341089904098E-4</v>
      </c>
      <c r="AT187" s="5">
        <f t="shared" si="315"/>
        <v>1.7097017518601288E-4</v>
      </c>
      <c r="AU187" s="5">
        <f t="shared" si="316"/>
        <v>1.2084829974619688E-4</v>
      </c>
      <c r="AV187" s="5">
        <f t="shared" si="317"/>
        <v>6.4065171903479885E-5</v>
      </c>
      <c r="AW187" s="5">
        <f t="shared" si="318"/>
        <v>1.0964098915708608E-6</v>
      </c>
      <c r="AX187" s="5">
        <f t="shared" si="319"/>
        <v>7.635931550120361E-3</v>
      </c>
      <c r="AY187" s="5">
        <f t="shared" si="320"/>
        <v>5.2312153146360707E-3</v>
      </c>
      <c r="AZ187" s="5">
        <f t="shared" si="321"/>
        <v>1.7918975234692625E-3</v>
      </c>
      <c r="BA187" s="5">
        <f t="shared" si="322"/>
        <v>4.0919704013861051E-4</v>
      </c>
      <c r="BB187" s="5">
        <f t="shared" si="323"/>
        <v>7.0083060888723831E-5</v>
      </c>
      <c r="BC187" s="5">
        <f t="shared" si="324"/>
        <v>9.6024847528101655E-6</v>
      </c>
      <c r="BD187" s="5">
        <f t="shared" si="325"/>
        <v>8.6827397890144319E-6</v>
      </c>
      <c r="BE187" s="5">
        <f t="shared" si="326"/>
        <v>1.8411883935302114E-5</v>
      </c>
      <c r="BF187" s="5">
        <f t="shared" si="327"/>
        <v>1.9521342242453366E-5</v>
      </c>
      <c r="BG187" s="5">
        <f t="shared" si="328"/>
        <v>1.3798435991525496E-5</v>
      </c>
      <c r="BH187" s="5">
        <f t="shared" si="329"/>
        <v>7.3149492020392647E-6</v>
      </c>
      <c r="BI187" s="5">
        <f t="shared" si="330"/>
        <v>3.1022925706233873E-6</v>
      </c>
      <c r="BJ187" s="8">
        <f t="shared" si="331"/>
        <v>0.70032478167050882</v>
      </c>
      <c r="BK187" s="8">
        <f t="shared" si="332"/>
        <v>0.19109811163646601</v>
      </c>
      <c r="BL187" s="8">
        <f t="shared" si="333"/>
        <v>0.10439188122130513</v>
      </c>
      <c r="BM187" s="8">
        <f t="shared" si="334"/>
        <v>0.52570398621568859</v>
      </c>
      <c r="BN187" s="8">
        <f t="shared" si="335"/>
        <v>0.4681212014837367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1.2429022082018899</v>
      </c>
      <c r="F188">
        <f>VLOOKUP(B188,home!$B$2:$E$405,3,FALSE)</f>
        <v>1.02</v>
      </c>
      <c r="G188">
        <f>VLOOKUP(C188,away!$B$2:$E$405,4,FALSE)</f>
        <v>0.85</v>
      </c>
      <c r="H188">
        <f>VLOOKUP(A188,away!$A$2:$E$405,3,FALSE)</f>
        <v>1.0788643533122999</v>
      </c>
      <c r="I188">
        <f>VLOOKUP(C188,away!$B$2:$E$405,3,FALSE)</f>
        <v>0.6</v>
      </c>
      <c r="J188">
        <f>VLOOKUP(B188,home!$B$2:$E$405,4,FALSE)</f>
        <v>1.1100000000000001</v>
      </c>
      <c r="K188" s="3">
        <f t="shared" si="280"/>
        <v>1.0775962145110385</v>
      </c>
      <c r="L188" s="3">
        <f t="shared" si="281"/>
        <v>0.71852365930599182</v>
      </c>
      <c r="M188" s="5">
        <f t="shared" si="282"/>
        <v>0.16594151469544588</v>
      </c>
      <c r="N188" s="5">
        <f t="shared" si="283"/>
        <v>0.17881794806604034</v>
      </c>
      <c r="O188" s="5">
        <f t="shared" si="284"/>
        <v>0.11923290436975079</v>
      </c>
      <c r="P188" s="5">
        <f t="shared" si="285"/>
        <v>0.12848492639400011</v>
      </c>
      <c r="Q188" s="5">
        <f t="shared" si="286"/>
        <v>9.6346771961298275E-2</v>
      </c>
      <c r="R188" s="5">
        <f t="shared" si="287"/>
        <v>4.2835831378717354E-2</v>
      </c>
      <c r="S188" s="5">
        <f t="shared" si="288"/>
        <v>2.4870775014874381E-2</v>
      </c>
      <c r="T188" s="5">
        <f t="shared" si="289"/>
        <v>6.9227435151951955E-2</v>
      </c>
      <c r="U188" s="5">
        <f t="shared" si="290"/>
        <v>4.6159729739138976E-2</v>
      </c>
      <c r="V188" s="5">
        <f t="shared" si="291"/>
        <v>2.1396559190096733E-3</v>
      </c>
      <c r="W188" s="5">
        <f t="shared" si="292"/>
        <v>3.4607638915284428E-2</v>
      </c>
      <c r="X188" s="5">
        <f t="shared" si="293"/>
        <v>2.4866407353350613E-2</v>
      </c>
      <c r="Y188" s="5">
        <f t="shared" si="294"/>
        <v>8.9335510026614506E-3</v>
      </c>
      <c r="Z188" s="5">
        <f t="shared" si="295"/>
        <v>1.025951943721681E-2</v>
      </c>
      <c r="AA188" s="5">
        <f t="shared" si="296"/>
        <v>1.1055619308247253E-2</v>
      </c>
      <c r="AB188" s="5">
        <f t="shared" si="297"/>
        <v>5.9567467578211927E-3</v>
      </c>
      <c r="AC188" s="5">
        <f t="shared" si="298"/>
        <v>1.0354308179262585E-4</v>
      </c>
      <c r="AD188" s="5">
        <f t="shared" si="299"/>
        <v>9.3232651720688495E-3</v>
      </c>
      <c r="AE188" s="5">
        <f t="shared" si="300"/>
        <v>6.6989866081150163E-3</v>
      </c>
      <c r="AF188" s="5">
        <f t="shared" si="301"/>
        <v>2.4066901856523177E-3</v>
      </c>
      <c r="AG188" s="5">
        <f t="shared" si="302"/>
        <v>5.7642127967024012E-4</v>
      </c>
      <c r="AH188" s="5">
        <f t="shared" si="303"/>
        <v>1.8429268621874926E-3</v>
      </c>
      <c r="AI188" s="5">
        <f t="shared" si="304"/>
        <v>1.9859310103139483E-3</v>
      </c>
      <c r="AJ188" s="5">
        <f t="shared" si="305"/>
        <v>1.0700158694971964E-3</v>
      </c>
      <c r="AK188" s="5">
        <f t="shared" si="306"/>
        <v>3.8434835014563873E-4</v>
      </c>
      <c r="AL188" s="5">
        <f t="shared" si="307"/>
        <v>3.2068467657776741E-6</v>
      </c>
      <c r="AM188" s="5">
        <f t="shared" si="308"/>
        <v>2.0093430512608001E-3</v>
      </c>
      <c r="AN188" s="5">
        <f t="shared" si="309"/>
        <v>1.4437605219929771E-3</v>
      </c>
      <c r="AO188" s="5">
        <f t="shared" si="310"/>
        <v>5.1868804671196134E-4</v>
      </c>
      <c r="AP188" s="5">
        <f t="shared" si="311"/>
        <v>1.2422987778725191E-4</v>
      </c>
      <c r="AQ188" s="5">
        <f t="shared" si="312"/>
        <v>2.2315526595708095E-5</v>
      </c>
      <c r="AR188" s="5">
        <f t="shared" si="313"/>
        <v>2.6483731057045339E-4</v>
      </c>
      <c r="AS188" s="5">
        <f t="shared" si="314"/>
        <v>2.8538768333200481E-4</v>
      </c>
      <c r="AT188" s="5">
        <f t="shared" si="315"/>
        <v>1.5376634361332169E-4</v>
      </c>
      <c r="AU188" s="5">
        <f t="shared" si="316"/>
        <v>5.5232676598973018E-5</v>
      </c>
      <c r="AV188" s="5">
        <f t="shared" si="317"/>
        <v>1.4879630805091434E-5</v>
      </c>
      <c r="AW188" s="5">
        <f t="shared" si="318"/>
        <v>6.8972002879379069E-8</v>
      </c>
      <c r="AX188" s="5">
        <f t="shared" si="319"/>
        <v>3.6087674428211618E-4</v>
      </c>
      <c r="AY188" s="5">
        <f t="shared" si="320"/>
        <v>2.5929847886001879E-4</v>
      </c>
      <c r="AZ188" s="5">
        <f t="shared" si="321"/>
        <v>9.3156045941489003E-5</v>
      </c>
      <c r="BA188" s="5">
        <f t="shared" si="322"/>
        <v>2.2311607672118595E-5</v>
      </c>
      <c r="BB188" s="5">
        <f t="shared" si="323"/>
        <v>4.0078544973925733E-6</v>
      </c>
      <c r="BC188" s="5">
        <f t="shared" si="324"/>
        <v>5.7594765588649784E-7</v>
      </c>
      <c r="BD188" s="5">
        <f t="shared" si="325"/>
        <v>3.1715312251973251E-5</v>
      </c>
      <c r="BE188" s="5">
        <f t="shared" si="326"/>
        <v>3.4176300424761931E-5</v>
      </c>
      <c r="BF188" s="5">
        <f t="shared" si="327"/>
        <v>1.8414125981857728E-5</v>
      </c>
      <c r="BG188" s="5">
        <f t="shared" si="328"/>
        <v>6.6143308171930827E-6</v>
      </c>
      <c r="BH188" s="5">
        <f t="shared" si="329"/>
        <v>1.7818944625327421E-6</v>
      </c>
      <c r="BI188" s="5">
        <f t="shared" si="330"/>
        <v>3.8403254549669297E-7</v>
      </c>
      <c r="BJ188" s="8">
        <f t="shared" si="331"/>
        <v>0.43666367939935119</v>
      </c>
      <c r="BK188" s="8">
        <f t="shared" si="332"/>
        <v>0.32180292043074848</v>
      </c>
      <c r="BL188" s="8">
        <f t="shared" si="333"/>
        <v>0.23139124328722346</v>
      </c>
      <c r="BM188" s="8">
        <f t="shared" si="334"/>
        <v>0.26819823618243011</v>
      </c>
      <c r="BN188" s="8">
        <f t="shared" si="335"/>
        <v>0.73165989686525279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1.2429022082018899</v>
      </c>
      <c r="F189">
        <f>VLOOKUP(B189,home!$B$2:$E$405,3,FALSE)</f>
        <v>0.75</v>
      </c>
      <c r="G189">
        <f>VLOOKUP(C189,away!$B$2:$E$405,4,FALSE)</f>
        <v>1.01</v>
      </c>
      <c r="H189">
        <f>VLOOKUP(A189,away!$A$2:$E$405,3,FALSE)</f>
        <v>1.0788643533122999</v>
      </c>
      <c r="I189">
        <f>VLOOKUP(C189,away!$B$2:$E$405,3,FALSE)</f>
        <v>0.6</v>
      </c>
      <c r="J189">
        <f>VLOOKUP(B189,home!$B$2:$E$405,4,FALSE)</f>
        <v>1.56</v>
      </c>
      <c r="K189" s="3">
        <f t="shared" si="280"/>
        <v>0.9414984227129316</v>
      </c>
      <c r="L189" s="3">
        <f t="shared" si="281"/>
        <v>1.0098170347003128</v>
      </c>
      <c r="M189" s="5">
        <f t="shared" si="282"/>
        <v>0.14208703914790707</v>
      </c>
      <c r="N189" s="5">
        <f t="shared" si="283"/>
        <v>0.13377472324570508</v>
      </c>
      <c r="O189" s="5">
        <f t="shared" si="284"/>
        <v>0.14348191254168677</v>
      </c>
      <c r="P189" s="5">
        <f t="shared" si="285"/>
        <v>0.13508799434583291</v>
      </c>
      <c r="Q189" s="5">
        <f t="shared" si="286"/>
        <v>6.2974345467345136E-2</v>
      </c>
      <c r="R189" s="5">
        <f t="shared" si="287"/>
        <v>7.2445239727987887E-2</v>
      </c>
      <c r="S189" s="5">
        <f t="shared" si="288"/>
        <v>3.2108428618502508E-2</v>
      </c>
      <c r="T189" s="5">
        <f t="shared" si="289"/>
        <v>6.3592566802027545E-2</v>
      </c>
      <c r="U189" s="5">
        <f t="shared" si="290"/>
        <v>6.8207078936960805E-2</v>
      </c>
      <c r="V189" s="5">
        <f t="shared" si="291"/>
        <v>3.3918671335241022E-3</v>
      </c>
      <c r="W189" s="5">
        <f t="shared" si="292"/>
        <v>1.9763415642961569E-2</v>
      </c>
      <c r="X189" s="5">
        <f t="shared" si="293"/>
        <v>1.9957433780125225E-2</v>
      </c>
      <c r="Y189" s="5">
        <f t="shared" si="294"/>
        <v>1.0076678300036956E-2</v>
      </c>
      <c r="Z189" s="5">
        <f t="shared" si="295"/>
        <v>2.438547905342334E-2</v>
      </c>
      <c r="AA189" s="5">
        <f t="shared" si="296"/>
        <v>2.2958890065897308E-2</v>
      </c>
      <c r="AB189" s="5">
        <f t="shared" si="297"/>
        <v>1.0807879392140953E-2</v>
      </c>
      <c r="AC189" s="5">
        <f t="shared" si="298"/>
        <v>2.0154922772299422E-4</v>
      </c>
      <c r="AD189" s="5">
        <f t="shared" si="299"/>
        <v>4.6518061638170984E-3</v>
      </c>
      <c r="AE189" s="5">
        <f t="shared" si="300"/>
        <v>4.6974731063464193E-3</v>
      </c>
      <c r="AF189" s="5">
        <f t="shared" si="301"/>
        <v>2.3717941814176044E-3</v>
      </c>
      <c r="AG189" s="5">
        <f t="shared" si="302"/>
        <v>7.9835938906619365E-4</v>
      </c>
      <c r="AH189" s="5">
        <f t="shared" si="303"/>
        <v>6.1562180368686355E-3</v>
      </c>
      <c r="AI189" s="5">
        <f t="shared" si="304"/>
        <v>5.7960695715887208E-3</v>
      </c>
      <c r="AJ189" s="5">
        <f t="shared" si="305"/>
        <v>2.7284951797925984E-3</v>
      </c>
      <c r="AK189" s="5">
        <f t="shared" si="306"/>
        <v>8.5629130271818951E-4</v>
      </c>
      <c r="AL189" s="5">
        <f t="shared" si="307"/>
        <v>7.6648457447856957E-6</v>
      </c>
      <c r="AM189" s="5">
        <f t="shared" si="308"/>
        <v>8.7593363320001842E-4</v>
      </c>
      <c r="AN189" s="5">
        <f t="shared" si="309"/>
        <v>8.8453270407231406E-4</v>
      </c>
      <c r="AO189" s="5">
        <f t="shared" si="310"/>
        <v>4.4660809616087676E-4</v>
      </c>
      <c r="AP189" s="5">
        <f t="shared" si="311"/>
        <v>1.5033082111277625E-4</v>
      </c>
      <c r="AQ189" s="5">
        <f t="shared" si="312"/>
        <v>3.7951656000041712E-5</v>
      </c>
      <c r="AR189" s="5">
        <f t="shared" si="313"/>
        <v>1.243330768591854E-3</v>
      </c>
      <c r="AS189" s="5">
        <f t="shared" si="314"/>
        <v>1.1705939575396875E-3</v>
      </c>
      <c r="AT189" s="5">
        <f t="shared" si="315"/>
        <v>5.5105618233045202E-4</v>
      </c>
      <c r="AU189" s="5">
        <f t="shared" si="316"/>
        <v>1.7293950883011009E-4</v>
      </c>
      <c r="AV189" s="5">
        <f t="shared" si="317"/>
        <v>4.0705568697074435E-5</v>
      </c>
      <c r="AW189" s="5">
        <f t="shared" si="318"/>
        <v>2.0242456174178202E-7</v>
      </c>
      <c r="AX189" s="5">
        <f t="shared" si="319"/>
        <v>1.3744835567650412E-4</v>
      </c>
      <c r="AY189" s="5">
        <f t="shared" si="320"/>
        <v>1.3879769095368128E-4</v>
      </c>
      <c r="AZ189" s="5">
        <f t="shared" si="321"/>
        <v>7.0080136351048433E-5</v>
      </c>
      <c r="BA189" s="5">
        <f t="shared" si="322"/>
        <v>2.3589371827136444E-5</v>
      </c>
      <c r="BB189" s="5">
        <f t="shared" si="323"/>
        <v>5.9552373772305045E-6</v>
      </c>
      <c r="BC189" s="5">
        <f t="shared" si="324"/>
        <v>1.2027400298422758E-6</v>
      </c>
      <c r="BD189" s="5">
        <f t="shared" si="325"/>
        <v>2.0925609831518103E-4</v>
      </c>
      <c r="BE189" s="5">
        <f t="shared" si="326"/>
        <v>1.9701428650680509E-4</v>
      </c>
      <c r="BF189" s="5">
        <f t="shared" si="327"/>
        <v>9.2744319999035291E-5</v>
      </c>
      <c r="BG189" s="5">
        <f t="shared" si="328"/>
        <v>2.9106210331558379E-5</v>
      </c>
      <c r="BH189" s="5">
        <f t="shared" si="329"/>
        <v>6.8508627795782615E-6</v>
      </c>
      <c r="BI189" s="5">
        <f t="shared" si="330"/>
        <v>1.290015300239133E-6</v>
      </c>
      <c r="BJ189" s="8">
        <f t="shared" si="331"/>
        <v>0.32543102652161032</v>
      </c>
      <c r="BK189" s="8">
        <f t="shared" si="332"/>
        <v>0.31302334101018803</v>
      </c>
      <c r="BL189" s="8">
        <f t="shared" si="333"/>
        <v>0.33715296253486349</v>
      </c>
      <c r="BM189" s="8">
        <f t="shared" si="334"/>
        <v>0.31000295937722844</v>
      </c>
      <c r="BN189" s="8">
        <f t="shared" si="335"/>
        <v>0.68985125447646478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1.2429022082018899</v>
      </c>
      <c r="F190">
        <f>VLOOKUP(B190,home!$B$2:$E$405,3,FALSE)</f>
        <v>1.61</v>
      </c>
      <c r="G190">
        <f>VLOOKUP(C190,away!$B$2:$E$405,4,FALSE)</f>
        <v>0.91</v>
      </c>
      <c r="H190">
        <f>VLOOKUP(A190,away!$A$2:$E$405,3,FALSE)</f>
        <v>1.0788643533122999</v>
      </c>
      <c r="I190">
        <f>VLOOKUP(C190,away!$B$2:$E$405,3,FALSE)</f>
        <v>0.7</v>
      </c>
      <c r="J190">
        <f>VLOOKUP(B190,home!$B$2:$E$405,4,FALSE)</f>
        <v>1.22</v>
      </c>
      <c r="K190" s="3">
        <f t="shared" si="280"/>
        <v>1.8209760252365892</v>
      </c>
      <c r="L190" s="3">
        <f t="shared" si="281"/>
        <v>0.9213501577287041</v>
      </c>
      <c r="M190" s="5">
        <f t="shared" si="282"/>
        <v>6.442031901596032E-2</v>
      </c>
      <c r="N190" s="5">
        <f t="shared" si="283"/>
        <v>0.11730785646615649</v>
      </c>
      <c r="O190" s="5">
        <f t="shared" si="284"/>
        <v>5.9353671086288473E-2</v>
      </c>
      <c r="P190" s="5">
        <f t="shared" si="285"/>
        <v>0.10808161205790945</v>
      </c>
      <c r="Q190" s="5">
        <f t="shared" si="286"/>
        <v>0.10680739709838301</v>
      </c>
      <c r="R190" s="5">
        <f t="shared" si="287"/>
        <v>2.734275710856475E-2</v>
      </c>
      <c r="S190" s="5">
        <f t="shared" si="288"/>
        <v>4.5333658089081651E-2</v>
      </c>
      <c r="T190" s="5">
        <f t="shared" si="289"/>
        <v>9.8407012163187507E-2</v>
      </c>
      <c r="U190" s="5">
        <f t="shared" si="290"/>
        <v>4.979050515856373E-2</v>
      </c>
      <c r="V190" s="5">
        <f t="shared" si="291"/>
        <v>8.4509824118900335E-3</v>
      </c>
      <c r="W190" s="5">
        <f t="shared" si="292"/>
        <v>6.4831236478026494E-2</v>
      </c>
      <c r="X190" s="5">
        <f t="shared" si="293"/>
        <v>5.9732269954776616E-2</v>
      </c>
      <c r="Y190" s="5">
        <f t="shared" si="294"/>
        <v>2.7517168172163483E-2</v>
      </c>
      <c r="Z190" s="5">
        <f t="shared" si="295"/>
        <v>8.3974178582379259E-3</v>
      </c>
      <c r="AA190" s="5">
        <f t="shared" si="296"/>
        <v>1.529149659374485E-2</v>
      </c>
      <c r="AB190" s="5">
        <f t="shared" si="297"/>
        <v>1.3922724343598173E-2</v>
      </c>
      <c r="AC190" s="5">
        <f t="shared" si="298"/>
        <v>8.8616819244932059E-4</v>
      </c>
      <c r="AD190" s="5">
        <f t="shared" si="299"/>
        <v>2.951403182823251E-2</v>
      </c>
      <c r="AE190" s="5">
        <f t="shared" si="300"/>
        <v>2.7192757880152012E-2</v>
      </c>
      <c r="AF190" s="5">
        <f t="shared" si="301"/>
        <v>1.2527025880978258E-2</v>
      </c>
      <c r="AG190" s="5">
        <f t="shared" si="302"/>
        <v>3.8472590904369587E-3</v>
      </c>
      <c r="AH190" s="5">
        <f t="shared" si="303"/>
        <v>1.9342405670503375E-3</v>
      </c>
      <c r="AI190" s="5">
        <f t="shared" si="304"/>
        <v>3.5222056996386899E-3</v>
      </c>
      <c r="AJ190" s="5">
        <f t="shared" si="305"/>
        <v>3.2069260674968611E-3</v>
      </c>
      <c r="AK190" s="5">
        <f t="shared" si="306"/>
        <v>1.9465784945393466E-3</v>
      </c>
      <c r="AL190" s="5">
        <f t="shared" si="307"/>
        <v>5.9470979502996214E-5</v>
      </c>
      <c r="AM190" s="5">
        <f t="shared" si="308"/>
        <v>1.0748868873456201E-2</v>
      </c>
      <c r="AN190" s="5">
        <f t="shared" si="309"/>
        <v>9.9034720319640286E-3</v>
      </c>
      <c r="AO190" s="5">
        <f t="shared" si="310"/>
        <v>4.5622827593559331E-3</v>
      </c>
      <c r="AP190" s="5">
        <f t="shared" si="311"/>
        <v>1.4011533133118455E-3</v>
      </c>
      <c r="AQ190" s="5">
        <f t="shared" si="312"/>
        <v>3.2273820655549128E-4</v>
      </c>
      <c r="AR190" s="5">
        <f t="shared" si="313"/>
        <v>3.564225703074174E-4</v>
      </c>
      <c r="AS190" s="5">
        <f t="shared" si="314"/>
        <v>6.4903695538300965E-4</v>
      </c>
      <c r="AT190" s="5">
        <f t="shared" si="315"/>
        <v>5.9094036762250533E-4</v>
      </c>
      <c r="AU190" s="5">
        <f t="shared" si="316"/>
        <v>3.5869608059502619E-4</v>
      </c>
      <c r="AV190" s="5">
        <f t="shared" si="317"/>
        <v>1.6329424077746849E-4</v>
      </c>
      <c r="AW190" s="5">
        <f t="shared" si="318"/>
        <v>2.7716062578167418E-6</v>
      </c>
      <c r="AX190" s="5">
        <f t="shared" si="319"/>
        <v>3.2622387528292583E-3</v>
      </c>
      <c r="AY190" s="5">
        <f t="shared" si="320"/>
        <v>3.0056641894679282E-3</v>
      </c>
      <c r="AZ190" s="5">
        <f t="shared" si="321"/>
        <v>1.3846345875228963E-3</v>
      </c>
      <c r="BA190" s="5">
        <f t="shared" si="322"/>
        <v>4.252444318702799E-4</v>
      </c>
      <c r="BB190" s="5">
        <f t="shared" si="323"/>
        <v>9.7949756094233887E-5</v>
      </c>
      <c r="BC190" s="5">
        <f t="shared" si="324"/>
        <v>1.8049204645382101E-5</v>
      </c>
      <c r="BD190" s="5">
        <f t="shared" si="325"/>
        <v>5.4731665228468158E-5</v>
      </c>
      <c r="BE190" s="5">
        <f t="shared" si="326"/>
        <v>9.9665050202315587E-5</v>
      </c>
      <c r="BF190" s="5">
        <f t="shared" si="327"/>
        <v>9.0743833486208906E-5</v>
      </c>
      <c r="BG190" s="5">
        <f t="shared" si="328"/>
        <v>5.508078173881586E-5</v>
      </c>
      <c r="BH190" s="5">
        <f t="shared" si="329"/>
        <v>2.5075195749418248E-5</v>
      </c>
      <c r="BI190" s="5">
        <f t="shared" si="330"/>
        <v>9.1322660575610109E-6</v>
      </c>
      <c r="BJ190" s="8">
        <f t="shared" si="331"/>
        <v>0.58281631111956667</v>
      </c>
      <c r="BK190" s="8">
        <f t="shared" si="332"/>
        <v>0.23023787493626172</v>
      </c>
      <c r="BL190" s="8">
        <f t="shared" si="333"/>
        <v>0.17876392412663339</v>
      </c>
      <c r="BM190" s="8">
        <f t="shared" si="334"/>
        <v>0.51389902262422726</v>
      </c>
      <c r="BN190" s="8">
        <f t="shared" si="335"/>
        <v>0.48331361283326246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1.2429022082018899</v>
      </c>
      <c r="F191">
        <f>VLOOKUP(B191,home!$B$2:$E$405,3,FALSE)</f>
        <v>0.55000000000000004</v>
      </c>
      <c r="G191">
        <f>VLOOKUP(C191,away!$B$2:$E$405,4,FALSE)</f>
        <v>0.85</v>
      </c>
      <c r="H191">
        <f>VLOOKUP(A191,away!$A$2:$E$405,3,FALSE)</f>
        <v>1.0788643533122999</v>
      </c>
      <c r="I191">
        <f>VLOOKUP(C191,away!$B$2:$E$405,3,FALSE)</f>
        <v>0.96</v>
      </c>
      <c r="J191">
        <f>VLOOKUP(B191,home!$B$2:$E$405,4,FALSE)</f>
        <v>1.04</v>
      </c>
      <c r="K191" s="3">
        <f t="shared" si="280"/>
        <v>0.58105678233438351</v>
      </c>
      <c r="L191" s="3">
        <f t="shared" si="281"/>
        <v>1.0771381703470002</v>
      </c>
      <c r="M191" s="5">
        <f t="shared" si="282"/>
        <v>0.1904824998991908</v>
      </c>
      <c r="N191" s="5">
        <f t="shared" si="283"/>
        <v>0.11068114848243334</v>
      </c>
      <c r="O191" s="5">
        <f t="shared" si="284"/>
        <v>0.20517597142453703</v>
      </c>
      <c r="P191" s="5">
        <f t="shared" si="285"/>
        <v>0.11921888976827288</v>
      </c>
      <c r="Q191" s="5">
        <f t="shared" si="286"/>
        <v>3.2156016001138425E-2</v>
      </c>
      <c r="R191" s="5">
        <f t="shared" si="287"/>
        <v>0.1105014352296971</v>
      </c>
      <c r="S191" s="5">
        <f t="shared" si="288"/>
        <v>1.865413316853469E-2</v>
      </c>
      <c r="T191" s="5">
        <f t="shared" si="289"/>
        <v>3.4636472241115102E-2</v>
      </c>
      <c r="U191" s="5">
        <f t="shared" si="290"/>
        <v>6.4207608397899074E-2</v>
      </c>
      <c r="V191" s="5">
        <f t="shared" si="291"/>
        <v>1.2972466395245936E-3</v>
      </c>
      <c r="W191" s="5">
        <f t="shared" si="292"/>
        <v>6.2281570634381478E-3</v>
      </c>
      <c r="X191" s="5">
        <f t="shared" si="293"/>
        <v>6.7085857039455108E-3</v>
      </c>
      <c r="Y191" s="5">
        <f t="shared" si="294"/>
        <v>3.6130368653819549E-3</v>
      </c>
      <c r="Z191" s="5">
        <f t="shared" si="295"/>
        <v>3.967510458801117E-2</v>
      </c>
      <c r="AA191" s="5">
        <f t="shared" si="296"/>
        <v>2.3053488610689902E-2</v>
      </c>
      <c r="AB191" s="5">
        <f t="shared" si="297"/>
        <v>6.6976929568549164E-3</v>
      </c>
      <c r="AC191" s="5">
        <f t="shared" si="298"/>
        <v>5.0744918890709712E-5</v>
      </c>
      <c r="AD191" s="5">
        <f t="shared" si="299"/>
        <v>9.0472822578863306E-4</v>
      </c>
      <c r="AE191" s="5">
        <f t="shared" si="300"/>
        <v>9.7451730578725581E-4</v>
      </c>
      <c r="AF191" s="5">
        <f t="shared" si="301"/>
        <v>5.2484489386358634E-4</v>
      </c>
      <c r="AG191" s="5">
        <f t="shared" si="302"/>
        <v>1.8844348956406301E-4</v>
      </c>
      <c r="AH191" s="5">
        <f t="shared" si="303"/>
        <v>1.0683892391064055E-2</v>
      </c>
      <c r="AI191" s="5">
        <f t="shared" si="304"/>
        <v>6.2079481355584816E-3</v>
      </c>
      <c r="AJ191" s="5">
        <f t="shared" si="305"/>
        <v>1.8035851842731735E-3</v>
      </c>
      <c r="AK191" s="5">
        <f t="shared" si="306"/>
        <v>3.4932846794657877E-4</v>
      </c>
      <c r="AL191" s="5">
        <f t="shared" si="307"/>
        <v>1.2704060256943687E-6</v>
      </c>
      <c r="AM191" s="5">
        <f t="shared" si="308"/>
        <v>1.051396943527678E-4</v>
      </c>
      <c r="AN191" s="5">
        <f t="shared" si="309"/>
        <v>1.1324997800598312E-4</v>
      </c>
      <c r="AO191" s="5">
        <f t="shared" si="310"/>
        <v>6.0992937050601333E-5</v>
      </c>
      <c r="AP191" s="5">
        <f t="shared" si="311"/>
        <v>2.1899273539591499E-5</v>
      </c>
      <c r="AQ191" s="5">
        <f t="shared" si="312"/>
        <v>5.8971358580910146E-6</v>
      </c>
      <c r="AR191" s="5">
        <f t="shared" si="313"/>
        <v>2.3016056604589952E-3</v>
      </c>
      <c r="AS191" s="5">
        <f t="shared" si="314"/>
        <v>1.337363579268907E-3</v>
      </c>
      <c r="AT191" s="5">
        <f t="shared" si="315"/>
        <v>3.8854208909059273E-4</v>
      </c>
      <c r="AU191" s="5">
        <f t="shared" si="316"/>
        <v>7.5255005362819723E-5</v>
      </c>
      <c r="AV191" s="5">
        <f t="shared" si="317"/>
        <v>1.0931857817669198E-5</v>
      </c>
      <c r="AW191" s="5">
        <f t="shared" si="318"/>
        <v>2.208665946541631E-8</v>
      </c>
      <c r="AX191" s="5">
        <f t="shared" si="319"/>
        <v>1.0182022082706627E-5</v>
      </c>
      <c r="AY191" s="5">
        <f t="shared" si="320"/>
        <v>1.0967444636599368E-5</v>
      </c>
      <c r="AZ191" s="5">
        <f t="shared" si="321"/>
        <v>5.9067266246243316E-6</v>
      </c>
      <c r="BA191" s="5">
        <f t="shared" si="322"/>
        <v>2.1207869030625887E-6</v>
      </c>
      <c r="BB191" s="5">
        <f t="shared" si="323"/>
        <v>5.7109513111517937E-7</v>
      </c>
      <c r="BC191" s="5">
        <f t="shared" si="324"/>
        <v>1.2302967292469691E-7</v>
      </c>
      <c r="BD191" s="5">
        <f t="shared" si="325"/>
        <v>4.1319121832785003E-4</v>
      </c>
      <c r="BE191" s="5">
        <f t="shared" si="326"/>
        <v>2.4008755981040427E-4</v>
      </c>
      <c r="BF191" s="5">
        <f t="shared" si="327"/>
        <v>6.9752252490973678E-5</v>
      </c>
      <c r="BG191" s="5">
        <f t="shared" si="328"/>
        <v>1.3510006464326884E-5</v>
      </c>
      <c r="BH191" s="5">
        <f t="shared" si="329"/>
        <v>1.9625202213696247E-6</v>
      </c>
      <c r="BI191" s="5">
        <f t="shared" si="330"/>
        <v>2.2806713701903936E-7</v>
      </c>
      <c r="BJ191" s="8">
        <f t="shared" si="331"/>
        <v>0.19695300039631408</v>
      </c>
      <c r="BK191" s="8">
        <f t="shared" si="332"/>
        <v>0.32971575224507599</v>
      </c>
      <c r="BL191" s="8">
        <f t="shared" si="333"/>
        <v>0.43353338061497115</v>
      </c>
      <c r="BM191" s="8">
        <f t="shared" si="334"/>
        <v>0.2316503316811257</v>
      </c>
      <c r="BN191" s="8">
        <f t="shared" si="335"/>
        <v>0.76821596080526955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1.6215139442231099</v>
      </c>
      <c r="F192">
        <f>VLOOKUP(B192,home!$B$2:$E$405,3,FALSE)</f>
        <v>0.88</v>
      </c>
      <c r="G192">
        <f>VLOOKUP(C192,away!$B$2:$E$405,4,FALSE)</f>
        <v>1.19</v>
      </c>
      <c r="H192">
        <f>VLOOKUP(A192,away!$A$2:$E$405,3,FALSE)</f>
        <v>1.4223107569721101</v>
      </c>
      <c r="I192">
        <f>VLOOKUP(C192,away!$B$2:$E$405,3,FALSE)</f>
        <v>0.53</v>
      </c>
      <c r="J192">
        <f>VLOOKUP(B192,home!$B$2:$E$405,4,FALSE)</f>
        <v>0.75</v>
      </c>
      <c r="K192" s="3">
        <f t="shared" si="280"/>
        <v>1.6980494023904407</v>
      </c>
      <c r="L192" s="3">
        <f t="shared" si="281"/>
        <v>0.56536852589641384</v>
      </c>
      <c r="M192" s="5">
        <f t="shared" si="282"/>
        <v>0.10399443111071063</v>
      </c>
      <c r="N192" s="5">
        <f t="shared" si="283"/>
        <v>0.17658768159947605</v>
      </c>
      <c r="O192" s="5">
        <f t="shared" si="284"/>
        <v>5.8795178218498625E-2</v>
      </c>
      <c r="P192" s="5">
        <f t="shared" si="285"/>
        <v>9.983711723736105E-2</v>
      </c>
      <c r="Q192" s="5">
        <f t="shared" si="286"/>
        <v>0.1499273036047519</v>
      </c>
      <c r="R192" s="5">
        <f t="shared" si="287"/>
        <v>1.6620471619604754E-2</v>
      </c>
      <c r="S192" s="5">
        <f t="shared" si="288"/>
        <v>2.3961499360613373E-2</v>
      </c>
      <c r="T192" s="5">
        <f t="shared" si="289"/>
        <v>8.4764178630642659E-2</v>
      </c>
      <c r="U192" s="5">
        <f t="shared" si="290"/>
        <v>2.822238190111713E-2</v>
      </c>
      <c r="V192" s="5">
        <f t="shared" si="291"/>
        <v>2.5559563305438127E-3</v>
      </c>
      <c r="W192" s="5">
        <f t="shared" si="292"/>
        <v>8.4861322762686348E-2</v>
      </c>
      <c r="X192" s="5">
        <f t="shared" si="293"/>
        <v>4.797792095595977E-2</v>
      </c>
      <c r="Y192" s="5">
        <f t="shared" si="294"/>
        <v>1.3562603223222818E-2</v>
      </c>
      <c r="Z192" s="5">
        <f t="shared" si="295"/>
        <v>3.1322305130930413E-3</v>
      </c>
      <c r="AA192" s="5">
        <f t="shared" si="296"/>
        <v>5.3186821509067419E-3</v>
      </c>
      <c r="AB192" s="5">
        <f t="shared" si="297"/>
        <v>4.5156925239259495E-3</v>
      </c>
      <c r="AC192" s="5">
        <f t="shared" si="298"/>
        <v>1.5336116385069833E-4</v>
      </c>
      <c r="AD192" s="5">
        <f t="shared" si="299"/>
        <v>3.6024679600810461E-2</v>
      </c>
      <c r="AE192" s="5">
        <f t="shared" si="300"/>
        <v>2.0367220001800818E-2</v>
      </c>
      <c r="AF192" s="5">
        <f t="shared" si="301"/>
        <v>5.7574925745130416E-3</v>
      </c>
      <c r="AG192" s="5">
        <f t="shared" si="302"/>
        <v>1.085035029903996E-3</v>
      </c>
      <c r="AH192" s="5">
        <f t="shared" si="303"/>
        <v>4.4271613698879504E-4</v>
      </c>
      <c r="AI192" s="5">
        <f t="shared" si="304"/>
        <v>7.5175387184242797E-4</v>
      </c>
      <c r="AJ192" s="5">
        <f t="shared" si="305"/>
        <v>6.3825760641336748E-4</v>
      </c>
      <c r="AK192" s="5">
        <f t="shared" si="306"/>
        <v>3.6126431571379048E-4</v>
      </c>
      <c r="AL192" s="5">
        <f t="shared" si="307"/>
        <v>5.8892140017460528E-6</v>
      </c>
      <c r="AM192" s="5">
        <f t="shared" si="308"/>
        <v>1.2234337133492659E-2</v>
      </c>
      <c r="AN192" s="5">
        <f t="shared" si="309"/>
        <v>6.9169091504825012E-3</v>
      </c>
      <c r="AO192" s="5">
        <f t="shared" si="310"/>
        <v>1.9553013650838538E-3</v>
      </c>
      <c r="AP192" s="5">
        <f t="shared" si="311"/>
        <v>3.6848861682023479E-4</v>
      </c>
      <c r="AQ192" s="5">
        <f t="shared" si="312"/>
        <v>5.2082966525316149E-5</v>
      </c>
      <c r="AR192" s="5">
        <f t="shared" si="313"/>
        <v>5.0059553951981985E-5</v>
      </c>
      <c r="AS192" s="5">
        <f t="shared" si="314"/>
        <v>8.5003595672095036E-5</v>
      </c>
      <c r="AT192" s="5">
        <f t="shared" si="315"/>
        <v>7.2170152416019823E-5</v>
      </c>
      <c r="AU192" s="5">
        <f t="shared" si="316"/>
        <v>4.0849494726816488E-5</v>
      </c>
      <c r="AV192" s="5">
        <f t="shared" si="317"/>
        <v>1.7341115027205546E-5</v>
      </c>
      <c r="AW192" s="5">
        <f t="shared" si="318"/>
        <v>1.5704958173895317E-7</v>
      </c>
      <c r="AX192" s="5">
        <f t="shared" si="319"/>
        <v>3.4624181430284004E-3</v>
      </c>
      <c r="AY192" s="5">
        <f t="shared" si="320"/>
        <v>1.9575422415609653E-3</v>
      </c>
      <c r="AZ192" s="5">
        <f t="shared" si="321"/>
        <v>5.5336638574564226E-4</v>
      </c>
      <c r="BA192" s="5">
        <f t="shared" si="322"/>
        <v>1.0428531259654672E-4</v>
      </c>
      <c r="BB192" s="5">
        <f t="shared" si="323"/>
        <v>1.473990836383908E-5</v>
      </c>
      <c r="BC192" s="5">
        <f t="shared" si="324"/>
        <v>1.6666960527023849E-6</v>
      </c>
      <c r="BD192" s="5">
        <f t="shared" si="325"/>
        <v>4.7170160374773424E-6</v>
      </c>
      <c r="BE192" s="5">
        <f t="shared" si="326"/>
        <v>8.0097262635045248E-6</v>
      </c>
      <c r="BF192" s="5">
        <f t="shared" si="327"/>
        <v>6.80045544752744E-6</v>
      </c>
      <c r="BG192" s="5">
        <f t="shared" si="328"/>
        <v>3.8491697695522607E-6</v>
      </c>
      <c r="BH192" s="5">
        <f t="shared" si="329"/>
        <v>1.6340201067218917E-6</v>
      </c>
      <c r="BI192" s="5">
        <f t="shared" si="330"/>
        <v>5.5492937314261431E-7</v>
      </c>
      <c r="BJ192" s="8">
        <f t="shared" si="331"/>
        <v>0.64853657590352054</v>
      </c>
      <c r="BK192" s="8">
        <f t="shared" si="332"/>
        <v>0.23246579665864228</v>
      </c>
      <c r="BL192" s="8">
        <f t="shared" si="333"/>
        <v>0.11595738757380361</v>
      </c>
      <c r="BM192" s="8">
        <f t="shared" si="334"/>
        <v>0.39237242206667733</v>
      </c>
      <c r="BN192" s="8">
        <f t="shared" si="335"/>
        <v>0.605762183390403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1.6215139442231099</v>
      </c>
      <c r="F193">
        <f>VLOOKUP(B193,home!$B$2:$E$405,3,FALSE)</f>
        <v>1.37</v>
      </c>
      <c r="G193">
        <f>VLOOKUP(C193,away!$B$2:$E$405,4,FALSE)</f>
        <v>0.75</v>
      </c>
      <c r="H193">
        <f>VLOOKUP(A193,away!$A$2:$E$405,3,FALSE)</f>
        <v>1.4223107569721101</v>
      </c>
      <c r="I193">
        <f>VLOOKUP(C193,away!$B$2:$E$405,3,FALSE)</f>
        <v>0.66</v>
      </c>
      <c r="J193">
        <f>VLOOKUP(B193,home!$B$2:$E$405,4,FALSE)</f>
        <v>0.9</v>
      </c>
      <c r="K193" s="3">
        <f t="shared" si="280"/>
        <v>1.6661055776892455</v>
      </c>
      <c r="L193" s="3">
        <f t="shared" si="281"/>
        <v>0.84485258964143339</v>
      </c>
      <c r="M193" s="5">
        <f t="shared" si="282"/>
        <v>8.1190407962677943E-2</v>
      </c>
      <c r="N193" s="5">
        <f t="shared" si="283"/>
        <v>0.13527179156148306</v>
      </c>
      <c r="O193" s="5">
        <f t="shared" si="284"/>
        <v>6.8593926421312915E-2</v>
      </c>
      <c r="P193" s="5">
        <f t="shared" si="285"/>
        <v>0.11428472340615517</v>
      </c>
      <c r="Q193" s="5">
        <f t="shared" si="286"/>
        <v>0.11268854321230201</v>
      </c>
      <c r="R193" s="5">
        <f t="shared" si="287"/>
        <v>2.8975878185360082E-2</v>
      </c>
      <c r="S193" s="5">
        <f t="shared" si="288"/>
        <v>4.0217183075448228E-2</v>
      </c>
      <c r="T193" s="5">
        <f t="shared" si="289"/>
        <v>9.5205207555833921E-2</v>
      </c>
      <c r="U193" s="5">
        <f t="shared" si="290"/>
        <v>4.8276872263072562E-2</v>
      </c>
      <c r="V193" s="5">
        <f t="shared" si="291"/>
        <v>6.2900282589280947E-3</v>
      </c>
      <c r="W193" s="5">
        <f t="shared" si="292"/>
        <v>6.2583670129230634E-2</v>
      </c>
      <c r="X193" s="5">
        <f t="shared" si="293"/>
        <v>5.2873975777945718E-2</v>
      </c>
      <c r="Y193" s="5">
        <f t="shared" si="294"/>
        <v>2.2335357680317931E-2</v>
      </c>
      <c r="Z193" s="5">
        <f t="shared" si="295"/>
        <v>8.1601152406787277E-3</v>
      </c>
      <c r="AA193" s="5">
        <f t="shared" si="296"/>
        <v>1.3595613517081847E-2</v>
      </c>
      <c r="AB193" s="5">
        <f t="shared" si="297"/>
        <v>1.1325863756458686E-2</v>
      </c>
      <c r="AC193" s="5">
        <f t="shared" si="298"/>
        <v>5.5337058729196167E-4</v>
      </c>
      <c r="AD193" s="5">
        <f t="shared" si="299"/>
        <v>2.6067750468643743E-2</v>
      </c>
      <c r="AE193" s="5">
        <f t="shared" si="300"/>
        <v>2.2023406489560356E-2</v>
      </c>
      <c r="AF193" s="5">
        <f t="shared" si="301"/>
        <v>9.3032660027155076E-3</v>
      </c>
      <c r="AG193" s="5">
        <f t="shared" si="302"/>
        <v>2.6199627915057676E-3</v>
      </c>
      <c r="AH193" s="5">
        <f t="shared" si="303"/>
        <v>1.7235236232149877E-3</v>
      </c>
      <c r="AI193" s="5">
        <f t="shared" si="304"/>
        <v>2.8715723219176685E-3</v>
      </c>
      <c r="AJ193" s="5">
        <f t="shared" si="305"/>
        <v>2.3921713311425433E-3</v>
      </c>
      <c r="AK193" s="5">
        <f t="shared" si="306"/>
        <v>1.3285366658682993E-3</v>
      </c>
      <c r="AL193" s="5">
        <f t="shared" si="307"/>
        <v>3.1157278844483609E-5</v>
      </c>
      <c r="AM193" s="5">
        <f t="shared" si="308"/>
        <v>8.6863248907237556E-3</v>
      </c>
      <c r="AN193" s="5">
        <f t="shared" si="309"/>
        <v>7.3386640783948054E-3</v>
      </c>
      <c r="AO193" s="5">
        <f t="shared" si="310"/>
        <v>3.1000446755702071E-3</v>
      </c>
      <c r="AP193" s="5">
        <f t="shared" si="311"/>
        <v>8.730269240532089E-4</v>
      </c>
      <c r="AQ193" s="5">
        <f t="shared" si="312"/>
        <v>1.8439476440326212E-4</v>
      </c>
      <c r="AR193" s="5">
        <f t="shared" si="313"/>
        <v>2.9122467927627377E-4</v>
      </c>
      <c r="AS193" s="5">
        <f t="shared" si="314"/>
        <v>4.8521106250296134E-4</v>
      </c>
      <c r="AT193" s="5">
        <f t="shared" si="315"/>
        <v>4.0420642879635465E-4</v>
      </c>
      <c r="AU193" s="5">
        <f t="shared" si="316"/>
        <v>2.2448352851848572E-4</v>
      </c>
      <c r="AV193" s="5">
        <f t="shared" si="317"/>
        <v>9.3503314741002957E-5</v>
      </c>
      <c r="AW193" s="5">
        <f t="shared" si="318"/>
        <v>1.2182613836692751E-6</v>
      </c>
      <c r="AX193" s="5">
        <f t="shared" si="319"/>
        <v>2.4120557250092963E-3</v>
      </c>
      <c r="AY193" s="5">
        <f t="shared" si="320"/>
        <v>2.0378315256335492E-3</v>
      </c>
      <c r="AZ193" s="5">
        <f t="shared" si="321"/>
        <v>8.6083362084222851E-4</v>
      </c>
      <c r="BA193" s="5">
        <f t="shared" si="322"/>
        <v>2.4242583793965619E-4</v>
      </c>
      <c r="BB193" s="5">
        <f t="shared" si="323"/>
        <v>5.1203524244828244E-5</v>
      </c>
      <c r="BC193" s="5">
        <f t="shared" si="324"/>
        <v>8.6518860114022147E-6</v>
      </c>
      <c r="BD193" s="5">
        <f t="shared" si="325"/>
        <v>4.1006987409009279E-5</v>
      </c>
      <c r="BE193" s="5">
        <f t="shared" si="326"/>
        <v>6.8321970446383028E-5</v>
      </c>
      <c r="BF193" s="5">
        <f t="shared" si="327"/>
        <v>5.691580801971929E-5</v>
      </c>
      <c r="BG193" s="5">
        <f t="shared" si="328"/>
        <v>3.1609248400114858E-5</v>
      </c>
      <c r="BH193" s="5">
        <f t="shared" si="329"/>
        <v>1.3166086266499055E-5</v>
      </c>
      <c r="BI193" s="5">
        <f t="shared" si="330"/>
        <v>4.3872179529903687E-6</v>
      </c>
      <c r="BJ193" s="8">
        <f t="shared" si="331"/>
        <v>0.56676838912236471</v>
      </c>
      <c r="BK193" s="8">
        <f t="shared" si="332"/>
        <v>0.24460470209497942</v>
      </c>
      <c r="BL193" s="8">
        <f t="shared" si="333"/>
        <v>0.1807979944177594</v>
      </c>
      <c r="BM193" s="8">
        <f t="shared" si="334"/>
        <v>0.45728931686224122</v>
      </c>
      <c r="BN193" s="8">
        <f t="shared" si="335"/>
        <v>0.54100527074929117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1.6215139442231099</v>
      </c>
      <c r="F194">
        <f>VLOOKUP(B194,home!$B$2:$E$405,3,FALSE)</f>
        <v>0.88</v>
      </c>
      <c r="G194">
        <f>VLOOKUP(C194,away!$B$2:$E$405,4,FALSE)</f>
        <v>0.97</v>
      </c>
      <c r="H194">
        <f>VLOOKUP(A194,away!$A$2:$E$405,3,FALSE)</f>
        <v>1.4223107569721101</v>
      </c>
      <c r="I194">
        <f>VLOOKUP(C194,away!$B$2:$E$405,3,FALSE)</f>
        <v>0.31</v>
      </c>
      <c r="J194">
        <f>VLOOKUP(B194,home!$B$2:$E$405,4,FALSE)</f>
        <v>1.36</v>
      </c>
      <c r="K194" s="3">
        <f t="shared" si="280"/>
        <v>1.3841243027888466</v>
      </c>
      <c r="L194" s="3">
        <f t="shared" si="281"/>
        <v>0.59964621513944161</v>
      </c>
      <c r="M194" s="5">
        <f t="shared" si="282"/>
        <v>0.13754962499564435</v>
      </c>
      <c r="N194" s="5">
        <f t="shared" si="283"/>
        <v>0.19038577879596352</v>
      </c>
      <c r="O194" s="5">
        <f t="shared" si="284"/>
        <v>8.2481112022487674E-2</v>
      </c>
      <c r="P194" s="5">
        <f t="shared" si="285"/>
        <v>0.11416411167137448</v>
      </c>
      <c r="Q194" s="5">
        <f t="shared" si="286"/>
        <v>0.13175879166843732</v>
      </c>
      <c r="R194" s="5">
        <f t="shared" si="287"/>
        <v>2.4729743322388514E-2</v>
      </c>
      <c r="S194" s="5">
        <f t="shared" si="288"/>
        <v>2.3688622186586811E-2</v>
      </c>
      <c r="T194" s="5">
        <f t="shared" si="289"/>
        <v>7.9008660735324629E-2</v>
      </c>
      <c r="U194" s="5">
        <f t="shared" si="290"/>
        <v>3.4229038734248124E-2</v>
      </c>
      <c r="V194" s="5">
        <f t="shared" si="291"/>
        <v>2.1845776337377494E-3</v>
      </c>
      <c r="W194" s="5">
        <f t="shared" si="292"/>
        <v>6.0790181884792224E-2</v>
      </c>
      <c r="X194" s="5">
        <f t="shared" si="293"/>
        <v>3.6452602484853908E-2</v>
      </c>
      <c r="Y194" s="5">
        <f t="shared" si="294"/>
        <v>1.0929332556012625E-2</v>
      </c>
      <c r="Z194" s="5">
        <f t="shared" si="295"/>
        <v>4.9430323282133835E-3</v>
      </c>
      <c r="AA194" s="5">
        <f t="shared" si="296"/>
        <v>6.841771174951077E-3</v>
      </c>
      <c r="AB194" s="5">
        <f t="shared" si="297"/>
        <v>4.7349308786849946E-3</v>
      </c>
      <c r="AC194" s="5">
        <f t="shared" si="298"/>
        <v>1.1332290297988864E-4</v>
      </c>
      <c r="AD194" s="5">
        <f t="shared" si="299"/>
        <v>2.1035292029423804E-2</v>
      </c>
      <c r="AE194" s="5">
        <f t="shared" si="300"/>
        <v>1.2613733249796848E-2</v>
      </c>
      <c r="AF194" s="5">
        <f t="shared" si="301"/>
        <v>3.7818887010096043E-3</v>
      </c>
      <c r="AG194" s="5">
        <f t="shared" si="302"/>
        <v>7.559317485463428E-4</v>
      </c>
      <c r="AH194" s="5">
        <f t="shared" si="303"/>
        <v>7.4101765673126438E-4</v>
      </c>
      <c r="AI194" s="5">
        <f t="shared" si="304"/>
        <v>1.025660547477386E-3</v>
      </c>
      <c r="AJ194" s="5">
        <f t="shared" si="305"/>
        <v>7.0982084508758195E-4</v>
      </c>
      <c r="AK194" s="5">
        <f t="shared" si="306"/>
        <v>3.2749342743727973E-4</v>
      </c>
      <c r="AL194" s="5">
        <f t="shared" si="307"/>
        <v>3.7622519294051206E-6</v>
      </c>
      <c r="AM194" s="5">
        <f t="shared" si="308"/>
        <v>5.8230917828371986E-3</v>
      </c>
      <c r="AN194" s="5">
        <f t="shared" si="309"/>
        <v>3.4917949479879094E-3</v>
      </c>
      <c r="AO194" s="5">
        <f t="shared" si="310"/>
        <v>1.0469208123019865E-3</v>
      </c>
      <c r="AP194" s="5">
        <f t="shared" si="311"/>
        <v>2.0926070088253198E-4</v>
      </c>
      <c r="AQ194" s="5">
        <f t="shared" si="312"/>
        <v>3.137059681540928E-5</v>
      </c>
      <c r="AR194" s="5">
        <f t="shared" si="313"/>
        <v>8.8869686642080168E-5</v>
      </c>
      <c r="AS194" s="5">
        <f t="shared" si="314"/>
        <v>1.2300669306253246E-4</v>
      </c>
      <c r="AT194" s="5">
        <f t="shared" si="315"/>
        <v>8.5128276636769727E-5</v>
      </c>
      <c r="AU194" s="5">
        <f t="shared" si="316"/>
        <v>3.9276038849161648E-5</v>
      </c>
      <c r="AV194" s="5">
        <f t="shared" si="317"/>
        <v>1.3590729972100882E-5</v>
      </c>
      <c r="AW194" s="5">
        <f t="shared" si="318"/>
        <v>8.6739230259230788E-8</v>
      </c>
      <c r="AX194" s="5">
        <f t="shared" si="319"/>
        <v>1.3433138089991648E-3</v>
      </c>
      <c r="AY194" s="5">
        <f t="shared" si="320"/>
        <v>8.05513041310896E-4</v>
      </c>
      <c r="AZ194" s="5">
        <f t="shared" si="321"/>
        <v>2.4151142323376973E-4</v>
      </c>
      <c r="BA194" s="5">
        <f t="shared" si="322"/>
        <v>4.8273803618356596E-5</v>
      </c>
      <c r="BB194" s="5">
        <f t="shared" si="323"/>
        <v>7.2368009075330547E-6</v>
      </c>
      <c r="BC194" s="5">
        <f t="shared" si="324"/>
        <v>8.6790405478397481E-7</v>
      </c>
      <c r="BD194" s="5">
        <f t="shared" si="325"/>
        <v>8.8817285392585876E-6</v>
      </c>
      <c r="BE194" s="5">
        <f t="shared" si="326"/>
        <v>1.2293416321961091E-5</v>
      </c>
      <c r="BF194" s="5">
        <f t="shared" si="327"/>
        <v>8.5078081477637138E-6</v>
      </c>
      <c r="BG194" s="5">
        <f t="shared" si="328"/>
        <v>3.9252880069282391E-6</v>
      </c>
      <c r="BH194" s="5">
        <f t="shared" si="329"/>
        <v>1.3582716314587428E-6</v>
      </c>
      <c r="BI194" s="5">
        <f t="shared" si="330"/>
        <v>3.7600335497814012E-7</v>
      </c>
      <c r="BJ194" s="8">
        <f t="shared" si="331"/>
        <v>0.56056134947711056</v>
      </c>
      <c r="BK194" s="8">
        <f t="shared" si="332"/>
        <v>0.27850953468356354</v>
      </c>
      <c r="BL194" s="8">
        <f t="shared" si="333"/>
        <v>0.15620580255065886</v>
      </c>
      <c r="BM194" s="8">
        <f t="shared" si="334"/>
        <v>0.31834513026116945</v>
      </c>
      <c r="BN194" s="8">
        <f t="shared" si="335"/>
        <v>0.6810691624762959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1.6215139442231099</v>
      </c>
      <c r="F195">
        <f>VLOOKUP(B195,home!$B$2:$E$405,3,FALSE)</f>
        <v>0.75</v>
      </c>
      <c r="G195">
        <f>VLOOKUP(C195,away!$B$2:$E$405,4,FALSE)</f>
        <v>0.84</v>
      </c>
      <c r="H195">
        <f>VLOOKUP(A195,away!$A$2:$E$405,3,FALSE)</f>
        <v>1.4223107569721101</v>
      </c>
      <c r="I195">
        <f>VLOOKUP(C195,away!$B$2:$E$405,3,FALSE)</f>
        <v>1.06</v>
      </c>
      <c r="J195">
        <f>VLOOKUP(B195,home!$B$2:$E$405,4,FALSE)</f>
        <v>0.85</v>
      </c>
      <c r="K195" s="3">
        <f t="shared" si="280"/>
        <v>1.0215537848605591</v>
      </c>
      <c r="L195" s="3">
        <f t="shared" si="281"/>
        <v>1.2815019920318713</v>
      </c>
      <c r="M195" s="5">
        <f t="shared" si="282"/>
        <v>9.9952942685590407E-2</v>
      </c>
      <c r="N195" s="5">
        <f t="shared" si="283"/>
        <v>0.10210730690841541</v>
      </c>
      <c r="O195" s="5">
        <f t="shared" si="284"/>
        <v>0.12808989516103156</v>
      </c>
      <c r="P195" s="5">
        <f t="shared" si="285"/>
        <v>0.13085071720414398</v>
      </c>
      <c r="Q195" s="5">
        <f t="shared" si="286"/>
        <v>5.2154052917105238E-2</v>
      </c>
      <c r="R195" s="5">
        <f t="shared" si="287"/>
        <v>8.2073727904007757E-2</v>
      </c>
      <c r="S195" s="5">
        <f t="shared" si="288"/>
        <v>4.2824927742990869E-2</v>
      </c>
      <c r="T195" s="5">
        <f t="shared" si="289"/>
        <v>6.6835522705805978E-2</v>
      </c>
      <c r="U195" s="5">
        <f t="shared" si="290"/>
        <v>8.3842727377954798E-2</v>
      </c>
      <c r="V195" s="5">
        <f t="shared" si="291"/>
        <v>6.2292340984817021E-3</v>
      </c>
      <c r="W195" s="5">
        <f t="shared" si="292"/>
        <v>1.7759390051095583E-2</v>
      </c>
      <c r="X195" s="5">
        <f t="shared" si="293"/>
        <v>2.2758693727749985E-2</v>
      </c>
      <c r="Y195" s="5">
        <f t="shared" si="294"/>
        <v>1.4582655674077431E-2</v>
      </c>
      <c r="Z195" s="5">
        <f t="shared" si="295"/>
        <v>3.5059215267489251E-2</v>
      </c>
      <c r="AA195" s="5">
        <f t="shared" si="296"/>
        <v>3.5814874050744738E-2</v>
      </c>
      <c r="AB195" s="5">
        <f t="shared" si="297"/>
        <v>1.8293410070421255E-2</v>
      </c>
      <c r="AC195" s="5">
        <f t="shared" si="298"/>
        <v>5.0967718378162083E-4</v>
      </c>
      <c r="AD195" s="5">
        <f t="shared" si="299"/>
        <v>4.5355430308779117E-3</v>
      </c>
      <c r="AE195" s="5">
        <f t="shared" si="300"/>
        <v>5.8123074290163147E-3</v>
      </c>
      <c r="AF195" s="5">
        <f t="shared" si="301"/>
        <v>3.7242417742930261E-3</v>
      </c>
      <c r="AG195" s="5">
        <f t="shared" si="302"/>
        <v>1.5908744175216084E-3</v>
      </c>
      <c r="AH195" s="5">
        <f t="shared" si="303"/>
        <v>1.1232113551090413E-2</v>
      </c>
      <c r="AI195" s="5">
        <f t="shared" si="304"/>
        <v>1.1474208110099986E-2</v>
      </c>
      <c r="AJ195" s="5">
        <f t="shared" si="305"/>
        <v>5.8607603615751817E-3</v>
      </c>
      <c r="AK195" s="5">
        <f t="shared" si="306"/>
        <v>1.995693976509289E-3</v>
      </c>
      <c r="AL195" s="5">
        <f t="shared" si="307"/>
        <v>2.6689209241271467E-5</v>
      </c>
      <c r="AM195" s="5">
        <f t="shared" si="308"/>
        <v>9.2666022991825289E-4</v>
      </c>
      <c r="AN195" s="5">
        <f t="shared" si="309"/>
        <v>1.187516930576953E-3</v>
      </c>
      <c r="AO195" s="5">
        <f t="shared" si="310"/>
        <v>7.6090265605296937E-4</v>
      </c>
      <c r="AP195" s="5">
        <f t="shared" si="311"/>
        <v>3.2503275649140744E-4</v>
      </c>
      <c r="AQ195" s="5">
        <f t="shared" si="312"/>
        <v>1.0413253122983716E-4</v>
      </c>
      <c r="AR195" s="5">
        <f t="shared" si="313"/>
        <v>2.8787951780901073E-3</v>
      </c>
      <c r="AS195" s="5">
        <f t="shared" si="314"/>
        <v>2.9408441100162762E-3</v>
      </c>
      <c r="AT195" s="5">
        <f t="shared" si="315"/>
        <v>1.5021152156360048E-3</v>
      </c>
      <c r="AU195" s="5">
        <f t="shared" si="316"/>
        <v>5.1149716127653192E-4</v>
      </c>
      <c r="AV195" s="5">
        <f t="shared" si="317"/>
        <v>1.3063046526186822E-4</v>
      </c>
      <c r="AW195" s="5">
        <f t="shared" si="318"/>
        <v>9.7054064670577064E-7</v>
      </c>
      <c r="AX195" s="5">
        <f t="shared" si="319"/>
        <v>1.5777221085879113E-4</v>
      </c>
      <c r="AY195" s="5">
        <f t="shared" si="320"/>
        <v>2.0218540250281327E-4</v>
      </c>
      <c r="AZ195" s="5">
        <f t="shared" si="321"/>
        <v>1.2955049803356044E-4</v>
      </c>
      <c r="BA195" s="5">
        <f t="shared" si="322"/>
        <v>5.5339740432909599E-5</v>
      </c>
      <c r="BB195" s="5">
        <f t="shared" si="323"/>
        <v>1.7729496900825078E-5</v>
      </c>
      <c r="BC195" s="5">
        <f t="shared" si="324"/>
        <v>4.5440771192260442E-6</v>
      </c>
      <c r="BD195" s="5">
        <f t="shared" si="325"/>
        <v>6.148636258957031E-4</v>
      </c>
      <c r="BE195" s="5">
        <f t="shared" si="326"/>
        <v>6.2811626420684224E-4</v>
      </c>
      <c r="BF195" s="5">
        <f t="shared" si="327"/>
        <v>3.2082727351648733E-4</v>
      </c>
      <c r="BG195" s="5">
        <f t="shared" si="328"/>
        <v>1.0924743851575384E-4</v>
      </c>
      <c r="BH195" s="5">
        <f t="shared" si="329"/>
        <v>2.7900533575522382E-5</v>
      </c>
      <c r="BI195" s="5">
        <f t="shared" si="330"/>
        <v>5.7003791347408027E-6</v>
      </c>
      <c r="BJ195" s="8">
        <f t="shared" si="331"/>
        <v>0.29573195516607598</v>
      </c>
      <c r="BK195" s="8">
        <f t="shared" si="332"/>
        <v>0.28059637352673267</v>
      </c>
      <c r="BL195" s="8">
        <f t="shared" si="333"/>
        <v>0.38834794820856072</v>
      </c>
      <c r="BM195" s="8">
        <f t="shared" si="334"/>
        <v>0.40430563452670815</v>
      </c>
      <c r="BN195" s="8">
        <f t="shared" si="335"/>
        <v>0.59522864278029441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1.24444444444444</v>
      </c>
      <c r="F196">
        <f>VLOOKUP(B196,home!$B$2:$E$405,3,FALSE)</f>
        <v>0.47</v>
      </c>
      <c r="G196">
        <f>VLOOKUP(C196,away!$B$2:$E$405,4,FALSE)</f>
        <v>1.21</v>
      </c>
      <c r="H196">
        <f>VLOOKUP(A196,away!$A$2:$E$405,3,FALSE)</f>
        <v>1.1244444444444399</v>
      </c>
      <c r="I196">
        <f>VLOOKUP(C196,away!$B$2:$E$405,3,FALSE)</f>
        <v>0.6</v>
      </c>
      <c r="J196">
        <f>VLOOKUP(B196,home!$B$2:$E$405,4,FALSE)</f>
        <v>1.48</v>
      </c>
      <c r="K196" s="3">
        <f t="shared" si="280"/>
        <v>0.70771555555555299</v>
      </c>
      <c r="L196" s="3">
        <f t="shared" si="281"/>
        <v>0.99850666666666266</v>
      </c>
      <c r="M196" s="5">
        <f t="shared" si="282"/>
        <v>0.18155035563856645</v>
      </c>
      <c r="N196" s="5">
        <f t="shared" si="283"/>
        <v>0.12848601080205629</v>
      </c>
      <c r="O196" s="5">
        <f t="shared" si="284"/>
        <v>0.18127924044081212</v>
      </c>
      <c r="P196" s="5">
        <f t="shared" si="285"/>
        <v>0.12829413835925801</v>
      </c>
      <c r="Q196" s="5">
        <f t="shared" si="286"/>
        <v>4.5465774257947025E-2</v>
      </c>
      <c r="R196" s="5">
        <f t="shared" si="287"/>
        <v>9.0504265054209887E-2</v>
      </c>
      <c r="S196" s="5">
        <f t="shared" si="288"/>
        <v>2.2665042268096774E-2</v>
      </c>
      <c r="T196" s="5">
        <f t="shared" si="289"/>
        <v>4.5397878701721635E-2</v>
      </c>
      <c r="U196" s="5">
        <f t="shared" si="290"/>
        <v>6.4051276222987175E-2</v>
      </c>
      <c r="V196" s="5">
        <f t="shared" si="291"/>
        <v>1.7796054791117026E-3</v>
      </c>
      <c r="W196" s="5">
        <f t="shared" si="292"/>
        <v>1.0725611895908781E-2</v>
      </c>
      <c r="X196" s="5">
        <f t="shared" si="293"/>
        <v>1.070959498214418E-2</v>
      </c>
      <c r="Y196" s="5">
        <f t="shared" si="294"/>
        <v>5.3468009934854004E-3</v>
      </c>
      <c r="Z196" s="5">
        <f t="shared" si="295"/>
        <v>3.0123037339465083E-2</v>
      </c>
      <c r="AA196" s="5">
        <f t="shared" si="296"/>
        <v>2.1318542105720199E-2</v>
      </c>
      <c r="AB196" s="5">
        <f t="shared" si="297"/>
        <v>7.5437319349921095E-3</v>
      </c>
      <c r="AC196" s="5">
        <f t="shared" si="298"/>
        <v>7.8598355935122652E-5</v>
      </c>
      <c r="AD196" s="5">
        <f t="shared" si="299"/>
        <v>1.897670595396582E-3</v>
      </c>
      <c r="AE196" s="5">
        <f t="shared" si="300"/>
        <v>1.894836740640782E-3</v>
      </c>
      <c r="AF196" s="5">
        <f t="shared" si="301"/>
        <v>9.4600355888737545E-4</v>
      </c>
      <c r="AG196" s="5">
        <f t="shared" si="302"/>
        <v>3.1486362007981109E-4</v>
      </c>
      <c r="AH196" s="5">
        <f t="shared" si="303"/>
        <v>7.5195134009261727E-3</v>
      </c>
      <c r="AI196" s="5">
        <f t="shared" si="304"/>
        <v>5.3216766040438922E-3</v>
      </c>
      <c r="AJ196" s="5">
        <f t="shared" si="305"/>
        <v>1.8831166571589557E-3</v>
      </c>
      <c r="AK196" s="5">
        <f t="shared" si="306"/>
        <v>4.4423698373238877E-4</v>
      </c>
      <c r="AL196" s="5">
        <f t="shared" si="307"/>
        <v>2.2216884821147168E-6</v>
      </c>
      <c r="AM196" s="5">
        <f t="shared" si="308"/>
        <v>2.6860219993650594E-4</v>
      </c>
      <c r="AN196" s="5">
        <f t="shared" si="309"/>
        <v>2.6820108731793297E-4</v>
      </c>
      <c r="AO196" s="5">
        <f t="shared" si="310"/>
        <v>1.339002868471019E-4</v>
      </c>
      <c r="AP196" s="5">
        <f t="shared" si="311"/>
        <v>4.4566776361803235E-5</v>
      </c>
      <c r="AQ196" s="5">
        <f t="shared" si="312"/>
        <v>1.1125055827275688E-5</v>
      </c>
      <c r="AR196" s="5">
        <f t="shared" si="313"/>
        <v>1.5016568521828192E-3</v>
      </c>
      <c r="AS196" s="5">
        <f t="shared" si="314"/>
        <v>1.0627459133963667E-3</v>
      </c>
      <c r="AT196" s="5">
        <f t="shared" si="315"/>
        <v>3.7606090725685162E-4</v>
      </c>
      <c r="AU196" s="5">
        <f t="shared" si="316"/>
        <v>8.871471796733602E-5</v>
      </c>
      <c r="AV196" s="5">
        <f t="shared" si="317"/>
        <v>1.5696196478051849E-5</v>
      </c>
      <c r="AW196" s="5">
        <f t="shared" si="318"/>
        <v>4.361043042500699E-8</v>
      </c>
      <c r="AX196" s="5">
        <f t="shared" si="319"/>
        <v>3.1682325858584655E-5</v>
      </c>
      <c r="AY196" s="5">
        <f t="shared" si="320"/>
        <v>3.1635013585302369E-5</v>
      </c>
      <c r="AZ196" s="5">
        <f t="shared" si="321"/>
        <v>1.5793885982507431E-5</v>
      </c>
      <c r="BA196" s="5">
        <f t="shared" si="322"/>
        <v>5.2567668153689411E-6</v>
      </c>
      <c r="BB196" s="5">
        <f t="shared" si="323"/>
        <v>1.3122291775644922E-6</v>
      </c>
      <c r="BC196" s="5">
        <f t="shared" si="324"/>
        <v>2.6205391639853155E-7</v>
      </c>
      <c r="BD196" s="5">
        <f t="shared" si="325"/>
        <v>2.4990239632503657E-4</v>
      </c>
      <c r="BE196" s="5">
        <f t="shared" si="326"/>
        <v>1.7685981324983726E-4</v>
      </c>
      <c r="BF196" s="5">
        <f t="shared" si="327"/>
        <v>6.2583220494779967E-5</v>
      </c>
      <c r="BG196" s="5">
        <f t="shared" si="328"/>
        <v>1.4763706220306292E-5</v>
      </c>
      <c r="BH196" s="5">
        <f t="shared" si="329"/>
        <v>2.6121261374407597E-6</v>
      </c>
      <c r="BI196" s="5">
        <f t="shared" si="330"/>
        <v>3.6972846010801374E-7</v>
      </c>
      <c r="BJ196" s="8">
        <f t="shared" si="331"/>
        <v>0.25199738382989423</v>
      </c>
      <c r="BK196" s="8">
        <f t="shared" si="332"/>
        <v>0.33440159680303549</v>
      </c>
      <c r="BL196" s="8">
        <f t="shared" si="333"/>
        <v>0.38341756498275192</v>
      </c>
      <c r="BM196" s="8">
        <f t="shared" si="334"/>
        <v>0.24432820699914198</v>
      </c>
      <c r="BN196" s="8">
        <f t="shared" si="335"/>
        <v>0.7555797845528498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1.24444444444444</v>
      </c>
      <c r="F197">
        <f>VLOOKUP(B197,home!$B$2:$E$405,3,FALSE)</f>
        <v>0.67</v>
      </c>
      <c r="G197">
        <f>VLOOKUP(C197,away!$B$2:$E$405,4,FALSE)</f>
        <v>1.07</v>
      </c>
      <c r="H197">
        <f>VLOOKUP(A197,away!$A$2:$E$405,3,FALSE)</f>
        <v>1.1244444444444399</v>
      </c>
      <c r="I197">
        <f>VLOOKUP(C197,away!$B$2:$E$405,3,FALSE)</f>
        <v>0.54</v>
      </c>
      <c r="J197">
        <f>VLOOKUP(B197,home!$B$2:$E$405,4,FALSE)</f>
        <v>1.26</v>
      </c>
      <c r="K197" s="3">
        <f t="shared" si="280"/>
        <v>0.89214222222221917</v>
      </c>
      <c r="L197" s="3">
        <f t="shared" si="281"/>
        <v>0.76507199999999698</v>
      </c>
      <c r="M197" s="5">
        <f t="shared" si="282"/>
        <v>0.19066940352483883</v>
      </c>
      <c r="N197" s="5">
        <f t="shared" si="283"/>
        <v>0.17010422537043474</v>
      </c>
      <c r="O197" s="5">
        <f t="shared" si="284"/>
        <v>0.14587582189355491</v>
      </c>
      <c r="P197" s="5">
        <f t="shared" si="285"/>
        <v>0.13014197991260873</v>
      </c>
      <c r="Q197" s="5">
        <f t="shared" si="286"/>
        <v>7.587858081568441E-2</v>
      </c>
      <c r="R197" s="5">
        <f t="shared" si="287"/>
        <v>5.5802753403872682E-2</v>
      </c>
      <c r="S197" s="5">
        <f t="shared" si="288"/>
        <v>2.2207200817837881E-2</v>
      </c>
      <c r="T197" s="5">
        <f t="shared" si="289"/>
        <v>5.8052577581817068E-2</v>
      </c>
      <c r="U197" s="5">
        <f t="shared" si="290"/>
        <v>4.9783992427849484E-2</v>
      </c>
      <c r="V197" s="5">
        <f t="shared" si="291"/>
        <v>1.684176922243572E-3</v>
      </c>
      <c r="W197" s="5">
        <f t="shared" si="292"/>
        <v>2.2564828569324315E-2</v>
      </c>
      <c r="X197" s="5">
        <f t="shared" si="293"/>
        <v>1.7263718523190023E-2</v>
      </c>
      <c r="Y197" s="5">
        <f t="shared" si="294"/>
        <v>6.6039938289869909E-3</v>
      </c>
      <c r="Z197" s="5">
        <f t="shared" si="295"/>
        <v>1.4231041384069174E-2</v>
      </c>
      <c r="AA197" s="5">
        <f t="shared" si="296"/>
        <v>1.2696112884919838E-2</v>
      </c>
      <c r="AB197" s="5">
        <f t="shared" si="297"/>
        <v>5.6633691813682665E-3</v>
      </c>
      <c r="AC197" s="5">
        <f t="shared" si="298"/>
        <v>7.1846254279645371E-5</v>
      </c>
      <c r="AD197" s="5">
        <f t="shared" si="299"/>
        <v>5.0327590759751024E-3</v>
      </c>
      <c r="AE197" s="5">
        <f t="shared" si="300"/>
        <v>3.8504230517744085E-3</v>
      </c>
      <c r="AF197" s="5">
        <f t="shared" si="301"/>
        <v>1.4729254325335688E-3</v>
      </c>
      <c r="AG197" s="5">
        <f t="shared" si="302"/>
        <v>3.7563133550643944E-4</v>
      </c>
      <c r="AH197" s="5">
        <f t="shared" si="303"/>
        <v>2.7219428234481315E-3</v>
      </c>
      <c r="AI197" s="5">
        <f t="shared" si="304"/>
        <v>2.4283601192728378E-3</v>
      </c>
      <c r="AJ197" s="5">
        <f t="shared" si="305"/>
        <v>1.0832212965819412E-3</v>
      </c>
      <c r="AK197" s="5">
        <f t="shared" si="306"/>
        <v>3.2212915156368222E-4</v>
      </c>
      <c r="AL197" s="5">
        <f t="shared" si="307"/>
        <v>1.9615551542940078E-6</v>
      </c>
      <c r="AM197" s="5">
        <f t="shared" si="308"/>
        <v>8.9798737318989429E-4</v>
      </c>
      <c r="AN197" s="5">
        <f t="shared" si="309"/>
        <v>6.8702499558113603E-4</v>
      </c>
      <c r="AO197" s="5">
        <f t="shared" si="310"/>
        <v>2.6281179370962434E-4</v>
      </c>
      <c r="AP197" s="5">
        <f t="shared" si="311"/>
        <v>6.7023314879002997E-5</v>
      </c>
      <c r="AQ197" s="5">
        <f t="shared" si="312"/>
        <v>1.2819415390277092E-5</v>
      </c>
      <c r="AR197" s="5">
        <f t="shared" si="313"/>
        <v>4.1649644796422022E-4</v>
      </c>
      <c r="AS197" s="5">
        <f t="shared" si="314"/>
        <v>3.7157406663446032E-4</v>
      </c>
      <c r="AT197" s="5">
        <f t="shared" si="315"/>
        <v>1.6574845676370717E-4</v>
      </c>
      <c r="AU197" s="5">
        <f t="shared" si="316"/>
        <v>4.929039884902571E-5</v>
      </c>
      <c r="AV197" s="5">
        <f t="shared" si="317"/>
        <v>1.0993511490847328E-5</v>
      </c>
      <c r="AW197" s="5">
        <f t="shared" si="318"/>
        <v>3.7190706177568762E-8</v>
      </c>
      <c r="AX197" s="5">
        <f t="shared" si="319"/>
        <v>1.3352207510752086E-4</v>
      </c>
      <c r="AY197" s="5">
        <f t="shared" si="320"/>
        <v>1.0215400104666079E-4</v>
      </c>
      <c r="AZ197" s="5">
        <f t="shared" si="321"/>
        <v>3.9077582944385267E-5</v>
      </c>
      <c r="BA197" s="5">
        <f t="shared" si="322"/>
        <v>9.9657215128088718E-6</v>
      </c>
      <c r="BB197" s="5">
        <f t="shared" si="323"/>
        <v>1.9061236223119194E-6</v>
      </c>
      <c r="BC197" s="5">
        <f t="shared" si="324"/>
        <v>2.9166436239388387E-7</v>
      </c>
      <c r="BD197" s="5">
        <f t="shared" si="325"/>
        <v>5.3108295072813419E-5</v>
      </c>
      <c r="BE197" s="5">
        <f t="shared" si="326"/>
        <v>4.7380152384693097E-5</v>
      </c>
      <c r="BF197" s="5">
        <f t="shared" si="327"/>
        <v>2.1134917218853737E-5</v>
      </c>
      <c r="BG197" s="5">
        <f t="shared" si="328"/>
        <v>6.2851173380369393E-6</v>
      </c>
      <c r="BH197" s="5">
        <f t="shared" si="329"/>
        <v>1.4018046372209183E-6</v>
      </c>
      <c r="BI197" s="5">
        <f t="shared" si="330"/>
        <v>2.5012182083433646E-7</v>
      </c>
      <c r="BJ197" s="8">
        <f t="shared" si="331"/>
        <v>0.3634142476465731</v>
      </c>
      <c r="BK197" s="8">
        <f t="shared" si="332"/>
        <v>0.34487872298800964</v>
      </c>
      <c r="BL197" s="8">
        <f t="shared" si="333"/>
        <v>0.27752136647260645</v>
      </c>
      <c r="BM197" s="8">
        <f t="shared" si="334"/>
        <v>0.23147049675992359</v>
      </c>
      <c r="BN197" s="8">
        <f t="shared" si="335"/>
        <v>0.76847276492099414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1.24444444444444</v>
      </c>
      <c r="F198">
        <f>VLOOKUP(B198,home!$B$2:$E$405,3,FALSE)</f>
        <v>0.87</v>
      </c>
      <c r="G198">
        <f>VLOOKUP(C198,away!$B$2:$E$405,4,FALSE)</f>
        <v>0.8</v>
      </c>
      <c r="H198">
        <f>VLOOKUP(A198,away!$A$2:$E$405,3,FALSE)</f>
        <v>1.1244444444444399</v>
      </c>
      <c r="I198">
        <f>VLOOKUP(C198,away!$B$2:$E$405,3,FALSE)</f>
        <v>1.74</v>
      </c>
      <c r="J198">
        <f>VLOOKUP(B198,home!$B$2:$E$405,4,FALSE)</f>
        <v>0.74</v>
      </c>
      <c r="K198" s="3">
        <f t="shared" si="280"/>
        <v>0.86613333333333031</v>
      </c>
      <c r="L198" s="3">
        <f t="shared" si="281"/>
        <v>1.4478346666666608</v>
      </c>
      <c r="M198" s="5">
        <f t="shared" si="282"/>
        <v>9.8868163316297858E-2</v>
      </c>
      <c r="N198" s="5">
        <f t="shared" si="283"/>
        <v>8.5633011853689142E-2</v>
      </c>
      <c r="O198" s="5">
        <f t="shared" si="284"/>
        <v>0.14314475427899709</v>
      </c>
      <c r="P198" s="5">
        <f t="shared" si="285"/>
        <v>0.12398244317284823</v>
      </c>
      <c r="Q198" s="5">
        <f t="shared" si="286"/>
        <v>3.7084803000104173E-2</v>
      </c>
      <c r="R198" s="5">
        <f t="shared" si="287"/>
        <v>0.10362496879830643</v>
      </c>
      <c r="S198" s="5">
        <f t="shared" si="288"/>
        <v>3.8869049700892479E-2</v>
      </c>
      <c r="T198" s="5">
        <f t="shared" si="289"/>
        <v>5.3692663390054608E-2</v>
      </c>
      <c r="U198" s="5">
        <f t="shared" si="290"/>
        <v>8.9753039641839491E-2</v>
      </c>
      <c r="V198" s="5">
        <f t="shared" si="291"/>
        <v>5.4158314175148043E-3</v>
      </c>
      <c r="W198" s="5">
        <f t="shared" si="292"/>
        <v>1.0706794679496708E-2</v>
      </c>
      <c r="X198" s="5">
        <f t="shared" si="293"/>
        <v>1.5501668505857493E-2</v>
      </c>
      <c r="Y198" s="5">
        <f t="shared" si="294"/>
        <v>1.1221926526977632E-2</v>
      </c>
      <c r="Z198" s="5">
        <f t="shared" si="295"/>
        <v>5.0010607386146357E-2</v>
      </c>
      <c r="AA198" s="5">
        <f t="shared" si="296"/>
        <v>4.331585407738741E-2</v>
      </c>
      <c r="AB198" s="5">
        <f t="shared" si="297"/>
        <v>1.8758652539113838E-2</v>
      </c>
      <c r="AC198" s="5">
        <f t="shared" si="298"/>
        <v>4.2447183478543234E-4</v>
      </c>
      <c r="AD198" s="5">
        <f t="shared" si="299"/>
        <v>2.3183779412670118E-3</v>
      </c>
      <c r="AE198" s="5">
        <f t="shared" si="300"/>
        <v>3.3566279538016631E-3</v>
      </c>
      <c r="AF198" s="5">
        <f t="shared" si="301"/>
        <v>2.429921157308214E-3</v>
      </c>
      <c r="AG198" s="5">
        <f t="shared" si="302"/>
        <v>1.1727080296058678E-3</v>
      </c>
      <c r="AH198" s="5">
        <f t="shared" si="303"/>
        <v>1.8101772768679626E-2</v>
      </c>
      <c r="AI198" s="5">
        <f t="shared" si="304"/>
        <v>1.5678548787378989E-2</v>
      </c>
      <c r="AJ198" s="5">
        <f t="shared" si="305"/>
        <v>6.7898568615209027E-3</v>
      </c>
      <c r="AK198" s="5">
        <f t="shared" si="306"/>
        <v>1.9603071187750949E-3</v>
      </c>
      <c r="AL198" s="5">
        <f t="shared" si="307"/>
        <v>2.129181057663453E-5</v>
      </c>
      <c r="AM198" s="5">
        <f t="shared" si="308"/>
        <v>4.0160488283921239E-4</v>
      </c>
      <c r="AN198" s="5">
        <f t="shared" si="309"/>
        <v>5.8145747167721439E-4</v>
      </c>
      <c r="AO198" s="5">
        <f t="shared" si="310"/>
        <v>4.2092714234330964E-4</v>
      </c>
      <c r="AP198" s="5">
        <f t="shared" si="311"/>
        <v>2.0314430294185855E-4</v>
      </c>
      <c r="AQ198" s="5">
        <f t="shared" si="312"/>
        <v>7.3529841033764272E-5</v>
      </c>
      <c r="AR198" s="5">
        <f t="shared" si="313"/>
        <v>5.241674828523381E-3</v>
      </c>
      <c r="AS198" s="5">
        <f t="shared" si="314"/>
        <v>4.5399892914783678E-3</v>
      </c>
      <c r="AT198" s="5">
        <f t="shared" si="315"/>
        <v>1.9661180291628911E-3</v>
      </c>
      <c r="AU198" s="5">
        <f t="shared" si="316"/>
        <v>5.6764012077520441E-4</v>
      </c>
      <c r="AV198" s="5">
        <f t="shared" si="317"/>
        <v>1.2291300748519047E-4</v>
      </c>
      <c r="AW198" s="5">
        <f t="shared" si="318"/>
        <v>7.4167530171224873E-7</v>
      </c>
      <c r="AX198" s="5">
        <f t="shared" si="319"/>
        <v>5.7973895976078068E-5</v>
      </c>
      <c r="AY198" s="5">
        <f t="shared" si="320"/>
        <v>8.3936616355892666E-5</v>
      </c>
      <c r="AZ198" s="5">
        <f t="shared" si="321"/>
        <v>6.0763171481380637E-5</v>
      </c>
      <c r="BA198" s="5">
        <f t="shared" si="322"/>
        <v>2.9325008709117952E-5</v>
      </c>
      <c r="BB198" s="5">
        <f t="shared" si="323"/>
        <v>1.0614441052340685E-5</v>
      </c>
      <c r="BC198" s="5">
        <f t="shared" si="324"/>
        <v>3.0735911445737193E-6</v>
      </c>
      <c r="BD198" s="5">
        <f t="shared" si="325"/>
        <v>1.2648464213550295E-3</v>
      </c>
      <c r="BE198" s="5">
        <f t="shared" si="326"/>
        <v>1.0955256470829657E-3</v>
      </c>
      <c r="BF198" s="5">
        <f t="shared" si="327"/>
        <v>4.7443564023006123E-4</v>
      </c>
      <c r="BG198" s="5">
        <f t="shared" si="328"/>
        <v>1.3697484084153189E-4</v>
      </c>
      <c r="BH198" s="5">
        <f t="shared" si="329"/>
        <v>2.9659618870219596E-5</v>
      </c>
      <c r="BI198" s="5">
        <f t="shared" si="330"/>
        <v>5.1378369114918914E-6</v>
      </c>
      <c r="BJ198" s="8">
        <f t="shared" si="331"/>
        <v>0.22504485340371724</v>
      </c>
      <c r="BK198" s="8">
        <f t="shared" si="332"/>
        <v>0.26766518786927135</v>
      </c>
      <c r="BL198" s="8">
        <f t="shared" si="333"/>
        <v>0.45657267015471525</v>
      </c>
      <c r="BM198" s="8">
        <f t="shared" si="334"/>
        <v>0.4068719794525531</v>
      </c>
      <c r="BN198" s="8">
        <f t="shared" si="335"/>
        <v>0.59233814442024291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1.24444444444444</v>
      </c>
      <c r="F199">
        <f>VLOOKUP(B199,home!$B$2:$E$405,3,FALSE)</f>
        <v>1.41</v>
      </c>
      <c r="G199">
        <f>VLOOKUP(C199,away!$B$2:$E$405,4,FALSE)</f>
        <v>0.6</v>
      </c>
      <c r="H199">
        <f>VLOOKUP(A199,away!$A$2:$E$405,3,FALSE)</f>
        <v>1.1244444444444399</v>
      </c>
      <c r="I199">
        <f>VLOOKUP(C199,away!$B$2:$E$405,3,FALSE)</f>
        <v>1.34</v>
      </c>
      <c r="J199">
        <f>VLOOKUP(B199,home!$B$2:$E$405,4,FALSE)</f>
        <v>0.67</v>
      </c>
      <c r="K199" s="3">
        <f t="shared" si="280"/>
        <v>1.0527999999999962</v>
      </c>
      <c r="L199" s="3">
        <f t="shared" si="281"/>
        <v>1.0095262222222183</v>
      </c>
      <c r="M199" s="5">
        <f t="shared" si="282"/>
        <v>0.12715782821696078</v>
      </c>
      <c r="N199" s="5">
        <f t="shared" si="283"/>
        <v>0.13387176154681582</v>
      </c>
      <c r="O199" s="5">
        <f t="shared" si="284"/>
        <v>0.12836916194585021</v>
      </c>
      <c r="P199" s="5">
        <f t="shared" si="285"/>
        <v>0.13514705369659061</v>
      </c>
      <c r="Q199" s="5">
        <f t="shared" si="286"/>
        <v>7.0470095278243577E-2</v>
      </c>
      <c r="R199" s="5">
        <f t="shared" si="287"/>
        <v>6.4796017554513155E-2</v>
      </c>
      <c r="S199" s="5">
        <f t="shared" si="288"/>
        <v>3.5909558968924192E-2</v>
      </c>
      <c r="T199" s="5">
        <f t="shared" si="289"/>
        <v>7.1141409065885036E-2</v>
      </c>
      <c r="U199" s="5">
        <f t="shared" si="290"/>
        <v>6.8217247281391197E-2</v>
      </c>
      <c r="V199" s="5">
        <f t="shared" si="291"/>
        <v>4.2406364526536965E-3</v>
      </c>
      <c r="W199" s="5">
        <f t="shared" si="292"/>
        <v>2.473030543631153E-2</v>
      </c>
      <c r="X199" s="5">
        <f t="shared" si="293"/>
        <v>2.4965891821521168E-2</v>
      </c>
      <c r="Y199" s="5">
        <f t="shared" si="294"/>
        <v>1.260186122749442E-2</v>
      </c>
      <c r="Z199" s="5">
        <f t="shared" si="295"/>
        <v>2.1804426272284069E-2</v>
      </c>
      <c r="AA199" s="5">
        <f t="shared" si="296"/>
        <v>2.2955699979460585E-2</v>
      </c>
      <c r="AB199" s="5">
        <f t="shared" si="297"/>
        <v>1.2083880469188008E-2</v>
      </c>
      <c r="AC199" s="5">
        <f t="shared" si="298"/>
        <v>2.816920173195367E-4</v>
      </c>
      <c r="AD199" s="5">
        <f t="shared" si="299"/>
        <v>6.5090163908371693E-3</v>
      </c>
      <c r="AE199" s="5">
        <f t="shared" si="300"/>
        <v>6.5710227274243457E-3</v>
      </c>
      <c r="AF199" s="5">
        <f t="shared" si="301"/>
        <v>3.3168098750765186E-3</v>
      </c>
      <c r="AG199" s="5">
        <f t="shared" si="302"/>
        <v>1.1161355143384487E-3</v>
      </c>
      <c r="AH199" s="5">
        <f t="shared" si="303"/>
        <v>5.5030350205954558E-3</v>
      </c>
      <c r="AI199" s="5">
        <f t="shared" si="304"/>
        <v>5.7935952696828745E-3</v>
      </c>
      <c r="AJ199" s="5">
        <f t="shared" si="305"/>
        <v>3.0497485499610538E-3</v>
      </c>
      <c r="AK199" s="5">
        <f t="shared" si="306"/>
        <v>1.0702584244663288E-3</v>
      </c>
      <c r="AL199" s="5">
        <f t="shared" si="307"/>
        <v>1.1975620132683733E-5</v>
      </c>
      <c r="AM199" s="5">
        <f t="shared" si="308"/>
        <v>1.3705384912546699E-3</v>
      </c>
      <c r="AN199" s="5">
        <f t="shared" si="309"/>
        <v>1.3835945454864658E-3</v>
      </c>
      <c r="AO199" s="5">
        <f t="shared" si="310"/>
        <v>6.9838748729610946E-4</v>
      </c>
      <c r="AP199" s="5">
        <f t="shared" si="311"/>
        <v>2.3501349389910299E-4</v>
      </c>
      <c r="AQ199" s="5">
        <f t="shared" si="312"/>
        <v>5.9313071166801449E-5</v>
      </c>
      <c r="AR199" s="5">
        <f t="shared" si="313"/>
        <v>1.1110916310196597E-3</v>
      </c>
      <c r="AS199" s="5">
        <f t="shared" si="314"/>
        <v>1.1697572691374935E-3</v>
      </c>
      <c r="AT199" s="5">
        <f t="shared" si="315"/>
        <v>6.1576022647397426E-4</v>
      </c>
      <c r="AU199" s="5">
        <f t="shared" si="316"/>
        <v>2.160907888105993E-4</v>
      </c>
      <c r="AV199" s="5">
        <f t="shared" si="317"/>
        <v>5.6875095614949518E-5</v>
      </c>
      <c r="AW199" s="5">
        <f t="shared" si="318"/>
        <v>3.5355663461183351E-7</v>
      </c>
      <c r="AX199" s="5">
        <f t="shared" si="319"/>
        <v>2.4048382059881844E-4</v>
      </c>
      <c r="AY199" s="5">
        <f t="shared" si="320"/>
        <v>2.4277472291469085E-4</v>
      </c>
      <c r="AZ199" s="5">
        <f t="shared" si="321"/>
        <v>1.2254372443755684E-4</v>
      </c>
      <c r="BA199" s="5">
        <f t="shared" si="322"/>
        <v>4.1237034396162437E-5</v>
      </c>
      <c r="BB199" s="5">
        <f t="shared" si="323"/>
        <v>1.0407466887401384E-5</v>
      </c>
      <c r="BC199" s="5">
        <f t="shared" si="324"/>
        <v>2.10132214594823E-6</v>
      </c>
      <c r="BD199" s="5">
        <f t="shared" si="325"/>
        <v>1.8694602280099995E-4</v>
      </c>
      <c r="BE199" s="5">
        <f t="shared" si="326"/>
        <v>1.9681677280489204E-4</v>
      </c>
      <c r="BF199" s="5">
        <f t="shared" si="327"/>
        <v>1.0360434920449478E-4</v>
      </c>
      <c r="BG199" s="5">
        <f t="shared" si="328"/>
        <v>3.6358219614163911E-5</v>
      </c>
      <c r="BH199" s="5">
        <f t="shared" si="329"/>
        <v>9.5694834024479053E-6</v>
      </c>
      <c r="BI199" s="5">
        <f t="shared" si="330"/>
        <v>2.0149504252194241E-6</v>
      </c>
      <c r="BJ199" s="8">
        <f t="shared" si="331"/>
        <v>0.35970070406443172</v>
      </c>
      <c r="BK199" s="8">
        <f t="shared" si="332"/>
        <v>0.30299151969549615</v>
      </c>
      <c r="BL199" s="8">
        <f t="shared" si="333"/>
        <v>0.31554352930441781</v>
      </c>
      <c r="BM199" s="8">
        <f t="shared" si="334"/>
        <v>0.33998583993137554</v>
      </c>
      <c r="BN199" s="8">
        <f t="shared" si="335"/>
        <v>0.65981191823897412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1.24242424242424</v>
      </c>
      <c r="F200">
        <f>VLOOKUP(B200,home!$B$2:$E$405,3,FALSE)</f>
        <v>1.47</v>
      </c>
      <c r="G200">
        <f>VLOOKUP(C200,away!$B$2:$E$405,4,FALSE)</f>
        <v>1.06</v>
      </c>
      <c r="H200">
        <f>VLOOKUP(A200,away!$A$2:$E$405,3,FALSE)</f>
        <v>1.1565656565656599</v>
      </c>
      <c r="I200">
        <f>VLOOKUP(C200,away!$B$2:$E$405,3,FALSE)</f>
        <v>1.06</v>
      </c>
      <c r="J200">
        <f>VLOOKUP(B200,home!$B$2:$E$405,4,FALSE)</f>
        <v>0.56000000000000005</v>
      </c>
      <c r="K200" s="3">
        <f t="shared" si="280"/>
        <v>1.9359454545454509</v>
      </c>
      <c r="L200" s="3">
        <f t="shared" si="281"/>
        <v>0.68653737373737578</v>
      </c>
      <c r="M200" s="5">
        <f t="shared" si="282"/>
        <v>7.2622330029245785E-2</v>
      </c>
      <c r="N200" s="5">
        <f t="shared" si="283"/>
        <v>0.14059286971861798</v>
      </c>
      <c r="O200" s="5">
        <f t="shared" si="284"/>
        <v>4.9857943732967362E-2</v>
      </c>
      <c r="P200" s="5">
        <f t="shared" si="285"/>
        <v>9.652225954282101E-2</v>
      </c>
      <c r="Q200" s="5">
        <f t="shared" si="286"/>
        <v>0.13609006353662964</v>
      </c>
      <c r="R200" s="5">
        <f t="shared" si="287"/>
        <v>1.7114670875188628E-2</v>
      </c>
      <c r="S200" s="5">
        <f t="shared" si="288"/>
        <v>3.2071907440520811E-2</v>
      </c>
      <c r="T200" s="5">
        <f t="shared" si="289"/>
        <v>9.3430914812190319E-2</v>
      </c>
      <c r="U200" s="5">
        <f t="shared" si="290"/>
        <v>3.313306928686284E-2</v>
      </c>
      <c r="V200" s="5">
        <f t="shared" si="291"/>
        <v>4.7363041287417753E-3</v>
      </c>
      <c r="W200" s="5">
        <f t="shared" si="292"/>
        <v>8.7820979970846577E-2</v>
      </c>
      <c r="X200" s="5">
        <f t="shared" si="293"/>
        <v>6.0292384948227688E-2</v>
      </c>
      <c r="Y200" s="5">
        <f t="shared" si="294"/>
        <v>2.0696487809359558E-2</v>
      </c>
      <c r="Z200" s="5">
        <f t="shared" si="295"/>
        <v>3.9166203983438518E-3</v>
      </c>
      <c r="AA200" s="5">
        <f t="shared" si="296"/>
        <v>7.5823634573537746E-3</v>
      </c>
      <c r="AB200" s="5">
        <f t="shared" si="297"/>
        <v>7.339521034987786E-3</v>
      </c>
      <c r="AC200" s="5">
        <f t="shared" si="298"/>
        <v>3.9343854036014608E-4</v>
      </c>
      <c r="AD200" s="5">
        <f t="shared" si="299"/>
        <v>4.2504156747071878E-2</v>
      </c>
      <c r="AE200" s="5">
        <f t="shared" si="300"/>
        <v>2.9180692146056487E-2</v>
      </c>
      <c r="AF200" s="5">
        <f t="shared" si="301"/>
        <v>1.0016817874896243E-2</v>
      </c>
      <c r="AG200" s="5">
        <f t="shared" si="302"/>
        <v>2.2923066123456226E-3</v>
      </c>
      <c r="AH200" s="5">
        <f t="shared" si="303"/>
        <v>6.7222657055130558E-4</v>
      </c>
      <c r="AI200" s="5">
        <f t="shared" si="304"/>
        <v>1.301393973683477E-3</v>
      </c>
      <c r="AJ200" s="5">
        <f t="shared" si="305"/>
        <v>1.259713873962685E-3</v>
      </c>
      <c r="AK200" s="5">
        <f t="shared" si="306"/>
        <v>8.1291244944196688E-4</v>
      </c>
      <c r="AL200" s="5">
        <f t="shared" si="307"/>
        <v>2.0916749375294098E-5</v>
      </c>
      <c r="AM200" s="5">
        <f t="shared" si="308"/>
        <v>1.6457145810756243E-2</v>
      </c>
      <c r="AN200" s="5">
        <f t="shared" si="309"/>
        <v>1.1298445664129646E-2</v>
      </c>
      <c r="AO200" s="5">
        <f t="shared" si="310"/>
        <v>3.8784026067830032E-3</v>
      </c>
      <c r="AP200" s="5">
        <f t="shared" si="311"/>
        <v>8.8755611331899835E-4</v>
      </c>
      <c r="AQ200" s="5">
        <f t="shared" si="312"/>
        <v>1.5233511077064444E-4</v>
      </c>
      <c r="AR200" s="5">
        <f t="shared" si="313"/>
        <v>9.2301732860555251E-5</v>
      </c>
      <c r="AS200" s="5">
        <f t="shared" si="314"/>
        <v>1.7869112017806043E-4</v>
      </c>
      <c r="AT200" s="5">
        <f t="shared" si="315"/>
        <v>1.7296813093817552E-4</v>
      </c>
      <c r="AU200" s="5">
        <f t="shared" si="316"/>
        <v>1.1161895562366108E-4</v>
      </c>
      <c r="AV200" s="5">
        <f t="shared" si="317"/>
        <v>5.4022052445184262E-5</v>
      </c>
      <c r="AW200" s="5">
        <f t="shared" si="318"/>
        <v>7.7223413208108872E-7</v>
      </c>
      <c r="AX200" s="5">
        <f t="shared" si="319"/>
        <v>5.3100227711875463E-3</v>
      </c>
      <c r="AY200" s="5">
        <f t="shared" si="320"/>
        <v>3.6455290878167602E-3</v>
      </c>
      <c r="AZ200" s="5">
        <f t="shared" si="321"/>
        <v>1.2513959829164646E-3</v>
      </c>
      <c r="BA200" s="5">
        <f t="shared" si="322"/>
        <v>2.8637670387232384E-4</v>
      </c>
      <c r="BB200" s="5">
        <f t="shared" si="323"/>
        <v>4.9152077544017844E-5</v>
      </c>
      <c r="BC200" s="5">
        <f t="shared" si="324"/>
        <v>6.7489476461611736E-6</v>
      </c>
      <c r="BD200" s="5">
        <f t="shared" si="325"/>
        <v>1.0561431544915733E-5</v>
      </c>
      <c r="BE200" s="5">
        <f t="shared" si="326"/>
        <v>2.0446355392872554E-5</v>
      </c>
      <c r="BF200" s="5">
        <f t="shared" si="327"/>
        <v>1.9791514392426245E-5</v>
      </c>
      <c r="BG200" s="5">
        <f t="shared" si="328"/>
        <v>1.2771764108862819E-5</v>
      </c>
      <c r="BH200" s="5">
        <f t="shared" si="329"/>
        <v>6.1813596682699261E-6</v>
      </c>
      <c r="BI200" s="5">
        <f t="shared" si="330"/>
        <v>2.3933550305395494E-6</v>
      </c>
      <c r="BJ200" s="8">
        <f t="shared" si="331"/>
        <v>0.66614078505298358</v>
      </c>
      <c r="BK200" s="8">
        <f t="shared" si="332"/>
        <v>0.21001268551888155</v>
      </c>
      <c r="BL200" s="8">
        <f t="shared" si="333"/>
        <v>0.11975556302718335</v>
      </c>
      <c r="BM200" s="8">
        <f t="shared" si="334"/>
        <v>0.48338075970823757</v>
      </c>
      <c r="BN200" s="8">
        <f t="shared" si="335"/>
        <v>0.51280013743547037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1.24242424242424</v>
      </c>
      <c r="F201">
        <f>VLOOKUP(B201,home!$B$2:$E$405,3,FALSE)</f>
        <v>0.65</v>
      </c>
      <c r="G201">
        <f>VLOOKUP(C201,away!$B$2:$E$405,4,FALSE)</f>
        <v>1.1599999999999999</v>
      </c>
      <c r="H201">
        <f>VLOOKUP(A201,away!$A$2:$E$405,3,FALSE)</f>
        <v>1.1565656565656599</v>
      </c>
      <c r="I201">
        <f>VLOOKUP(C201,away!$B$2:$E$405,3,FALSE)</f>
        <v>0.5</v>
      </c>
      <c r="J201">
        <f>VLOOKUP(B201,home!$B$2:$E$405,4,FALSE)</f>
        <v>1.35</v>
      </c>
      <c r="K201" s="3">
        <f t="shared" si="280"/>
        <v>0.93678787878787695</v>
      </c>
      <c r="L201" s="3">
        <f t="shared" si="281"/>
        <v>0.78068181818182047</v>
      </c>
      <c r="M201" s="5">
        <f t="shared" si="282"/>
        <v>0.17951981324151112</v>
      </c>
      <c r="N201" s="5">
        <f t="shared" si="283"/>
        <v>0.168171985046911</v>
      </c>
      <c r="O201" s="5">
        <f t="shared" si="284"/>
        <v>0.14014785420104375</v>
      </c>
      <c r="P201" s="5">
        <f t="shared" si="285"/>
        <v>0.13128881105366844</v>
      </c>
      <c r="Q201" s="5">
        <f t="shared" si="286"/>
        <v>7.8770738571821167E-2</v>
      </c>
      <c r="R201" s="5">
        <f t="shared" si="287"/>
        <v>5.4705440815975753E-2</v>
      </c>
      <c r="S201" s="5">
        <f t="shared" si="288"/>
        <v>2.4003968693830112E-2</v>
      </c>
      <c r="T201" s="5">
        <f t="shared" si="289"/>
        <v>6.1494883407774203E-2</v>
      </c>
      <c r="U201" s="5">
        <f t="shared" si="290"/>
        <v>5.1247393860153666E-2</v>
      </c>
      <c r="V201" s="5">
        <f t="shared" si="291"/>
        <v>1.9505445316579874E-3</v>
      </c>
      <c r="W201" s="5">
        <f t="shared" si="292"/>
        <v>2.4597157699083584E-2</v>
      </c>
      <c r="X201" s="5">
        <f t="shared" si="293"/>
        <v>1.9202553794625536E-2</v>
      </c>
      <c r="Y201" s="5">
        <f t="shared" si="294"/>
        <v>7.4955423050612393E-3</v>
      </c>
      <c r="Z201" s="5">
        <f t="shared" si="295"/>
        <v>1.4235847666884642E-2</v>
      </c>
      <c r="AA201" s="5">
        <f t="shared" si="296"/>
        <v>1.3335969538608211E-2</v>
      </c>
      <c r="AB201" s="5">
        <f t="shared" si="297"/>
        <v>6.2464873078262638E-3</v>
      </c>
      <c r="AC201" s="5">
        <f t="shared" si="298"/>
        <v>8.9156131238594968E-5</v>
      </c>
      <c r="AD201" s="5">
        <f t="shared" si="299"/>
        <v>5.7605797962838505E-3</v>
      </c>
      <c r="AE201" s="5">
        <f t="shared" si="300"/>
        <v>4.4971799091443375E-3</v>
      </c>
      <c r="AF201" s="5">
        <f t="shared" si="301"/>
        <v>1.7554332940807776E-3</v>
      </c>
      <c r="AG201" s="5">
        <f t="shared" si="302"/>
        <v>4.5681161857329464E-4</v>
      </c>
      <c r="AH201" s="5">
        <f t="shared" si="303"/>
        <v>2.7784168599857316E-3</v>
      </c>
      <c r="AI201" s="5">
        <f t="shared" si="304"/>
        <v>2.6027872366545073E-3</v>
      </c>
      <c r="AJ201" s="5">
        <f t="shared" si="305"/>
        <v>1.2191297671808679E-3</v>
      </c>
      <c r="AK201" s="5">
        <f t="shared" si="306"/>
        <v>3.8068866285484118E-4</v>
      </c>
      <c r="AL201" s="5">
        <f t="shared" si="307"/>
        <v>2.6081137802238586E-6</v>
      </c>
      <c r="AM201" s="5">
        <f t="shared" si="308"/>
        <v>1.07928826558981E-3</v>
      </c>
      <c r="AN201" s="5">
        <f t="shared" si="309"/>
        <v>8.4258072552295638E-4</v>
      </c>
      <c r="AO201" s="5">
        <f t="shared" si="310"/>
        <v>3.2889372638310945E-4</v>
      </c>
      <c r="AP201" s="5">
        <f t="shared" si="311"/>
        <v>8.55871174337867E-5</v>
      </c>
      <c r="AQ201" s="5">
        <f t="shared" si="312"/>
        <v>1.6704076612787394E-5</v>
      </c>
      <c r="AR201" s="5">
        <f t="shared" si="313"/>
        <v>4.3381190518413732E-4</v>
      </c>
      <c r="AS201" s="5">
        <f t="shared" si="314"/>
        <v>4.0638973445037557E-4</v>
      </c>
      <c r="AT201" s="5">
        <f t="shared" si="315"/>
        <v>1.9035048864846795E-4</v>
      </c>
      <c r="AU201" s="5">
        <f t="shared" si="316"/>
        <v>5.9439343495744724E-5</v>
      </c>
      <c r="AV201" s="5">
        <f t="shared" si="317"/>
        <v>1.3920514127480669E-5</v>
      </c>
      <c r="AW201" s="5">
        <f t="shared" si="318"/>
        <v>5.2983343471709855E-8</v>
      </c>
      <c r="AX201" s="5">
        <f t="shared" si="319"/>
        <v>1.6851069415375409E-4</v>
      </c>
      <c r="AY201" s="5">
        <f t="shared" si="320"/>
        <v>1.3155323509503344E-4</v>
      </c>
      <c r="AZ201" s="5">
        <f t="shared" si="321"/>
        <v>5.1350609380845577E-5</v>
      </c>
      <c r="BA201" s="5">
        <f t="shared" si="322"/>
        <v>1.3362829032060991E-5</v>
      </c>
      <c r="BB201" s="5">
        <f t="shared" si="323"/>
        <v>2.6080294162005472E-6</v>
      </c>
      <c r="BC201" s="5">
        <f t="shared" si="324"/>
        <v>4.0720822930222314E-7</v>
      </c>
      <c r="BD201" s="5">
        <f t="shared" si="325"/>
        <v>5.6444844481345282E-5</v>
      </c>
      <c r="BE201" s="5">
        <f t="shared" si="326"/>
        <v>5.2876846130191052E-5</v>
      </c>
      <c r="BF201" s="5">
        <f t="shared" si="327"/>
        <v>2.4767194261647314E-5</v>
      </c>
      <c r="BG201" s="5">
        <f t="shared" si="328"/>
        <v>7.7338691252986235E-6</v>
      </c>
      <c r="BH201" s="5">
        <f t="shared" si="329"/>
        <v>1.8112487131778872E-6</v>
      </c>
      <c r="BI201" s="5">
        <f t="shared" si="330"/>
        <v>3.39351167995037E-7</v>
      </c>
      <c r="BJ201" s="8">
        <f t="shared" si="331"/>
        <v>0.37492371196020868</v>
      </c>
      <c r="BK201" s="8">
        <f t="shared" si="332"/>
        <v>0.3369864550007815</v>
      </c>
      <c r="BL201" s="8">
        <f t="shared" si="333"/>
        <v>0.27391205359006954</v>
      </c>
      <c r="BM201" s="8">
        <f t="shared" si="334"/>
        <v>0.24732192503526149</v>
      </c>
      <c r="BN201" s="8">
        <f t="shared" si="335"/>
        <v>0.75260464293093121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1.24242424242424</v>
      </c>
      <c r="F202">
        <f>VLOOKUP(B202,home!$B$2:$E$405,3,FALSE)</f>
        <v>1.1100000000000001</v>
      </c>
      <c r="G202">
        <f>VLOOKUP(C202,away!$B$2:$E$405,4,FALSE)</f>
        <v>1.41</v>
      </c>
      <c r="H202">
        <f>VLOOKUP(A202,away!$A$2:$E$405,3,FALSE)</f>
        <v>1.1565656565656599</v>
      </c>
      <c r="I202">
        <f>VLOOKUP(C202,away!$B$2:$E$405,3,FALSE)</f>
        <v>0.5</v>
      </c>
      <c r="J202">
        <f>VLOOKUP(B202,home!$B$2:$E$405,4,FALSE)</f>
        <v>1.19</v>
      </c>
      <c r="K202" s="3">
        <f t="shared" si="280"/>
        <v>1.944518181818178</v>
      </c>
      <c r="L202" s="3">
        <f t="shared" si="281"/>
        <v>0.68815656565656758</v>
      </c>
      <c r="M202" s="5">
        <f t="shared" si="282"/>
        <v>7.1885928158718401E-2</v>
      </c>
      <c r="N202" s="5">
        <f t="shared" si="283"/>
        <v>0.13978349432150328</v>
      </c>
      <c r="O202" s="5">
        <f t="shared" si="284"/>
        <v>4.9468773440738391E-2</v>
      </c>
      <c r="P202" s="5">
        <f t="shared" si="285"/>
        <v>9.6192929387760001E-2</v>
      </c>
      <c r="Q202" s="5">
        <f t="shared" si="286"/>
        <v>0.1359057731131206</v>
      </c>
      <c r="R202" s="5">
        <f t="shared" si="287"/>
        <v>1.7021130619110678E-2</v>
      </c>
      <c r="S202" s="5">
        <f t="shared" si="288"/>
        <v>3.2179732185444281E-2</v>
      </c>
      <c r="T202" s="5">
        <f t="shared" si="289"/>
        <v>9.3524450078425747E-2</v>
      </c>
      <c r="U202" s="5">
        <f t="shared" si="290"/>
        <v>3.3097897963962813E-2</v>
      </c>
      <c r="V202" s="5">
        <f t="shared" si="291"/>
        <v>4.7845288981808558E-3</v>
      </c>
      <c r="W202" s="5">
        <f t="shared" si="292"/>
        <v>8.809041561083969E-2</v>
      </c>
      <c r="X202" s="5">
        <f t="shared" si="293"/>
        <v>6.0619997874015119E-2</v>
      </c>
      <c r="Y202" s="5">
        <f t="shared" si="294"/>
        <v>2.0858024773545335E-2</v>
      </c>
      <c r="Z202" s="5">
        <f t="shared" si="295"/>
        <v>3.9044009301463507E-3</v>
      </c>
      <c r="AA202" s="5">
        <f t="shared" si="296"/>
        <v>7.5921785977773855E-3</v>
      </c>
      <c r="AB202" s="5">
        <f t="shared" si="297"/>
        <v>7.3815646614944844E-3</v>
      </c>
      <c r="AC202" s="5">
        <f t="shared" si="298"/>
        <v>4.0014598670848328E-4</v>
      </c>
      <c r="AD202" s="5">
        <f t="shared" si="299"/>
        <v>4.2823353699799421E-2</v>
      </c>
      <c r="AE202" s="5">
        <f t="shared" si="300"/>
        <v>2.9469172011950436E-2</v>
      </c>
      <c r="AF202" s="5">
        <f t="shared" si="301"/>
        <v>1.0139702102243226E-2</v>
      </c>
      <c r="AG202" s="5">
        <f t="shared" si="302"/>
        <v>2.325900858486793E-3</v>
      </c>
      <c r="AH202" s="5">
        <f t="shared" si="303"/>
        <v>6.7170978375895502E-4</v>
      </c>
      <c r="AI202" s="5">
        <f t="shared" si="304"/>
        <v>1.3061518874244449E-3</v>
      </c>
      <c r="AJ202" s="5">
        <f t="shared" si="305"/>
        <v>1.2699180466564817E-3</v>
      </c>
      <c r="AK202" s="5">
        <f t="shared" si="306"/>
        <v>8.2312624371418445E-4</v>
      </c>
      <c r="AL202" s="5">
        <f t="shared" si="307"/>
        <v>2.141794124672588E-5</v>
      </c>
      <c r="AM202" s="5">
        <f t="shared" si="308"/>
        <v>1.6654157975138147E-2</v>
      </c>
      <c r="AN202" s="5">
        <f t="shared" si="309"/>
        <v>1.1460668156073002E-2</v>
      </c>
      <c r="AO202" s="5">
        <f t="shared" si="310"/>
        <v>3.9433670192063914E-3</v>
      </c>
      <c r="AP202" s="5">
        <f t="shared" si="311"/>
        <v>9.0455130168681569E-4</v>
      </c>
      <c r="AQ202" s="5">
        <f t="shared" si="312"/>
        <v>1.5561822930724417E-4</v>
      </c>
      <c r="AR202" s="5">
        <f t="shared" si="313"/>
        <v>9.2448299581895661E-5</v>
      </c>
      <c r="AS202" s="5">
        <f t="shared" si="314"/>
        <v>1.7976739941516999E-4</v>
      </c>
      <c r="AT202" s="5">
        <f t="shared" si="315"/>
        <v>1.7478048833048429E-4</v>
      </c>
      <c r="AU202" s="5">
        <f t="shared" si="316"/>
        <v>1.1328794579522885E-4</v>
      </c>
      <c r="AV202" s="5">
        <f t="shared" si="317"/>
        <v>5.5072617594913697E-5</v>
      </c>
      <c r="AW202" s="5">
        <f t="shared" si="318"/>
        <v>7.9611258294476657E-7</v>
      </c>
      <c r="AX202" s="5">
        <f t="shared" si="319"/>
        <v>5.3973854975880508E-3</v>
      </c>
      <c r="AY202" s="5">
        <f t="shared" si="320"/>
        <v>3.7142462675447568E-3</v>
      </c>
      <c r="AZ202" s="5">
        <f t="shared" si="321"/>
        <v>1.2779914777381622E-3</v>
      </c>
      <c r="BA202" s="5">
        <f t="shared" si="322"/>
        <v>2.9315274208621857E-4</v>
      </c>
      <c r="BB202" s="5">
        <f t="shared" si="323"/>
        <v>5.0433746051714408E-5</v>
      </c>
      <c r="BC202" s="5">
        <f t="shared" si="324"/>
        <v>6.9412626952286547E-6</v>
      </c>
      <c r="BD202" s="5">
        <f t="shared" si="325"/>
        <v>1.0603150723511132E-5</v>
      </c>
      <c r="BE202" s="5">
        <f t="shared" si="326"/>
        <v>2.0618019366425969E-5</v>
      </c>
      <c r="BF202" s="5">
        <f t="shared" si="327"/>
        <v>2.0046056765547304E-5</v>
      </c>
      <c r="BG202" s="5">
        <f t="shared" si="328"/>
        <v>1.2993307284788674E-5</v>
      </c>
      <c r="BH202" s="5">
        <f t="shared" si="329"/>
        <v>6.3164305643055431E-6</v>
      </c>
      <c r="BI202" s="5">
        <f t="shared" si="330"/>
        <v>2.4564828152968369E-6</v>
      </c>
      <c r="BJ202" s="8">
        <f t="shared" si="331"/>
        <v>0.66739879811904534</v>
      </c>
      <c r="BK202" s="8">
        <f t="shared" si="332"/>
        <v>0.20917892882560349</v>
      </c>
      <c r="BL202" s="8">
        <f t="shared" si="333"/>
        <v>0.11932084144287537</v>
      </c>
      <c r="BM202" s="8">
        <f t="shared" si="334"/>
        <v>0.48583149012175736</v>
      </c>
      <c r="BN202" s="8">
        <f t="shared" si="335"/>
        <v>0.51025802904095141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1.24242424242424</v>
      </c>
      <c r="F203">
        <f>VLOOKUP(B203,home!$B$2:$E$405,3,FALSE)</f>
        <v>0.8</v>
      </c>
      <c r="G203">
        <f>VLOOKUP(C203,away!$B$2:$E$405,4,FALSE)</f>
        <v>0.86</v>
      </c>
      <c r="H203">
        <f>VLOOKUP(A203,away!$A$2:$E$405,3,FALSE)</f>
        <v>1.1565656565656599</v>
      </c>
      <c r="I203">
        <f>VLOOKUP(C203,away!$B$2:$E$405,3,FALSE)</f>
        <v>0.8</v>
      </c>
      <c r="J203">
        <f>VLOOKUP(B203,home!$B$2:$E$405,4,FALSE)</f>
        <v>1.57</v>
      </c>
      <c r="K203" s="3">
        <f t="shared" si="280"/>
        <v>0.8547878787878771</v>
      </c>
      <c r="L203" s="3">
        <f t="shared" si="281"/>
        <v>1.452646464646469</v>
      </c>
      <c r="M203" s="5">
        <f t="shared" si="282"/>
        <v>9.9516248819242745E-2</v>
      </c>
      <c r="N203" s="5">
        <f t="shared" si="283"/>
        <v>8.5065283233127092E-2</v>
      </c>
      <c r="O203" s="5">
        <f t="shared" si="284"/>
        <v>0.14456192702215132</v>
      </c>
      <c r="P203" s="5">
        <f t="shared" si="285"/>
        <v>0.12356978295275262</v>
      </c>
      <c r="Q203" s="5">
        <f t="shared" si="286"/>
        <v>3.6356386506667338E-2</v>
      </c>
      <c r="R203" s="5">
        <f t="shared" si="287"/>
        <v>0.10499868610560451</v>
      </c>
      <c r="S203" s="5">
        <f t="shared" si="288"/>
        <v>3.8359291673878491E-2</v>
      </c>
      <c r="T203" s="5">
        <f t="shared" si="289"/>
        <v>5.2812976326230894E-2</v>
      </c>
      <c r="U203" s="5">
        <f t="shared" si="290"/>
        <v>8.9751604171723828E-2</v>
      </c>
      <c r="V203" s="5">
        <f t="shared" si="291"/>
        <v>5.2923231717913596E-3</v>
      </c>
      <c r="W203" s="5">
        <f t="shared" si="292"/>
        <v>1.0358999500808789E-2</v>
      </c>
      <c r="X203" s="5">
        <f t="shared" si="293"/>
        <v>1.5047964002124423E-2</v>
      </c>
      <c r="Y203" s="5">
        <f t="shared" si="294"/>
        <v>1.092968585390669E-2</v>
      </c>
      <c r="Z203" s="5">
        <f t="shared" si="295"/>
        <v>5.0841990054610244E-2</v>
      </c>
      <c r="AA203" s="5">
        <f t="shared" si="296"/>
        <v>4.3459116832134638E-2</v>
      </c>
      <c r="AB203" s="5">
        <f t="shared" si="297"/>
        <v>1.8574163145467445E-2</v>
      </c>
      <c r="AC203" s="5">
        <f t="shared" si="298"/>
        <v>4.1071887343362888E-4</v>
      </c>
      <c r="AD203" s="5">
        <f t="shared" si="299"/>
        <v>2.2136868024152548E-3</v>
      </c>
      <c r="AE203" s="5">
        <f t="shared" si="300"/>
        <v>3.2157043073630662E-3</v>
      </c>
      <c r="AF203" s="5">
        <f t="shared" si="301"/>
        <v>2.3356407467196908E-3</v>
      </c>
      <c r="AG203" s="5">
        <f t="shared" si="302"/>
        <v>1.1309534244688662E-3</v>
      </c>
      <c r="AH203" s="5">
        <f t="shared" si="303"/>
        <v>1.8463859277105123E-2</v>
      </c>
      <c r="AI203" s="5">
        <f t="shared" si="304"/>
        <v>1.5782683105714557E-2</v>
      </c>
      <c r="AJ203" s="5">
        <f t="shared" si="305"/>
        <v>6.7454231067575051E-3</v>
      </c>
      <c r="AK203" s="5">
        <f t="shared" si="306"/>
        <v>1.9219686363173261E-3</v>
      </c>
      <c r="AL203" s="5">
        <f t="shared" si="307"/>
        <v>2.0399660416050161E-5</v>
      </c>
      <c r="AM203" s="5">
        <f t="shared" si="308"/>
        <v>3.7844652922745104E-4</v>
      </c>
      <c r="AN203" s="5">
        <f t="shared" si="309"/>
        <v>5.4974901273998331E-4</v>
      </c>
      <c r="AO203" s="5">
        <f t="shared" si="310"/>
        <v>3.9929547989981176E-4</v>
      </c>
      <c r="AP203" s="5">
        <f t="shared" si="311"/>
        <v>1.9334505574192563E-4</v>
      </c>
      <c r="AQ203" s="5">
        <f t="shared" si="312"/>
        <v>7.0215502920095683E-5</v>
      </c>
      <c r="AR203" s="5">
        <f t="shared" si="313"/>
        <v>5.3642919805233329E-3</v>
      </c>
      <c r="AS203" s="5">
        <f t="shared" si="314"/>
        <v>4.5853317632303606E-3</v>
      </c>
      <c r="AT203" s="5">
        <f t="shared" si="315"/>
        <v>1.9597430057151782E-3</v>
      </c>
      <c r="AU203" s="5">
        <f t="shared" si="316"/>
        <v>5.583881889415518E-4</v>
      </c>
      <c r="AV203" s="5">
        <f t="shared" si="317"/>
        <v>1.1932586389138832E-4</v>
      </c>
      <c r="AW203" s="5">
        <f t="shared" si="318"/>
        <v>7.0362088822182172E-7</v>
      </c>
      <c r="AX203" s="5">
        <f t="shared" si="319"/>
        <v>5.3915250992161179E-5</v>
      </c>
      <c r="AY203" s="5">
        <f t="shared" si="320"/>
        <v>7.8319798744289954E-5</v>
      </c>
      <c r="AZ203" s="5">
        <f t="shared" si="321"/>
        <v>5.6885489378857901E-5</v>
      </c>
      <c r="BA203" s="5">
        <f t="shared" si="322"/>
        <v>2.7544835011960732E-5</v>
      </c>
      <c r="BB203" s="5">
        <f t="shared" si="323"/>
        <v>1.0003226799848759E-5</v>
      </c>
      <c r="BC203" s="5">
        <f t="shared" si="324"/>
        <v>2.906230409171422E-6</v>
      </c>
      <c r="BD203" s="5">
        <f t="shared" si="325"/>
        <v>1.2987366301397717E-3</v>
      </c>
      <c r="BE203" s="5">
        <f t="shared" si="326"/>
        <v>1.1101443291812914E-3</v>
      </c>
      <c r="BF203" s="5">
        <f t="shared" si="327"/>
        <v>4.7446895814463337E-4</v>
      </c>
      <c r="BG203" s="5">
        <f t="shared" si="328"/>
        <v>1.3519010476104837E-4</v>
      </c>
      <c r="BH203" s="5">
        <f t="shared" si="329"/>
        <v>2.8889715720451852E-5</v>
      </c>
      <c r="BI203" s="5">
        <f t="shared" si="330"/>
        <v>4.938915763893967E-6</v>
      </c>
      <c r="BJ203" s="8">
        <f t="shared" si="331"/>
        <v>0.22128790711569765</v>
      </c>
      <c r="BK203" s="8">
        <f t="shared" si="332"/>
        <v>0.26724708495025917</v>
      </c>
      <c r="BL203" s="8">
        <f t="shared" si="333"/>
        <v>0.45989888085898922</v>
      </c>
      <c r="BM203" s="8">
        <f t="shared" si="334"/>
        <v>0.40512993216215459</v>
      </c>
      <c r="BN203" s="8">
        <f t="shared" si="335"/>
        <v>0.59406831463954557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1.24242424242424</v>
      </c>
      <c r="F204">
        <f>VLOOKUP(B204,home!$B$2:$E$405,3,FALSE)</f>
        <v>0.4</v>
      </c>
      <c r="G204">
        <f>VLOOKUP(C204,away!$B$2:$E$405,4,FALSE)</f>
        <v>0.75</v>
      </c>
      <c r="H204">
        <f>VLOOKUP(A204,away!$A$2:$E$405,3,FALSE)</f>
        <v>1.1565656565656599</v>
      </c>
      <c r="I204">
        <f>VLOOKUP(C204,away!$B$2:$E$405,3,FALSE)</f>
        <v>0.5</v>
      </c>
      <c r="J204">
        <f>VLOOKUP(B204,home!$B$2:$E$405,4,FALSE)</f>
        <v>0.7</v>
      </c>
      <c r="K204" s="3">
        <f t="shared" si="280"/>
        <v>0.37272727272727202</v>
      </c>
      <c r="L204" s="3">
        <f t="shared" si="281"/>
        <v>0.40479797979798093</v>
      </c>
      <c r="M204" s="5">
        <f t="shared" si="282"/>
        <v>0.45954185530795422</v>
      </c>
      <c r="N204" s="5">
        <f t="shared" si="283"/>
        <v>0.17128378243296444</v>
      </c>
      <c r="O204" s="5">
        <f t="shared" si="284"/>
        <v>0.18602161466127592</v>
      </c>
      <c r="P204" s="5">
        <f t="shared" si="285"/>
        <v>6.9335329101020901E-2</v>
      </c>
      <c r="Q204" s="5">
        <f t="shared" si="286"/>
        <v>3.192106854432513E-2</v>
      </c>
      <c r="R204" s="5">
        <f t="shared" si="287"/>
        <v>3.7650586906821472E-2</v>
      </c>
      <c r="S204" s="5">
        <f t="shared" si="288"/>
        <v>2.6153155615853993E-3</v>
      </c>
      <c r="T204" s="5">
        <f t="shared" si="289"/>
        <v>1.2921584059735688E-2</v>
      </c>
      <c r="U204" s="5">
        <f t="shared" si="290"/>
        <v>1.4033400574360706E-2</v>
      </c>
      <c r="V204" s="5">
        <f t="shared" si="291"/>
        <v>4.3844093626690489E-5</v>
      </c>
      <c r="W204" s="5">
        <f t="shared" si="292"/>
        <v>3.9659509403555393E-3</v>
      </c>
      <c r="X204" s="5">
        <f t="shared" si="293"/>
        <v>1.6054089286338254E-3</v>
      </c>
      <c r="Y204" s="5">
        <f t="shared" si="294"/>
        <v>3.2493314553030662E-4</v>
      </c>
      <c r="Z204" s="5">
        <f t="shared" si="295"/>
        <v>5.0802938393632148E-3</v>
      </c>
      <c r="AA204" s="5">
        <f t="shared" si="296"/>
        <v>1.8935640673990129E-3</v>
      </c>
      <c r="AB204" s="5">
        <f t="shared" si="297"/>
        <v>3.5289148528799721E-4</v>
      </c>
      <c r="AC204" s="5">
        <f t="shared" si="298"/>
        <v>4.1344773952981243E-7</v>
      </c>
      <c r="AD204" s="5">
        <f t="shared" si="299"/>
        <v>3.6955451944221994E-4</v>
      </c>
      <c r="AE204" s="5">
        <f t="shared" si="300"/>
        <v>1.4959492289542433E-4</v>
      </c>
      <c r="AF204" s="5">
        <f t="shared" si="301"/>
        <v>3.0277861288051237E-5</v>
      </c>
      <c r="AG204" s="5">
        <f t="shared" si="302"/>
        <v>4.085472360668878E-6</v>
      </c>
      <c r="AH204" s="5">
        <f t="shared" si="303"/>
        <v>5.141231707385894E-4</v>
      </c>
      <c r="AI204" s="5">
        <f t="shared" si="304"/>
        <v>1.9162772727529206E-4</v>
      </c>
      <c r="AJ204" s="5">
        <f t="shared" si="305"/>
        <v>3.5712440083122545E-5</v>
      </c>
      <c r="AK204" s="5">
        <f t="shared" si="306"/>
        <v>4.4370001315394598E-6</v>
      </c>
      <c r="AL204" s="5">
        <f t="shared" si="307"/>
        <v>2.4952273448225809E-9</v>
      </c>
      <c r="AM204" s="5">
        <f t="shared" si="308"/>
        <v>2.7548609631147272E-5</v>
      </c>
      <c r="AN204" s="5">
        <f t="shared" si="309"/>
        <v>1.1151621524931617E-5</v>
      </c>
      <c r="AO204" s="5">
        <f t="shared" si="310"/>
        <v>2.2570769323819984E-6</v>
      </c>
      <c r="AP204" s="5">
        <f t="shared" si="311"/>
        <v>3.0455339415895234E-7</v>
      </c>
      <c r="AQ204" s="5">
        <f t="shared" si="312"/>
        <v>3.0820649674040529E-8</v>
      </c>
      <c r="AR204" s="5">
        <f t="shared" si="313"/>
        <v>4.1623204176462681E-5</v>
      </c>
      <c r="AS204" s="5">
        <f t="shared" si="314"/>
        <v>1.5514103374863334E-5</v>
      </c>
      <c r="AT204" s="5">
        <f t="shared" si="315"/>
        <v>2.8912647198608885E-6</v>
      </c>
      <c r="AU204" s="5">
        <f t="shared" si="316"/>
        <v>3.5921773792210977E-7</v>
      </c>
      <c r="AV204" s="5">
        <f t="shared" si="317"/>
        <v>3.347256194274198E-8</v>
      </c>
      <c r="AW204" s="5">
        <f t="shared" si="318"/>
        <v>1.0457722858877565E-11</v>
      </c>
      <c r="AX204" s="5">
        <f t="shared" si="319"/>
        <v>1.7113530225409626E-6</v>
      </c>
      <c r="AY204" s="5">
        <f t="shared" si="320"/>
        <v>6.9275224624575025E-7</v>
      </c>
      <c r="AZ204" s="5">
        <f t="shared" si="321"/>
        <v>1.4021235489039651E-7</v>
      </c>
      <c r="BA204" s="5">
        <f t="shared" si="322"/>
        <v>1.8919226000783355E-8</v>
      </c>
      <c r="BB204" s="5">
        <f t="shared" si="323"/>
        <v>1.9146161161146341E-9</v>
      </c>
      <c r="BC204" s="5">
        <f t="shared" si="324"/>
        <v>1.5500654717837203E-10</v>
      </c>
      <c r="BD204" s="5">
        <f t="shared" si="325"/>
        <v>2.8081648272251609E-6</v>
      </c>
      <c r="BE204" s="5">
        <f t="shared" si="326"/>
        <v>1.0466796174202854E-6</v>
      </c>
      <c r="BF204" s="5">
        <f t="shared" si="327"/>
        <v>1.9506301961014371E-7</v>
      </c>
      <c r="BG204" s="5">
        <f t="shared" si="328"/>
        <v>2.4235102436411754E-8</v>
      </c>
      <c r="BH204" s="5">
        <f t="shared" si="329"/>
        <v>2.2582709088474541E-9</v>
      </c>
      <c r="BI204" s="5">
        <f t="shared" si="330"/>
        <v>1.6834383138681E-10</v>
      </c>
      <c r="BJ204" s="8">
        <f t="shared" si="331"/>
        <v>0.22262009881613595</v>
      </c>
      <c r="BK204" s="8">
        <f t="shared" si="332"/>
        <v>0.53153745275940034</v>
      </c>
      <c r="BL204" s="8">
        <f t="shared" si="333"/>
        <v>0.24076245586512612</v>
      </c>
      <c r="BM204" s="8">
        <f t="shared" si="334"/>
        <v>4.4245371583875037E-2</v>
      </c>
      <c r="BN204" s="8">
        <f t="shared" si="335"/>
        <v>0.95575423695436201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1.55752212389381</v>
      </c>
      <c r="F205">
        <f>VLOOKUP(B205,home!$B$2:$E$405,3,FALSE)</f>
        <v>0.57999999999999996</v>
      </c>
      <c r="G205">
        <f>VLOOKUP(C205,away!$B$2:$E$405,4,FALSE)</f>
        <v>1.1100000000000001</v>
      </c>
      <c r="H205">
        <f>VLOOKUP(A205,away!$A$2:$E$405,3,FALSE)</f>
        <v>1.3097345132743401</v>
      </c>
      <c r="I205">
        <f>VLOOKUP(C205,away!$B$2:$E$405,3,FALSE)</f>
        <v>0.76</v>
      </c>
      <c r="J205">
        <f>VLOOKUP(B205,home!$B$2:$E$405,4,FALSE)</f>
        <v>0.76</v>
      </c>
      <c r="K205" s="3">
        <f t="shared" si="280"/>
        <v>1.0027327433628348</v>
      </c>
      <c r="L205" s="3">
        <f t="shared" si="281"/>
        <v>0.75650265486725887</v>
      </c>
      <c r="M205" s="5">
        <f t="shared" si="282"/>
        <v>0.17217645993333122</v>
      </c>
      <c r="N205" s="5">
        <f t="shared" si="283"/>
        <v>0.17264697401145043</v>
      </c>
      <c r="O205" s="5">
        <f t="shared" si="284"/>
        <v>0.13025194904521128</v>
      </c>
      <c r="P205" s="5">
        <f t="shared" si="285"/>
        <v>0.13060789419446089</v>
      </c>
      <c r="Q205" s="5">
        <f t="shared" si="286"/>
        <v>8.6559386941896854E-2</v>
      </c>
      <c r="R205" s="5">
        <f t="shared" si="287"/>
        <v>4.926797262716863E-2</v>
      </c>
      <c r="S205" s="5">
        <f t="shared" si="288"/>
        <v>2.4768807002590123E-2</v>
      </c>
      <c r="T205" s="5">
        <f t="shared" si="289"/>
        <v>6.5482406025227313E-2</v>
      </c>
      <c r="U205" s="5">
        <f t="shared" si="290"/>
        <v>4.9402609352365845E-2</v>
      </c>
      <c r="V205" s="5">
        <f t="shared" si="291"/>
        <v>2.0876526104348894E-3</v>
      </c>
      <c r="W205" s="5">
        <f t="shared" si="292"/>
        <v>2.8931977177351128E-2</v>
      </c>
      <c r="X205" s="5">
        <f t="shared" si="293"/>
        <v>2.1887117545225071E-2</v>
      </c>
      <c r="Y205" s="5">
        <f t="shared" si="294"/>
        <v>8.2788312651772625E-3</v>
      </c>
      <c r="Z205" s="5">
        <f t="shared" si="295"/>
        <v>1.2423784030793505E-2</v>
      </c>
      <c r="AA205" s="5">
        <f t="shared" si="296"/>
        <v>1.2457735044144949E-2</v>
      </c>
      <c r="AB205" s="5">
        <f t="shared" si="297"/>
        <v>6.2458894184513952E-3</v>
      </c>
      <c r="AC205" s="5">
        <f t="shared" si="298"/>
        <v>9.8976912757139113E-5</v>
      </c>
      <c r="AD205" s="5">
        <f t="shared" si="299"/>
        <v>7.252760211489055E-3</v>
      </c>
      <c r="AE205" s="5">
        <f t="shared" si="300"/>
        <v>5.4867323551070924E-3</v>
      </c>
      <c r="AF205" s="5">
        <f t="shared" si="301"/>
        <v>2.075363796592301E-3</v>
      </c>
      <c r="AG205" s="5">
        <f t="shared" si="302"/>
        <v>5.2333940731249E-4</v>
      </c>
      <c r="AH205" s="5">
        <f t="shared" si="303"/>
        <v>2.3496564006981854E-3</v>
      </c>
      <c r="AI205" s="5">
        <f t="shared" si="304"/>
        <v>2.3560774086321353E-3</v>
      </c>
      <c r="AJ205" s="5">
        <f t="shared" si="305"/>
        <v>1.18125798176645E-3</v>
      </c>
      <c r="AK205" s="5">
        <f t="shared" si="306"/>
        <v>3.9482868555863933E-4</v>
      </c>
      <c r="AL205" s="5">
        <f t="shared" si="307"/>
        <v>3.0032365990297095E-6</v>
      </c>
      <c r="AM205" s="5">
        <f t="shared" si="308"/>
        <v>1.4545160287638473E-3</v>
      </c>
      <c r="AN205" s="5">
        <f t="shared" si="309"/>
        <v>1.1003452373068328E-3</v>
      </c>
      <c r="AO205" s="5">
        <f t="shared" si="310"/>
        <v>4.1620704664658138E-4</v>
      </c>
      <c r="AP205" s="5">
        <f t="shared" si="311"/>
        <v>1.0495391192086666E-4</v>
      </c>
      <c r="AQ205" s="5">
        <f t="shared" si="312"/>
        <v>1.984947825171002E-5</v>
      </c>
      <c r="AR205" s="5">
        <f t="shared" si="313"/>
        <v>3.5550426103080507E-4</v>
      </c>
      <c r="AS205" s="5">
        <f t="shared" si="314"/>
        <v>3.5647576294059647E-4</v>
      </c>
      <c r="AT205" s="5">
        <f t="shared" si="315"/>
        <v>1.787249598578919E-4</v>
      </c>
      <c r="AU205" s="5">
        <f t="shared" si="316"/>
        <v>5.9737789768572162E-5</v>
      </c>
      <c r="AV205" s="5">
        <f t="shared" si="317"/>
        <v>1.4975259454268162E-5</v>
      </c>
      <c r="AW205" s="5">
        <f t="shared" si="318"/>
        <v>6.3282364841616417E-8</v>
      </c>
      <c r="AX205" s="5">
        <f t="shared" si="319"/>
        <v>2.4308180796459798E-4</v>
      </c>
      <c r="AY205" s="5">
        <f t="shared" si="320"/>
        <v>1.8389203307515157E-4</v>
      </c>
      <c r="AZ205" s="5">
        <f t="shared" si="321"/>
        <v>6.9557405615144958E-5</v>
      </c>
      <c r="BA205" s="5">
        <f t="shared" si="322"/>
        <v>1.7540120671178651E-5</v>
      </c>
      <c r="BB205" s="5">
        <f t="shared" si="323"/>
        <v>3.317286963609684E-6</v>
      </c>
      <c r="BC205" s="5">
        <f t="shared" si="324"/>
        <v>5.0190727898545481E-7</v>
      </c>
      <c r="BD205" s="5">
        <f t="shared" si="325"/>
        <v>4.4823319547737826E-5</v>
      </c>
      <c r="BE205" s="5">
        <f t="shared" si="326"/>
        <v>4.494581017673213E-5</v>
      </c>
      <c r="BF205" s="5">
        <f t="shared" si="327"/>
        <v>2.2534317770589913E-5</v>
      </c>
      <c r="BG205" s="5">
        <f t="shared" si="328"/>
        <v>7.5319660926378347E-6</v>
      </c>
      <c r="BH205" s="5">
        <f t="shared" si="329"/>
        <v>1.888137255746647E-6</v>
      </c>
      <c r="BI205" s="5">
        <f t="shared" si="330"/>
        <v>3.7865941006008201E-7</v>
      </c>
      <c r="BJ205" s="8">
        <f t="shared" si="331"/>
        <v>0.40273865100128758</v>
      </c>
      <c r="BK205" s="8">
        <f t="shared" si="332"/>
        <v>0.32992668592324842</v>
      </c>
      <c r="BL205" s="8">
        <f t="shared" si="333"/>
        <v>0.25499549620730316</v>
      </c>
      <c r="BM205" s="8">
        <f t="shared" si="334"/>
        <v>0.25839015165840307</v>
      </c>
      <c r="BN205" s="8">
        <f t="shared" si="335"/>
        <v>0.74151063675351925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1.55752212389381</v>
      </c>
      <c r="F206">
        <f>VLOOKUP(B206,home!$B$2:$E$405,3,FALSE)</f>
        <v>1.28</v>
      </c>
      <c r="G206">
        <f>VLOOKUP(C206,away!$B$2:$E$405,4,FALSE)</f>
        <v>0.82</v>
      </c>
      <c r="H206">
        <f>VLOOKUP(A206,away!$A$2:$E$405,3,FALSE)</f>
        <v>1.3097345132743401</v>
      </c>
      <c r="I206">
        <f>VLOOKUP(C206,away!$B$2:$E$405,3,FALSE)</f>
        <v>0.41</v>
      </c>
      <c r="J206">
        <f>VLOOKUP(B206,home!$B$2:$E$405,4,FALSE)</f>
        <v>1.04</v>
      </c>
      <c r="K206" s="3">
        <f t="shared" si="280"/>
        <v>1.634775221238943</v>
      </c>
      <c r="L206" s="3">
        <f t="shared" si="281"/>
        <v>0.5584707964601785</v>
      </c>
      <c r="M206" s="5">
        <f t="shared" si="282"/>
        <v>0.11155405384577784</v>
      </c>
      <c r="N206" s="5">
        <f t="shared" si="283"/>
        <v>0.18236580305583244</v>
      </c>
      <c r="O206" s="5">
        <f t="shared" si="284"/>
        <v>6.2299681299613191E-2</v>
      </c>
      <c r="P206" s="5">
        <f t="shared" si="285"/>
        <v>0.1018459752796908</v>
      </c>
      <c r="Q206" s="5">
        <f t="shared" si="286"/>
        <v>0.14906354801850802</v>
      </c>
      <c r="R206" s="5">
        <f t="shared" si="287"/>
        <v>1.7396276317305132E-2</v>
      </c>
      <c r="S206" s="5">
        <f t="shared" si="288"/>
        <v>2.3245687456171223E-2</v>
      </c>
      <c r="T206" s="5">
        <f t="shared" si="289"/>
        <v>8.3247638385076234E-2</v>
      </c>
      <c r="U206" s="5">
        <f t="shared" si="290"/>
        <v>2.8439001465356283E-2</v>
      </c>
      <c r="V206" s="5">
        <f t="shared" si="291"/>
        <v>2.358079263323517E-3</v>
      </c>
      <c r="W206" s="5">
        <f t="shared" si="292"/>
        <v>8.1228464896872757E-2</v>
      </c>
      <c r="X206" s="5">
        <f t="shared" si="293"/>
        <v>4.5363725486194183E-2</v>
      </c>
      <c r="Y206" s="5">
        <f t="shared" si="294"/>
        <v>1.266715795133788E-2</v>
      </c>
      <c r="Z206" s="5">
        <f t="shared" si="295"/>
        <v>3.2384374301222462E-3</v>
      </c>
      <c r="AA206" s="5">
        <f t="shared" si="296"/>
        <v>5.29411726629657E-3</v>
      </c>
      <c r="AB206" s="5">
        <f t="shared" si="297"/>
        <v>4.3273458626374422E-3</v>
      </c>
      <c r="AC206" s="5">
        <f t="shared" si="298"/>
        <v>1.345540984844094E-4</v>
      </c>
      <c r="AD206" s="5">
        <f t="shared" si="299"/>
        <v>3.3197570418171229E-2</v>
      </c>
      <c r="AE206" s="5">
        <f t="shared" si="300"/>
        <v>1.853987359197895E-2</v>
      </c>
      <c r="AF206" s="5">
        <f t="shared" si="301"/>
        <v>5.1769889855917562E-3</v>
      </c>
      <c r="AG206" s="5">
        <f t="shared" si="302"/>
        <v>9.6373238734966679E-4</v>
      </c>
      <c r="AH206" s="5">
        <f t="shared" si="303"/>
        <v>4.521431827217061E-4</v>
      </c>
      <c r="AI206" s="5">
        <f t="shared" si="304"/>
        <v>7.3915247156555698E-4</v>
      </c>
      <c r="AJ206" s="5">
        <f t="shared" si="305"/>
        <v>6.0417407261644754E-4</v>
      </c>
      <c r="AK206" s="5">
        <f t="shared" si="306"/>
        <v>3.2922960107612881E-4</v>
      </c>
      <c r="AL206" s="5">
        <f t="shared" si="307"/>
        <v>4.9137769235960026E-6</v>
      </c>
      <c r="AM206" s="5">
        <f t="shared" si="308"/>
        <v>1.0854113104992237E-2</v>
      </c>
      <c r="AN206" s="5">
        <f t="shared" si="309"/>
        <v>6.0617051906138759E-3</v>
      </c>
      <c r="AO206" s="5">
        <f t="shared" si="310"/>
        <v>1.6926426628544647E-3</v>
      </c>
      <c r="AP206" s="5">
        <f t="shared" si="311"/>
        <v>3.1509716534893682E-4</v>
      </c>
      <c r="AQ206" s="5">
        <f t="shared" si="312"/>
        <v>4.3993141223691321E-5</v>
      </c>
      <c r="AR206" s="5">
        <f t="shared" si="313"/>
        <v>5.0501752673726266E-5</v>
      </c>
      <c r="AS206" s="5">
        <f t="shared" si="314"/>
        <v>8.2559013900145243E-5</v>
      </c>
      <c r="AT206" s="5">
        <f t="shared" si="315"/>
        <v>6.7482715106939473E-5</v>
      </c>
      <c r="AU206" s="5">
        <f t="shared" si="316"/>
        <v>3.6773023506250516E-5</v>
      </c>
      <c r="AV206" s="5">
        <f t="shared" si="317"/>
        <v>1.502890690951389E-5</v>
      </c>
      <c r="AW206" s="5">
        <f t="shared" si="318"/>
        <v>1.2461532370225989E-7</v>
      </c>
      <c r="AX206" s="5">
        <f t="shared" si="319"/>
        <v>2.9573391920943689E-3</v>
      </c>
      <c r="AY206" s="5">
        <f t="shared" si="320"/>
        <v>1.651587574011843E-3</v>
      </c>
      <c r="AZ206" s="5">
        <f t="shared" si="321"/>
        <v>4.6118171394106394E-4</v>
      </c>
      <c r="BA206" s="5">
        <f t="shared" si="322"/>
        <v>8.5852173032512083E-5</v>
      </c>
      <c r="BB206" s="5">
        <f t="shared" si="323"/>
        <v>1.1986482862826017E-5</v>
      </c>
      <c r="BC206" s="5">
        <f t="shared" si="324"/>
        <v>1.338820126231746E-6</v>
      </c>
      <c r="BD206" s="5">
        <f t="shared" si="325"/>
        <v>4.7006256730551399E-6</v>
      </c>
      <c r="BE206" s="5">
        <f t="shared" si="326"/>
        <v>7.6844663746301714E-6</v>
      </c>
      <c r="BF206" s="5">
        <f t="shared" si="327"/>
        <v>6.28118760884463E-6</v>
      </c>
      <c r="BG206" s="5">
        <f t="shared" si="328"/>
        <v>3.4227766209640963E-6</v>
      </c>
      <c r="BH206" s="5">
        <f t="shared" si="329"/>
        <v>1.398867601947016E-6</v>
      </c>
      <c r="BI206" s="5">
        <f t="shared" si="330"/>
        <v>4.5736681869138394E-7</v>
      </c>
      <c r="BJ206" s="8">
        <f t="shared" si="331"/>
        <v>0.63595134039801515</v>
      </c>
      <c r="BK206" s="8">
        <f t="shared" si="332"/>
        <v>0.24079485129438322</v>
      </c>
      <c r="BL206" s="8">
        <f t="shared" si="333"/>
        <v>0.12015741224198317</v>
      </c>
      <c r="BM206" s="8">
        <f t="shared" si="334"/>
        <v>0.37396524058908803</v>
      </c>
      <c r="BN206" s="8">
        <f t="shared" si="335"/>
        <v>0.62452533781672737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1.55752212389381</v>
      </c>
      <c r="F207">
        <f>VLOOKUP(B207,home!$B$2:$E$405,3,FALSE)</f>
        <v>1.03</v>
      </c>
      <c r="G207">
        <f>VLOOKUP(C207,away!$B$2:$E$405,4,FALSE)</f>
        <v>0.75</v>
      </c>
      <c r="H207">
        <f>VLOOKUP(A207,away!$A$2:$E$405,3,FALSE)</f>
        <v>1.3097345132743401</v>
      </c>
      <c r="I207">
        <f>VLOOKUP(C207,away!$B$2:$E$405,3,FALSE)</f>
        <v>1.02</v>
      </c>
      <c r="J207">
        <f>VLOOKUP(B207,home!$B$2:$E$405,4,FALSE)</f>
        <v>1.53</v>
      </c>
      <c r="K207" s="3">
        <f t="shared" si="280"/>
        <v>1.2031858407079681</v>
      </c>
      <c r="L207" s="3">
        <f t="shared" si="281"/>
        <v>2.0439716814159352</v>
      </c>
      <c r="M207" s="5">
        <f t="shared" si="282"/>
        <v>3.8884579449774151E-2</v>
      </c>
      <c r="N207" s="5">
        <f t="shared" si="283"/>
        <v>4.6785375415852287E-2</v>
      </c>
      <c r="O207" s="5">
        <f t="shared" si="284"/>
        <v>7.9478979239106379E-2</v>
      </c>
      <c r="P207" s="5">
        <f t="shared" si="285"/>
        <v>9.5627982454415353E-2</v>
      </c>
      <c r="Q207" s="5">
        <f t="shared" si="286"/>
        <v>2.8145750626280077E-2</v>
      </c>
      <c r="R207" s="5">
        <f t="shared" si="287"/>
        <v>8.1226391416289262E-2</v>
      </c>
      <c r="S207" s="5">
        <f t="shared" si="288"/>
        <v>5.8793943239850897E-2</v>
      </c>
      <c r="T207" s="5">
        <f t="shared" si="289"/>
        <v>5.7529117232311293E-2</v>
      </c>
      <c r="U207" s="5">
        <f t="shared" si="290"/>
        <v>9.7730444043882467E-2</v>
      </c>
      <c r="V207" s="5">
        <f t="shared" si="291"/>
        <v>1.6065626506056467E-2</v>
      </c>
      <c r="W207" s="5">
        <f t="shared" si="292"/>
        <v>1.1288189543212533E-2</v>
      </c>
      <c r="X207" s="5">
        <f t="shared" si="293"/>
        <v>2.3072739760781898E-2</v>
      </c>
      <c r="Y207" s="5">
        <f t="shared" si="294"/>
        <v>2.3580013341858844E-2</v>
      </c>
      <c r="Z207" s="5">
        <f t="shared" si="295"/>
        <v>5.5341481279500539E-2</v>
      </c>
      <c r="AA207" s="5">
        <f t="shared" si="296"/>
        <v>6.6586086679300133E-2</v>
      </c>
      <c r="AB207" s="5">
        <f t="shared" si="297"/>
        <v>4.0057718340343697E-2</v>
      </c>
      <c r="AC207" s="5">
        <f t="shared" si="298"/>
        <v>2.4693648989195941E-3</v>
      </c>
      <c r="AD207" s="5">
        <f t="shared" si="299"/>
        <v>3.3954474564052688E-3</v>
      </c>
      <c r="AE207" s="5">
        <f t="shared" si="300"/>
        <v>6.9401984466281362E-3</v>
      </c>
      <c r="AF207" s="5">
        <f t="shared" si="301"/>
        <v>7.0927845441573888E-3</v>
      </c>
      <c r="AG207" s="5">
        <f t="shared" si="302"/>
        <v>4.8324835835474441E-3</v>
      </c>
      <c r="AH207" s="5">
        <f t="shared" si="303"/>
        <v>2.8279105135727314E-2</v>
      </c>
      <c r="AI207" s="5">
        <f t="shared" si="304"/>
        <v>3.4025018887199082E-2</v>
      </c>
      <c r="AJ207" s="5">
        <f t="shared" si="305"/>
        <v>2.0469210477449568E-2</v>
      </c>
      <c r="AK207" s="5">
        <f t="shared" si="306"/>
        <v>8.2094214056461657E-3</v>
      </c>
      <c r="AL207" s="5">
        <f t="shared" si="307"/>
        <v>2.4291416964655207E-4</v>
      </c>
      <c r="AM207" s="5">
        <f t="shared" si="308"/>
        <v>8.1707086048293982E-4</v>
      </c>
      <c r="AN207" s="5">
        <f t="shared" si="309"/>
        <v>1.6700697005372794E-3</v>
      </c>
      <c r="AO207" s="5">
        <f t="shared" si="310"/>
        <v>1.7067875869444956E-3</v>
      </c>
      <c r="AP207" s="5">
        <f t="shared" si="311"/>
        <v>1.1628751646355956E-3</v>
      </c>
      <c r="AQ207" s="5">
        <f t="shared" si="312"/>
        <v>5.9422097638426284E-4</v>
      </c>
      <c r="AR207" s="5">
        <f t="shared" si="313"/>
        <v>1.156033801464211E-2</v>
      </c>
      <c r="AS207" s="5">
        <f t="shared" si="314"/>
        <v>1.3909235013015451E-2</v>
      </c>
      <c r="AT207" s="5">
        <f t="shared" si="315"/>
        <v>8.3676973113698538E-3</v>
      </c>
      <c r="AU207" s="5">
        <f t="shared" si="316"/>
        <v>3.3559649747901123E-3</v>
      </c>
      <c r="AV207" s="5">
        <f t="shared" si="317"/>
        <v>1.0094623848948346E-3</v>
      </c>
      <c r="AW207" s="5">
        <f t="shared" si="318"/>
        <v>1.6594261702475697E-5</v>
      </c>
      <c r="AX207" s="5">
        <f t="shared" si="319"/>
        <v>1.6384801503135815E-4</v>
      </c>
      <c r="AY207" s="5">
        <f t="shared" si="320"/>
        <v>3.3490070278030846E-4</v>
      </c>
      <c r="AZ207" s="5">
        <f t="shared" si="321"/>
        <v>3.4226377628462283E-4</v>
      </c>
      <c r="BA207" s="5">
        <f t="shared" si="322"/>
        <v>2.3319248876674931E-4</v>
      </c>
      <c r="BB207" s="5">
        <f t="shared" si="323"/>
        <v>1.1915971083953483E-4</v>
      </c>
      <c r="BC207" s="5">
        <f t="shared" si="324"/>
        <v>4.871181490434412E-5</v>
      </c>
      <c r="BD207" s="5">
        <f t="shared" si="325"/>
        <v>3.9381672549207696E-3</v>
      </c>
      <c r="BE207" s="5">
        <f t="shared" si="326"/>
        <v>4.7383470794604369E-3</v>
      </c>
      <c r="BF207" s="5">
        <f t="shared" si="327"/>
        <v>2.8505560571833763E-3</v>
      </c>
      <c r="BG207" s="5">
        <f t="shared" si="328"/>
        <v>1.1432495620491234E-3</v>
      </c>
      <c r="BH207" s="5">
        <f t="shared" si="329"/>
        <v>3.4388542136327288E-4</v>
      </c>
      <c r="BI207" s="5">
        <f t="shared" si="330"/>
        <v>8.2751613962036546E-5</v>
      </c>
      <c r="BJ207" s="8">
        <f t="shared" si="331"/>
        <v>0.21985520074862663</v>
      </c>
      <c r="BK207" s="8">
        <f t="shared" si="332"/>
        <v>0.21241931142144335</v>
      </c>
      <c r="BL207" s="8">
        <f t="shared" si="333"/>
        <v>0.50736203031259541</v>
      </c>
      <c r="BM207" s="8">
        <f t="shared" si="334"/>
        <v>0.62451065871937073</v>
      </c>
      <c r="BN207" s="8">
        <f t="shared" si="335"/>
        <v>0.37014905860171743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1.55752212389381</v>
      </c>
      <c r="F208">
        <f>VLOOKUP(B208,home!$B$2:$E$405,3,FALSE)</f>
        <v>1.28</v>
      </c>
      <c r="G208">
        <f>VLOOKUP(C208,away!$B$2:$E$405,4,FALSE)</f>
        <v>0.99</v>
      </c>
      <c r="H208">
        <f>VLOOKUP(A208,away!$A$2:$E$405,3,FALSE)</f>
        <v>1.3097345132743401</v>
      </c>
      <c r="I208">
        <f>VLOOKUP(C208,away!$B$2:$E$405,3,FALSE)</f>
        <v>0.41</v>
      </c>
      <c r="J208">
        <f>VLOOKUP(B208,home!$B$2:$E$405,4,FALSE)</f>
        <v>0.83</v>
      </c>
      <c r="K208" s="3">
        <f t="shared" si="280"/>
        <v>1.9736920353982361</v>
      </c>
      <c r="L208" s="3">
        <f t="shared" si="281"/>
        <v>0.44570265486725785</v>
      </c>
      <c r="M208" s="5">
        <f t="shared" si="282"/>
        <v>8.8975458873764679E-2</v>
      </c>
      <c r="N208" s="5">
        <f t="shared" si="283"/>
        <v>0.17561015452505263</v>
      </c>
      <c r="O208" s="5">
        <f t="shared" si="284"/>
        <v>3.965659823806944E-2</v>
      </c>
      <c r="P208" s="5">
        <f t="shared" si="285"/>
        <v>7.8269912093465371E-2</v>
      </c>
      <c r="Q208" s="5">
        <f t="shared" si="286"/>
        <v>0.17330018166057501</v>
      </c>
      <c r="R208" s="5">
        <f t="shared" si="287"/>
        <v>8.8375255588558858E-3</v>
      </c>
      <c r="S208" s="5">
        <f t="shared" si="288"/>
        <v>1.7213114764067724E-2</v>
      </c>
      <c r="T208" s="5">
        <f t="shared" si="289"/>
        <v>7.7240351055096357E-2</v>
      </c>
      <c r="U208" s="5">
        <f t="shared" si="290"/>
        <v>1.7442553808142202E-2</v>
      </c>
      <c r="V208" s="5">
        <f t="shared" si="291"/>
        <v>1.6824476677699172E-3</v>
      </c>
      <c r="W208" s="5">
        <f t="shared" si="292"/>
        <v>0.11401372942551477</v>
      </c>
      <c r="X208" s="5">
        <f t="shared" si="293"/>
        <v>5.0816221896269137E-2</v>
      </c>
      <c r="Y208" s="5">
        <f t="shared" si="294"/>
        <v>1.1324462504745418E-2</v>
      </c>
      <c r="Z208" s="5">
        <f t="shared" si="295"/>
        <v>1.3129695346797722E-3</v>
      </c>
      <c r="AA208" s="5">
        <f t="shared" si="296"/>
        <v>2.5913975133179941E-3</v>
      </c>
      <c r="AB208" s="5">
        <f t="shared" si="297"/>
        <v>2.5573103162932604E-3</v>
      </c>
      <c r="AC208" s="5">
        <f t="shared" si="298"/>
        <v>9.2500949647417275E-5</v>
      </c>
      <c r="AD208" s="5">
        <f t="shared" si="299"/>
        <v>5.6256997423297032E-2</v>
      </c>
      <c r="AE208" s="5">
        <f t="shared" si="300"/>
        <v>2.5073893106423974E-2</v>
      </c>
      <c r="AF208" s="5">
        <f t="shared" si="301"/>
        <v>5.5877503626955002E-3</v>
      </c>
      <c r="AG208" s="5">
        <f t="shared" si="302"/>
        <v>8.3015839046295613E-4</v>
      </c>
      <c r="AH208" s="5">
        <f t="shared" si="303"/>
        <v>1.4629850184165059E-4</v>
      </c>
      <c r="AI208" s="5">
        <f t="shared" si="304"/>
        <v>2.8874818787555991E-4</v>
      </c>
      <c r="AJ208" s="5">
        <f t="shared" si="305"/>
        <v>2.8494999932283314E-4</v>
      </c>
      <c r="AK208" s="5">
        <f t="shared" si="306"/>
        <v>1.8746784805006951E-4</v>
      </c>
      <c r="AL208" s="5">
        <f t="shared" si="307"/>
        <v>3.2548486016744629E-6</v>
      </c>
      <c r="AM208" s="5">
        <f t="shared" si="308"/>
        <v>2.2206797549956084E-2</v>
      </c>
      <c r="AN208" s="5">
        <f t="shared" si="309"/>
        <v>9.8976286241151453E-3</v>
      </c>
      <c r="AO208" s="5">
        <f t="shared" si="310"/>
        <v>2.2056996773291422E-3</v>
      </c>
      <c r="AP208" s="5">
        <f t="shared" si="311"/>
        <v>3.2769540067515107E-4</v>
      </c>
      <c r="AQ208" s="5">
        <f t="shared" si="312"/>
        <v>3.6513677517176145E-5</v>
      </c>
      <c r="AR208" s="5">
        <f t="shared" si="313"/>
        <v>1.304112613478522E-5</v>
      </c>
      <c r="AS208" s="5">
        <f t="shared" si="314"/>
        <v>2.5739166784849368E-5</v>
      </c>
      <c r="AT208" s="5">
        <f t="shared" si="315"/>
        <v>2.5400594240522018E-5</v>
      </c>
      <c r="AU208" s="5">
        <f t="shared" si="316"/>
        <v>1.6710983515633536E-5</v>
      </c>
      <c r="AV208" s="5">
        <f t="shared" si="317"/>
        <v>8.2455837671192847E-6</v>
      </c>
      <c r="AW208" s="5">
        <f t="shared" si="318"/>
        <v>7.953401394648696E-8</v>
      </c>
      <c r="AX208" s="5">
        <f t="shared" si="319"/>
        <v>7.3048965760082263E-3</v>
      </c>
      <c r="AY208" s="5">
        <f t="shared" si="320"/>
        <v>3.2558117974576086E-3</v>
      </c>
      <c r="AZ208" s="5">
        <f t="shared" si="321"/>
        <v>7.2556198093749746E-4</v>
      </c>
      <c r="BA208" s="5">
        <f t="shared" si="322"/>
        <v>1.0779496705819651E-4</v>
      </c>
      <c r="BB208" s="5">
        <f t="shared" si="323"/>
        <v>1.2011125749791691E-5</v>
      </c>
      <c r="BC208" s="5">
        <f t="shared" si="324"/>
        <v>1.0706781269253283E-6</v>
      </c>
      <c r="BD208" s="5">
        <f t="shared" si="325"/>
        <v>9.6874409012209238E-7</v>
      </c>
      <c r="BE208" s="5">
        <f t="shared" si="326"/>
        <v>1.9120024950130845E-6</v>
      </c>
      <c r="BF208" s="5">
        <f t="shared" si="327"/>
        <v>1.886852048034441E-6</v>
      </c>
      <c r="BG208" s="5">
        <f t="shared" si="328"/>
        <v>1.2413549530601419E-6</v>
      </c>
      <c r="BH208" s="5">
        <f t="shared" si="329"/>
        <v>6.1251309598923858E-7</v>
      </c>
      <c r="BI208" s="5">
        <f t="shared" si="330"/>
        <v>2.4178244382621505E-7</v>
      </c>
      <c r="BJ208" s="8">
        <f t="shared" si="331"/>
        <v>0.7361353824050636</v>
      </c>
      <c r="BK208" s="8">
        <f t="shared" si="332"/>
        <v>0.18949250099477438</v>
      </c>
      <c r="BL208" s="8">
        <f t="shared" si="333"/>
        <v>7.2088850675337879E-2</v>
      </c>
      <c r="BM208" s="8">
        <f t="shared" si="334"/>
        <v>0.431124140396629</v>
      </c>
      <c r="BN208" s="8">
        <f t="shared" si="335"/>
        <v>0.56464983094978305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1.2222222222222201</v>
      </c>
      <c r="F209">
        <f>VLOOKUP(B209,home!$B$2:$E$405,3,FALSE)</f>
        <v>1.52</v>
      </c>
      <c r="G209">
        <f>VLOOKUP(C209,away!$B$2:$E$405,4,FALSE)</f>
        <v>0.94</v>
      </c>
      <c r="H209">
        <f>VLOOKUP(A209,away!$A$2:$E$405,3,FALSE)</f>
        <v>1.1111111111111101</v>
      </c>
      <c r="I209">
        <f>VLOOKUP(C209,away!$B$2:$E$405,3,FALSE)</f>
        <v>0.47</v>
      </c>
      <c r="J209">
        <f>VLOOKUP(B209,home!$B$2:$E$405,4,FALSE)</f>
        <v>0.77</v>
      </c>
      <c r="K209" s="3">
        <f t="shared" si="280"/>
        <v>1.746311111111108</v>
      </c>
      <c r="L209" s="3">
        <f t="shared" si="281"/>
        <v>0.4021111111111107</v>
      </c>
      <c r="M209" s="5">
        <f t="shared" si="282"/>
        <v>0.1166680889522025</v>
      </c>
      <c r="N209" s="5">
        <f t="shared" si="283"/>
        <v>0.20373878004933033</v>
      </c>
      <c r="O209" s="5">
        <f t="shared" si="284"/>
        <v>4.691353487978004E-2</v>
      </c>
      <c r="P209" s="5">
        <f t="shared" si="285"/>
        <v>8.19256272220584E-2</v>
      </c>
      <c r="Q209" s="5">
        <f t="shared" si="286"/>
        <v>0.17789564768218386</v>
      </c>
      <c r="R209" s="5">
        <f t="shared" si="287"/>
        <v>9.4322268183290991E-3</v>
      </c>
      <c r="S209" s="5">
        <f t="shared" si="288"/>
        <v>1.4382271227733542E-2</v>
      </c>
      <c r="T209" s="5">
        <f t="shared" si="289"/>
        <v>7.1533816551313634E-2</v>
      </c>
      <c r="U209" s="5">
        <f t="shared" si="290"/>
        <v>1.647160249536828E-2</v>
      </c>
      <c r="V209" s="5">
        <f t="shared" si="291"/>
        <v>1.1221545018978876E-3</v>
      </c>
      <c r="W209" s="5">
        <f t="shared" si="292"/>
        <v>0.10355371538856827</v>
      </c>
      <c r="X209" s="5">
        <f t="shared" si="293"/>
        <v>4.1640099554580902E-2</v>
      </c>
      <c r="Y209" s="5">
        <f t="shared" si="294"/>
        <v>8.3719733493348974E-3</v>
      </c>
      <c r="Z209" s="5">
        <f t="shared" si="295"/>
        <v>1.2642677353901105E-3</v>
      </c>
      <c r="AA209" s="5">
        <f t="shared" si="296"/>
        <v>2.2078047937310282E-3</v>
      </c>
      <c r="AB209" s="5">
        <f t="shared" si="297"/>
        <v>1.9277570212284316E-3</v>
      </c>
      <c r="AC209" s="5">
        <f t="shared" si="298"/>
        <v>4.9249334283315041E-5</v>
      </c>
      <c r="AD209" s="5">
        <f t="shared" si="299"/>
        <v>4.5209250944973488E-2</v>
      </c>
      <c r="AE209" s="5">
        <f t="shared" si="300"/>
        <v>1.8179142129984317E-2</v>
      </c>
      <c r="AF209" s="5">
        <f t="shared" si="301"/>
        <v>3.6550175204673988E-3</v>
      </c>
      <c r="AG209" s="5">
        <f t="shared" si="302"/>
        <v>4.8990771876190767E-4</v>
      </c>
      <c r="AH209" s="5">
        <f t="shared" si="303"/>
        <v>1.2709402595491122E-4</v>
      </c>
      <c r="AI209" s="5">
        <f t="shared" si="304"/>
        <v>2.2194570968090503E-4</v>
      </c>
      <c r="AJ209" s="5">
        <f t="shared" si="305"/>
        <v>1.9379312943960234E-4</v>
      </c>
      <c r="AK209" s="5">
        <f t="shared" si="306"/>
        <v>1.1280769839912361E-4</v>
      </c>
      <c r="AL209" s="5">
        <f t="shared" si="307"/>
        <v>1.3833371704862383E-6</v>
      </c>
      <c r="AM209" s="5">
        <f t="shared" si="308"/>
        <v>1.5789883450043521E-2</v>
      </c>
      <c r="AN209" s="5">
        <f t="shared" si="309"/>
        <v>6.3492875784119376E-3</v>
      </c>
      <c r="AO209" s="5">
        <f t="shared" si="310"/>
        <v>1.2765595414595988E-3</v>
      </c>
      <c r="AP209" s="5">
        <f t="shared" si="311"/>
        <v>1.7110625853860312E-4</v>
      </c>
      <c r="AQ209" s="5">
        <f t="shared" si="312"/>
        <v>1.7200931934755662E-5</v>
      </c>
      <c r="AR209" s="5">
        <f t="shared" si="313"/>
        <v>1.0221183998462746E-5</v>
      </c>
      <c r="AS209" s="5">
        <f t="shared" si="314"/>
        <v>1.7849367185226555E-5</v>
      </c>
      <c r="AT209" s="5">
        <f t="shared" si="315"/>
        <v>1.5585274120931568E-5</v>
      </c>
      <c r="AU209" s="5">
        <f t="shared" si="316"/>
        <v>9.0722457890317384E-6</v>
      </c>
      <c r="AV209" s="5">
        <f t="shared" si="317"/>
        <v>3.9607409060292675E-6</v>
      </c>
      <c r="AW209" s="5">
        <f t="shared" si="318"/>
        <v>2.6983186607384695E-8</v>
      </c>
      <c r="AX209" s="5">
        <f t="shared" si="319"/>
        <v>4.5956748186600643E-3</v>
      </c>
      <c r="AY209" s="5">
        <f t="shared" si="320"/>
        <v>1.8479719076367506E-3</v>
      </c>
      <c r="AZ209" s="5">
        <f t="shared" si="321"/>
        <v>3.7154501854096627E-4</v>
      </c>
      <c r="BA209" s="5">
        <f t="shared" si="322"/>
        <v>4.9800793411102074E-5</v>
      </c>
      <c r="BB209" s="5">
        <f t="shared" si="323"/>
        <v>5.0063630931882826E-6</v>
      </c>
      <c r="BC209" s="5">
        <f t="shared" si="324"/>
        <v>4.0262284520551972E-7</v>
      </c>
      <c r="BD209" s="5">
        <f t="shared" si="325"/>
        <v>6.8500860908215955E-7</v>
      </c>
      <c r="BE209" s="5">
        <f t="shared" si="326"/>
        <v>1.1962381452469407E-6</v>
      </c>
      <c r="BF209" s="5">
        <f t="shared" si="327"/>
        <v>1.0445019822898381E-6</v>
      </c>
      <c r="BG209" s="5">
        <f t="shared" si="328"/>
        <v>6.0800847241677416E-7</v>
      </c>
      <c r="BH209" s="5">
        <f t="shared" si="329"/>
        <v>2.6544298775777591E-7</v>
      </c>
      <c r="BI209" s="5">
        <f t="shared" si="330"/>
        <v>9.2709207777586817E-8</v>
      </c>
      <c r="BJ209" s="8">
        <f t="shared" si="331"/>
        <v>0.70474179017407457</v>
      </c>
      <c r="BK209" s="8">
        <f t="shared" si="332"/>
        <v>0.21599674648298292</v>
      </c>
      <c r="BL209" s="8">
        <f t="shared" si="333"/>
        <v>7.7669147293315685E-2</v>
      </c>
      <c r="BM209" s="8">
        <f t="shared" si="334"/>
        <v>0.36125010115742895</v>
      </c>
      <c r="BN209" s="8">
        <f t="shared" si="335"/>
        <v>0.63657390560388416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1.2222222222222201</v>
      </c>
      <c r="F210">
        <f>VLOOKUP(B210,home!$B$2:$E$405,3,FALSE)</f>
        <v>0.92</v>
      </c>
      <c r="G210">
        <f>VLOOKUP(C210,away!$B$2:$E$405,4,FALSE)</f>
        <v>1.5</v>
      </c>
      <c r="H210">
        <f>VLOOKUP(A210,away!$A$2:$E$405,3,FALSE)</f>
        <v>1.1111111111111101</v>
      </c>
      <c r="I210">
        <f>VLOOKUP(C210,away!$B$2:$E$405,3,FALSE)</f>
        <v>0.95</v>
      </c>
      <c r="J210">
        <f>VLOOKUP(B210,home!$B$2:$E$405,4,FALSE)</f>
        <v>0.45</v>
      </c>
      <c r="K210" s="3">
        <f t="shared" si="280"/>
        <v>1.6866666666666639</v>
      </c>
      <c r="L210" s="3">
        <f t="shared" si="281"/>
        <v>0.47499999999999953</v>
      </c>
      <c r="M210" s="5">
        <f t="shared" si="282"/>
        <v>0.1151330725878303</v>
      </c>
      <c r="N210" s="5">
        <f t="shared" si="283"/>
        <v>0.1941911157648068</v>
      </c>
      <c r="O210" s="5">
        <f t="shared" si="284"/>
        <v>5.4688209479219339E-2</v>
      </c>
      <c r="P210" s="5">
        <f t="shared" si="285"/>
        <v>9.2240779988283145E-2</v>
      </c>
      <c r="Q210" s="5">
        <f t="shared" si="286"/>
        <v>0.16376784096165348</v>
      </c>
      <c r="R210" s="5">
        <f t="shared" si="287"/>
        <v>1.2988449751314576E-2</v>
      </c>
      <c r="S210" s="5">
        <f t="shared" si="288"/>
        <v>1.8475059558486492E-2</v>
      </c>
      <c r="T210" s="5">
        <f t="shared" si="289"/>
        <v>7.7789724456785322E-2</v>
      </c>
      <c r="U210" s="5">
        <f t="shared" si="290"/>
        <v>2.1907185247217218E-2</v>
      </c>
      <c r="V210" s="5">
        <f t="shared" si="291"/>
        <v>1.6446224314378578E-3</v>
      </c>
      <c r="W210" s="5">
        <f t="shared" si="292"/>
        <v>9.207391947399611E-2</v>
      </c>
      <c r="X210" s="5">
        <f t="shared" si="293"/>
        <v>4.373511175014811E-2</v>
      </c>
      <c r="Y210" s="5">
        <f t="shared" si="294"/>
        <v>1.0387089040660163E-2</v>
      </c>
      <c r="Z210" s="5">
        <f t="shared" si="295"/>
        <v>2.0565045439581396E-3</v>
      </c>
      <c r="AA210" s="5">
        <f t="shared" si="296"/>
        <v>3.4686376641427236E-3</v>
      </c>
      <c r="AB210" s="5">
        <f t="shared" si="297"/>
        <v>2.9252177634270255E-3</v>
      </c>
      <c r="AC210" s="5">
        <f t="shared" si="298"/>
        <v>8.2351041957518336E-5</v>
      </c>
      <c r="AD210" s="5">
        <f t="shared" si="299"/>
        <v>3.8824502711534967E-2</v>
      </c>
      <c r="AE210" s="5">
        <f t="shared" si="300"/>
        <v>1.8441638787979091E-2</v>
      </c>
      <c r="AF210" s="5">
        <f t="shared" si="301"/>
        <v>4.3798892121450286E-3</v>
      </c>
      <c r="AG210" s="5">
        <f t="shared" si="302"/>
        <v>6.9348245858962898E-4</v>
      </c>
      <c r="AH210" s="5">
        <f t="shared" si="303"/>
        <v>2.4420991459502873E-4</v>
      </c>
      <c r="AI210" s="5">
        <f t="shared" si="304"/>
        <v>4.1190072261694782E-4</v>
      </c>
      <c r="AJ210" s="5">
        <f t="shared" si="305"/>
        <v>3.473696094069588E-4</v>
      </c>
      <c r="AK210" s="5">
        <f t="shared" si="306"/>
        <v>1.9529891373324534E-4</v>
      </c>
      <c r="AL210" s="5">
        <f t="shared" si="307"/>
        <v>2.6390763912652635E-6</v>
      </c>
      <c r="AM210" s="5">
        <f t="shared" si="308"/>
        <v>1.30967989146911E-2</v>
      </c>
      <c r="AN210" s="5">
        <f t="shared" si="309"/>
        <v>6.2209794844782663E-3</v>
      </c>
      <c r="AO210" s="5">
        <f t="shared" si="310"/>
        <v>1.4774826275635864E-3</v>
      </c>
      <c r="AP210" s="5">
        <f t="shared" si="311"/>
        <v>2.3393474936423433E-4</v>
      </c>
      <c r="AQ210" s="5">
        <f t="shared" si="312"/>
        <v>2.777975148700279E-5</v>
      </c>
      <c r="AR210" s="5">
        <f t="shared" si="313"/>
        <v>2.3199941886527719E-5</v>
      </c>
      <c r="AS210" s="5">
        <f t="shared" si="314"/>
        <v>3.9130568648610025E-5</v>
      </c>
      <c r="AT210" s="5">
        <f t="shared" si="315"/>
        <v>3.3000112893661063E-5</v>
      </c>
      <c r="AU210" s="5">
        <f t="shared" si="316"/>
        <v>1.8553396804658298E-5</v>
      </c>
      <c r="AV210" s="5">
        <f t="shared" si="317"/>
        <v>7.8233489859642363E-6</v>
      </c>
      <c r="AW210" s="5">
        <f t="shared" si="318"/>
        <v>5.8731667651907853E-8</v>
      </c>
      <c r="AX210" s="5">
        <f t="shared" si="319"/>
        <v>3.6816556949076078E-3</v>
      </c>
      <c r="AY210" s="5">
        <f t="shared" si="320"/>
        <v>1.7487864550811119E-3</v>
      </c>
      <c r="AZ210" s="5">
        <f t="shared" si="321"/>
        <v>4.1533678308176353E-4</v>
      </c>
      <c r="BA210" s="5">
        <f t="shared" si="322"/>
        <v>6.5761657321279177E-5</v>
      </c>
      <c r="BB210" s="5">
        <f t="shared" si="323"/>
        <v>7.8091968069018921E-6</v>
      </c>
      <c r="BC210" s="5">
        <f t="shared" si="324"/>
        <v>7.4187369665567923E-7</v>
      </c>
      <c r="BD210" s="5">
        <f t="shared" si="325"/>
        <v>1.8366620660167748E-6</v>
      </c>
      <c r="BE210" s="5">
        <f t="shared" si="326"/>
        <v>3.0978366846816221E-6</v>
      </c>
      <c r="BF210" s="5">
        <f t="shared" si="327"/>
        <v>2.6125089374148303E-6</v>
      </c>
      <c r="BG210" s="5">
        <f t="shared" si="328"/>
        <v>1.4688105803687796E-6</v>
      </c>
      <c r="BH210" s="5">
        <f t="shared" si="329"/>
        <v>6.1934846138883447E-7</v>
      </c>
      <c r="BI210" s="5">
        <f t="shared" si="330"/>
        <v>2.0892688097516636E-7</v>
      </c>
      <c r="BJ210" s="8">
        <f t="shared" si="331"/>
        <v>0.67126138180677841</v>
      </c>
      <c r="BK210" s="8">
        <f t="shared" si="332"/>
        <v>0.22932731113946772</v>
      </c>
      <c r="BL210" s="8">
        <f t="shared" si="333"/>
        <v>9.7308030528503356E-2</v>
      </c>
      <c r="BM210" s="8">
        <f t="shared" si="334"/>
        <v>0.36519503176218626</v>
      </c>
      <c r="BN210" s="8">
        <f t="shared" si="335"/>
        <v>0.63300946853310747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1.2222222222222201</v>
      </c>
      <c r="F211">
        <f>VLOOKUP(B211,home!$B$2:$E$405,3,FALSE)</f>
        <v>0.47</v>
      </c>
      <c r="G211">
        <f>VLOOKUP(C211,away!$B$2:$E$405,4,FALSE)</f>
        <v>1.77</v>
      </c>
      <c r="H211">
        <f>VLOOKUP(A211,away!$A$2:$E$405,3,FALSE)</f>
        <v>1.1111111111111101</v>
      </c>
      <c r="I211">
        <f>VLOOKUP(C211,away!$B$2:$E$405,3,FALSE)</f>
        <v>0.68</v>
      </c>
      <c r="J211">
        <f>VLOOKUP(B211,home!$B$2:$E$405,4,FALSE)</f>
        <v>1.54</v>
      </c>
      <c r="K211" s="3">
        <f t="shared" si="280"/>
        <v>1.0167666666666648</v>
      </c>
      <c r="L211" s="3">
        <f t="shared" si="281"/>
        <v>1.1635555555555546</v>
      </c>
      <c r="M211" s="5">
        <f t="shared" si="282"/>
        <v>0.11300511201500413</v>
      </c>
      <c r="N211" s="5">
        <f t="shared" si="283"/>
        <v>0.11489983105978881</v>
      </c>
      <c r="O211" s="5">
        <f t="shared" si="284"/>
        <v>0.13148772589123581</v>
      </c>
      <c r="P211" s="5">
        <f t="shared" si="285"/>
        <v>0.13369233676201195</v>
      </c>
      <c r="Q211" s="5">
        <f t="shared" si="286"/>
        <v>5.8413159113612188E-2</v>
      </c>
      <c r="R211" s="5">
        <f t="shared" si="287"/>
        <v>7.6496636974056689E-2</v>
      </c>
      <c r="S211" s="5">
        <f t="shared" si="288"/>
        <v>3.9541664510084416E-2</v>
      </c>
      <c r="T211" s="5">
        <f t="shared" si="289"/>
        <v>6.796695580419404E-2</v>
      </c>
      <c r="U211" s="5">
        <f t="shared" si="290"/>
        <v>7.7779230587321557E-2</v>
      </c>
      <c r="V211" s="5">
        <f t="shared" si="291"/>
        <v>5.1978155221379168E-3</v>
      </c>
      <c r="W211" s="5">
        <f t="shared" si="292"/>
        <v>1.9797517693805663E-2</v>
      </c>
      <c r="X211" s="5">
        <f t="shared" si="293"/>
        <v>2.3035511698836969E-2</v>
      </c>
      <c r="Y211" s="5">
        <f t="shared" si="294"/>
        <v>1.3401548806123365E-2</v>
      </c>
      <c r="Z211" s="5">
        <f t="shared" si="295"/>
        <v>2.9669362310826702E-2</v>
      </c>
      <c r="AA211" s="5">
        <f t="shared" si="296"/>
        <v>3.0166818618904839E-2</v>
      </c>
      <c r="AB211" s="5">
        <f t="shared" si="297"/>
        <v>1.5336307805540876E-2</v>
      </c>
      <c r="AC211" s="5">
        <f t="shared" si="298"/>
        <v>3.8433444006509294E-4</v>
      </c>
      <c r="AD211" s="5">
        <f t="shared" si="299"/>
        <v>5.0323640184512745E-3</v>
      </c>
      <c r="AE211" s="5">
        <f t="shared" si="300"/>
        <v>5.8554351112468563E-3</v>
      </c>
      <c r="AF211" s="5">
        <f t="shared" si="301"/>
        <v>3.4065620269431687E-3</v>
      </c>
      <c r="AG211" s="5">
        <f t="shared" si="302"/>
        <v>1.3212413905981048E-3</v>
      </c>
      <c r="AH211" s="5">
        <f t="shared" si="303"/>
        <v>8.6304878366382509E-3</v>
      </c>
      <c r="AI211" s="5">
        <f t="shared" si="304"/>
        <v>8.7751923493658689E-3</v>
      </c>
      <c r="AJ211" s="5">
        <f t="shared" si="305"/>
        <v>4.4611615372117767E-3</v>
      </c>
      <c r="AK211" s="5">
        <f t="shared" si="306"/>
        <v>1.5119867818841177E-3</v>
      </c>
      <c r="AL211" s="5">
        <f t="shared" si="307"/>
        <v>1.8187697343673953E-5</v>
      </c>
      <c r="AM211" s="5">
        <f t="shared" si="308"/>
        <v>1.0233479976987933E-3</v>
      </c>
      <c r="AN211" s="5">
        <f t="shared" si="309"/>
        <v>1.1907222479890839E-3</v>
      </c>
      <c r="AO211" s="5">
        <f t="shared" si="310"/>
        <v>6.9273574338564871E-4</v>
      </c>
      <c r="AP211" s="5">
        <f t="shared" si="311"/>
        <v>2.6867884091609284E-4</v>
      </c>
      <c r="AQ211" s="5">
        <f t="shared" si="312"/>
        <v>7.8155689502036751E-5</v>
      </c>
      <c r="AR211" s="5">
        <f t="shared" si="313"/>
        <v>2.0084104138950146E-3</v>
      </c>
      <c r="AS211" s="5">
        <f t="shared" si="314"/>
        <v>2.0420847618346505E-3</v>
      </c>
      <c r="AT211" s="5">
        <f t="shared" si="315"/>
        <v>1.0381618581707039E-3</v>
      </c>
      <c r="AU211" s="5">
        <f t="shared" si="316"/>
        <v>3.518561239975658E-4</v>
      </c>
      <c r="AV211" s="5">
        <f t="shared" si="317"/>
        <v>8.9438894585814409E-5</v>
      </c>
      <c r="AW211" s="5">
        <f t="shared" si="318"/>
        <v>5.9770053142796502E-7</v>
      </c>
      <c r="AX211" s="5">
        <f t="shared" si="319"/>
        <v>1.734176887433679E-4</v>
      </c>
      <c r="AY211" s="5">
        <f t="shared" si="320"/>
        <v>2.0178111516894971E-4</v>
      </c>
      <c r="AZ211" s="5">
        <f t="shared" si="321"/>
        <v>1.1739176878051332E-4</v>
      </c>
      <c r="BA211" s="5">
        <f t="shared" si="322"/>
        <v>4.5530614913686457E-5</v>
      </c>
      <c r="BB211" s="5">
        <f t="shared" si="323"/>
        <v>1.3244349982670121E-5</v>
      </c>
      <c r="BC211" s="5">
        <f t="shared" si="324"/>
        <v>3.0821074004115854E-6</v>
      </c>
      <c r="BD211" s="5">
        <f t="shared" si="325"/>
        <v>3.894828491538627E-4</v>
      </c>
      <c r="BE211" s="5">
        <f t="shared" si="326"/>
        <v>3.9601317825800842E-4</v>
      </c>
      <c r="BF211" s="5">
        <f t="shared" si="327"/>
        <v>2.0132649960673344E-4</v>
      </c>
      <c r="BG211" s="5">
        <f t="shared" si="328"/>
        <v>6.8234024638935339E-5</v>
      </c>
      <c r="BH211" s="5">
        <f t="shared" si="329"/>
        <v>1.7344520446345337E-5</v>
      </c>
      <c r="BI211" s="5">
        <f t="shared" si="330"/>
        <v>3.5270660478324736E-6</v>
      </c>
      <c r="BJ211" s="8">
        <f t="shared" si="331"/>
        <v>0.3169382148880816</v>
      </c>
      <c r="BK211" s="8">
        <f t="shared" si="332"/>
        <v>0.29204123206181615</v>
      </c>
      <c r="BL211" s="8">
        <f t="shared" si="333"/>
        <v>0.36125142857279519</v>
      </c>
      <c r="BM211" s="8">
        <f t="shared" si="334"/>
        <v>0.37170425260317258</v>
      </c>
      <c r="BN211" s="8">
        <f t="shared" si="335"/>
        <v>0.62799480181570966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1.2222222222222201</v>
      </c>
      <c r="F212">
        <f>VLOOKUP(B212,home!$B$2:$E$405,3,FALSE)</f>
        <v>1.52</v>
      </c>
      <c r="G212">
        <f>VLOOKUP(C212,away!$B$2:$E$405,4,FALSE)</f>
        <v>1.02</v>
      </c>
      <c r="H212">
        <f>VLOOKUP(A212,away!$A$2:$E$405,3,FALSE)</f>
        <v>1.1111111111111101</v>
      </c>
      <c r="I212">
        <f>VLOOKUP(C212,away!$B$2:$E$405,3,FALSE)</f>
        <v>1.02</v>
      </c>
      <c r="J212">
        <f>VLOOKUP(B212,home!$B$2:$E$405,4,FALSE)</f>
        <v>1.03</v>
      </c>
      <c r="K212" s="3">
        <f t="shared" si="280"/>
        <v>1.8949333333333302</v>
      </c>
      <c r="L212" s="3">
        <f t="shared" si="281"/>
        <v>1.1673333333333322</v>
      </c>
      <c r="M212" s="5">
        <f t="shared" si="282"/>
        <v>4.6781536802481406E-2</v>
      </c>
      <c r="N212" s="5">
        <f t="shared" si="283"/>
        <v>8.8647893471581959E-2</v>
      </c>
      <c r="O212" s="5">
        <f t="shared" si="284"/>
        <v>5.4609647294096578E-2</v>
      </c>
      <c r="P212" s="5">
        <f t="shared" si="285"/>
        <v>0.10348164097915991</v>
      </c>
      <c r="Q212" s="5">
        <f t="shared" si="286"/>
        <v>8.3990924134541414E-2</v>
      </c>
      <c r="R212" s="5">
        <f t="shared" si="287"/>
        <v>3.1873830803987681E-2</v>
      </c>
      <c r="S212" s="5">
        <f t="shared" si="288"/>
        <v>5.722583497498393E-2</v>
      </c>
      <c r="T212" s="5">
        <f t="shared" si="289"/>
        <v>9.8045405439721248E-2</v>
      </c>
      <c r="U212" s="5">
        <f t="shared" si="290"/>
        <v>6.0398784451502964E-2</v>
      </c>
      <c r="V212" s="5">
        <f t="shared" si="291"/>
        <v>1.4064958372636901E-2</v>
      </c>
      <c r="W212" s="5">
        <f t="shared" si="292"/>
        <v>5.3052400613337811E-2</v>
      </c>
      <c r="X212" s="5">
        <f t="shared" si="293"/>
        <v>6.1929835649302947E-2</v>
      </c>
      <c r="Y212" s="5">
        <f t="shared" si="294"/>
        <v>3.6146380740643129E-2</v>
      </c>
      <c r="Z212" s="5">
        <f t="shared" si="295"/>
        <v>1.2402461719507195E-2</v>
      </c>
      <c r="AA212" s="5">
        <f t="shared" si="296"/>
        <v>2.3501838127684794E-2</v>
      </c>
      <c r="AB212" s="5">
        <f t="shared" si="297"/>
        <v>2.2267208231377057E-2</v>
      </c>
      <c r="AC212" s="5">
        <f t="shared" si="298"/>
        <v>1.9444970604124627E-3</v>
      </c>
      <c r="AD212" s="5">
        <f t="shared" si="299"/>
        <v>2.513269058389184E-2</v>
      </c>
      <c r="AE212" s="5">
        <f t="shared" si="300"/>
        <v>2.9338227474929715E-2</v>
      </c>
      <c r="AF212" s="5">
        <f t="shared" si="301"/>
        <v>1.7123745436200634E-2</v>
      </c>
      <c r="AG212" s="5">
        <f t="shared" si="302"/>
        <v>6.6630396130638392E-3</v>
      </c>
      <c r="AH212" s="5">
        <f t="shared" si="303"/>
        <v>3.6194517451428473E-3</v>
      </c>
      <c r="AI212" s="5">
        <f t="shared" si="304"/>
        <v>6.8586197602626756E-3</v>
      </c>
      <c r="AJ212" s="5">
        <f t="shared" si="305"/>
        <v>6.4983136021902008E-3</v>
      </c>
      <c r="AK212" s="5">
        <f t="shared" si="306"/>
        <v>4.1046236850812001E-3</v>
      </c>
      <c r="AL212" s="5">
        <f t="shared" si="307"/>
        <v>1.7205056562396721E-4</v>
      </c>
      <c r="AM212" s="5">
        <f t="shared" si="308"/>
        <v>9.5249546287538758E-3</v>
      </c>
      <c r="AN212" s="5">
        <f t="shared" si="309"/>
        <v>1.1118797036632013E-2</v>
      </c>
      <c r="AO212" s="5">
        <f t="shared" si="310"/>
        <v>6.4896712037142146E-3</v>
      </c>
      <c r="AP212" s="5">
        <f t="shared" si="311"/>
        <v>2.5252031728230174E-3</v>
      </c>
      <c r="AQ212" s="5">
        <f t="shared" si="312"/>
        <v>7.3693845926885019E-4</v>
      </c>
      <c r="AR212" s="5">
        <f t="shared" si="313"/>
        <v>8.450213340993485E-4</v>
      </c>
      <c r="AS212" s="5">
        <f t="shared" si="314"/>
        <v>1.6012590933626562E-3</v>
      </c>
      <c r="AT212" s="5">
        <f t="shared" si="315"/>
        <v>1.5171396156580027E-3</v>
      </c>
      <c r="AU212" s="5">
        <f t="shared" si="316"/>
        <v>9.5829280967695571E-4</v>
      </c>
      <c r="AV212" s="5">
        <f t="shared" si="317"/>
        <v>4.5397524703762876E-4</v>
      </c>
      <c r="AW212" s="5">
        <f t="shared" si="318"/>
        <v>1.0571641482153899E-5</v>
      </c>
      <c r="AX212" s="5">
        <f t="shared" si="319"/>
        <v>3.0081923374188847E-3</v>
      </c>
      <c r="AY212" s="5">
        <f t="shared" si="320"/>
        <v>3.5115631885469746E-3</v>
      </c>
      <c r="AZ212" s="5">
        <f t="shared" si="321"/>
        <v>2.0495823810485828E-3</v>
      </c>
      <c r="BA212" s="5">
        <f t="shared" si="322"/>
        <v>7.9751527760356996E-4</v>
      </c>
      <c r="BB212" s="5">
        <f t="shared" si="323"/>
        <v>2.3274154184730835E-4</v>
      </c>
      <c r="BC212" s="5">
        <f t="shared" si="324"/>
        <v>5.433739196995149E-5</v>
      </c>
      <c r="BD212" s="5">
        <f t="shared" si="325"/>
        <v>1.6440359511199555E-4</v>
      </c>
      <c r="BE212" s="5">
        <f t="shared" si="326"/>
        <v>3.1153385249755688E-4</v>
      </c>
      <c r="BF212" s="5">
        <f t="shared" si="327"/>
        <v>2.9516794077968488E-4</v>
      </c>
      <c r="BG212" s="5">
        <f t="shared" si="328"/>
        <v>1.8644118997159444E-4</v>
      </c>
      <c r="BH212" s="5">
        <f t="shared" si="329"/>
        <v>8.8323406395876466E-5</v>
      </c>
      <c r="BI212" s="5">
        <f t="shared" si="330"/>
        <v>3.3473393378618528E-5</v>
      </c>
      <c r="BJ212" s="8">
        <f t="shared" si="331"/>
        <v>0.54012003977684164</v>
      </c>
      <c r="BK212" s="8">
        <f t="shared" si="332"/>
        <v>0.22718208194384557</v>
      </c>
      <c r="BL212" s="8">
        <f t="shared" si="333"/>
        <v>0.22018734917929592</v>
      </c>
      <c r="BM212" s="8">
        <f t="shared" si="334"/>
        <v>0.58700546758657668</v>
      </c>
      <c r="BN212" s="8">
        <f t="shared" si="335"/>
        <v>0.40938547348584897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1.2222222222222201</v>
      </c>
      <c r="F213">
        <f>VLOOKUP(B213,home!$B$2:$E$405,3,FALSE)</f>
        <v>0.57999999999999996</v>
      </c>
      <c r="G213">
        <f>VLOOKUP(C213,away!$B$2:$E$405,4,FALSE)</f>
        <v>0.7</v>
      </c>
      <c r="H213">
        <f>VLOOKUP(A213,away!$A$2:$E$405,3,FALSE)</f>
        <v>1.1111111111111101</v>
      </c>
      <c r="I213">
        <f>VLOOKUP(C213,away!$B$2:$E$405,3,FALSE)</f>
        <v>1.05</v>
      </c>
      <c r="J213">
        <f>VLOOKUP(B213,home!$B$2:$E$405,4,FALSE)</f>
        <v>0.9</v>
      </c>
      <c r="K213" s="3">
        <f t="shared" si="280"/>
        <v>0.49622222222222129</v>
      </c>
      <c r="L213" s="3">
        <f t="shared" si="281"/>
        <v>1.0499999999999992</v>
      </c>
      <c r="M213" s="5">
        <f t="shared" si="282"/>
        <v>0.21305131597428603</v>
      </c>
      <c r="N213" s="5">
        <f t="shared" si="283"/>
        <v>0.10572079746012886</v>
      </c>
      <c r="O213" s="5">
        <f t="shared" si="284"/>
        <v>0.2237038817730001</v>
      </c>
      <c r="P213" s="5">
        <f t="shared" si="285"/>
        <v>0.11100683733313518</v>
      </c>
      <c r="Q213" s="5">
        <f t="shared" si="286"/>
        <v>2.6230504525385251E-2</v>
      </c>
      <c r="R213" s="5">
        <f t="shared" si="287"/>
        <v>0.11744453793082495</v>
      </c>
      <c r="S213" s="5">
        <f t="shared" si="288"/>
        <v>1.4459565619618591E-2</v>
      </c>
      <c r="T213" s="5">
        <f t="shared" si="289"/>
        <v>2.7542029751654488E-2</v>
      </c>
      <c r="U213" s="5">
        <f t="shared" si="290"/>
        <v>5.8278589599895916E-2</v>
      </c>
      <c r="V213" s="5">
        <f t="shared" si="291"/>
        <v>8.3710174148243603E-4</v>
      </c>
      <c r="W213" s="5">
        <f t="shared" si="292"/>
        <v>4.3387197485322349E-3</v>
      </c>
      <c r="X213" s="5">
        <f t="shared" si="293"/>
        <v>4.5556557359588421E-3</v>
      </c>
      <c r="Y213" s="5">
        <f t="shared" si="294"/>
        <v>2.3917192613783899E-3</v>
      </c>
      <c r="Z213" s="5">
        <f t="shared" si="295"/>
        <v>4.110558827578871E-2</v>
      </c>
      <c r="AA213" s="5">
        <f t="shared" si="296"/>
        <v>2.0397506359963558E-2</v>
      </c>
      <c r="AB213" s="5">
        <f t="shared" si="297"/>
        <v>5.0608479668665047E-3</v>
      </c>
      <c r="AC213" s="5">
        <f t="shared" si="298"/>
        <v>2.7259869418983158E-5</v>
      </c>
      <c r="AD213" s="5">
        <f t="shared" si="299"/>
        <v>5.3824228880402548E-4</v>
      </c>
      <c r="AE213" s="5">
        <f t="shared" si="300"/>
        <v>5.6515440324422621E-4</v>
      </c>
      <c r="AF213" s="5">
        <f t="shared" si="301"/>
        <v>2.9670606170321848E-4</v>
      </c>
      <c r="AG213" s="5">
        <f t="shared" si="302"/>
        <v>1.0384712159612641E-4</v>
      </c>
      <c r="AH213" s="5">
        <f t="shared" si="303"/>
        <v>1.0790216922394527E-2</v>
      </c>
      <c r="AI213" s="5">
        <f t="shared" si="304"/>
        <v>5.3543454194904302E-3</v>
      </c>
      <c r="AJ213" s="5">
        <f t="shared" si="305"/>
        <v>1.3284725913024562E-3</v>
      </c>
      <c r="AK213" s="5">
        <f t="shared" si="306"/>
        <v>2.1973920713913927E-4</v>
      </c>
      <c r="AL213" s="5">
        <f t="shared" si="307"/>
        <v>5.6813202518416638E-7</v>
      </c>
      <c r="AM213" s="5">
        <f t="shared" si="308"/>
        <v>5.341755692886163E-5</v>
      </c>
      <c r="AN213" s="5">
        <f t="shared" si="309"/>
        <v>5.6088434775304655E-5</v>
      </c>
      <c r="AO213" s="5">
        <f t="shared" si="310"/>
        <v>2.9446428257034916E-5</v>
      </c>
      <c r="AP213" s="5">
        <f t="shared" si="311"/>
        <v>1.0306249889962216E-5</v>
      </c>
      <c r="AQ213" s="5">
        <f t="shared" si="312"/>
        <v>2.7053905961150789E-6</v>
      </c>
      <c r="AR213" s="5">
        <f t="shared" si="313"/>
        <v>2.2659455537028497E-3</v>
      </c>
      <c r="AS213" s="5">
        <f t="shared" si="314"/>
        <v>1.1244125380929899E-3</v>
      </c>
      <c r="AT213" s="5">
        <f t="shared" si="315"/>
        <v>2.7897924417351566E-4</v>
      </c>
      <c r="AU213" s="5">
        <f t="shared" si="316"/>
        <v>4.6145233499219227E-5</v>
      </c>
      <c r="AV213" s="5">
        <f t="shared" si="317"/>
        <v>5.7245725779864615E-6</v>
      </c>
      <c r="AW213" s="5">
        <f t="shared" si="318"/>
        <v>8.2226589681978493E-9</v>
      </c>
      <c r="AX213" s="5">
        <f t="shared" si="319"/>
        <v>4.4178298008202895E-6</v>
      </c>
      <c r="AY213" s="5">
        <f t="shared" si="320"/>
        <v>4.6387212908612996E-6</v>
      </c>
      <c r="AZ213" s="5">
        <f t="shared" si="321"/>
        <v>2.4353286777021801E-6</v>
      </c>
      <c r="BA213" s="5">
        <f t="shared" si="322"/>
        <v>8.5236503719576255E-7</v>
      </c>
      <c r="BB213" s="5">
        <f t="shared" si="323"/>
        <v>2.2374582226388746E-7</v>
      </c>
      <c r="BC213" s="5">
        <f t="shared" si="324"/>
        <v>4.6986622675416351E-8</v>
      </c>
      <c r="BD213" s="5">
        <f t="shared" si="325"/>
        <v>3.9654047189799813E-4</v>
      </c>
      <c r="BE213" s="5">
        <f t="shared" si="326"/>
        <v>1.9677219416627294E-4</v>
      </c>
      <c r="BF213" s="5">
        <f t="shared" si="327"/>
        <v>4.882136773036518E-5</v>
      </c>
      <c r="BG213" s="5">
        <f t="shared" si="328"/>
        <v>8.0754158623633542E-6</v>
      </c>
      <c r="BH213" s="5">
        <f t="shared" si="329"/>
        <v>1.0018002011476292E-6</v>
      </c>
      <c r="BI213" s="5">
        <f t="shared" si="330"/>
        <v>9.9423104407228979E-8</v>
      </c>
      <c r="BJ213" s="8">
        <f t="shared" si="331"/>
        <v>0.1724479553960844</v>
      </c>
      <c r="BK213" s="8">
        <f t="shared" si="332"/>
        <v>0.33938728739125729</v>
      </c>
      <c r="BL213" s="8">
        <f t="shared" si="333"/>
        <v>0.44695065558588665</v>
      </c>
      <c r="BM213" s="8">
        <f t="shared" si="334"/>
        <v>0.20272898115362489</v>
      </c>
      <c r="BN213" s="8">
        <f t="shared" si="335"/>
        <v>0.79715787499676038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1.36231884057971</v>
      </c>
      <c r="F214">
        <f>VLOOKUP(B214,home!$B$2:$E$405,3,FALSE)</f>
        <v>0.49</v>
      </c>
      <c r="G214">
        <f>VLOOKUP(C214,away!$B$2:$E$405,4,FALSE)</f>
        <v>0.84</v>
      </c>
      <c r="H214">
        <f>VLOOKUP(A214,away!$A$2:$E$405,3,FALSE)</f>
        <v>1.36231884057971</v>
      </c>
      <c r="I214">
        <f>VLOOKUP(C214,away!$B$2:$E$405,3,FALSE)</f>
        <v>1.47</v>
      </c>
      <c r="J214">
        <f>VLOOKUP(B214,home!$B$2:$E$405,4,FALSE)</f>
        <v>1.59</v>
      </c>
      <c r="K214" s="3">
        <f t="shared" si="280"/>
        <v>0.56073043478260853</v>
      </c>
      <c r="L214" s="3">
        <f t="shared" si="281"/>
        <v>3.184147826086956</v>
      </c>
      <c r="M214" s="5">
        <f t="shared" si="282"/>
        <v>2.363850660375804E-2</v>
      </c>
      <c r="N214" s="5">
        <f t="shared" si="283"/>
        <v>1.3254830085536809E-2</v>
      </c>
      <c r="O214" s="5">
        <f t="shared" si="284"/>
        <v>7.526849941429832E-2</v>
      </c>
      <c r="P214" s="5">
        <f t="shared" si="285"/>
        <v>4.2205338402014014E-2</v>
      </c>
      <c r="Q214" s="5">
        <f t="shared" si="286"/>
        <v>3.7161933184163272E-3</v>
      </c>
      <c r="R214" s="5">
        <f t="shared" si="287"/>
        <v>0.11983301439143265</v>
      </c>
      <c r="S214" s="5">
        <f t="shared" si="288"/>
        <v>1.8838865537145751E-2</v>
      </c>
      <c r="T214" s="5">
        <f t="shared" si="289"/>
        <v>1.1832908876154218E-2</v>
      </c>
      <c r="U214" s="5">
        <f t="shared" si="290"/>
        <v>6.7194018261018618E-2</v>
      </c>
      <c r="V214" s="5">
        <f t="shared" si="291"/>
        <v>3.737314000382708E-3</v>
      </c>
      <c r="W214" s="5">
        <f t="shared" si="292"/>
        <v>6.9459423172393744E-4</v>
      </c>
      <c r="X214" s="5">
        <f t="shared" si="293"/>
        <v>2.2116907129563147E-3</v>
      </c>
      <c r="Y214" s="5">
        <f t="shared" si="294"/>
        <v>3.5211750878182796E-3</v>
      </c>
      <c r="Z214" s="5">
        <f t="shared" si="295"/>
        <v>0.12718867742264242</v>
      </c>
      <c r="AA214" s="5">
        <f t="shared" si="296"/>
        <v>7.131856239062323E-2</v>
      </c>
      <c r="AB214" s="5">
        <f t="shared" si="297"/>
        <v>1.9995244248682376E-2</v>
      </c>
      <c r="AC214" s="5">
        <f t="shared" si="298"/>
        <v>4.1704887692561626E-4</v>
      </c>
      <c r="AD214" s="5">
        <f t="shared" si="299"/>
        <v>9.7370031388013822E-5</v>
      </c>
      <c r="AE214" s="5">
        <f t="shared" si="300"/>
        <v>3.1004057377016287E-4</v>
      </c>
      <c r="AF214" s="5">
        <f t="shared" si="301"/>
        <v>4.9360750948450826E-4</v>
      </c>
      <c r="AG214" s="5">
        <f t="shared" si="302"/>
        <v>5.2390642608843134E-4</v>
      </c>
      <c r="AH214" s="5">
        <f t="shared" si="303"/>
        <v>0.10124688767954548</v>
      </c>
      <c r="AI214" s="5">
        <f t="shared" si="304"/>
        <v>5.6772211348937472E-2</v>
      </c>
      <c r="AJ214" s="5">
        <f t="shared" si="305"/>
        <v>1.5916953376629923E-2</v>
      </c>
      <c r="AK214" s="5">
        <f t="shared" si="306"/>
        <v>2.9750400624307359E-3</v>
      </c>
      <c r="AL214" s="5">
        <f t="shared" si="307"/>
        <v>2.9784773253023062E-5</v>
      </c>
      <c r="AM214" s="5">
        <f t="shared" si="308"/>
        <v>1.0919668006999451E-5</v>
      </c>
      <c r="AN214" s="5">
        <f t="shared" si="309"/>
        <v>3.4769837146078585E-5</v>
      </c>
      <c r="AO214" s="5">
        <f t="shared" si="310"/>
        <v>5.5356150681041812E-5</v>
      </c>
      <c r="AP214" s="5">
        <f t="shared" si="311"/>
        <v>5.8754055617193759E-5</v>
      </c>
      <c r="AQ214" s="5">
        <f t="shared" si="312"/>
        <v>4.6770399616819901E-5</v>
      </c>
      <c r="AR214" s="5">
        <f t="shared" si="313"/>
        <v>6.4477011460579006E-2</v>
      </c>
      <c r="AS214" s="5">
        <f t="shared" si="314"/>
        <v>3.6154222669773695E-2</v>
      </c>
      <c r="AT214" s="5">
        <f t="shared" si="315"/>
        <v>1.0136386498424722E-2</v>
      </c>
      <c r="AU214" s="5">
        <f t="shared" si="316"/>
        <v>1.8945934694620861E-3</v>
      </c>
      <c r="AV214" s="5">
        <f t="shared" si="317"/>
        <v>2.6558905496694153E-4</v>
      </c>
      <c r="AW214" s="5">
        <f t="shared" si="318"/>
        <v>1.4771994876398031E-6</v>
      </c>
      <c r="AX214" s="5">
        <f t="shared" si="319"/>
        <v>1.0204983648744232E-6</v>
      </c>
      <c r="AY214" s="5">
        <f t="shared" si="320"/>
        <v>3.2494176500401875E-6</v>
      </c>
      <c r="AZ214" s="5">
        <f t="shared" si="321"/>
        <v>5.1733130732120246E-6</v>
      </c>
      <c r="BA214" s="5">
        <f t="shared" si="322"/>
        <v>5.4908645252451002E-6</v>
      </c>
      <c r="BB214" s="5">
        <f t="shared" si="323"/>
        <v>4.3709310853492926E-6</v>
      </c>
      <c r="BC214" s="5">
        <f t="shared" si="324"/>
        <v>2.7835381426781699E-6</v>
      </c>
      <c r="BD214" s="5">
        <f t="shared" si="325"/>
        <v>3.4217389312464395E-2</v>
      </c>
      <c r="BE214" s="5">
        <f t="shared" si="326"/>
        <v>1.9186731586303945E-2</v>
      </c>
      <c r="BF214" s="5">
        <f t="shared" si="327"/>
        <v>5.3792921722227082E-3</v>
      </c>
      <c r="BG214" s="5">
        <f t="shared" si="328"/>
        <v>1.0054442795177077E-3</v>
      </c>
      <c r="BH214" s="5">
        <f t="shared" si="329"/>
        <v>1.4094580200091266E-4</v>
      </c>
      <c r="BI214" s="5">
        <f t="shared" si="330"/>
        <v>1.580652016735105E-5</v>
      </c>
      <c r="BJ214" s="8">
        <f t="shared" si="331"/>
        <v>3.6884975527246552E-2</v>
      </c>
      <c r="BK214" s="8">
        <f t="shared" si="332"/>
        <v>8.8870107611129207E-2</v>
      </c>
      <c r="BL214" s="8">
        <f t="shared" si="333"/>
        <v>0.70339384399948213</v>
      </c>
      <c r="BM214" s="8">
        <f t="shared" si="334"/>
        <v>0.67841945012688198</v>
      </c>
      <c r="BN214" s="8">
        <f t="shared" si="335"/>
        <v>0.27791638221545617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1.36231884057971</v>
      </c>
      <c r="F215">
        <f>VLOOKUP(B215,home!$B$2:$E$405,3,FALSE)</f>
        <v>0.42</v>
      </c>
      <c r="G215">
        <f>VLOOKUP(C215,away!$B$2:$E$405,4,FALSE)</f>
        <v>1.68</v>
      </c>
      <c r="H215">
        <f>VLOOKUP(A215,away!$A$2:$E$405,3,FALSE)</f>
        <v>1.36231884057971</v>
      </c>
      <c r="I215">
        <f>VLOOKUP(C215,away!$B$2:$E$405,3,FALSE)</f>
        <v>0.73</v>
      </c>
      <c r="J215">
        <f>VLOOKUP(B215,home!$B$2:$E$405,4,FALSE)</f>
        <v>1.99</v>
      </c>
      <c r="K215" s="3">
        <f t="shared" si="280"/>
        <v>0.9612521739130433</v>
      </c>
      <c r="L215" s="3">
        <f t="shared" si="281"/>
        <v>1.9790405797101445</v>
      </c>
      <c r="M215" s="5">
        <f t="shared" si="282"/>
        <v>5.2850254369918977E-2</v>
      </c>
      <c r="N215" s="5">
        <f t="shared" si="283"/>
        <v>5.0802421904941941E-2</v>
      </c>
      <c r="O215" s="5">
        <f t="shared" si="284"/>
        <v>0.10459279804607306</v>
      </c>
      <c r="P215" s="5">
        <f t="shared" si="285"/>
        <v>0.10054005449743565</v>
      </c>
      <c r="Q215" s="5">
        <f t="shared" si="286"/>
        <v>2.441696924808652E-2</v>
      </c>
      <c r="R215" s="5">
        <f t="shared" si="287"/>
        <v>0.10349669583930325</v>
      </c>
      <c r="S215" s="5">
        <f t="shared" si="288"/>
        <v>4.7815770609141647E-2</v>
      </c>
      <c r="T215" s="5">
        <f t="shared" si="289"/>
        <v>4.8322172975497922E-2</v>
      </c>
      <c r="U215" s="5">
        <f t="shared" si="290"/>
        <v>9.9486423868347287E-2</v>
      </c>
      <c r="V215" s="5">
        <f t="shared" si="291"/>
        <v>1.0106963197126662E-2</v>
      </c>
      <c r="W215" s="5">
        <f t="shared" si="292"/>
        <v>7.8236215900303659E-3</v>
      </c>
      <c r="X215" s="5">
        <f t="shared" si="293"/>
        <v>1.54832646069665E-2</v>
      </c>
      <c r="Y215" s="5">
        <f t="shared" si="294"/>
        <v>1.5321004481788273E-2</v>
      </c>
      <c r="Z215" s="5">
        <f t="shared" si="295"/>
        <v>6.8274720310633072E-2</v>
      </c>
      <c r="AA215" s="5">
        <f t="shared" si="296"/>
        <v>6.5629223321901062E-2</v>
      </c>
      <c r="AB215" s="5">
        <f t="shared" si="297"/>
        <v>3.1543116795200991E-2</v>
      </c>
      <c r="AC215" s="5">
        <f t="shared" si="298"/>
        <v>1.2016907992654106E-3</v>
      </c>
      <c r="AD215" s="5">
        <f t="shared" si="299"/>
        <v>1.8801183153224271E-3</v>
      </c>
      <c r="AE215" s="5">
        <f t="shared" si="300"/>
        <v>3.7208304406793568E-3</v>
      </c>
      <c r="AF215" s="5">
        <f t="shared" si="301"/>
        <v>3.6818372161626137E-3</v>
      </c>
      <c r="AG215" s="5">
        <f t="shared" si="302"/>
        <v>2.4288350862242815E-3</v>
      </c>
      <c r="AH215" s="5">
        <f t="shared" si="303"/>
        <v>3.3779610515775833E-2</v>
      </c>
      <c r="AI215" s="5">
        <f t="shared" si="304"/>
        <v>3.2470724042225417E-2</v>
      </c>
      <c r="AJ215" s="5">
        <f t="shared" si="305"/>
        <v>1.560627703705985E-2</v>
      </c>
      <c r="AK215" s="5">
        <f t="shared" si="306"/>
        <v>5.0005225761876639E-3</v>
      </c>
      <c r="AL215" s="5">
        <f t="shared" si="307"/>
        <v>9.1441799013158921E-5</v>
      </c>
      <c r="AM215" s="5">
        <f t="shared" si="308"/>
        <v>3.6145356356348247E-4</v>
      </c>
      <c r="AN215" s="5">
        <f t="shared" si="309"/>
        <v>7.1533126997297197E-4</v>
      </c>
      <c r="AO215" s="5">
        <f t="shared" si="310"/>
        <v>7.078348056060522E-4</v>
      </c>
      <c r="AP215" s="5">
        <f t="shared" si="311"/>
        <v>4.6694460134187306E-4</v>
      </c>
      <c r="AQ215" s="5">
        <f t="shared" si="312"/>
        <v>2.3102557863303582E-4</v>
      </c>
      <c r="AR215" s="5">
        <f t="shared" si="313"/>
        <v>1.3370243995504775E-2</v>
      </c>
      <c r="AS215" s="5">
        <f t="shared" si="314"/>
        <v>1.2852176106426779E-2</v>
      </c>
      <c r="AT215" s="5">
        <f t="shared" si="315"/>
        <v>6.1770911109080059E-3</v>
      </c>
      <c r="AU215" s="5">
        <f t="shared" si="316"/>
        <v>1.9792474196064194E-3</v>
      </c>
      <c r="AV215" s="5">
        <f t="shared" si="317"/>
        <v>4.7563897120211289E-4</v>
      </c>
      <c r="AW215" s="5">
        <f t="shared" si="318"/>
        <v>4.8320819968566876E-6</v>
      </c>
      <c r="AX215" s="5">
        <f t="shared" si="319"/>
        <v>5.7908003957335628E-5</v>
      </c>
      <c r="AY215" s="5">
        <f t="shared" si="320"/>
        <v>1.1460228972158285E-4</v>
      </c>
      <c r="AZ215" s="5">
        <f t="shared" si="321"/>
        <v>1.1340129094335564E-4</v>
      </c>
      <c r="BA215" s="5">
        <f t="shared" si="322"/>
        <v>7.480858552280577E-5</v>
      </c>
      <c r="BB215" s="5">
        <f t="shared" si="323"/>
        <v>3.7012306615087382E-5</v>
      </c>
      <c r="BC215" s="5">
        <f t="shared" si="324"/>
        <v>1.4649771347986424E-5</v>
      </c>
      <c r="BD215" s="5">
        <f t="shared" si="325"/>
        <v>4.4100425712883086E-3</v>
      </c>
      <c r="BE215" s="5">
        <f t="shared" si="326"/>
        <v>4.2391630086999546E-3</v>
      </c>
      <c r="BF215" s="5">
        <f t="shared" si="327"/>
        <v>2.037452328842294E-3</v>
      </c>
      <c r="BG215" s="5">
        <f t="shared" si="328"/>
        <v>6.5283516011461606E-4</v>
      </c>
      <c r="BH215" s="5">
        <f t="shared" si="329"/>
        <v>1.5688480421676107E-4</v>
      </c>
      <c r="BI215" s="5">
        <f t="shared" si="330"/>
        <v>3.0161171821456766E-5</v>
      </c>
      <c r="BJ215" s="8">
        <f t="shared" si="331"/>
        <v>0.17677604793292573</v>
      </c>
      <c r="BK215" s="8">
        <f t="shared" si="332"/>
        <v>0.21272077756162308</v>
      </c>
      <c r="BL215" s="8">
        <f t="shared" si="333"/>
        <v>0.53798632869070584</v>
      </c>
      <c r="BM215" s="8">
        <f t="shared" si="334"/>
        <v>0.55894891038240369</v>
      </c>
      <c r="BN215" s="8">
        <f t="shared" si="335"/>
        <v>0.4366991939057594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1.36231884057971</v>
      </c>
      <c r="F216">
        <f>VLOOKUP(B216,home!$B$2:$E$405,3,FALSE)</f>
        <v>0.52</v>
      </c>
      <c r="G216">
        <f>VLOOKUP(C216,away!$B$2:$E$405,4,FALSE)</f>
        <v>0.86</v>
      </c>
      <c r="H216">
        <f>VLOOKUP(A216,away!$A$2:$E$405,3,FALSE)</f>
        <v>1.36231884057971</v>
      </c>
      <c r="I216">
        <f>VLOOKUP(C216,away!$B$2:$E$405,3,FALSE)</f>
        <v>1.47</v>
      </c>
      <c r="J216">
        <f>VLOOKUP(B216,home!$B$2:$E$405,4,FALSE)</f>
        <v>1.26</v>
      </c>
      <c r="K216" s="3">
        <f t="shared" si="280"/>
        <v>0.60922898550724636</v>
      </c>
      <c r="L216" s="3">
        <f t="shared" si="281"/>
        <v>2.5232869565217388</v>
      </c>
      <c r="M216" s="5">
        <f t="shared" si="282"/>
        <v>4.3607944059308512E-2</v>
      </c>
      <c r="N216" s="5">
        <f t="shared" si="283"/>
        <v>2.6567223519309274E-2</v>
      </c>
      <c r="O216" s="5">
        <f t="shared" si="284"/>
        <v>0.11003535644558282</v>
      </c>
      <c r="P216" s="5">
        <f t="shared" si="285"/>
        <v>6.7036728577270652E-2</v>
      </c>
      <c r="Q216" s="5">
        <f t="shared" si="286"/>
        <v>8.0927613162065232E-3</v>
      </c>
      <c r="R216" s="5">
        <f t="shared" si="287"/>
        <v>0.1388253898376797</v>
      </c>
      <c r="S216" s="5">
        <f t="shared" si="288"/>
        <v>2.5763212846211841E-2</v>
      </c>
      <c r="T216" s="5">
        <f t="shared" si="289"/>
        <v>2.0420359071427616E-2</v>
      </c>
      <c r="U216" s="5">
        <f t="shared" si="290"/>
        <v>8.4576451413457585E-2</v>
      </c>
      <c r="V216" s="5">
        <f t="shared" si="291"/>
        <v>4.4005272283545857E-3</v>
      </c>
      <c r="W216" s="5">
        <f t="shared" si="292"/>
        <v>1.6434482555415962E-3</v>
      </c>
      <c r="X216" s="5">
        <f t="shared" si="293"/>
        <v>4.1468915469265151E-3</v>
      </c>
      <c r="Y216" s="5">
        <f t="shared" si="294"/>
        <v>5.2318986752349665E-3</v>
      </c>
      <c r="Z216" s="5">
        <f t="shared" si="295"/>
        <v>0.11676543180382093</v>
      </c>
      <c r="AA216" s="5">
        <f t="shared" si="296"/>
        <v>7.1136885560157376E-2</v>
      </c>
      <c r="AB216" s="5">
        <f t="shared" si="297"/>
        <v>2.166932631097988E-2</v>
      </c>
      <c r="AC216" s="5">
        <f t="shared" si="298"/>
        <v>4.2279703240951944E-4</v>
      </c>
      <c r="AD216" s="5">
        <f t="shared" si="299"/>
        <v>2.5030907836431508E-4</v>
      </c>
      <c r="AE216" s="5">
        <f t="shared" si="300"/>
        <v>6.3160163253565393E-4</v>
      </c>
      <c r="AF216" s="5">
        <f t="shared" si="301"/>
        <v>7.9685608054752609E-4</v>
      </c>
      <c r="AG216" s="5">
        <f t="shared" si="302"/>
        <v>6.7023218475686962E-4</v>
      </c>
      <c r="AH216" s="5">
        <f t="shared" si="303"/>
        <v>7.3658172760802512E-2</v>
      </c>
      <c r="AI216" s="5">
        <f t="shared" si="304"/>
        <v>4.4874693865381197E-2</v>
      </c>
      <c r="AJ216" s="5">
        <f t="shared" si="305"/>
        <v>1.3669482109277219E-2</v>
      </c>
      <c r="AK216" s="5">
        <f t="shared" si="306"/>
        <v>2.7759482392814721E-3</v>
      </c>
      <c r="AL216" s="5">
        <f t="shared" si="307"/>
        <v>2.5997951076404761E-5</v>
      </c>
      <c r="AM216" s="5">
        <f t="shared" si="308"/>
        <v>3.0499109175029105E-5</v>
      </c>
      <c r="AN216" s="5">
        <f t="shared" si="309"/>
        <v>7.6958004366883419E-5</v>
      </c>
      <c r="AO216" s="5">
        <f t="shared" si="310"/>
        <v>9.7093564309449999E-5</v>
      </c>
      <c r="AP216" s="5">
        <f t="shared" si="311"/>
        <v>8.16649747947466E-5</v>
      </c>
      <c r="AQ216" s="5">
        <f t="shared" si="312"/>
        <v>5.1516041426065187E-5</v>
      </c>
      <c r="AR216" s="5">
        <f t="shared" si="313"/>
        <v>3.7172141313711556E-2</v>
      </c>
      <c r="AS216" s="5">
        <f t="shared" si="314"/>
        <v>2.2646345941684486E-2</v>
      </c>
      <c r="AT216" s="5">
        <f t="shared" si="315"/>
        <v>6.8984051817492934E-3</v>
      </c>
      <c r="AU216" s="5">
        <f t="shared" si="316"/>
        <v>1.4009027968316847E-3</v>
      </c>
      <c r="AV216" s="5">
        <f t="shared" si="317"/>
        <v>2.1336764742700779E-4</v>
      </c>
      <c r="AW216" s="5">
        <f t="shared" si="318"/>
        <v>1.1101555178314188E-6</v>
      </c>
      <c r="AX216" s="5">
        <f t="shared" si="319"/>
        <v>3.0968235569296217E-6</v>
      </c>
      <c r="AY216" s="5">
        <f t="shared" si="320"/>
        <v>7.8141744878497705E-6</v>
      </c>
      <c r="AZ216" s="5">
        <f t="shared" si="321"/>
        <v>9.8587022805881339E-6</v>
      </c>
      <c r="BA216" s="5">
        <f t="shared" si="322"/>
        <v>8.2921116242797195E-6</v>
      </c>
      <c r="BB216" s="5">
        <f t="shared" si="323"/>
        <v>5.230844275891828E-6</v>
      </c>
      <c r="BC216" s="5">
        <f t="shared" si="324"/>
        <v>2.6397842265908494E-6</v>
      </c>
      <c r="BD216" s="5">
        <f t="shared" si="325"/>
        <v>1.5632663220478529E-2</v>
      </c>
      <c r="BE216" s="5">
        <f t="shared" si="326"/>
        <v>9.5238715545885744E-3</v>
      </c>
      <c r="BF216" s="5">
        <f t="shared" si="327"/>
        <v>2.9011093026516596E-3</v>
      </c>
      <c r="BG216" s="5">
        <f t="shared" si="328"/>
        <v>5.8914662576670194E-4</v>
      </c>
      <c r="BH216" s="5">
        <f t="shared" si="329"/>
        <v>8.973130028271628E-5</v>
      </c>
      <c r="BI216" s="5">
        <f t="shared" si="330"/>
        <v>1.0933381807897066E-5</v>
      </c>
      <c r="BJ216" s="8">
        <f t="shared" si="331"/>
        <v>6.8826245495375152E-2</v>
      </c>
      <c r="BK216" s="8">
        <f t="shared" si="332"/>
        <v>0.14126502186911938</v>
      </c>
      <c r="BL216" s="8">
        <f t="shared" si="333"/>
        <v>0.6583003248095799</v>
      </c>
      <c r="BM216" s="8">
        <f t="shared" si="334"/>
        <v>0.5909849162035673</v>
      </c>
      <c r="BN216" s="8">
        <f t="shared" si="335"/>
        <v>0.39416540375535747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1.36231884057971</v>
      </c>
      <c r="F217">
        <f>VLOOKUP(B217,home!$B$2:$E$405,3,FALSE)</f>
        <v>1.35</v>
      </c>
      <c r="G217">
        <f>VLOOKUP(C217,away!$B$2:$E$405,4,FALSE)</f>
        <v>0.1</v>
      </c>
      <c r="H217">
        <f>VLOOKUP(A217,away!$A$2:$E$405,3,FALSE)</f>
        <v>1.36231884057971</v>
      </c>
      <c r="I217">
        <f>VLOOKUP(C217,away!$B$2:$E$405,3,FALSE)</f>
        <v>1.26</v>
      </c>
      <c r="J217">
        <f>VLOOKUP(B217,home!$B$2:$E$405,4,FALSE)</f>
        <v>0.86</v>
      </c>
      <c r="K217" s="3">
        <f t="shared" si="280"/>
        <v>0.18391304347826087</v>
      </c>
      <c r="L217" s="3">
        <f t="shared" si="281"/>
        <v>1.4762086956521738</v>
      </c>
      <c r="M217" s="5">
        <f t="shared" si="282"/>
        <v>0.19011583415633343</v>
      </c>
      <c r="N217" s="5">
        <f t="shared" si="283"/>
        <v>3.4964781673099583E-2</v>
      </c>
      <c r="O217" s="5">
        <f t="shared" si="284"/>
        <v>0.28065064756274594</v>
      </c>
      <c r="P217" s="5">
        <f t="shared" si="285"/>
        <v>5.1615314747409366E-2</v>
      </c>
      <c r="Q217" s="5">
        <f t="shared" si="286"/>
        <v>3.2152397060263311E-3</v>
      </c>
      <c r="R217" s="5">
        <f t="shared" si="287"/>
        <v>0.20714946318626962</v>
      </c>
      <c r="S217" s="5">
        <f t="shared" si="288"/>
        <v>3.5033125045799657E-3</v>
      </c>
      <c r="T217" s="5">
        <f t="shared" si="289"/>
        <v>4.746364812642209E-3</v>
      </c>
      <c r="U217" s="5">
        <f t="shared" si="290"/>
        <v>3.8097488229474806E-2</v>
      </c>
      <c r="V217" s="5">
        <f t="shared" si="291"/>
        <v>1.0568093825819708E-4</v>
      </c>
      <c r="W217" s="5">
        <f t="shared" si="292"/>
        <v>1.971081732824838E-4</v>
      </c>
      <c r="X217" s="5">
        <f t="shared" si="293"/>
        <v>2.9097279938371809E-4</v>
      </c>
      <c r="Y217" s="5">
        <f t="shared" si="294"/>
        <v>2.1476828832425011E-4</v>
      </c>
      <c r="Z217" s="5">
        <f t="shared" si="295"/>
        <v>0.10193194628508369</v>
      </c>
      <c r="AA217" s="5">
        <f t="shared" si="296"/>
        <v>1.8746614468952347E-2</v>
      </c>
      <c r="AB217" s="5">
        <f t="shared" si="297"/>
        <v>1.7238734609493138E-3</v>
      </c>
      <c r="AC217" s="5">
        <f t="shared" si="298"/>
        <v>1.7932340154637318E-6</v>
      </c>
      <c r="AD217" s="5">
        <f t="shared" si="299"/>
        <v>9.0626910107055046E-6</v>
      </c>
      <c r="AE217" s="5">
        <f t="shared" si="300"/>
        <v>1.3378423276012256E-5</v>
      </c>
      <c r="AF217" s="5">
        <f t="shared" si="301"/>
        <v>9.8746723870823684E-6</v>
      </c>
      <c r="AG217" s="5">
        <f t="shared" si="302"/>
        <v>4.8590257481758002E-6</v>
      </c>
      <c r="AH217" s="5">
        <f t="shared" si="303"/>
        <v>3.7618206367697714E-2</v>
      </c>
      <c r="AI217" s="5">
        <f t="shared" si="304"/>
        <v>6.9184788232765802E-3</v>
      </c>
      <c r="AJ217" s="5">
        <f t="shared" si="305"/>
        <v>6.3619924831434635E-4</v>
      </c>
      <c r="AK217" s="5">
        <f t="shared" si="306"/>
        <v>3.9001780005357763E-5</v>
      </c>
      <c r="AL217" s="5">
        <f t="shared" si="307"/>
        <v>1.9474093472469012E-8</v>
      </c>
      <c r="AM217" s="5">
        <f t="shared" si="308"/>
        <v>3.3334941717638546E-7</v>
      </c>
      <c r="AN217" s="5">
        <f t="shared" si="309"/>
        <v>4.9209330832636433E-7</v>
      </c>
      <c r="AO217" s="5">
        <f t="shared" si="310"/>
        <v>3.6321621041181271E-7</v>
      </c>
      <c r="AP217" s="5">
        <f t="shared" si="311"/>
        <v>1.787276427372492E-7</v>
      </c>
      <c r="AQ217" s="5">
        <f t="shared" si="312"/>
        <v>6.5959825090535596E-8</v>
      </c>
      <c r="AR217" s="5">
        <f t="shared" si="313"/>
        <v>1.1106464670966666E-2</v>
      </c>
      <c r="AS217" s="5">
        <f t="shared" si="314"/>
        <v>2.042623719921261E-3</v>
      </c>
      <c r="AT217" s="5">
        <f t="shared" si="315"/>
        <v>1.8783257250580288E-4</v>
      </c>
      <c r="AU217" s="5">
        <f t="shared" si="316"/>
        <v>1.151495335796444E-5</v>
      </c>
      <c r="AV217" s="5">
        <f t="shared" si="317"/>
        <v>5.29437529393365E-7</v>
      </c>
      <c r="AW217" s="5">
        <f t="shared" si="318"/>
        <v>1.4686389432914053E-10</v>
      </c>
      <c r="AX217" s="5">
        <f t="shared" si="319"/>
        <v>1.0217884309102238E-8</v>
      </c>
      <c r="AY217" s="5">
        <f t="shared" si="320"/>
        <v>1.508372966826463E-8</v>
      </c>
      <c r="AZ217" s="5">
        <f t="shared" si="321"/>
        <v>1.1133366449579464E-8</v>
      </c>
      <c r="BA217" s="5">
        <f t="shared" si="322"/>
        <v>5.4783907882504577E-9</v>
      </c>
      <c r="BB217" s="5">
        <f t="shared" si="323"/>
        <v>2.0218120299490236E-9</v>
      </c>
      <c r="BC217" s="5">
        <f t="shared" si="324"/>
        <v>5.9692329991698422E-10</v>
      </c>
      <c r="BD217" s="5">
        <f t="shared" si="325"/>
        <v>2.7325766208724433E-3</v>
      </c>
      <c r="BE217" s="5">
        <f t="shared" si="326"/>
        <v>5.0255648288219281E-4</v>
      </c>
      <c r="BF217" s="5">
        <f t="shared" si="327"/>
        <v>4.62133461432973E-5</v>
      </c>
      <c r="BG217" s="5">
        <f t="shared" si="328"/>
        <v>2.833079046176052E-6</v>
      </c>
      <c r="BH217" s="5">
        <f t="shared" si="329"/>
        <v>1.3026004744918153E-7</v>
      </c>
      <c r="BI217" s="5">
        <f t="shared" si="330"/>
        <v>4.7913043540003347E-9</v>
      </c>
      <c r="BJ217" s="8">
        <f t="shared" si="331"/>
        <v>4.3667888143690839E-2</v>
      </c>
      <c r="BK217" s="8">
        <f t="shared" si="332"/>
        <v>0.2453419701384196</v>
      </c>
      <c r="BL217" s="8">
        <f t="shared" si="333"/>
        <v>0.60821325306226282</v>
      </c>
      <c r="BM217" s="8">
        <f t="shared" si="334"/>
        <v>0.23144376166070707</v>
      </c>
      <c r="BN217" s="8">
        <f t="shared" si="335"/>
        <v>0.76771128103188413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1.36231884057971</v>
      </c>
      <c r="F218">
        <f>VLOOKUP(B218,home!$B$2:$E$405,3,FALSE)</f>
        <v>1.36</v>
      </c>
      <c r="G218">
        <f>VLOOKUP(C218,away!$B$2:$E$405,4,FALSE)</f>
        <v>0.94</v>
      </c>
      <c r="H218">
        <f>VLOOKUP(A218,away!$A$2:$E$405,3,FALSE)</f>
        <v>1.36231884057971</v>
      </c>
      <c r="I218">
        <f>VLOOKUP(C218,away!$B$2:$E$405,3,FALSE)</f>
        <v>1.99</v>
      </c>
      <c r="J218">
        <f>VLOOKUP(B218,home!$B$2:$E$405,4,FALSE)</f>
        <v>0.73</v>
      </c>
      <c r="K218" s="3">
        <f t="shared" si="280"/>
        <v>1.7415884057971012</v>
      </c>
      <c r="L218" s="3">
        <f t="shared" si="281"/>
        <v>1.9790405797101447</v>
      </c>
      <c r="M218" s="5">
        <f t="shared" si="282"/>
        <v>2.4218729823882932E-2</v>
      </c>
      <c r="N218" s="5">
        <f t="shared" si="283"/>
        <v>4.2179059064406978E-2</v>
      </c>
      <c r="O218" s="5">
        <f t="shared" si="284"/>
        <v>4.7929849110500647E-2</v>
      </c>
      <c r="P218" s="5">
        <f t="shared" si="285"/>
        <v>8.3474069502452411E-2</v>
      </c>
      <c r="Q218" s="5">
        <f t="shared" si="286"/>
        <v>3.6729280117001169E-2</v>
      </c>
      <c r="R218" s="5">
        <f t="shared" si="287"/>
        <v>4.7427558184532488E-2</v>
      </c>
      <c r="S218" s="5">
        <f t="shared" si="288"/>
        <v>7.1926978932942962E-2</v>
      </c>
      <c r="T218" s="5">
        <f t="shared" si="289"/>
        <v>7.2688735815086281E-2</v>
      </c>
      <c r="U218" s="5">
        <f t="shared" si="290"/>
        <v>8.2599285449449181E-2</v>
      </c>
      <c r="V218" s="5">
        <f t="shared" si="291"/>
        <v>2.7545428601063422E-2</v>
      </c>
      <c r="W218" s="5">
        <f t="shared" si="292"/>
        <v>2.1322429468347743E-2</v>
      </c>
      <c r="X218" s="5">
        <f t="shared" si="293"/>
        <v>4.2197953175867588E-2</v>
      </c>
      <c r="Y218" s="5">
        <f t="shared" si="294"/>
        <v>4.1755730857875269E-2</v>
      </c>
      <c r="Z218" s="5">
        <f t="shared" si="295"/>
        <v>3.1287020747917935E-2</v>
      </c>
      <c r="AA218" s="5">
        <f t="shared" si="296"/>
        <v>5.4489112586507217E-2</v>
      </c>
      <c r="AB218" s="5">
        <f t="shared" si="297"/>
        <v>4.7448803361416943E-2</v>
      </c>
      <c r="AC218" s="5">
        <f t="shared" si="298"/>
        <v>5.9337572568849209E-3</v>
      </c>
      <c r="AD218" s="5">
        <f t="shared" si="299"/>
        <v>9.2837239863752235E-3</v>
      </c>
      <c r="AE218" s="5">
        <f t="shared" si="300"/>
        <v>1.8372866499864998E-2</v>
      </c>
      <c r="AF218" s="5">
        <f t="shared" si="301"/>
        <v>1.8180324184414964E-2</v>
      </c>
      <c r="AG218" s="5">
        <f t="shared" si="302"/>
        <v>1.1993199771080987E-2</v>
      </c>
      <c r="AH218" s="5">
        <f t="shared" si="303"/>
        <v>1.5479570919590705E-2</v>
      </c>
      <c r="AI218" s="5">
        <f t="shared" si="304"/>
        <v>2.6959041240273138E-2</v>
      </c>
      <c r="AJ218" s="5">
        <f t="shared" si="305"/>
        <v>2.3475776827732806E-2</v>
      </c>
      <c r="AK218" s="5">
        <f t="shared" si="306"/>
        <v>1.3628380246753235E-2</v>
      </c>
      <c r="AL218" s="5">
        <f t="shared" si="307"/>
        <v>8.180691048189422E-4</v>
      </c>
      <c r="AM218" s="5">
        <f t="shared" si="308"/>
        <v>3.2336852114583045E-3</v>
      </c>
      <c r="AN218" s="5">
        <f t="shared" si="309"/>
        <v>6.3995942554845647E-3</v>
      </c>
      <c r="AO218" s="5">
        <f t="shared" si="310"/>
        <v>6.332528362641943E-3</v>
      </c>
      <c r="AP218" s="5">
        <f t="shared" si="311"/>
        <v>4.1774435339446154E-3</v>
      </c>
      <c r="AQ218" s="5">
        <f t="shared" si="312"/>
        <v>2.0668325682810362E-3</v>
      </c>
      <c r="AR218" s="5">
        <f t="shared" si="313"/>
        <v>6.1269398012742194E-3</v>
      </c>
      <c r="AS218" s="5">
        <f t="shared" si="314"/>
        <v>1.0670607320915975E-2</v>
      </c>
      <c r="AT218" s="5">
        <f t="shared" si="315"/>
        <v>9.2919029964604674E-3</v>
      </c>
      <c r="AU218" s="5">
        <f t="shared" si="316"/>
        <v>5.3942235088089638E-3</v>
      </c>
      <c r="AV218" s="5">
        <f t="shared" si="317"/>
        <v>2.3486292803049633E-3</v>
      </c>
      <c r="AW218" s="5">
        <f t="shared" si="318"/>
        <v>7.8322711629993526E-5</v>
      </c>
      <c r="AX218" s="5">
        <f t="shared" si="319"/>
        <v>9.3862477871222219E-4</v>
      </c>
      <c r="AY218" s="5">
        <f t="shared" si="320"/>
        <v>1.8575765261929424E-3</v>
      </c>
      <c r="AZ218" s="5">
        <f t="shared" si="321"/>
        <v>1.8381096626264191E-3</v>
      </c>
      <c r="BA218" s="5">
        <f t="shared" si="322"/>
        <v>1.2125645374316692E-3</v>
      </c>
      <c r="BB218" s="5">
        <f t="shared" si="323"/>
        <v>5.9992860627368339E-4</v>
      </c>
      <c r="BC218" s="5">
        <f t="shared" si="324"/>
        <v>2.37456611348914E-4</v>
      </c>
      <c r="BD218" s="5">
        <f t="shared" si="325"/>
        <v>2.020910416027148E-3</v>
      </c>
      <c r="BE218" s="5">
        <f t="shared" si="326"/>
        <v>3.5195941497074765E-3</v>
      </c>
      <c r="BF218" s="5">
        <f t="shared" si="327"/>
        <v>3.0648421821209246E-3</v>
      </c>
      <c r="BG218" s="5">
        <f t="shared" si="328"/>
        <v>1.7792312033265633E-3</v>
      </c>
      <c r="BH218" s="5">
        <f t="shared" si="329"/>
        <v>7.7467210873649226E-4</v>
      </c>
      <c r="BI218" s="5">
        <f t="shared" si="330"/>
        <v>2.6983199257397304E-4</v>
      </c>
      <c r="BJ218" s="8">
        <f t="shared" si="331"/>
        <v>0.3435976475947175</v>
      </c>
      <c r="BK218" s="8">
        <f t="shared" si="332"/>
        <v>0.21577460974823853</v>
      </c>
      <c r="BL218" s="8">
        <f t="shared" si="333"/>
        <v>0.40469876288701356</v>
      </c>
      <c r="BM218" s="8">
        <f t="shared" si="334"/>
        <v>0.71162024136054802</v>
      </c>
      <c r="BN218" s="8">
        <f t="shared" si="335"/>
        <v>0.28195854580277663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1.33793103448276</v>
      </c>
      <c r="F219">
        <f>VLOOKUP(B219,home!$B$2:$E$405,3,FALSE)</f>
        <v>0.65</v>
      </c>
      <c r="G219">
        <f>VLOOKUP(C219,away!$B$2:$E$405,4,FALSE)</f>
        <v>1.17</v>
      </c>
      <c r="H219">
        <f>VLOOKUP(A219,away!$A$2:$E$405,3,FALSE)</f>
        <v>1.1275862068965501</v>
      </c>
      <c r="I219">
        <f>VLOOKUP(C219,away!$B$2:$E$405,3,FALSE)</f>
        <v>0.64</v>
      </c>
      <c r="J219">
        <f>VLOOKUP(B219,home!$B$2:$E$405,4,FALSE)</f>
        <v>0.59</v>
      </c>
      <c r="K219" s="3">
        <f t="shared" si="280"/>
        <v>1.017496551724139</v>
      </c>
      <c r="L219" s="3">
        <f t="shared" si="281"/>
        <v>0.42577655172413731</v>
      </c>
      <c r="M219" s="5">
        <f t="shared" si="282"/>
        <v>0.23615353736262149</v>
      </c>
      <c r="N219" s="5">
        <f t="shared" si="283"/>
        <v>0.240285409943925</v>
      </c>
      <c r="O219" s="5">
        <f t="shared" si="284"/>
        <v>0.10054863881571419</v>
      </c>
      <c r="P219" s="5">
        <f t="shared" si="285"/>
        <v>0.10230789327554511</v>
      </c>
      <c r="Q219" s="5">
        <f t="shared" si="286"/>
        <v>0.1222447880237824</v>
      </c>
      <c r="R219" s="5">
        <f t="shared" si="287"/>
        <v>2.1405626357755263E-2</v>
      </c>
      <c r="S219" s="5">
        <f t="shared" si="288"/>
        <v>1.1080614272578152E-2</v>
      </c>
      <c r="T219" s="5">
        <f t="shared" si="289"/>
        <v>5.2048964311014183E-2</v>
      </c>
      <c r="U219" s="5">
        <f t="shared" si="290"/>
        <v>2.1780151006511324E-2</v>
      </c>
      <c r="V219" s="5">
        <f t="shared" si="291"/>
        <v>5.3337912420449083E-4</v>
      </c>
      <c r="W219" s="5">
        <f t="shared" si="292"/>
        <v>4.1461216760148974E-2</v>
      </c>
      <c r="X219" s="5">
        <f t="shared" si="293"/>
        <v>1.7653213902423234E-2</v>
      </c>
      <c r="Y219" s="5">
        <f t="shared" si="294"/>
        <v>3.7581622711111832E-3</v>
      </c>
      <c r="Z219" s="5">
        <f t="shared" si="295"/>
        <v>3.0380045927001146E-3</v>
      </c>
      <c r="AA219" s="5">
        <f t="shared" si="296"/>
        <v>3.0911591971944643E-3</v>
      </c>
      <c r="AB219" s="5">
        <f t="shared" si="297"/>
        <v>1.5726219119878624E-3</v>
      </c>
      <c r="AC219" s="5">
        <f t="shared" si="298"/>
        <v>1.4442112302219199E-5</v>
      </c>
      <c r="AD219" s="5">
        <f t="shared" si="299"/>
        <v>1.0546661270934664E-2</v>
      </c>
      <c r="AE219" s="5">
        <f t="shared" si="300"/>
        <v>4.4905210681410682E-3</v>
      </c>
      <c r="AF219" s="5">
        <f t="shared" si="301"/>
        <v>9.5597928791884678E-4</v>
      </c>
      <c r="AG219" s="5">
        <f t="shared" si="302"/>
        <v>1.3567785490992766E-4</v>
      </c>
      <c r="AH219" s="5">
        <f t="shared" si="303"/>
        <v>3.2337777990048666E-4</v>
      </c>
      <c r="AI219" s="5">
        <f t="shared" si="304"/>
        <v>3.2903577595295281E-4</v>
      </c>
      <c r="AJ219" s="5">
        <f t="shared" si="305"/>
        <v>1.6739638371300291E-4</v>
      </c>
      <c r="AK219" s="5">
        <f t="shared" si="306"/>
        <v>5.6775081066357096E-5</v>
      </c>
      <c r="AL219" s="5">
        <f t="shared" si="307"/>
        <v>2.5026804181553541E-7</v>
      </c>
      <c r="AM219" s="5">
        <f t="shared" si="308"/>
        <v>2.1462382950757095E-3</v>
      </c>
      <c r="AN219" s="5">
        <f t="shared" si="309"/>
        <v>9.1381794045562693E-4</v>
      </c>
      <c r="AO219" s="5">
        <f t="shared" si="310"/>
        <v>1.9454112579542492E-4</v>
      </c>
      <c r="AP219" s="5">
        <f t="shared" si="311"/>
        <v>2.761034990323589E-5</v>
      </c>
      <c r="AQ219" s="5">
        <f t="shared" si="312"/>
        <v>2.9389598934241605E-6</v>
      </c>
      <c r="AR219" s="5">
        <f t="shared" si="313"/>
        <v>2.753733520604725E-5</v>
      </c>
      <c r="AS219" s="5">
        <f t="shared" si="314"/>
        <v>2.8019143615824813E-5</v>
      </c>
      <c r="AT219" s="5">
        <f t="shared" si="315"/>
        <v>1.4254691005682583E-5</v>
      </c>
      <c r="AU219" s="5">
        <f t="shared" si="316"/>
        <v>4.8346996480583759E-6</v>
      </c>
      <c r="AV219" s="5">
        <f t="shared" si="317"/>
        <v>1.2298225551303264E-6</v>
      </c>
      <c r="AW219" s="5">
        <f t="shared" si="318"/>
        <v>3.0117407229464956E-9</v>
      </c>
      <c r="AX219" s="5">
        <f t="shared" si="319"/>
        <v>3.6396501073630481E-4</v>
      </c>
      <c r="AY219" s="5">
        <f t="shared" si="320"/>
        <v>1.5496776721954245E-4</v>
      </c>
      <c r="AZ219" s="5">
        <f t="shared" si="321"/>
        <v>3.2990820777562792E-5</v>
      </c>
      <c r="BA219" s="5">
        <f t="shared" si="322"/>
        <v>4.6822393030732376E-6</v>
      </c>
      <c r="BB219" s="5">
        <f t="shared" si="323"/>
        <v>4.9839692620243763E-7</v>
      </c>
      <c r="BC219" s="5">
        <f t="shared" si="324"/>
        <v>4.2441144925676643E-8</v>
      </c>
      <c r="BD219" s="5">
        <f t="shared" si="325"/>
        <v>1.9541252712837479E-6</v>
      </c>
      <c r="BE219" s="5">
        <f t="shared" si="326"/>
        <v>1.9883157251682113E-6</v>
      </c>
      <c r="BF219" s="5">
        <f t="shared" si="327"/>
        <v>1.0115521970487678E-6</v>
      </c>
      <c r="BG219" s="5">
        <f t="shared" si="328"/>
        <v>3.4308362412869939E-7</v>
      </c>
      <c r="BH219" s="5">
        <f t="shared" si="329"/>
        <v>8.7271601125993051E-8</v>
      </c>
      <c r="BI219" s="5">
        <f t="shared" si="330"/>
        <v>1.7759710641828487E-8</v>
      </c>
      <c r="BJ219" s="8">
        <f t="shared" si="331"/>
        <v>0.49742288804154061</v>
      </c>
      <c r="BK219" s="8">
        <f t="shared" si="332"/>
        <v>0.35024508418251277</v>
      </c>
      <c r="BL219" s="8">
        <f t="shared" si="333"/>
        <v>0.14935606010995608</v>
      </c>
      <c r="BM219" s="8">
        <f t="shared" si="334"/>
        <v>0.17696117839188727</v>
      </c>
      <c r="BN219" s="8">
        <f t="shared" si="335"/>
        <v>0.82294589377934335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1.33793103448276</v>
      </c>
      <c r="F220">
        <f>VLOOKUP(B220,home!$B$2:$E$405,3,FALSE)</f>
        <v>1.23</v>
      </c>
      <c r="G220">
        <f>VLOOKUP(C220,away!$B$2:$E$405,4,FALSE)</f>
        <v>1.44</v>
      </c>
      <c r="H220">
        <f>VLOOKUP(A220,away!$A$2:$E$405,3,FALSE)</f>
        <v>1.1275862068965501</v>
      </c>
      <c r="I220">
        <f>VLOOKUP(C220,away!$B$2:$E$405,3,FALSE)</f>
        <v>0.64</v>
      </c>
      <c r="J220">
        <f>VLOOKUP(B220,home!$B$2:$E$405,4,FALSE)</f>
        <v>0.82</v>
      </c>
      <c r="K220" s="3">
        <f t="shared" si="280"/>
        <v>2.3697434482758641</v>
      </c>
      <c r="L220" s="3">
        <f t="shared" si="281"/>
        <v>0.59175724137930941</v>
      </c>
      <c r="M220" s="5">
        <f t="shared" si="282"/>
        <v>5.1741211380504935E-2</v>
      </c>
      <c r="N220" s="5">
        <f t="shared" si="283"/>
        <v>0.12261339667480814</v>
      </c>
      <c r="O220" s="5">
        <f t="shared" si="284"/>
        <v>3.0618236512151328E-2</v>
      </c>
      <c r="P220" s="5">
        <f t="shared" si="285"/>
        <v>7.2557365372431445E-2</v>
      </c>
      <c r="Q220" s="5">
        <f t="shared" si="286"/>
        <v>0.14528114672048814</v>
      </c>
      <c r="R220" s="5">
        <f t="shared" si="287"/>
        <v>9.0592815871649579E-3</v>
      </c>
      <c r="S220" s="5">
        <f t="shared" si="288"/>
        <v>2.5437031378492722E-2</v>
      </c>
      <c r="T220" s="5">
        <f t="shared" si="289"/>
        <v>8.5971170607738762E-2</v>
      </c>
      <c r="U220" s="5">
        <f t="shared" si="290"/>
        <v>2.1468173187270328E-2</v>
      </c>
      <c r="V220" s="5">
        <f t="shared" si="291"/>
        <v>3.963408428806354E-3</v>
      </c>
      <c r="W220" s="5">
        <f t="shared" si="292"/>
        <v>0.11475968186629376</v>
      </c>
      <c r="X220" s="5">
        <f t="shared" si="293"/>
        <v>6.7909872762765139E-2</v>
      </c>
      <c r="Y220" s="5">
        <f t="shared" si="294"/>
        <v>2.0093079484256898E-2</v>
      </c>
      <c r="Z220" s="5">
        <f t="shared" si="295"/>
        <v>1.7869651602997027E-3</v>
      </c>
      <c r="AA220" s="5">
        <f t="shared" si="296"/>
        <v>4.2346489809174494E-3</v>
      </c>
      <c r="AB220" s="5">
        <f t="shared" si="297"/>
        <v>5.0175158391385965E-3</v>
      </c>
      <c r="AC220" s="5">
        <f t="shared" si="298"/>
        <v>3.4737115953646462E-4</v>
      </c>
      <c r="AD220" s="5">
        <f t="shared" si="299"/>
        <v>6.7987751057218049E-2</v>
      </c>
      <c r="AE220" s="5">
        <f t="shared" si="300"/>
        <v>4.0232244013202571E-2</v>
      </c>
      <c r="AF220" s="5">
        <f t="shared" si="301"/>
        <v>1.1903860865875995E-2</v>
      </c>
      <c r="AG220" s="5">
        <f t="shared" si="302"/>
        <v>2.348065289251299E-3</v>
      </c>
      <c r="AH220" s="5">
        <f t="shared" si="303"/>
        <v>2.6436239342497177E-4</v>
      </c>
      <c r="AI220" s="5">
        <f t="shared" si="304"/>
        <v>6.2647104978935317E-4</v>
      </c>
      <c r="AJ220" s="5">
        <f t="shared" si="305"/>
        <v>7.4228783288641143E-4</v>
      </c>
      <c r="AK220" s="5">
        <f t="shared" si="306"/>
        <v>5.8634390957248755E-4</v>
      </c>
      <c r="AL220" s="5">
        <f t="shared" si="307"/>
        <v>1.9484921570142398E-5</v>
      </c>
      <c r="AM220" s="5">
        <f t="shared" si="308"/>
        <v>3.2222705526170584E-2</v>
      </c>
      <c r="AN220" s="5">
        <f t="shared" si="309"/>
        <v>1.9068019331944533E-2</v>
      </c>
      <c r="AO220" s="5">
        <f t="shared" si="310"/>
        <v>5.6418192592194187E-3</v>
      </c>
      <c r="AP220" s="5">
        <f t="shared" si="311"/>
        <v>1.1128624670654476E-3</v>
      </c>
      <c r="AQ220" s="5">
        <f t="shared" si="312"/>
        <v>1.6463610588630541E-4</v>
      </c>
      <c r="AR220" s="5">
        <f t="shared" si="313"/>
        <v>3.1287672131518601E-5</v>
      </c>
      <c r="AS220" s="5">
        <f t="shared" si="314"/>
        <v>7.4143756045469541E-5</v>
      </c>
      <c r="AT220" s="5">
        <f t="shared" si="315"/>
        <v>8.7850840059657735E-5</v>
      </c>
      <c r="AU220" s="5">
        <f t="shared" si="316"/>
        <v>6.9394650885634907E-5</v>
      </c>
      <c r="AV220" s="5">
        <f t="shared" si="317"/>
        <v>4.1111879820406064E-5</v>
      </c>
      <c r="AW220" s="5">
        <f t="shared" si="318"/>
        <v>7.5899877266170653E-7</v>
      </c>
      <c r="AX220" s="5">
        <f t="shared" si="319"/>
        <v>1.2726590884394217E-2</v>
      </c>
      <c r="AY220" s="5">
        <f t="shared" si="320"/>
        <v>7.5310523139121861E-3</v>
      </c>
      <c r="AZ220" s="5">
        <f t="shared" si="321"/>
        <v>2.2282773709819698E-3</v>
      </c>
      <c r="BA220" s="5">
        <f t="shared" si="322"/>
        <v>4.3953309002674358E-4</v>
      </c>
      <c r="BB220" s="5">
        <f t="shared" si="323"/>
        <v>6.5024222212287341E-5</v>
      </c>
      <c r="BC220" s="5">
        <f t="shared" si="324"/>
        <v>7.6957108718356751E-6</v>
      </c>
      <c r="BD220" s="5">
        <f t="shared" si="325"/>
        <v>3.0857844249546243E-6</v>
      </c>
      <c r="BE220" s="5">
        <f t="shared" si="326"/>
        <v>7.3125174238279248E-6</v>
      </c>
      <c r="BF220" s="5">
        <f t="shared" si="327"/>
        <v>8.6643951277596643E-6</v>
      </c>
      <c r="BG220" s="5">
        <f t="shared" si="328"/>
        <v>6.8441311957605933E-6</v>
      </c>
      <c r="BH220" s="5">
        <f t="shared" si="329"/>
        <v>4.0547087650735316E-6</v>
      </c>
      <c r="BI220" s="5">
        <f t="shared" si="330"/>
        <v>1.9217239061399445E-6</v>
      </c>
      <c r="BJ220" s="8">
        <f t="shared" si="331"/>
        <v>0.76030848562458431</v>
      </c>
      <c r="BK220" s="8">
        <f t="shared" si="332"/>
        <v>0.16159692495525424</v>
      </c>
      <c r="BL220" s="8">
        <f t="shared" si="333"/>
        <v>7.2952993352102105E-2</v>
      </c>
      <c r="BM220" s="8">
        <f t="shared" si="334"/>
        <v>0.55724443752955211</v>
      </c>
      <c r="BN220" s="8">
        <f t="shared" si="335"/>
        <v>0.43187063824754895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1.33793103448276</v>
      </c>
      <c r="F221">
        <f>VLOOKUP(B221,home!$B$2:$E$405,3,FALSE)</f>
        <v>0.43</v>
      </c>
      <c r="G221">
        <f>VLOOKUP(C221,away!$B$2:$E$405,4,FALSE)</f>
        <v>1.07</v>
      </c>
      <c r="H221">
        <f>VLOOKUP(A221,away!$A$2:$E$405,3,FALSE)</f>
        <v>1.1275862068965501</v>
      </c>
      <c r="I221">
        <f>VLOOKUP(C221,away!$B$2:$E$405,3,FALSE)</f>
        <v>0.8</v>
      </c>
      <c r="J221">
        <f>VLOOKUP(B221,home!$B$2:$E$405,4,FALSE)</f>
        <v>1.08</v>
      </c>
      <c r="K221" s="3">
        <f t="shared" si="280"/>
        <v>0.61558206896551793</v>
      </c>
      <c r="L221" s="3">
        <f t="shared" si="281"/>
        <v>0.97423448275861946</v>
      </c>
      <c r="M221" s="5">
        <f t="shared" si="282"/>
        <v>0.20396302496768196</v>
      </c>
      <c r="N221" s="5">
        <f t="shared" si="283"/>
        <v>0.12555598090207126</v>
      </c>
      <c r="O221" s="5">
        <f t="shared" si="284"/>
        <v>0.19870781213127303</v>
      </c>
      <c r="P221" s="5">
        <f t="shared" si="285"/>
        <v>0.12232096611138051</v>
      </c>
      <c r="Q221" s="5">
        <f t="shared" si="286"/>
        <v>3.8645005247346036E-2</v>
      </c>
      <c r="R221" s="5">
        <f t="shared" si="287"/>
        <v>9.6794001285903847E-2</v>
      </c>
      <c r="S221" s="5">
        <f t="shared" si="288"/>
        <v>1.8339621547572526E-2</v>
      </c>
      <c r="T221" s="5">
        <f t="shared" si="289"/>
        <v>3.7649296698352298E-2</v>
      </c>
      <c r="U221" s="5">
        <f t="shared" si="290"/>
        <v>5.9584651575027694E-2</v>
      </c>
      <c r="V221" s="5">
        <f t="shared" si="291"/>
        <v>1.2220734758565061E-3</v>
      </c>
      <c r="W221" s="5">
        <f t="shared" si="292"/>
        <v>7.9297240951148543E-3</v>
      </c>
      <c r="X221" s="5">
        <f t="shared" si="293"/>
        <v>7.725410652222783E-3</v>
      </c>
      <c r="Y221" s="5">
        <f t="shared" si="294"/>
        <v>3.7631807254330956E-3</v>
      </c>
      <c r="Z221" s="5">
        <f t="shared" si="295"/>
        <v>3.1433351258969892E-2</v>
      </c>
      <c r="AA221" s="5">
        <f t="shared" si="296"/>
        <v>1.9349807402516555E-2</v>
      </c>
      <c r="AB221" s="5">
        <f t="shared" si="297"/>
        <v>5.9556972374627164E-3</v>
      </c>
      <c r="AC221" s="5">
        <f t="shared" si="298"/>
        <v>4.5806466714232462E-5</v>
      </c>
      <c r="AD221" s="5">
        <f t="shared" si="299"/>
        <v>1.2203489911991304E-3</v>
      </c>
      <c r="AE221" s="5">
        <f t="shared" si="300"/>
        <v>1.188906068225888E-3</v>
      </c>
      <c r="AF221" s="5">
        <f t="shared" si="301"/>
        <v>5.7913664421331589E-4</v>
      </c>
      <c r="AG221" s="5">
        <f t="shared" si="302"/>
        <v>1.8807162967390747E-4</v>
      </c>
      <c r="AH221" s="5">
        <f t="shared" si="303"/>
        <v>7.655863676288132E-3</v>
      </c>
      <c r="AI221" s="5">
        <f t="shared" si="304"/>
        <v>4.7128124015674046E-3</v>
      </c>
      <c r="AJ221" s="5">
        <f t="shared" si="305"/>
        <v>1.4505614044016068E-3</v>
      </c>
      <c r="AK221" s="5">
        <f t="shared" si="306"/>
        <v>2.9764653016102282E-4</v>
      </c>
      <c r="AL221" s="5">
        <f t="shared" si="307"/>
        <v>1.0988445113562176E-6</v>
      </c>
      <c r="AM221" s="5">
        <f t="shared" si="308"/>
        <v>1.5024499137246874E-4</v>
      </c>
      <c r="AN221" s="5">
        <f t="shared" si="309"/>
        <v>1.4637385145683035E-4</v>
      </c>
      <c r="AO221" s="5">
        <f t="shared" si="310"/>
        <v>7.1301226731716044E-5</v>
      </c>
      <c r="AP221" s="5">
        <f t="shared" si="311"/>
        <v>2.3154704581676144E-5</v>
      </c>
      <c r="AQ221" s="5">
        <f t="shared" si="312"/>
        <v>5.6395279103894723E-6</v>
      </c>
      <c r="AR221" s="5">
        <f t="shared" si="313"/>
        <v>1.4917212777478147E-3</v>
      </c>
      <c r="AS221" s="5">
        <f t="shared" si="314"/>
        <v>9.1827687047588591E-4</v>
      </c>
      <c r="AT221" s="5">
        <f t="shared" si="315"/>
        <v>2.8263738790536335E-4</v>
      </c>
      <c r="AU221" s="5">
        <f t="shared" si="316"/>
        <v>5.7995502671264398E-5</v>
      </c>
      <c r="AV221" s="5">
        <f t="shared" si="317"/>
        <v>8.9252478812680394E-6</v>
      </c>
      <c r="AW221" s="5">
        <f t="shared" si="318"/>
        <v>1.8305567646741878E-8</v>
      </c>
      <c r="AX221" s="5">
        <f t="shared" si="319"/>
        <v>1.5414687106795104E-5</v>
      </c>
      <c r="AY221" s="5">
        <f t="shared" si="320"/>
        <v>1.5017519720374491E-5</v>
      </c>
      <c r="AZ221" s="5">
        <f t="shared" si="321"/>
        <v>7.3152927785482039E-6</v>
      </c>
      <c r="BA221" s="5">
        <f t="shared" si="322"/>
        <v>2.3756034921122578E-6</v>
      </c>
      <c r="BB221" s="5">
        <f t="shared" si="323"/>
        <v>5.7859870984438876E-7</v>
      </c>
      <c r="BC221" s="5">
        <f t="shared" si="324"/>
        <v>1.1273816296201057E-7</v>
      </c>
      <c r="BD221" s="5">
        <f t="shared" si="325"/>
        <v>2.4221438457444478E-4</v>
      </c>
      <c r="BE221" s="5">
        <f t="shared" si="326"/>
        <v>1.4910283198954637E-4</v>
      </c>
      <c r="BF221" s="5">
        <f t="shared" si="327"/>
        <v>4.5892514902371473E-5</v>
      </c>
      <c r="BG221" s="5">
        <f t="shared" si="328"/>
        <v>9.4168697578775641E-6</v>
      </c>
      <c r="BH221" s="5">
        <f t="shared" si="329"/>
        <v>1.4492140421832716E-6</v>
      </c>
      <c r="BI221" s="5">
        <f t="shared" si="330"/>
        <v>1.7842203569221203E-7</v>
      </c>
      <c r="BJ221" s="8">
        <f t="shared" si="331"/>
        <v>0.22488259039587635</v>
      </c>
      <c r="BK221" s="8">
        <f t="shared" si="332"/>
        <v>0.34590760893343753</v>
      </c>
      <c r="BL221" s="8">
        <f t="shared" si="333"/>
        <v>0.39771666416858564</v>
      </c>
      <c r="BM221" s="8">
        <f t="shared" si="334"/>
        <v>0.21393842489706008</v>
      </c>
      <c r="BN221" s="8">
        <f t="shared" si="335"/>
        <v>0.7859867906456568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1.33793103448276</v>
      </c>
      <c r="F222">
        <f>VLOOKUP(B222,home!$B$2:$E$405,3,FALSE)</f>
        <v>1.33</v>
      </c>
      <c r="G222">
        <f>VLOOKUP(C222,away!$B$2:$E$405,4,FALSE)</f>
        <v>0.53</v>
      </c>
      <c r="H222">
        <f>VLOOKUP(A222,away!$A$2:$E$405,3,FALSE)</f>
        <v>1.1275862068965501</v>
      </c>
      <c r="I222">
        <f>VLOOKUP(C222,away!$B$2:$E$405,3,FALSE)</f>
        <v>1.66</v>
      </c>
      <c r="J222">
        <f>VLOOKUP(B222,home!$B$2:$E$405,4,FALSE)</f>
        <v>0.56999999999999995</v>
      </c>
      <c r="K222" s="3">
        <f t="shared" si="280"/>
        <v>0.94310758620689761</v>
      </c>
      <c r="L222" s="3">
        <f t="shared" si="281"/>
        <v>1.0669220689655157</v>
      </c>
      <c r="M222" s="5">
        <f t="shared" si="282"/>
        <v>0.13398470127047243</v>
      </c>
      <c r="N222" s="5">
        <f t="shared" si="283"/>
        <v>0.1263619882038475</v>
      </c>
      <c r="O222" s="5">
        <f t="shared" si="284"/>
        <v>0.14295123468921903</v>
      </c>
      <c r="P222" s="5">
        <f t="shared" si="285"/>
        <v>0.13481839389304506</v>
      </c>
      <c r="Q222" s="5">
        <f t="shared" si="286"/>
        <v>5.958647484161754E-2</v>
      </c>
      <c r="R222" s="5">
        <f t="shared" si="287"/>
        <v>7.6258913537898265E-2</v>
      </c>
      <c r="S222" s="5">
        <f t="shared" si="288"/>
        <v>3.3914318499708211E-2</v>
      </c>
      <c r="T222" s="5">
        <f t="shared" si="289"/>
        <v>6.3574125020380234E-2</v>
      </c>
      <c r="U222" s="5">
        <f t="shared" si="290"/>
        <v>7.192035987348773E-2</v>
      </c>
      <c r="V222" s="5">
        <f t="shared" si="291"/>
        <v>3.791704829608273E-3</v>
      </c>
      <c r="W222" s="5">
        <f t="shared" si="292"/>
        <v>1.8732152152818652E-2</v>
      </c>
      <c r="X222" s="5">
        <f t="shared" si="293"/>
        <v>1.9985746531062117E-2</v>
      </c>
      <c r="Y222" s="5">
        <f t="shared" si="294"/>
        <v>1.0661617019370585E-2</v>
      </c>
      <c r="Z222" s="5">
        <f t="shared" si="295"/>
        <v>2.7120772602972267E-2</v>
      </c>
      <c r="AA222" s="5">
        <f t="shared" si="296"/>
        <v>2.5577806385655332E-2</v>
      </c>
      <c r="AB222" s="5">
        <f t="shared" si="297"/>
        <v>1.2061311620421384E-2</v>
      </c>
      <c r="AC222" s="5">
        <f t="shared" si="298"/>
        <v>2.384561214811553E-4</v>
      </c>
      <c r="AD222" s="5">
        <f t="shared" si="299"/>
        <v>4.4166087003262838E-3</v>
      </c>
      <c r="AE222" s="5">
        <f t="shared" si="300"/>
        <v>4.7121772923632158E-3</v>
      </c>
      <c r="AF222" s="5">
        <f t="shared" si="301"/>
        <v>2.5137629730502421E-3</v>
      </c>
      <c r="AG222" s="5">
        <f t="shared" si="302"/>
        <v>8.9399639736522339E-4</v>
      </c>
      <c r="AH222" s="5">
        <f t="shared" si="303"/>
        <v>7.2339377043766093E-3</v>
      </c>
      <c r="AI222" s="5">
        <f t="shared" si="304"/>
        <v>6.8223815271456897E-3</v>
      </c>
      <c r="AJ222" s="5">
        <f t="shared" si="305"/>
        <v>3.2171198871244495E-3</v>
      </c>
      <c r="AK222" s="5">
        <f t="shared" si="306"/>
        <v>1.011363390428049E-3</v>
      </c>
      <c r="AL222" s="5">
        <f t="shared" si="307"/>
        <v>9.5975946528871542E-6</v>
      </c>
      <c r="AM222" s="5">
        <f t="shared" si="308"/>
        <v>8.3306743411702125E-4</v>
      </c>
      <c r="AN222" s="5">
        <f t="shared" si="309"/>
        <v>8.8881803039592578E-4</v>
      </c>
      <c r="AO222" s="5">
        <f t="shared" si="310"/>
        <v>4.7414978596193783E-4</v>
      </c>
      <c r="AP222" s="5">
        <f t="shared" si="311"/>
        <v>1.6862695687935573E-4</v>
      </c>
      <c r="AQ222" s="5">
        <f t="shared" si="312"/>
        <v>4.4977955429270245E-5</v>
      </c>
      <c r="AR222" s="5">
        <f t="shared" si="313"/>
        <v>1.5436095564642296E-3</v>
      </c>
      <c r="AS222" s="5">
        <f t="shared" si="314"/>
        <v>1.4557898828428792E-3</v>
      </c>
      <c r="AT222" s="5">
        <f t="shared" si="315"/>
        <v>6.8648324121618493E-4</v>
      </c>
      <c r="AU222" s="5">
        <f t="shared" si="316"/>
        <v>2.1580918419829458E-4</v>
      </c>
      <c r="AV222" s="5">
        <f t="shared" si="317"/>
        <v>5.0882819697633329E-5</v>
      </c>
      <c r="AW222" s="5">
        <f t="shared" si="318"/>
        <v>2.6825871496052487E-7</v>
      </c>
      <c r="AX222" s="5">
        <f t="shared" si="319"/>
        <v>1.3094536948961288E-4</v>
      </c>
      <c r="AY222" s="5">
        <f t="shared" si="320"/>
        <v>1.3970850453731169E-4</v>
      </c>
      <c r="AZ222" s="5">
        <f t="shared" si="321"/>
        <v>7.4529043356513357E-5</v>
      </c>
      <c r="BA222" s="5">
        <f t="shared" si="322"/>
        <v>2.6505560378650619E-5</v>
      </c>
      <c r="BB222" s="5">
        <f t="shared" si="323"/>
        <v>7.0698418295700774E-6</v>
      </c>
      <c r="BC222" s="5">
        <f t="shared" si="324"/>
        <v>1.5085940544127711E-6</v>
      </c>
      <c r="BD222" s="5">
        <f t="shared" si="325"/>
        <v>2.7448518360962624E-4</v>
      </c>
      <c r="BE222" s="5">
        <f t="shared" si="326"/>
        <v>2.5886905896363167E-4</v>
      </c>
      <c r="BF222" s="5">
        <f t="shared" si="327"/>
        <v>1.2207068667142084E-4</v>
      </c>
      <c r="BG222" s="5">
        <f t="shared" si="328"/>
        <v>3.8375263551100747E-5</v>
      </c>
      <c r="BH222" s="5">
        <f t="shared" si="329"/>
        <v>9.0480005444330395E-6</v>
      </c>
      <c r="BI222" s="5">
        <f t="shared" si="330"/>
        <v>1.7066475906917883E-6</v>
      </c>
      <c r="BJ222" s="8">
        <f t="shared" si="331"/>
        <v>0.31422855620863116</v>
      </c>
      <c r="BK222" s="8">
        <f t="shared" si="332"/>
        <v>0.3068968807135054</v>
      </c>
      <c r="BL222" s="8">
        <f t="shared" si="333"/>
        <v>0.35171155814110666</v>
      </c>
      <c r="BM222" s="8">
        <f t="shared" si="334"/>
        <v>0.3258566209842933</v>
      </c>
      <c r="BN222" s="8">
        <f t="shared" si="335"/>
        <v>0.67396170643609976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1.1828254847645401</v>
      </c>
      <c r="F223">
        <f>VLOOKUP(B223,home!$B$2:$E$405,3,FALSE)</f>
        <v>1.1599999999999999</v>
      </c>
      <c r="G223">
        <f>VLOOKUP(C223,away!$B$2:$E$405,4,FALSE)</f>
        <v>1.1599999999999999</v>
      </c>
      <c r="H223">
        <f>VLOOKUP(A223,away!$A$2:$E$405,3,FALSE)</f>
        <v>0.86980609418282495</v>
      </c>
      <c r="I223">
        <f>VLOOKUP(C223,away!$B$2:$E$405,3,FALSE)</f>
        <v>1.06</v>
      </c>
      <c r="J223">
        <f>VLOOKUP(B223,home!$B$2:$E$405,4,FALSE)</f>
        <v>1.22</v>
      </c>
      <c r="K223" s="3">
        <f t="shared" si="280"/>
        <v>1.591609972299165</v>
      </c>
      <c r="L223" s="3">
        <f t="shared" si="281"/>
        <v>1.1248332409972293</v>
      </c>
      <c r="M223" s="5">
        <f t="shared" si="282"/>
        <v>6.6109474053426459E-2</v>
      </c>
      <c r="N223" s="5">
        <f t="shared" si="283"/>
        <v>0.10522049816688643</v>
      </c>
      <c r="O223" s="5">
        <f t="shared" si="284"/>
        <v>7.4362133960137924E-2</v>
      </c>
      <c r="P223" s="5">
        <f t="shared" si="285"/>
        <v>0.1183555139724019</v>
      </c>
      <c r="Q223" s="5">
        <f t="shared" si="286"/>
        <v>8.3734997086351251E-2</v>
      </c>
      <c r="R223" s="5">
        <f t="shared" si="287"/>
        <v>4.1822500074926036E-2</v>
      </c>
      <c r="S223" s="5">
        <f t="shared" si="288"/>
        <v>5.2972844997794193E-2</v>
      </c>
      <c r="T223" s="5">
        <f t="shared" si="289"/>
        <v>9.4187908157534042E-2</v>
      </c>
      <c r="U223" s="5">
        <f t="shared" si="290"/>
        <v>6.6565108185734842E-2</v>
      </c>
      <c r="V223" s="5">
        <f t="shared" si="291"/>
        <v>1.0537451344597668E-2</v>
      </c>
      <c r="W223" s="5">
        <f t="shared" si="292"/>
        <v>4.4424485464359391E-2</v>
      </c>
      <c r="X223" s="5">
        <f t="shared" si="293"/>
        <v>4.9970137964509685E-2</v>
      </c>
      <c r="Y223" s="5">
        <f t="shared" si="294"/>
        <v>2.810403611984906E-2</v>
      </c>
      <c r="Z223" s="5">
        <f t="shared" si="295"/>
        <v>1.5681112768628633E-2</v>
      </c>
      <c r="AA223" s="5">
        <f t="shared" si="296"/>
        <v>2.4958215459297099E-2</v>
      </c>
      <c r="AB223" s="5">
        <f t="shared" si="297"/>
        <v>1.9861872307904229E-2</v>
      </c>
      <c r="AC223" s="5">
        <f t="shared" si="298"/>
        <v>1.1790721826431564E-3</v>
      </c>
      <c r="AD223" s="5">
        <f t="shared" si="299"/>
        <v>1.7676613519833427E-2</v>
      </c>
      <c r="AE223" s="5">
        <f t="shared" si="300"/>
        <v>1.9883242475369677E-2</v>
      </c>
      <c r="AF223" s="5">
        <f t="shared" si="301"/>
        <v>1.1182666037551922E-2</v>
      </c>
      <c r="AG223" s="5">
        <f t="shared" si="302"/>
        <v>4.1928781606697229E-3</v>
      </c>
      <c r="AH223" s="5">
        <f t="shared" si="303"/>
        <v>4.4096592244948956E-3</v>
      </c>
      <c r="AI223" s="5">
        <f t="shared" si="304"/>
        <v>7.0184575961470767E-3</v>
      </c>
      <c r="AJ223" s="5">
        <f t="shared" si="305"/>
        <v>5.5853235500932588E-3</v>
      </c>
      <c r="AK223" s="5">
        <f t="shared" si="306"/>
        <v>2.9632188869486015E-3</v>
      </c>
      <c r="AL223" s="5">
        <f t="shared" si="307"/>
        <v>8.4435519226497247E-5</v>
      </c>
      <c r="AM223" s="5">
        <f t="shared" si="308"/>
        <v>5.6268548709290274E-3</v>
      </c>
      <c r="AN223" s="5">
        <f t="shared" si="309"/>
        <v>6.3292734010881452E-3</v>
      </c>
      <c r="AO223" s="5">
        <f t="shared" si="310"/>
        <v>3.5596885564517671E-3</v>
      </c>
      <c r="AP223" s="5">
        <f t="shared" si="311"/>
        <v>1.3346853386314629E-3</v>
      </c>
      <c r="AQ223" s="5">
        <f t="shared" si="312"/>
        <v>3.7532460879107822E-4</v>
      </c>
      <c r="AR223" s="5">
        <f t="shared" si="313"/>
        <v>9.920262554363856E-4</v>
      </c>
      <c r="AS223" s="5">
        <f t="shared" si="314"/>
        <v>1.5789188809351498E-3</v>
      </c>
      <c r="AT223" s="5">
        <f t="shared" si="315"/>
        <v>1.2565115181739116E-3</v>
      </c>
      <c r="AU223" s="5">
        <f t="shared" si="316"/>
        <v>6.6662542087812045E-4</v>
      </c>
      <c r="AV223" s="5">
        <f t="shared" si="317"/>
        <v>2.6525191691443607E-4</v>
      </c>
      <c r="AW223" s="5">
        <f t="shared" si="318"/>
        <v>4.1990154372589498E-6</v>
      </c>
      <c r="AX223" s="5">
        <f t="shared" si="319"/>
        <v>1.4926263875417957E-3</v>
      </c>
      <c r="AY223" s="5">
        <f t="shared" si="320"/>
        <v>1.6789557770966247E-3</v>
      </c>
      <c r="AZ223" s="5">
        <f t="shared" si="321"/>
        <v>9.4427263412130897E-4</v>
      </c>
      <c r="BA223" s="5">
        <f t="shared" si="322"/>
        <v>3.5404974914122084E-4</v>
      </c>
      <c r="BB223" s="5">
        <f t="shared" si="323"/>
        <v>9.9561731700193861E-5</v>
      </c>
      <c r="BC223" s="5">
        <f t="shared" si="324"/>
        <v>2.2398069069525156E-5</v>
      </c>
      <c r="BD223" s="5">
        <f t="shared" si="325"/>
        <v>1.8597735134280856E-4</v>
      </c>
      <c r="BE223" s="5">
        <f t="shared" si="326"/>
        <v>2.9600340701899959E-4</v>
      </c>
      <c r="BF223" s="5">
        <f t="shared" si="327"/>
        <v>2.3556098722298427E-4</v>
      </c>
      <c r="BG223" s="5">
        <f t="shared" si="328"/>
        <v>1.2497373878291265E-4</v>
      </c>
      <c r="BH223" s="5">
        <f t="shared" si="329"/>
        <v>4.9727362230598666E-5</v>
      </c>
      <c r="BI223" s="5">
        <f t="shared" si="330"/>
        <v>1.5829313124470743E-5</v>
      </c>
      <c r="BJ223" s="8">
        <f t="shared" si="331"/>
        <v>0.48039515427747664</v>
      </c>
      <c r="BK223" s="8">
        <f t="shared" si="332"/>
        <v>0.25091774784718651</v>
      </c>
      <c r="BL223" s="8">
        <f t="shared" si="333"/>
        <v>0.2532138953977448</v>
      </c>
      <c r="BM223" s="8">
        <f t="shared" si="334"/>
        <v>0.5089280362152474</v>
      </c>
      <c r="BN223" s="8">
        <f t="shared" si="335"/>
        <v>0.48960511731412998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1.1828254847645401</v>
      </c>
      <c r="F224">
        <f>VLOOKUP(B224,home!$B$2:$E$405,3,FALSE)</f>
        <v>1.1599999999999999</v>
      </c>
      <c r="G224">
        <f>VLOOKUP(C224,away!$B$2:$E$405,4,FALSE)</f>
        <v>1.32</v>
      </c>
      <c r="H224">
        <f>VLOOKUP(A224,away!$A$2:$E$405,3,FALSE)</f>
        <v>0.86980609418282495</v>
      </c>
      <c r="I224">
        <f>VLOOKUP(C224,away!$B$2:$E$405,3,FALSE)</f>
        <v>0.57999999999999996</v>
      </c>
      <c r="J224">
        <f>VLOOKUP(B224,home!$B$2:$E$405,4,FALSE)</f>
        <v>1.37</v>
      </c>
      <c r="K224" s="3">
        <f t="shared" si="280"/>
        <v>1.8111423822714636</v>
      </c>
      <c r="L224" s="3">
        <f t="shared" si="281"/>
        <v>0.69114792243767276</v>
      </c>
      <c r="M224" s="5">
        <f t="shared" si="282"/>
        <v>8.1897214088988576E-2</v>
      </c>
      <c r="N224" s="5">
        <f t="shared" si="283"/>
        <v>0.14832751542652683</v>
      </c>
      <c r="O224" s="5">
        <f t="shared" si="284"/>
        <v>5.6603089371037751E-2</v>
      </c>
      <c r="P224" s="5">
        <f t="shared" si="285"/>
        <v>0.10251625412738587</v>
      </c>
      <c r="Q224" s="5">
        <f t="shared" si="286"/>
        <v>0.1343211248230036</v>
      </c>
      <c r="R224" s="5">
        <f t="shared" si="287"/>
        <v>1.9560553811173328E-2</v>
      </c>
      <c r="S224" s="5">
        <f t="shared" si="288"/>
        <v>3.2081623524126142E-2</v>
      </c>
      <c r="T224" s="5">
        <f t="shared" si="289"/>
        <v>9.2835766360910232E-2</v>
      </c>
      <c r="U224" s="5">
        <f t="shared" si="290"/>
        <v>3.5426948028117612E-2</v>
      </c>
      <c r="V224" s="5">
        <f t="shared" si="291"/>
        <v>4.4620807877607397E-3</v>
      </c>
      <c r="W224" s="5">
        <f t="shared" si="292"/>
        <v>8.1091560667105766E-2</v>
      </c>
      <c r="X224" s="5">
        <f t="shared" si="293"/>
        <v>5.6046263682298647E-2</v>
      </c>
      <c r="Y224" s="5">
        <f t="shared" si="294"/>
        <v>1.9368129352207348E-2</v>
      </c>
      <c r="Z224" s="5">
        <f t="shared" si="295"/>
        <v>4.5064120427742499E-3</v>
      </c>
      <c r="AA224" s="5">
        <f t="shared" si="296"/>
        <v>8.1617538426469668E-3</v>
      </c>
      <c r="AB224" s="5">
        <f t="shared" si="297"/>
        <v>7.3910491490424522E-3</v>
      </c>
      <c r="AC224" s="5">
        <f t="shared" si="298"/>
        <v>3.490929247895124E-4</v>
      </c>
      <c r="AD224" s="5">
        <f t="shared" si="299"/>
        <v>3.671709059218322E-2</v>
      </c>
      <c r="AE224" s="5">
        <f t="shared" si="300"/>
        <v>2.5376940880743253E-2</v>
      </c>
      <c r="AF224" s="5">
        <f t="shared" si="301"/>
        <v>8.7696099837746705E-3</v>
      </c>
      <c r="AG224" s="5">
        <f t="shared" si="302"/>
        <v>2.0203659069581792E-3</v>
      </c>
      <c r="AH224" s="5">
        <f t="shared" si="303"/>
        <v>7.7864933025288262E-4</v>
      </c>
      <c r="AI224" s="5">
        <f t="shared" si="304"/>
        <v>1.4102448029482853E-3</v>
      </c>
      <c r="AJ224" s="5">
        <f t="shared" si="305"/>
        <v>1.2770770659988545E-3</v>
      </c>
      <c r="AK224" s="5">
        <f t="shared" si="306"/>
        <v>7.7098946655247214E-4</v>
      </c>
      <c r="AL224" s="5">
        <f t="shared" si="307"/>
        <v>1.7479324243145842E-5</v>
      </c>
      <c r="AM224" s="5">
        <f t="shared" si="308"/>
        <v>1.3299975785040779E-2</v>
      </c>
      <c r="AN224" s="5">
        <f t="shared" si="309"/>
        <v>9.1922506323022894E-3</v>
      </c>
      <c r="AO224" s="5">
        <f t="shared" si="310"/>
        <v>3.1766024635210555E-3</v>
      </c>
      <c r="AP224" s="5">
        <f t="shared" si="311"/>
        <v>7.318340643576569E-4</v>
      </c>
      <c r="AQ224" s="5">
        <f t="shared" si="312"/>
        <v>1.2645139828747814E-4</v>
      </c>
      <c r="AR224" s="5">
        <f t="shared" si="313"/>
        <v>1.0763237338235305E-4</v>
      </c>
      <c r="AS224" s="5">
        <f t="shared" si="314"/>
        <v>1.9493755313724654E-4</v>
      </c>
      <c r="AT224" s="5">
        <f t="shared" si="315"/>
        <v>1.7652983219158144E-4</v>
      </c>
      <c r="AU224" s="5">
        <f t="shared" si="316"/>
        <v>1.0657355360581416E-4</v>
      </c>
      <c r="AV224" s="5">
        <f t="shared" si="317"/>
        <v>4.8254969941192457E-5</v>
      </c>
      <c r="AW224" s="5">
        <f t="shared" si="318"/>
        <v>6.0777906727295193E-7</v>
      </c>
      <c r="AX224" s="5">
        <f t="shared" si="319"/>
        <v>4.0146916379119194E-3</v>
      </c>
      <c r="AY224" s="5">
        <f t="shared" si="320"/>
        <v>2.7747457847707205E-3</v>
      </c>
      <c r="AZ224" s="5">
        <f t="shared" si="321"/>
        <v>9.5887989221848664E-4</v>
      </c>
      <c r="BA224" s="5">
        <f t="shared" si="322"/>
        <v>2.2090928179135556E-4</v>
      </c>
      <c r="BB224" s="5">
        <f t="shared" si="323"/>
        <v>3.8170247789323438E-5</v>
      </c>
      <c r="BC224" s="5">
        <f t="shared" si="324"/>
        <v>5.2762574917044136E-6</v>
      </c>
      <c r="BD224" s="5">
        <f t="shared" si="325"/>
        <v>1.2398315208374861E-5</v>
      </c>
      <c r="BE224" s="5">
        <f t="shared" si="326"/>
        <v>2.2455114142648564E-5</v>
      </c>
      <c r="BF224" s="5">
        <f t="shared" si="327"/>
        <v>2.0334704461247083E-5</v>
      </c>
      <c r="BG224" s="5">
        <f t="shared" si="328"/>
        <v>1.2276348360243066E-5</v>
      </c>
      <c r="BH224" s="5">
        <f t="shared" si="329"/>
        <v>5.5585537036912516E-6</v>
      </c>
      <c r="BI224" s="5">
        <f t="shared" si="330"/>
        <v>2.0134664393774491E-6</v>
      </c>
      <c r="BJ224" s="8">
        <f t="shared" si="331"/>
        <v>0.63941415512119437</v>
      </c>
      <c r="BK224" s="8">
        <f t="shared" si="332"/>
        <v>0.22409849056206471</v>
      </c>
      <c r="BL224" s="8">
        <f t="shared" si="333"/>
        <v>0.13208931965234436</v>
      </c>
      <c r="BM224" s="8">
        <f t="shared" si="334"/>
        <v>0.45410848772455842</v>
      </c>
      <c r="BN224" s="8">
        <f t="shared" si="335"/>
        <v>0.54322575164811593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1.1828254847645401</v>
      </c>
      <c r="F225">
        <f>VLOOKUP(B225,home!$B$2:$E$405,3,FALSE)</f>
        <v>1.24</v>
      </c>
      <c r="G225">
        <f>VLOOKUP(C225,away!$B$2:$E$405,4,FALSE)</f>
        <v>1.06</v>
      </c>
      <c r="H225">
        <f>VLOOKUP(A225,away!$A$2:$E$405,3,FALSE)</f>
        <v>0.86980609418282495</v>
      </c>
      <c r="I225">
        <f>VLOOKUP(C225,away!$B$2:$E$405,3,FALSE)</f>
        <v>0.9</v>
      </c>
      <c r="J225">
        <f>VLOOKUP(B225,home!$B$2:$E$405,4,FALSE)</f>
        <v>1</v>
      </c>
      <c r="K225" s="3">
        <f t="shared" si="280"/>
        <v>1.5547058171745116</v>
      </c>
      <c r="L225" s="3">
        <f t="shared" si="281"/>
        <v>0.7828254847645425</v>
      </c>
      <c r="M225" s="5">
        <f t="shared" si="282"/>
        <v>9.6565735858861634E-2</v>
      </c>
      <c r="N225" s="5">
        <f t="shared" si="283"/>
        <v>0.15013131127950952</v>
      </c>
      <c r="O225" s="5">
        <f t="shared" si="284"/>
        <v>7.5594118985358116E-2</v>
      </c>
      <c r="P225" s="5">
        <f t="shared" si="285"/>
        <v>0.11752661653071847</v>
      </c>
      <c r="Q225" s="5">
        <f t="shared" si="286"/>
        <v>0.11670501149314545</v>
      </c>
      <c r="R225" s="5">
        <f t="shared" si="287"/>
        <v>2.9588501420030739E-2</v>
      </c>
      <c r="S225" s="5">
        <f t="shared" si="288"/>
        <v>3.5759333966414876E-2</v>
      </c>
      <c r="T225" s="5">
        <f t="shared" si="289"/>
        <v>9.1359657196573088E-2</v>
      </c>
      <c r="U225" s="5">
        <f t="shared" si="290"/>
        <v>4.6001415279198092E-2</v>
      </c>
      <c r="V225" s="5">
        <f t="shared" si="291"/>
        <v>4.8357082504885259E-3</v>
      </c>
      <c r="W225" s="5">
        <f t="shared" si="292"/>
        <v>6.0480653420603811E-2</v>
      </c>
      <c r="X225" s="5">
        <f t="shared" si="293"/>
        <v>4.7345796832860464E-2</v>
      </c>
      <c r="Y225" s="5">
        <f t="shared" si="294"/>
        <v>1.8531748178623766E-2</v>
      </c>
      <c r="Z225" s="5">
        <f t="shared" si="295"/>
        <v>7.7208776558639726E-3</v>
      </c>
      <c r="AA225" s="5">
        <f t="shared" si="296"/>
        <v>1.2003693405264425E-2</v>
      </c>
      <c r="AB225" s="5">
        <f t="shared" si="297"/>
        <v>9.331105982371966E-3</v>
      </c>
      <c r="AC225" s="5">
        <f t="shared" si="298"/>
        <v>3.6783520065041962E-4</v>
      </c>
      <c r="AD225" s="5">
        <f t="shared" si="299"/>
        <v>2.3507405924882076E-2</v>
      </c>
      <c r="AE225" s="5">
        <f t="shared" si="300"/>
        <v>1.8402196438702688E-2</v>
      </c>
      <c r="AF225" s="5">
        <f t="shared" si="301"/>
        <v>7.2028541739298851E-3</v>
      </c>
      <c r="AG225" s="5">
        <f t="shared" si="302"/>
        <v>1.8795259367983238E-3</v>
      </c>
      <c r="AH225" s="5">
        <f t="shared" si="303"/>
        <v>1.5110249484398598E-3</v>
      </c>
      <c r="AI225" s="5">
        <f t="shared" si="304"/>
        <v>2.3491992772352666E-3</v>
      </c>
      <c r="AJ225" s="5">
        <f t="shared" si="305"/>
        <v>1.8261568910099141E-3</v>
      </c>
      <c r="AK225" s="5">
        <f t="shared" si="306"/>
        <v>9.4637891384214442E-4</v>
      </c>
      <c r="AL225" s="5">
        <f t="shared" si="307"/>
        <v>1.7907149441299301E-5</v>
      </c>
      <c r="AM225" s="5">
        <f t="shared" si="308"/>
        <v>7.3094201476193469E-3</v>
      </c>
      <c r="AN225" s="5">
        <f t="shared" si="309"/>
        <v>5.7220003704078282E-3</v>
      </c>
      <c r="AO225" s="5">
        <f t="shared" si="310"/>
        <v>2.2396638568937003E-3</v>
      </c>
      <c r="AP225" s="5">
        <f t="shared" si="311"/>
        <v>5.844219814941453E-4</v>
      </c>
      <c r="AQ225" s="5">
        <f t="shared" si="312"/>
        <v>1.1437510524255218E-4</v>
      </c>
      <c r="AR225" s="5">
        <f t="shared" si="313"/>
        <v>2.3657376755075029E-4</v>
      </c>
      <c r="AS225" s="5">
        <f t="shared" si="314"/>
        <v>3.678026126020422E-4</v>
      </c>
      <c r="AT225" s="5">
        <f t="shared" si="315"/>
        <v>2.8591243069218925E-4</v>
      </c>
      <c r="AU225" s="5">
        <f t="shared" si="316"/>
        <v>1.4816990639988364E-4</v>
      </c>
      <c r="AV225" s="5">
        <f t="shared" si="317"/>
        <v>5.7590153852525523E-5</v>
      </c>
      <c r="AW225" s="5">
        <f t="shared" si="318"/>
        <v>6.0539263942493116E-7</v>
      </c>
      <c r="AX225" s="5">
        <f t="shared" si="319"/>
        <v>1.8939996706127287E-3</v>
      </c>
      <c r="AY225" s="5">
        <f t="shared" si="320"/>
        <v>1.4826712102912931E-3</v>
      </c>
      <c r="AZ225" s="5">
        <f t="shared" si="321"/>
        <v>5.8033640447135624E-4</v>
      </c>
      <c r="BA225" s="5">
        <f t="shared" si="322"/>
        <v>1.5143404238560036E-4</v>
      </c>
      <c r="BB225" s="5">
        <f t="shared" si="323"/>
        <v>2.9636606910090467E-5</v>
      </c>
      <c r="BC225" s="5">
        <f t="shared" si="324"/>
        <v>4.6400582342335538E-6</v>
      </c>
      <c r="BD225" s="5">
        <f t="shared" si="325"/>
        <v>3.0865995710915029E-5</v>
      </c>
      <c r="BE225" s="5">
        <f t="shared" si="326"/>
        <v>4.7987543084643127E-5</v>
      </c>
      <c r="BF225" s="5">
        <f t="shared" si="327"/>
        <v>3.7303256192803597E-5</v>
      </c>
      <c r="BG225" s="5">
        <f t="shared" si="328"/>
        <v>1.9331863134167623E-5</v>
      </c>
      <c r="BH225" s="5">
        <f t="shared" si="329"/>
        <v>7.5138400178779757E-6</v>
      </c>
      <c r="BI225" s="5">
        <f t="shared" si="330"/>
        <v>2.3363621570227043E-6</v>
      </c>
      <c r="BJ225" s="8">
        <f t="shared" si="331"/>
        <v>0.55565876033019179</v>
      </c>
      <c r="BK225" s="8">
        <f t="shared" si="332"/>
        <v>0.25655580816686646</v>
      </c>
      <c r="BL225" s="8">
        <f t="shared" si="333"/>
        <v>0.18039298283414529</v>
      </c>
      <c r="BM225" s="8">
        <f t="shared" si="334"/>
        <v>0.41273506760179196</v>
      </c>
      <c r="BN225" s="8">
        <f t="shared" si="335"/>
        <v>0.58611129556762398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1.4709480122324201</v>
      </c>
      <c r="F226">
        <f>VLOOKUP(B226,home!$B$2:$E$405,3,FALSE)</f>
        <v>1.18</v>
      </c>
      <c r="G226">
        <f>VLOOKUP(C226,away!$B$2:$E$405,4,FALSE)</f>
        <v>0.93</v>
      </c>
      <c r="H226">
        <f>VLOOKUP(A226,away!$A$2:$E$405,3,FALSE)</f>
        <v>1.15290519877676</v>
      </c>
      <c r="I226">
        <f>VLOOKUP(C226,away!$B$2:$E$405,3,FALSE)</f>
        <v>0.59</v>
      </c>
      <c r="J226">
        <f>VLOOKUP(B226,home!$B$2:$E$405,4,FALSE)</f>
        <v>0.93</v>
      </c>
      <c r="K226" s="3">
        <f t="shared" si="280"/>
        <v>1.6142183486238577</v>
      </c>
      <c r="L226" s="3">
        <f t="shared" si="281"/>
        <v>0.63259908256880826</v>
      </c>
      <c r="M226" s="5">
        <f t="shared" si="282"/>
        <v>0.10573519919388069</v>
      </c>
      <c r="N226" s="5">
        <f t="shared" si="283"/>
        <v>0.17067969863416074</v>
      </c>
      <c r="O226" s="5">
        <f t="shared" si="284"/>
        <v>6.6887990005279119E-2</v>
      </c>
      <c r="P226" s="5">
        <f t="shared" si="285"/>
        <v>0.10797182076909077</v>
      </c>
      <c r="Q226" s="5">
        <f t="shared" si="286"/>
        <v>0.13775715063642632</v>
      </c>
      <c r="R226" s="5">
        <f t="shared" si="287"/>
        <v>2.115664055610559E-2</v>
      </c>
      <c r="S226" s="5">
        <f t="shared" si="288"/>
        <v>2.7563938426068021E-2</v>
      </c>
      <c r="T226" s="5">
        <f t="shared" si="289"/>
        <v>8.7145047109896429E-2</v>
      </c>
      <c r="U226" s="5">
        <f t="shared" si="290"/>
        <v>3.4151437380905307E-2</v>
      </c>
      <c r="V226" s="5">
        <f t="shared" si="291"/>
        <v>3.127444410522714E-3</v>
      </c>
      <c r="W226" s="5">
        <f t="shared" si="292"/>
        <v>7.4123373403820081E-2</v>
      </c>
      <c r="X226" s="5">
        <f t="shared" si="293"/>
        <v>4.6890378012161789E-2</v>
      </c>
      <c r="Y226" s="5">
        <f t="shared" si="294"/>
        <v>1.4831405055899079E-2</v>
      </c>
      <c r="Z226" s="5">
        <f t="shared" si="295"/>
        <v>4.4612238020101461E-3</v>
      </c>
      <c r="AA226" s="5">
        <f t="shared" si="296"/>
        <v>7.2013893185222666E-3</v>
      </c>
      <c r="AB226" s="5">
        <f t="shared" si="297"/>
        <v>5.8123073867712505E-3</v>
      </c>
      <c r="AC226" s="5">
        <f t="shared" si="298"/>
        <v>1.9959996170425934E-4</v>
      </c>
      <c r="AD226" s="5">
        <f t="shared" si="299"/>
        <v>2.9912827352585998E-2</v>
      </c>
      <c r="AE226" s="5">
        <f t="shared" si="300"/>
        <v>1.8922827140285058E-2</v>
      </c>
      <c r="AF226" s="5">
        <f t="shared" si="301"/>
        <v>5.9852815442762346E-3</v>
      </c>
      <c r="AG226" s="5">
        <f t="shared" si="302"/>
        <v>1.262094537941722E-3</v>
      </c>
      <c r="AH226" s="5">
        <f t="shared" si="303"/>
        <v>7.0554152107143737E-4</v>
      </c>
      <c r="AI226" s="5">
        <f t="shared" si="304"/>
        <v>1.1388980690295004E-3</v>
      </c>
      <c r="AJ226" s="5">
        <f t="shared" si="305"/>
        <v>9.1921508011985024E-4</v>
      </c>
      <c r="AK226" s="5">
        <f t="shared" si="306"/>
        <v>4.9460461622040407E-4</v>
      </c>
      <c r="AL226" s="5">
        <f t="shared" si="307"/>
        <v>8.1528843582665364E-6</v>
      </c>
      <c r="AM226" s="5">
        <f t="shared" si="308"/>
        <v>9.6571669543523784E-3</v>
      </c>
      <c r="AN226" s="5">
        <f t="shared" si="309"/>
        <v>6.1091149555371274E-3</v>
      </c>
      <c r="AO226" s="5">
        <f t="shared" si="310"/>
        <v>1.9323102580900858E-3</v>
      </c>
      <c r="AP226" s="5">
        <f t="shared" si="311"/>
        <v>4.0745923216869512E-4</v>
      </c>
      <c r="AQ226" s="5">
        <f t="shared" si="312"/>
        <v>6.4439584113526899E-5</v>
      </c>
      <c r="AR226" s="5">
        <f t="shared" si="313"/>
        <v>8.9264983788798585E-5</v>
      </c>
      <c r="AS226" s="5">
        <f t="shared" si="314"/>
        <v>1.4409317472148988E-4</v>
      </c>
      <c r="AT226" s="5">
        <f t="shared" si="315"/>
        <v>1.162989232734462E-4</v>
      </c>
      <c r="AU226" s="5">
        <f t="shared" si="316"/>
        <v>6.2577285291065044E-5</v>
      </c>
      <c r="AV226" s="5">
        <f t="shared" si="317"/>
        <v>2.5253350530976756E-5</v>
      </c>
      <c r="AW226" s="5">
        <f t="shared" si="318"/>
        <v>2.312595194286969E-7</v>
      </c>
      <c r="AX226" s="5">
        <f t="shared" si="319"/>
        <v>2.5981293489065992E-3</v>
      </c>
      <c r="AY226" s="5">
        <f t="shared" si="320"/>
        <v>1.64357424251341E-3</v>
      </c>
      <c r="AZ226" s="5">
        <f t="shared" si="321"/>
        <v>5.1986177897385345E-4</v>
      </c>
      <c r="BA226" s="5">
        <f t="shared" si="322"/>
        <v>1.0962136148048275E-4</v>
      </c>
      <c r="BB226" s="5">
        <f t="shared" si="323"/>
        <v>1.7336593175624272E-5</v>
      </c>
      <c r="BC226" s="5">
        <f t="shared" si="324"/>
        <v>2.1934225875537164E-6</v>
      </c>
      <c r="BD226" s="5">
        <f t="shared" si="325"/>
        <v>9.4114911417189137E-6</v>
      </c>
      <c r="BE226" s="5">
        <f t="shared" si="326"/>
        <v>1.5192201688873571E-5</v>
      </c>
      <c r="BF226" s="5">
        <f t="shared" si="327"/>
        <v>1.226176536108704E-5</v>
      </c>
      <c r="BG226" s="5">
        <f t="shared" si="328"/>
        <v>6.5977222107957166E-6</v>
      </c>
      <c r="BH226" s="5">
        <f t="shared" si="329"/>
        <v>2.6625410629474017E-6</v>
      </c>
      <c r="BI226" s="5">
        <f t="shared" si="330"/>
        <v>8.595845275548324E-7</v>
      </c>
      <c r="BJ226" s="8">
        <f t="shared" si="331"/>
        <v>0.61057129115935271</v>
      </c>
      <c r="BK226" s="8">
        <f t="shared" si="332"/>
        <v>0.24624972988813815</v>
      </c>
      <c r="BL226" s="8">
        <f t="shared" si="333"/>
        <v>0.13895249695762354</v>
      </c>
      <c r="BM226" s="8">
        <f t="shared" si="334"/>
        <v>0.38840289902918729</v>
      </c>
      <c r="BN226" s="8">
        <f t="shared" si="335"/>
        <v>0.61018849979494316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1.4709480122324201</v>
      </c>
      <c r="F227">
        <f>VLOOKUP(B227,home!$B$2:$E$405,3,FALSE)</f>
        <v>0.91</v>
      </c>
      <c r="G227">
        <f>VLOOKUP(C227,away!$B$2:$E$405,4,FALSE)</f>
        <v>0.42</v>
      </c>
      <c r="H227">
        <f>VLOOKUP(A227,away!$A$2:$E$405,3,FALSE)</f>
        <v>1.15290519877676</v>
      </c>
      <c r="I227">
        <f>VLOOKUP(C227,away!$B$2:$E$405,3,FALSE)</f>
        <v>0.72</v>
      </c>
      <c r="J227">
        <f>VLOOKUP(B227,home!$B$2:$E$405,4,FALSE)</f>
        <v>1.04</v>
      </c>
      <c r="K227" s="3">
        <f t="shared" si="280"/>
        <v>0.56219633027523097</v>
      </c>
      <c r="L227" s="3">
        <f t="shared" si="281"/>
        <v>0.86329541284403788</v>
      </c>
      <c r="M227" s="5">
        <f t="shared" si="282"/>
        <v>0.24039022390049919</v>
      </c>
      <c r="N227" s="5">
        <f t="shared" si="283"/>
        <v>0.13514650171090176</v>
      </c>
      <c r="O227" s="5">
        <f t="shared" si="284"/>
        <v>0.20752777758585214</v>
      </c>
      <c r="P227" s="5">
        <f t="shared" si="285"/>
        <v>0.11667135498894039</v>
      </c>
      <c r="Q227" s="5">
        <f t="shared" si="286"/>
        <v>3.7989433655702086E-2</v>
      </c>
      <c r="R227" s="5">
        <f t="shared" si="287"/>
        <v>8.9578889213791951E-2</v>
      </c>
      <c r="S227" s="5">
        <f t="shared" si="288"/>
        <v>1.4156362989816949E-2</v>
      </c>
      <c r="T227" s="5">
        <f t="shared" si="289"/>
        <v>3.2796103811510519E-2</v>
      </c>
      <c r="U227" s="5">
        <f t="shared" si="290"/>
        <v>5.0360922786125299E-2</v>
      </c>
      <c r="V227" s="5">
        <f t="shared" si="291"/>
        <v>7.6340784807588005E-4</v>
      </c>
      <c r="W227" s="5">
        <f t="shared" si="292"/>
        <v>7.1191733968233575E-3</v>
      </c>
      <c r="X227" s="5">
        <f t="shared" si="293"/>
        <v>6.1459497367189119E-3</v>
      </c>
      <c r="Y227" s="5">
        <f t="shared" si="294"/>
        <v>2.6528851076397294E-3</v>
      </c>
      <c r="Z227" s="5">
        <f t="shared" si="295"/>
        <v>2.577768138197695E-2</v>
      </c>
      <c r="AA227" s="5">
        <f t="shared" si="296"/>
        <v>1.4492117875951584E-2</v>
      </c>
      <c r="AB227" s="5">
        <f t="shared" si="297"/>
        <v>4.0737077438880269E-3</v>
      </c>
      <c r="AC227" s="5">
        <f t="shared" si="298"/>
        <v>2.3157095003442828E-5</v>
      </c>
      <c r="AD227" s="5">
        <f t="shared" si="299"/>
        <v>1.0005932895717851E-3</v>
      </c>
      <c r="AE227" s="5">
        <f t="shared" si="300"/>
        <v>8.6380759700984821E-4</v>
      </c>
      <c r="AF227" s="5">
        <f t="shared" si="301"/>
        <v>3.7286056803921661E-4</v>
      </c>
      <c r="AG227" s="5">
        <f t="shared" si="302"/>
        <v>1.0729627267289266E-4</v>
      </c>
      <c r="AH227" s="5">
        <f t="shared" si="303"/>
        <v>5.5634385227039647E-3</v>
      </c>
      <c r="AI227" s="5">
        <f t="shared" si="304"/>
        <v>3.1277447211760213E-3</v>
      </c>
      <c r="AJ227" s="5">
        <f t="shared" si="305"/>
        <v>8.7920330214144213E-4</v>
      </c>
      <c r="AK227" s="5">
        <f t="shared" si="306"/>
        <v>1.6476162334326134E-4</v>
      </c>
      <c r="AL227" s="5">
        <f t="shared" si="307"/>
        <v>4.495639810673163E-7</v>
      </c>
      <c r="AM227" s="5">
        <f t="shared" si="308"/>
        <v>1.1250597509905587E-4</v>
      </c>
      <c r="AN227" s="5">
        <f t="shared" si="309"/>
        <v>9.7125892220560484E-5</v>
      </c>
      <c r="AO227" s="5">
        <f t="shared" si="310"/>
        <v>4.1924168611197148E-5</v>
      </c>
      <c r="AP227" s="5">
        <f t="shared" si="311"/>
        <v>1.2064314149782165E-5</v>
      </c>
      <c r="AQ227" s="5">
        <f t="shared" si="312"/>
        <v>2.6037667661540904E-6</v>
      </c>
      <c r="AR227" s="5">
        <f t="shared" si="313"/>
        <v>9.6057819125802896E-4</v>
      </c>
      <c r="AS227" s="5">
        <f t="shared" si="314"/>
        <v>5.4003353406768286E-4</v>
      </c>
      <c r="AT227" s="5">
        <f t="shared" si="315"/>
        <v>1.5180243553920757E-4</v>
      </c>
      <c r="AU227" s="5">
        <f t="shared" si="316"/>
        <v>2.8447590728994943E-5</v>
      </c>
      <c r="AV227" s="5">
        <f t="shared" si="317"/>
        <v>3.9982827782531581E-6</v>
      </c>
      <c r="AW227" s="5">
        <f t="shared" si="318"/>
        <v>6.0608906328182389E-9</v>
      </c>
      <c r="AX227" s="5">
        <f t="shared" si="319"/>
        <v>1.0541741055787623E-5</v>
      </c>
      <c r="AY227" s="5">
        <f t="shared" si="320"/>
        <v>9.1006366968511198E-6</v>
      </c>
      <c r="AZ227" s="5">
        <f t="shared" si="321"/>
        <v>3.9282689571758441E-6</v>
      </c>
      <c r="BA227" s="5">
        <f t="shared" si="322"/>
        <v>1.1304188570491795E-6</v>
      </c>
      <c r="BB227" s="5">
        <f t="shared" si="323"/>
        <v>2.4397135347073921E-7</v>
      </c>
      <c r="BC227" s="5">
        <f t="shared" si="324"/>
        <v>4.2123870063328113E-8</v>
      </c>
      <c r="BD227" s="5">
        <f t="shared" si="325"/>
        <v>1.3821045769851317E-4</v>
      </c>
      <c r="BE227" s="5">
        <f t="shared" si="326"/>
        <v>7.7701412123764145E-5</v>
      </c>
      <c r="BF227" s="5">
        <f t="shared" si="327"/>
        <v>2.1841724376591767E-5</v>
      </c>
      <c r="BG227" s="5">
        <f t="shared" si="328"/>
        <v>4.0931124304676505E-6</v>
      </c>
      <c r="BH227" s="5">
        <f t="shared" si="329"/>
        <v>5.7528319695321091E-7</v>
      </c>
      <c r="BI227" s="5">
        <f t="shared" si="330"/>
        <v>6.4684420439219644E-8</v>
      </c>
      <c r="BJ227" s="8">
        <f t="shared" si="331"/>
        <v>0.22448581642422724</v>
      </c>
      <c r="BK227" s="8">
        <f t="shared" si="332"/>
        <v>0.37201405702301371</v>
      </c>
      <c r="BL227" s="8">
        <f t="shared" si="333"/>
        <v>0.3776959100835926</v>
      </c>
      <c r="BM227" s="8">
        <f t="shared" si="334"/>
        <v>0.17266018928131674</v>
      </c>
      <c r="BN227" s="8">
        <f t="shared" si="335"/>
        <v>0.82730418105568759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1.4709480122324201</v>
      </c>
      <c r="F228">
        <f>VLOOKUP(B228,home!$B$2:$E$405,3,FALSE)</f>
        <v>1.63</v>
      </c>
      <c r="G228">
        <f>VLOOKUP(C228,away!$B$2:$E$405,4,FALSE)</f>
        <v>0.98</v>
      </c>
      <c r="H228">
        <f>VLOOKUP(A228,away!$A$2:$E$405,3,FALSE)</f>
        <v>1.15290519877676</v>
      </c>
      <c r="I228">
        <f>VLOOKUP(C228,away!$B$2:$E$405,3,FALSE)</f>
        <v>0.76</v>
      </c>
      <c r="J228">
        <f>VLOOKUP(B228,home!$B$2:$E$405,4,FALSE)</f>
        <v>0.75</v>
      </c>
      <c r="K228" s="3">
        <f t="shared" si="280"/>
        <v>2.3496923547400677</v>
      </c>
      <c r="L228" s="3">
        <f t="shared" si="281"/>
        <v>0.65715596330275328</v>
      </c>
      <c r="M228" s="5">
        <f t="shared" si="282"/>
        <v>4.9447275522007068E-2</v>
      </c>
      <c r="N228" s="5">
        <f t="shared" si="283"/>
        <v>0.11618588525678571</v>
      </c>
      <c r="O228" s="5">
        <f t="shared" si="284"/>
        <v>3.2494571978361204E-2</v>
      </c>
      <c r="P228" s="5">
        <f t="shared" si="285"/>
        <v>7.6352247348106167E-2</v>
      </c>
      <c r="Q228" s="5">
        <f t="shared" si="286"/>
        <v>0.13650054315828805</v>
      </c>
      <c r="R228" s="5">
        <f t="shared" si="287"/>
        <v>1.0677000875275306E-2</v>
      </c>
      <c r="S228" s="5">
        <f t="shared" si="288"/>
        <v>2.9474150059652055E-2</v>
      </c>
      <c r="T228" s="5">
        <f t="shared" si="289"/>
        <v>8.9702145930533828E-2</v>
      </c>
      <c r="U228" s="5">
        <f t="shared" si="290"/>
        <v>2.5087667328187398E-2</v>
      </c>
      <c r="V228" s="5">
        <f t="shared" si="291"/>
        <v>5.0568286500282918E-3</v>
      </c>
      <c r="W228" s="5">
        <f t="shared" si="292"/>
        <v>0.10691142755896538</v>
      </c>
      <c r="X228" s="5">
        <f t="shared" si="293"/>
        <v>7.0257482165584417E-2</v>
      </c>
      <c r="Y228" s="5">
        <f t="shared" si="294"/>
        <v>2.3085061685875315E-2</v>
      </c>
      <c r="Z228" s="5">
        <f t="shared" si="295"/>
        <v>2.3388182651252949E-3</v>
      </c>
      <c r="AA228" s="5">
        <f t="shared" si="296"/>
        <v>5.495503396691334E-3</v>
      </c>
      <c r="AB228" s="5">
        <f t="shared" si="297"/>
        <v>6.4563711583268506E-3</v>
      </c>
      <c r="AC228" s="5">
        <f t="shared" si="298"/>
        <v>4.8802010298842397E-4</v>
      </c>
      <c r="AD228" s="5">
        <f t="shared" si="299"/>
        <v>6.280224099241187E-2</v>
      </c>
      <c r="AE228" s="5">
        <f t="shared" si="300"/>
        <v>4.1270867176940083E-2</v>
      </c>
      <c r="AF228" s="5">
        <f t="shared" si="301"/>
        <v>1.3560698238001021E-2</v>
      </c>
      <c r="AG228" s="5">
        <f t="shared" si="302"/>
        <v>2.9704979045505034E-3</v>
      </c>
      <c r="AH228" s="5">
        <f t="shared" si="303"/>
        <v>3.8424209250212176E-4</v>
      </c>
      <c r="AI228" s="5">
        <f t="shared" si="304"/>
        <v>9.0285070712156146E-4</v>
      </c>
      <c r="AJ228" s="5">
        <f t="shared" si="305"/>
        <v>1.0607107019975984E-3</v>
      </c>
      <c r="AK228" s="5">
        <f t="shared" si="306"/>
        <v>8.3078127569157585E-4</v>
      </c>
      <c r="AL228" s="5">
        <f t="shared" si="307"/>
        <v>3.0142353624831597E-5</v>
      </c>
      <c r="AM228" s="5">
        <f t="shared" si="308"/>
        <v>2.9513189104082696E-2</v>
      </c>
      <c r="AN228" s="5">
        <f t="shared" si="309"/>
        <v>1.9394768215829784E-2</v>
      </c>
      <c r="AO228" s="5">
        <f t="shared" si="310"/>
        <v>6.3726937949536225E-3</v>
      </c>
      <c r="AP228" s="5">
        <f t="shared" si="311"/>
        <v>1.3959512432187421E-3</v>
      </c>
      <c r="AQ228" s="5">
        <f t="shared" si="312"/>
        <v>2.2933942099027211E-4</v>
      </c>
      <c r="AR228" s="5">
        <f t="shared" si="313"/>
        <v>5.0501396487939509E-5</v>
      </c>
      <c r="AS228" s="5">
        <f t="shared" si="314"/>
        <v>1.1866274523140837E-4</v>
      </c>
      <c r="AT228" s="5">
        <f t="shared" si="315"/>
        <v>1.3941047263135432E-4</v>
      </c>
      <c r="AU228" s="5">
        <f t="shared" si="316"/>
        <v>1.0919057390419758E-4</v>
      </c>
      <c r="AV228" s="5">
        <f t="shared" si="317"/>
        <v>6.4141064178093349E-5</v>
      </c>
      <c r="AW228" s="5">
        <f t="shared" si="318"/>
        <v>1.2928677933107792E-6</v>
      </c>
      <c r="AX228" s="5">
        <f t="shared" si="319"/>
        <v>1.1557819133643496E-2</v>
      </c>
      <c r="AY228" s="5">
        <f t="shared" si="320"/>
        <v>7.5952897664484853E-3</v>
      </c>
      <c r="AZ228" s="5">
        <f t="shared" si="321"/>
        <v>2.4956449815169992E-3</v>
      </c>
      <c r="BA228" s="5">
        <f t="shared" si="322"/>
        <v>5.4667599396349522E-4</v>
      </c>
      <c r="BB228" s="5">
        <f t="shared" si="323"/>
        <v>8.9812847356892688E-5</v>
      </c>
      <c r="BC228" s="5">
        <f t="shared" si="324"/>
        <v>1.1804209644356394E-5</v>
      </c>
      <c r="BD228" s="5">
        <f t="shared" si="325"/>
        <v>5.5312156428610262E-6</v>
      </c>
      <c r="BE228" s="5">
        <f t="shared" si="326"/>
        <v>1.2996655108449224E-5</v>
      </c>
      <c r="BF228" s="5">
        <f t="shared" si="327"/>
        <v>1.5269070572758292E-5</v>
      </c>
      <c r="BG228" s="5">
        <f t="shared" si="328"/>
        <v>1.1959206129598903E-5</v>
      </c>
      <c r="BH228" s="5">
        <f t="shared" si="329"/>
        <v>7.0251138028697738E-6</v>
      </c>
      <c r="BI228" s="5">
        <f t="shared" si="330"/>
        <v>3.3013712387564067E-6</v>
      </c>
      <c r="BJ228" s="8">
        <f t="shared" si="331"/>
        <v>0.74244983877958493</v>
      </c>
      <c r="BK228" s="8">
        <f t="shared" si="332"/>
        <v>0.16844395380285535</v>
      </c>
      <c r="BL228" s="8">
        <f t="shared" si="333"/>
        <v>8.3927688399083267E-2</v>
      </c>
      <c r="BM228" s="8">
        <f t="shared" si="334"/>
        <v>0.5679087782091703</v>
      </c>
      <c r="BN228" s="8">
        <f t="shared" si="335"/>
        <v>0.42165752413882346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</v>
      </c>
      <c r="F229">
        <f>VLOOKUP(B229,home!$B$2:$E$405,3,FALSE)</f>
        <v>1.42</v>
      </c>
      <c r="G229">
        <f>VLOOKUP(C229,away!$B$2:$E$405,4,FALSE)</f>
        <v>1.17</v>
      </c>
      <c r="H229">
        <f>VLOOKUP(A229,away!$A$2:$E$405,3,FALSE)</f>
        <v>1.4027777777777799</v>
      </c>
      <c r="I229">
        <f>VLOOKUP(C229,away!$B$2:$E$405,3,FALSE)</f>
        <v>0.88</v>
      </c>
      <c r="J229">
        <f>VLOOKUP(B229,home!$B$2:$E$405,4,FALSE)</f>
        <v>0.89</v>
      </c>
      <c r="K229" s="3">
        <f t="shared" ref="K229:K292" si="336">E229*F229*G229</f>
        <v>2.4920999999999998</v>
      </c>
      <c r="L229" s="3">
        <f t="shared" ref="L229:L292" si="337">H229*I229*J229</f>
        <v>1.0986555555555573</v>
      </c>
      <c r="M229" s="5">
        <f t="shared" ref="M229:M292" si="338">_xlfn.POISSON.DIST(0,K229,FALSE) * _xlfn.POISSON.DIST(0,L229,FALSE)</f>
        <v>2.7577486226839702E-2</v>
      </c>
      <c r="N229" s="5">
        <f t="shared" ref="N229:N292" si="339">_xlfn.POISSON.DIST(1,K229,FALSE) * _xlfn.POISSON.DIST(0,L229,FALSE)</f>
        <v>6.8725853425907202E-2</v>
      </c>
      <c r="O229" s="5">
        <f t="shared" ref="O229:O292" si="340">_xlfn.POISSON.DIST(0,K229,FALSE) * _xlfn.POISSON.DIST(1,L229,FALSE)</f>
        <v>3.0298158451374298E-2</v>
      </c>
      <c r="P229" s="5">
        <f t="shared" ref="P229:P292" si="341">_xlfn.POISSON.DIST(1,K229,FALSE) * _xlfn.POISSON.DIST(1,L229,FALSE)</f>
        <v>7.5506040676669869E-2</v>
      </c>
      <c r="Q229" s="5">
        <f t="shared" ref="Q229:Q292" si="342">_xlfn.POISSON.DIST(2,K229,FALSE) * _xlfn.POISSON.DIST(0,L229,FALSE)</f>
        <v>8.5635849661351696E-2</v>
      </c>
      <c r="R229" s="5">
        <f t="shared" ref="R229:R292" si="343">_xlfn.POISSON.DIST(0,K229,FALSE) * _xlfn.POISSON.DIST(2,L229,FALSE)</f>
        <v>1.6643620052852463E-2</v>
      </c>
      <c r="S229" s="5">
        <f t="shared" ref="S229:S292" si="344">_xlfn.POISSON.DIST(2,K229,FALSE) * _xlfn.POISSON.DIST(2,L229,FALSE)</f>
        <v>5.1683120533283861E-2</v>
      </c>
      <c r="T229" s="5">
        <f t="shared" ref="T229:T292" si="345">_xlfn.POISSON.DIST(2,K229,FALSE) * _xlfn.POISSON.DIST(1,L229,FALSE)</f>
        <v>9.4084301985164515E-2</v>
      </c>
      <c r="U229" s="5">
        <f t="shared" ref="U229:U292" si="346">_xlfn.POISSON.DIST(1,K229,FALSE) * _xlfn.POISSON.DIST(2,L229,FALSE)</f>
        <v>4.1477565533713616E-2</v>
      </c>
      <c r="V229" s="5">
        <f t="shared" ref="V229:V292" si="347">_xlfn.POISSON.DIST(3,K229,FALSE) * _xlfn.POISSON.DIST(3,L229,FALSE)</f>
        <v>1.5722921263397895E-2</v>
      </c>
      <c r="W229" s="5">
        <f t="shared" ref="W229:W292" si="348">_xlfn.POISSON.DIST(3,K229,FALSE) * _xlfn.POISSON.DIST(0,L229,FALSE)</f>
        <v>7.113770031368484E-2</v>
      </c>
      <c r="X229" s="5">
        <f t="shared" ref="X229:X292" si="349">_xlfn.POISSON.DIST(3,K229,FALSE) * _xlfn.POISSON.DIST(1,L229,FALSE)</f>
        <v>7.8155829659076137E-2</v>
      </c>
      <c r="Y229" s="5">
        <f t="shared" ref="Y229:Y292" si="350">_xlfn.POISSON.DIST(3,K229,FALSE) * _xlfn.POISSON.DIST(2,L229,FALSE)</f>
        <v>4.2933168226998893E-2</v>
      </c>
      <c r="Z229" s="5">
        <f t="shared" ref="Z229:Z292" si="351">_xlfn.POISSON.DIST(0,K229,FALSE) * _xlfn.POISSON.DIST(3,L229,FALSE)</f>
        <v>6.0952018785407468E-3</v>
      </c>
      <c r="AA229" s="5">
        <f t="shared" ref="AA229:AA292" si="352">_xlfn.POISSON.DIST(1,K229,FALSE) * _xlfn.POISSON.DIST(3,L229,FALSE)</f>
        <v>1.5189852601511393E-2</v>
      </c>
      <c r="AB229" s="5">
        <f t="shared" ref="AB229:AB292" si="353">_xlfn.POISSON.DIST(2,K229,FALSE) * _xlfn.POISSON.DIST(3,L229,FALSE)</f>
        <v>1.8927315834113275E-2</v>
      </c>
      <c r="AC229" s="5">
        <f t="shared" ref="AC229:AC292" si="354">_xlfn.POISSON.DIST(4,K229,FALSE) * _xlfn.POISSON.DIST(4,L229,FALSE)</f>
        <v>2.6905451123813455E-3</v>
      </c>
      <c r="AD229" s="5">
        <f t="shared" ref="AD229:AD292" si="355">_xlfn.POISSON.DIST(4,K229,FALSE) * _xlfn.POISSON.DIST(0,L229,FALSE)</f>
        <v>4.4320565737933491E-2</v>
      </c>
      <c r="AE229" s="5">
        <f t="shared" ref="AE229:AE292" si="356">_xlfn.POISSON.DIST(4,K229,FALSE) * _xlfn.POISSON.DIST(1,L229,FALSE)</f>
        <v>4.8693035773345911E-2</v>
      </c>
      <c r="AF229" s="5">
        <f t="shared" ref="AF229:AF292" si="357">_xlfn.POISSON.DIST(4,K229,FALSE) * _xlfn.POISSON.DIST(2,L229,FALSE)</f>
        <v>2.6748437134625987E-2</v>
      </c>
      <c r="AG229" s="5">
        <f t="shared" ref="AG229:AG292" si="358">_xlfn.POISSON.DIST(4,K229,FALSE) * _xlfn.POISSON.DIST(3,L229,FALSE)</f>
        <v>9.7957730201284725E-3</v>
      </c>
      <c r="AH229" s="5">
        <f t="shared" ref="AH229:AH292" si="359">_xlfn.POISSON.DIST(0,K229,FALSE) * _xlfn.POISSON.DIST(4,L229,FALSE)</f>
        <v>1.6741318515228647E-3</v>
      </c>
      <c r="AI229" s="5">
        <f t="shared" ref="AI229:AI292" si="360">_xlfn.POISSON.DIST(1,K229,FALSE) * _xlfn.POISSON.DIST(4,L229,FALSE)</f>
        <v>4.1721039871801301E-3</v>
      </c>
      <c r="AJ229" s="5">
        <f t="shared" ref="AJ229:AJ292" si="361">_xlfn.POISSON.DIST(2,K229,FALSE) * _xlfn.POISSON.DIST(4,L229,FALSE)</f>
        <v>5.1986501732258017E-3</v>
      </c>
      <c r="AK229" s="5">
        <f t="shared" ref="AK229:AK292" si="362">_xlfn.POISSON.DIST(3,K229,FALSE) * _xlfn.POISSON.DIST(4,L229,FALSE)</f>
        <v>4.3185186988986728E-3</v>
      </c>
      <c r="AL229" s="5">
        <f t="shared" ref="AL229:AL292" si="363">_xlfn.POISSON.DIST(5,K229,FALSE) * _xlfn.POISSON.DIST(5,L229,FALSE)</f>
        <v>2.9466414310114154E-4</v>
      </c>
      <c r="AM229" s="5">
        <f t="shared" ref="AM229:AM292" si="364">_xlfn.POISSON.DIST(5,K229,FALSE) * _xlfn.POISSON.DIST(0,L229,FALSE)</f>
        <v>2.2090256375100811E-2</v>
      </c>
      <c r="AN229" s="5">
        <f t="shared" ref="AN229:AN292" si="365">_xlfn.POISSON.DIST(5,K229,FALSE) * _xlfn.POISSON.DIST(1,L229,FALSE)</f>
        <v>2.4269582890151069E-2</v>
      </c>
      <c r="AO229" s="5">
        <f t="shared" ref="AO229:AO292" si="366">_xlfn.POISSON.DIST(5,K229,FALSE) * _xlfn.POISSON.DIST(2,L229,FALSE)</f>
        <v>1.3331956036640285E-2</v>
      </c>
      <c r="AP229" s="5">
        <f t="shared" ref="AP229:AP292" si="367">_xlfn.POISSON.DIST(5,K229,FALSE) * _xlfn.POISSON.DIST(3,L229,FALSE)</f>
        <v>4.8824091886924331E-3</v>
      </c>
      <c r="AQ229" s="5">
        <f t="shared" ref="AQ229:AQ292" si="368">_xlfn.POISSON.DIST(5,K229,FALSE) * _xlfn.POISSON.DIST(4,L229,FALSE)</f>
        <v>1.3410214949131102E-3</v>
      </c>
      <c r="AR229" s="5">
        <f t="shared" ref="AR229:AR292" si="369">_xlfn.POISSON.DIST(0,K229,FALSE) * _xlfn.POISSON.DIST(5,L229,FALSE)</f>
        <v>3.6785885188162144E-4</v>
      </c>
      <c r="AS229" s="5">
        <f t="shared" ref="AS229:AS292" si="370">_xlfn.POISSON.DIST(1,K229,FALSE) * _xlfn.POISSON.DIST(5,L229,FALSE)</f>
        <v>9.1674104477418869E-4</v>
      </c>
      <c r="AT229" s="5">
        <f t="shared" ref="AT229:AT292" si="371">_xlfn.POISSON.DIST(2,K229,FALSE) * _xlfn.POISSON.DIST(5,L229,FALSE)</f>
        <v>1.142305178840878E-3</v>
      </c>
      <c r="AU229" s="5">
        <f t="shared" ref="AU229:AU292" si="372">_xlfn.POISSON.DIST(3,K229,FALSE) * _xlfn.POISSON.DIST(5,L229,FALSE)</f>
        <v>9.4891291206311709E-4</v>
      </c>
      <c r="AV229" s="5">
        <f t="shared" ref="AV229:AV292" si="373">_xlfn.POISSON.DIST(4,K229,FALSE) * _xlfn.POISSON.DIST(5,L229,FALSE)</f>
        <v>5.9119646703812356E-4</v>
      </c>
      <c r="AW229" s="5">
        <f t="shared" ref="AW229:AW292" si="374">_xlfn.POISSON.DIST(6,K229,FALSE) * _xlfn.POISSON.DIST(6,L229,FALSE)</f>
        <v>2.2410513690549222E-5</v>
      </c>
      <c r="AX229" s="5">
        <f t="shared" ref="AX229:AX292" si="375">_xlfn.POISSON.DIST(6,K229,FALSE) * _xlfn.POISSON.DIST(0,L229,FALSE)</f>
        <v>9.1751879853981168E-3</v>
      </c>
      <c r="AY229" s="5">
        <f t="shared" ref="AY229:AY292" si="376">_xlfn.POISSON.DIST(6,K229,FALSE) * _xlfn.POISSON.DIST(1,L229,FALSE)</f>
        <v>1.0080371253424241E-2</v>
      </c>
      <c r="AZ229" s="5">
        <f t="shared" ref="AZ229:AZ292" si="377">_xlfn.POISSON.DIST(6,K229,FALSE) * _xlfn.POISSON.DIST(2,L229,FALSE)</f>
        <v>5.5374279398185391E-3</v>
      </c>
      <c r="BA229" s="5">
        <f t="shared" ref="BA229:BA292" si="378">_xlfn.POISSON.DIST(6,K229,FALSE) * _xlfn.POISSON.DIST(3,L229,FALSE)</f>
        <v>2.0279086565234009E-3</v>
      </c>
      <c r="BB229" s="5">
        <f t="shared" ref="BB229:BB292" si="379">_xlfn.POISSON.DIST(6,K229,FALSE) * _xlfn.POISSON.DIST(4,L229,FALSE)</f>
        <v>5.5699327791216007E-4</v>
      </c>
      <c r="BC229" s="5">
        <f t="shared" ref="BC229:BC292" si="380">_xlfn.POISSON.DIST(6,K229,FALSE) * _xlfn.POISSON.DIST(5,L229,FALSE)</f>
        <v>1.2238875183705908E-4</v>
      </c>
      <c r="BD229" s="5">
        <f t="shared" ref="BD229:BD292" si="381">_xlfn.POISSON.DIST(0,K229,FALSE) * _xlfn.POISSON.DIST(6,L229,FALSE)</f>
        <v>6.735836188000536E-5</v>
      </c>
      <c r="BE229" s="5">
        <f t="shared" ref="BE229:BE292" si="382">_xlfn.POISSON.DIST(1,K229,FALSE) * _xlfn.POISSON.DIST(6,L229,FALSE)</f>
        <v>1.6786377364116134E-4</v>
      </c>
      <c r="BF229" s="5">
        <f t="shared" ref="BF229:BF292" si="383">_xlfn.POISSON.DIST(2,K229,FALSE) * _xlfn.POISSON.DIST(6,L229,FALSE)</f>
        <v>2.0916665514556911E-4</v>
      </c>
      <c r="BG229" s="5">
        <f t="shared" ref="BG229:BG292" si="384">_xlfn.POISSON.DIST(3,K229,FALSE) * _xlfn.POISSON.DIST(6,L229,FALSE)</f>
        <v>1.7375474042942424E-4</v>
      </c>
      <c r="BH229" s="5">
        <f t="shared" ref="BH229:BH292" si="385">_xlfn.POISSON.DIST(4,K229,FALSE) * _xlfn.POISSON.DIST(6,L229,FALSE)</f>
        <v>1.0825354715604203E-4</v>
      </c>
      <c r="BI229" s="5">
        <f t="shared" ref="BI229:BI292" si="386">_xlfn.POISSON.DIST(5,K229,FALSE) * _xlfn.POISSON.DIST(6,L229,FALSE)</f>
        <v>5.3955732973514465E-5</v>
      </c>
      <c r="BJ229" s="8">
        <f t="shared" ref="BJ229:BJ292" si="387">SUM(N229,Q229,T229,W229,X229,Y229,AD229,AE229,AF229,AG229,AM229,AN229,AO229,AP229,AQ229,AX229,AY229,AZ229,BA229,BB229,BC229)</f>
        <v>0.66364601878862794</v>
      </c>
      <c r="BK229" s="8">
        <f t="shared" ref="BK229:BK292" si="388">SUM(M229,P229,S229,V229,AC229,AL229,AY229)</f>
        <v>0.18355514920909802</v>
      </c>
      <c r="BL229" s="8">
        <f t="shared" ref="BL229:BL292" si="389">SUM(O229,R229,U229,AA229,AB229,AH229,AI229,AJ229,AK229,AR229,AS229,AT229,AU229,AV229,BD229,BE229,BF229,BG229,BH229,BI229)</f>
        <v>0.14264728445021616</v>
      </c>
      <c r="BM229" s="8">
        <f t="shared" ref="BM229:BM292" si="390">SUM(S229:BI229)</f>
        <v>0.68149868509175404</v>
      </c>
      <c r="BN229" s="8">
        <f t="shared" ref="BN229:BN292" si="391">SUM(M229:R229)</f>
        <v>0.30438700849499523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</v>
      </c>
      <c r="F230">
        <f>VLOOKUP(B230,home!$B$2:$E$405,3,FALSE)</f>
        <v>0.75</v>
      </c>
      <c r="G230">
        <f>VLOOKUP(C230,away!$B$2:$E$405,4,FALSE)</f>
        <v>0.79</v>
      </c>
      <c r="H230">
        <f>VLOOKUP(A230,away!$A$2:$E$405,3,FALSE)</f>
        <v>1.4027777777777799</v>
      </c>
      <c r="I230">
        <f>VLOOKUP(C230,away!$B$2:$E$405,3,FALSE)</f>
        <v>0.67</v>
      </c>
      <c r="J230">
        <f>VLOOKUP(B230,home!$B$2:$E$405,4,FALSE)</f>
        <v>1.6</v>
      </c>
      <c r="K230" s="3">
        <f t="shared" si="336"/>
        <v>0.88875000000000004</v>
      </c>
      <c r="L230" s="3">
        <f t="shared" si="337"/>
        <v>1.5037777777777803</v>
      </c>
      <c r="M230" s="5">
        <f t="shared" si="338"/>
        <v>9.1398356893593977E-2</v>
      </c>
      <c r="N230" s="5">
        <f t="shared" si="339"/>
        <v>8.1230289689181653E-2</v>
      </c>
      <c r="O230" s="5">
        <f t="shared" si="340"/>
        <v>0.13744281802198921</v>
      </c>
      <c r="P230" s="5">
        <f t="shared" si="341"/>
        <v>0.12215230451704293</v>
      </c>
      <c r="Q230" s="5">
        <f t="shared" si="342"/>
        <v>3.6096709980630089E-2</v>
      </c>
      <c r="R230" s="5">
        <f t="shared" si="343"/>
        <v>0.10334172772831142</v>
      </c>
      <c r="S230" s="5">
        <f t="shared" si="344"/>
        <v>4.0813604330424774E-2</v>
      </c>
      <c r="T230" s="5">
        <f t="shared" si="345"/>
        <v>5.4281430319760939E-2</v>
      </c>
      <c r="U230" s="5">
        <f t="shared" si="346"/>
        <v>9.1844960518536772E-2</v>
      </c>
      <c r="V230" s="5">
        <f t="shared" si="347"/>
        <v>6.0607408832818914E-3</v>
      </c>
      <c r="W230" s="5">
        <f t="shared" si="348"/>
        <v>1.0693650331761667E-2</v>
      </c>
      <c r="X230" s="5">
        <f t="shared" si="349"/>
        <v>1.6080873732229183E-2</v>
      </c>
      <c r="Y230" s="5">
        <f t="shared" si="350"/>
        <v>1.209103028288834E-2</v>
      </c>
      <c r="Z230" s="5">
        <f t="shared" si="351"/>
        <v>5.1800997891665521E-2</v>
      </c>
      <c r="AA230" s="5">
        <f t="shared" si="352"/>
        <v>4.6038136876217731E-2</v>
      </c>
      <c r="AB230" s="5">
        <f t="shared" si="353"/>
        <v>2.0458197074369251E-2</v>
      </c>
      <c r="AC230" s="5">
        <f t="shared" si="354"/>
        <v>5.062546329713003E-4</v>
      </c>
      <c r="AD230" s="5">
        <f t="shared" si="355"/>
        <v>2.3759954330882949E-3</v>
      </c>
      <c r="AE230" s="5">
        <f t="shared" si="356"/>
        <v>3.5729691323796707E-3</v>
      </c>
      <c r="AF230" s="5">
        <f t="shared" si="357"/>
        <v>2.6864757909792528E-3</v>
      </c>
      <c r="AG230" s="5">
        <f t="shared" si="358"/>
        <v>1.3466208650041952E-3</v>
      </c>
      <c r="AH230" s="5">
        <f t="shared" si="359"/>
        <v>1.9474297374050067E-2</v>
      </c>
      <c r="AI230" s="5">
        <f t="shared" si="360"/>
        <v>1.7307781791186996E-2</v>
      </c>
      <c r="AJ230" s="5">
        <f t="shared" si="361"/>
        <v>7.6911455334587198E-3</v>
      </c>
      <c r="AK230" s="5">
        <f t="shared" si="362"/>
        <v>2.2785018642871462E-3</v>
      </c>
      <c r="AL230" s="5">
        <f t="shared" si="363"/>
        <v>2.7064018300402694E-5</v>
      </c>
      <c r="AM230" s="5">
        <f t="shared" si="364"/>
        <v>4.2233318823144464E-4</v>
      </c>
      <c r="AN230" s="5">
        <f t="shared" si="365"/>
        <v>6.3509526328048673E-4</v>
      </c>
      <c r="AO230" s="5">
        <f t="shared" si="366"/>
        <v>4.775210718465624E-4</v>
      </c>
      <c r="AP230" s="5">
        <f t="shared" si="367"/>
        <v>2.3936185875449579E-4</v>
      </c>
      <c r="AQ230" s="5">
        <f t="shared" si="368"/>
        <v>8.9986761010648665E-5</v>
      </c>
      <c r="AR230" s="5">
        <f t="shared" si="369"/>
        <v>5.8570031257865352E-3</v>
      </c>
      <c r="AS230" s="5">
        <f t="shared" si="370"/>
        <v>5.2054115280427832E-3</v>
      </c>
      <c r="AT230" s="5">
        <f t="shared" si="371"/>
        <v>2.3131547477740115E-3</v>
      </c>
      <c r="AU230" s="5">
        <f t="shared" si="372"/>
        <v>6.8527209402805098E-4</v>
      </c>
      <c r="AV230" s="5">
        <f t="shared" si="373"/>
        <v>1.5225889339185757E-4</v>
      </c>
      <c r="AW230" s="5">
        <f t="shared" si="374"/>
        <v>1.0047385232824431E-6</v>
      </c>
      <c r="AX230" s="5">
        <f t="shared" si="375"/>
        <v>6.2558103506782701E-5</v>
      </c>
      <c r="AY230" s="5">
        <f t="shared" si="376"/>
        <v>9.4073485873422054E-5</v>
      </c>
      <c r="AZ230" s="5">
        <f t="shared" si="377"/>
        <v>7.0732808767272025E-5</v>
      </c>
      <c r="BA230" s="5">
        <f t="shared" si="378"/>
        <v>3.5455475328009671E-5</v>
      </c>
      <c r="BB230" s="5">
        <f t="shared" si="379"/>
        <v>1.3329288974702327E-5</v>
      </c>
      <c r="BC230" s="5">
        <f t="shared" si="380"/>
        <v>4.0088577107471474E-6</v>
      </c>
      <c r="BD230" s="5">
        <f t="shared" si="381"/>
        <v>1.4679385241554634E-3</v>
      </c>
      <c r="BE230" s="5">
        <f t="shared" si="382"/>
        <v>1.3046303633431683E-3</v>
      </c>
      <c r="BF230" s="5">
        <f t="shared" si="383"/>
        <v>5.7974511771062022E-4</v>
      </c>
      <c r="BG230" s="5">
        <f t="shared" si="384"/>
        <v>1.7174949112177127E-4</v>
      </c>
      <c r="BH230" s="5">
        <f t="shared" si="385"/>
        <v>3.816059005861855E-5</v>
      </c>
      <c r="BI230" s="5">
        <f t="shared" si="386"/>
        <v>6.783044882919451E-6</v>
      </c>
      <c r="BJ230" s="8">
        <f t="shared" si="387"/>
        <v>0.22260050172118789</v>
      </c>
      <c r="BK230" s="8">
        <f t="shared" si="388"/>
        <v>0.26105239876148867</v>
      </c>
      <c r="BL230" s="8">
        <f t="shared" si="389"/>
        <v>0.463659674302703</v>
      </c>
      <c r="BM230" s="8">
        <f t="shared" si="390"/>
        <v>0.42735829709894568</v>
      </c>
      <c r="BN230" s="8">
        <f t="shared" si="391"/>
        <v>0.57166220683074931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</v>
      </c>
      <c r="F231">
        <f>VLOOKUP(B231,home!$B$2:$E$405,3,FALSE)</f>
        <v>0.96</v>
      </c>
      <c r="G231">
        <f>VLOOKUP(C231,away!$B$2:$E$405,4,FALSE)</f>
        <v>0.37</v>
      </c>
      <c r="H231">
        <f>VLOOKUP(A231,away!$A$2:$E$405,3,FALSE)</f>
        <v>1.4027777777777799</v>
      </c>
      <c r="I231">
        <f>VLOOKUP(C231,away!$B$2:$E$405,3,FALSE)</f>
        <v>1.58</v>
      </c>
      <c r="J231">
        <f>VLOOKUP(B231,home!$B$2:$E$405,4,FALSE)</f>
        <v>0.45</v>
      </c>
      <c r="K231" s="3">
        <f t="shared" si="336"/>
        <v>0.53279999999999994</v>
      </c>
      <c r="L231" s="3">
        <f t="shared" si="337"/>
        <v>0.99737500000000168</v>
      </c>
      <c r="M231" s="5">
        <f t="shared" si="338"/>
        <v>0.21649777688973543</v>
      </c>
      <c r="N231" s="5">
        <f t="shared" si="339"/>
        <v>0.11535001552685102</v>
      </c>
      <c r="O231" s="5">
        <f t="shared" si="340"/>
        <v>0.21592947022540021</v>
      </c>
      <c r="P231" s="5">
        <f t="shared" si="341"/>
        <v>0.11504722173609321</v>
      </c>
      <c r="Q231" s="5">
        <f t="shared" si="342"/>
        <v>3.0729244136353105E-2</v>
      </c>
      <c r="R231" s="5">
        <f t="shared" si="343"/>
        <v>0.10768132768302945</v>
      </c>
      <c r="S231" s="5">
        <f t="shared" si="344"/>
        <v>1.5284063674167613E-2</v>
      </c>
      <c r="T231" s="5">
        <f t="shared" si="345"/>
        <v>3.0648579870495227E-2</v>
      </c>
      <c r="U231" s="5">
        <f t="shared" si="346"/>
        <v>5.7372611389518074E-2</v>
      </c>
      <c r="V231" s="5">
        <f t="shared" si="347"/>
        <v>9.0244142601575872E-4</v>
      </c>
      <c r="W231" s="5">
        <f t="shared" si="348"/>
        <v>5.457513758616311E-3</v>
      </c>
      <c r="X231" s="5">
        <f t="shared" si="349"/>
        <v>5.4431877849999517E-3</v>
      </c>
      <c r="Y231" s="5">
        <f t="shared" si="350"/>
        <v>2.7144497085321677E-3</v>
      </c>
      <c r="Z231" s="5">
        <f t="shared" si="351"/>
        <v>3.5799554732620566E-2</v>
      </c>
      <c r="AA231" s="5">
        <f t="shared" si="352"/>
        <v>1.9074002761540233E-2</v>
      </c>
      <c r="AB231" s="5">
        <f t="shared" si="353"/>
        <v>5.0813143356743173E-3</v>
      </c>
      <c r="AC231" s="5">
        <f t="shared" si="354"/>
        <v>2.9972414825173198E-5</v>
      </c>
      <c r="AD231" s="5">
        <f t="shared" si="355"/>
        <v>7.2694083264769247E-4</v>
      </c>
      <c r="AE231" s="5">
        <f t="shared" si="356"/>
        <v>7.2503261296199336E-4</v>
      </c>
      <c r="AF231" s="5">
        <f t="shared" si="357"/>
        <v>3.615647011764847E-4</v>
      </c>
      <c r="AG231" s="5">
        <f t="shared" si="358"/>
        <v>1.2020519794529903E-4</v>
      </c>
      <c r="AH231" s="5">
        <f t="shared" si="359"/>
        <v>8.9263952253618717E-3</v>
      </c>
      <c r="AI231" s="5">
        <f t="shared" si="360"/>
        <v>4.7559833760728041E-3</v>
      </c>
      <c r="AJ231" s="5">
        <f t="shared" si="361"/>
        <v>1.2669939713857948E-3</v>
      </c>
      <c r="AK231" s="5">
        <f t="shared" si="362"/>
        <v>2.2501812931811715E-4</v>
      </c>
      <c r="AL231" s="5">
        <f t="shared" si="363"/>
        <v>6.3709532797911323E-7</v>
      </c>
      <c r="AM231" s="5">
        <f t="shared" si="364"/>
        <v>7.746281512693814E-5</v>
      </c>
      <c r="AN231" s="5">
        <f t="shared" si="365"/>
        <v>7.7259475237230048E-5</v>
      </c>
      <c r="AO231" s="5">
        <f t="shared" si="366"/>
        <v>3.8528334557366221E-5</v>
      </c>
      <c r="AP231" s="5">
        <f t="shared" si="367"/>
        <v>1.280906589305107E-5</v>
      </c>
      <c r="AQ231" s="5">
        <f t="shared" si="368"/>
        <v>3.193860523770457E-6</v>
      </c>
      <c r="AR231" s="5">
        <f t="shared" si="369"/>
        <v>1.780592687579063E-3</v>
      </c>
      <c r="AS231" s="5">
        <f t="shared" si="370"/>
        <v>9.4869978394212465E-4</v>
      </c>
      <c r="AT231" s="5">
        <f t="shared" si="371"/>
        <v>2.5273362244218194E-4</v>
      </c>
      <c r="AU231" s="5">
        <f t="shared" si="372"/>
        <v>4.4885491345731511E-5</v>
      </c>
      <c r="AV231" s="5">
        <f t="shared" si="373"/>
        <v>5.9787474472514357E-6</v>
      </c>
      <c r="AW231" s="5">
        <f t="shared" si="374"/>
        <v>9.4042597005988914E-9</v>
      </c>
      <c r="AX231" s="5">
        <f t="shared" si="375"/>
        <v>6.8786979832721016E-6</v>
      </c>
      <c r="AY231" s="5">
        <f t="shared" si="376"/>
        <v>6.8606414010660226E-6</v>
      </c>
      <c r="AZ231" s="5">
        <f t="shared" si="377"/>
        <v>3.4213161086941178E-6</v>
      </c>
      <c r="BA231" s="5">
        <f t="shared" si="378"/>
        <v>1.1374450513029341E-6</v>
      </c>
      <c r="BB231" s="5">
        <f t="shared" si="379"/>
        <v>2.8361481451081638E-7</v>
      </c>
      <c r="BC231" s="5">
        <f t="shared" si="380"/>
        <v>5.6574065124545215E-8</v>
      </c>
      <c r="BD231" s="5">
        <f t="shared" si="381"/>
        <v>2.9598643862902837E-4</v>
      </c>
      <c r="BE231" s="5">
        <f t="shared" si="382"/>
        <v>1.5770157450154627E-4</v>
      </c>
      <c r="BF231" s="5">
        <f t="shared" si="383"/>
        <v>4.2011699447211922E-5</v>
      </c>
      <c r="BG231" s="5">
        <f t="shared" si="384"/>
        <v>7.4612778218248364E-6</v>
      </c>
      <c r="BH231" s="5">
        <f t="shared" si="385"/>
        <v>9.9384220586706804E-7</v>
      </c>
      <c r="BI231" s="5">
        <f t="shared" si="386"/>
        <v>1.0590382545719481E-7</v>
      </c>
      <c r="BJ231" s="8">
        <f t="shared" si="387"/>
        <v>0.1925046259713416</v>
      </c>
      <c r="BK231" s="8">
        <f t="shared" si="388"/>
        <v>0.34776897387756622</v>
      </c>
      <c r="BL231" s="8">
        <f t="shared" si="389"/>
        <v>0.42385026816648819</v>
      </c>
      <c r="BM231" s="8">
        <f t="shared" si="390"/>
        <v>0.19868151531341277</v>
      </c>
      <c r="BN231" s="8">
        <f t="shared" si="391"/>
        <v>0.80123505619746238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</v>
      </c>
      <c r="F232">
        <f>VLOOKUP(B232,home!$B$2:$E$405,3,FALSE)</f>
        <v>1.29</v>
      </c>
      <c r="G232">
        <f>VLOOKUP(C232,away!$B$2:$E$405,4,FALSE)</f>
        <v>0.79</v>
      </c>
      <c r="H232">
        <f>VLOOKUP(A232,away!$A$2:$E$405,3,FALSE)</f>
        <v>1.4027777777777799</v>
      </c>
      <c r="I232">
        <f>VLOOKUP(C232,away!$B$2:$E$405,3,FALSE)</f>
        <v>0.57999999999999996</v>
      </c>
      <c r="J232">
        <f>VLOOKUP(B232,home!$B$2:$E$405,4,FALSE)</f>
        <v>1.2</v>
      </c>
      <c r="K232" s="3">
        <f t="shared" si="336"/>
        <v>1.5286500000000001</v>
      </c>
      <c r="L232" s="3">
        <f t="shared" si="337"/>
        <v>0.97633333333333472</v>
      </c>
      <c r="M232" s="5">
        <f t="shared" si="338"/>
        <v>8.1676959256603648E-2</v>
      </c>
      <c r="N232" s="5">
        <f t="shared" si="339"/>
        <v>0.12485548376760718</v>
      </c>
      <c r="O232" s="5">
        <f t="shared" si="340"/>
        <v>7.97439378875308E-2</v>
      </c>
      <c r="P232" s="5">
        <f t="shared" si="341"/>
        <v>0.12190057065177398</v>
      </c>
      <c r="Q232" s="5">
        <f t="shared" si="342"/>
        <v>9.5430167630676382E-2</v>
      </c>
      <c r="R232" s="5">
        <f t="shared" si="343"/>
        <v>3.8928332345429681E-2</v>
      </c>
      <c r="S232" s="5">
        <f t="shared" si="344"/>
        <v>4.548329559669155E-2</v>
      </c>
      <c r="T232" s="5">
        <f t="shared" si="345"/>
        <v>9.3171653663417175E-2</v>
      </c>
      <c r="U232" s="5">
        <f t="shared" si="346"/>
        <v>5.9507795239841087E-2</v>
      </c>
      <c r="V232" s="5">
        <f t="shared" si="347"/>
        <v>7.5425047635134159E-3</v>
      </c>
      <c r="W232" s="5">
        <f t="shared" si="348"/>
        <v>4.8626441916211148E-2</v>
      </c>
      <c r="X232" s="5">
        <f t="shared" si="349"/>
        <v>4.7475616124194216E-2</v>
      </c>
      <c r="Y232" s="5">
        <f t="shared" si="350"/>
        <v>2.3176013271294177E-2</v>
      </c>
      <c r="Z232" s="5">
        <f t="shared" si="351"/>
        <v>1.2669009493307078E-2</v>
      </c>
      <c r="AA232" s="5">
        <f t="shared" si="352"/>
        <v>1.9366481361943865E-2</v>
      </c>
      <c r="AB232" s="5">
        <f t="shared" si="353"/>
        <v>1.4802285866967749E-2</v>
      </c>
      <c r="AC232" s="5">
        <f t="shared" si="354"/>
        <v>7.0356104951782334E-4</v>
      </c>
      <c r="AD232" s="5">
        <f t="shared" si="355"/>
        <v>1.8583202608804045E-2</v>
      </c>
      <c r="AE232" s="5">
        <f t="shared" si="356"/>
        <v>1.8143400147062377E-2</v>
      </c>
      <c r="AF232" s="5">
        <f t="shared" si="357"/>
        <v>8.8570031717909621E-3</v>
      </c>
      <c r="AG232" s="5">
        <f t="shared" si="358"/>
        <v>2.8824624766861963E-3</v>
      </c>
      <c r="AH232" s="5">
        <f t="shared" si="359"/>
        <v>3.0922940671580393E-3</v>
      </c>
      <c r="AI232" s="5">
        <f t="shared" si="360"/>
        <v>4.7270353257611378E-3</v>
      </c>
      <c r="AJ232" s="5">
        <f t="shared" si="361"/>
        <v>3.6129912753623825E-3</v>
      </c>
      <c r="AK232" s="5">
        <f t="shared" si="362"/>
        <v>1.8409997043609019E-3</v>
      </c>
      <c r="AL232" s="5">
        <f t="shared" si="363"/>
        <v>4.200180526071654E-5</v>
      </c>
      <c r="AM232" s="5">
        <f t="shared" si="364"/>
        <v>5.6814425335896569E-3</v>
      </c>
      <c r="AN232" s="5">
        <f t="shared" si="365"/>
        <v>5.5469817269613768E-3</v>
      </c>
      <c r="AO232" s="5">
        <f t="shared" si="366"/>
        <v>2.7078515797116492E-3</v>
      </c>
      <c r="AP232" s="5">
        <f t="shared" si="367"/>
        <v>8.8125525299727022E-4</v>
      </c>
      <c r="AQ232" s="5">
        <f t="shared" si="368"/>
        <v>2.1509971966908399E-4</v>
      </c>
      <c r="AR232" s="5">
        <f t="shared" si="369"/>
        <v>6.0382195484706095E-4</v>
      </c>
      <c r="AS232" s="5">
        <f t="shared" si="370"/>
        <v>9.2303243127695974E-4</v>
      </c>
      <c r="AT232" s="5">
        <f t="shared" si="371"/>
        <v>7.0549676303576241E-4</v>
      </c>
      <c r="AU232" s="5">
        <f t="shared" si="372"/>
        <v>3.5948587560487272E-4</v>
      </c>
      <c r="AV232" s="5">
        <f t="shared" si="373"/>
        <v>1.3738202093584721E-4</v>
      </c>
      <c r="AW232" s="5">
        <f t="shared" si="374"/>
        <v>1.7412921166939433E-6</v>
      </c>
      <c r="AX232" s="5">
        <f t="shared" si="375"/>
        <v>1.4474895214953054E-3</v>
      </c>
      <c r="AY232" s="5">
        <f t="shared" si="376"/>
        <v>1.4132322694865853E-3</v>
      </c>
      <c r="AZ232" s="5">
        <f t="shared" si="377"/>
        <v>6.8989288622103568E-4</v>
      </c>
      <c r="BA232" s="5">
        <f t="shared" si="378"/>
        <v>2.2452180708237962E-4</v>
      </c>
      <c r="BB232" s="5">
        <f t="shared" si="379"/>
        <v>5.4802031078690892E-5</v>
      </c>
      <c r="BC232" s="5">
        <f t="shared" si="380"/>
        <v>1.070100993529906E-5</v>
      </c>
      <c r="BD232" s="5">
        <f t="shared" si="381"/>
        <v>9.8255250319280183E-5</v>
      </c>
      <c r="BE232" s="5">
        <f t="shared" si="382"/>
        <v>1.5019788840056766E-4</v>
      </c>
      <c r="BF232" s="5">
        <f t="shared" si="383"/>
        <v>1.1480000105176391E-4</v>
      </c>
      <c r="BG232" s="5">
        <f t="shared" si="384"/>
        <v>5.8496340535926298E-5</v>
      </c>
      <c r="BH232" s="5">
        <f t="shared" si="385"/>
        <v>2.2355107740060937E-5</v>
      </c>
      <c r="BI232" s="5">
        <f t="shared" si="386"/>
        <v>6.8346270893688262E-6</v>
      </c>
      <c r="BJ232" s="8">
        <f t="shared" si="387"/>
        <v>0.50007471511597212</v>
      </c>
      <c r="BK232" s="8">
        <f t="shared" si="388"/>
        <v>0.25876212539284771</v>
      </c>
      <c r="BL232" s="8">
        <f t="shared" si="389"/>
        <v>0.22880231133519313</v>
      </c>
      <c r="BM232" s="8">
        <f t="shared" si="390"/>
        <v>0.45636121882032854</v>
      </c>
      <c r="BN232" s="8">
        <f t="shared" si="391"/>
        <v>0.54253545153962168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1.6049382716049401</v>
      </c>
      <c r="F233">
        <f>VLOOKUP(B233,home!$B$2:$E$405,3,FALSE)</f>
        <v>0.36</v>
      </c>
      <c r="G233">
        <f>VLOOKUP(C233,away!$B$2:$E$405,4,FALSE)</f>
        <v>0.91</v>
      </c>
      <c r="H233">
        <f>VLOOKUP(A233,away!$A$2:$E$405,3,FALSE)</f>
        <v>1.38271604938272</v>
      </c>
      <c r="I233">
        <f>VLOOKUP(C233,away!$B$2:$E$405,3,FALSE)</f>
        <v>0.57999999999999996</v>
      </c>
      <c r="J233">
        <f>VLOOKUP(B233,home!$B$2:$E$405,4,FALSE)</f>
        <v>1.5</v>
      </c>
      <c r="K233" s="3">
        <f t="shared" si="336"/>
        <v>0.52577777777777834</v>
      </c>
      <c r="L233" s="3">
        <f t="shared" si="337"/>
        <v>1.2029629629629663</v>
      </c>
      <c r="M233" s="5">
        <f t="shared" si="338"/>
        <v>0.17750779762662211</v>
      </c>
      <c r="N233" s="5">
        <f t="shared" si="339"/>
        <v>9.3329655374352963E-2</v>
      </c>
      <c r="O233" s="5">
        <f t="shared" si="340"/>
        <v>0.21353530618195193</v>
      </c>
      <c r="P233" s="5">
        <f t="shared" si="341"/>
        <v>0.11227211876144418</v>
      </c>
      <c r="Q233" s="5">
        <f t="shared" si="342"/>
        <v>2.4535329401746592E-2</v>
      </c>
      <c r="R233" s="5">
        <f t="shared" si="343"/>
        <v>0.12843753231092259</v>
      </c>
      <c r="S233" s="5">
        <f t="shared" si="344"/>
        <v>1.7752781595682086E-2</v>
      </c>
      <c r="T233" s="5">
        <f t="shared" si="345"/>
        <v>2.9515092554397465E-2</v>
      </c>
      <c r="U233" s="5">
        <f t="shared" si="346"/>
        <v>6.7529600321698482E-2</v>
      </c>
      <c r="V233" s="5">
        <f t="shared" si="347"/>
        <v>1.2476086686555748E-3</v>
      </c>
      <c r="W233" s="5">
        <f t="shared" si="348"/>
        <v>4.3000436566320377E-3</v>
      </c>
      <c r="X233" s="5">
        <f t="shared" si="349"/>
        <v>5.172793258052184E-3</v>
      </c>
      <c r="Y233" s="5">
        <f t="shared" si="350"/>
        <v>3.1113393522506565E-3</v>
      </c>
      <c r="Z233" s="5">
        <f t="shared" si="351"/>
        <v>5.1501864808133027E-2</v>
      </c>
      <c r="AA233" s="5">
        <f t="shared" si="352"/>
        <v>2.7078536030231748E-2</v>
      </c>
      <c r="AB233" s="5">
        <f t="shared" si="353"/>
        <v>7.118646249725376E-3</v>
      </c>
      <c r="AC233" s="5">
        <f t="shared" si="354"/>
        <v>4.9318843484603938E-5</v>
      </c>
      <c r="AD233" s="5">
        <f t="shared" si="355"/>
        <v>5.6521684953285607E-4</v>
      </c>
      <c r="AE233" s="5">
        <f t="shared" si="356"/>
        <v>6.7993493603063764E-4</v>
      </c>
      <c r="AF233" s="5">
        <f t="shared" si="357"/>
        <v>4.0896827263472556E-4</v>
      </c>
      <c r="AG233" s="5">
        <f t="shared" si="358"/>
        <v>1.6399122833550515E-4</v>
      </c>
      <c r="AH233" s="5">
        <f t="shared" si="359"/>
        <v>1.5488708971927468E-2</v>
      </c>
      <c r="AI233" s="5">
        <f t="shared" si="360"/>
        <v>8.1436189839067617E-3</v>
      </c>
      <c r="AJ233" s="5">
        <f t="shared" si="361"/>
        <v>2.1408669462137128E-3</v>
      </c>
      <c r="AK233" s="5">
        <f t="shared" si="362"/>
        <v>3.7520675516604824E-4</v>
      </c>
      <c r="AL233" s="5">
        <f t="shared" si="363"/>
        <v>1.247749366938253E-6</v>
      </c>
      <c r="AM233" s="5">
        <f t="shared" si="364"/>
        <v>5.9435691821988398E-5</v>
      </c>
      <c r="AN233" s="5">
        <f t="shared" si="365"/>
        <v>7.1498935939932909E-5</v>
      </c>
      <c r="AO233" s="5">
        <f t="shared" si="366"/>
        <v>4.3005285913500523E-5</v>
      </c>
      <c r="AP233" s="5">
        <f t="shared" si="367"/>
        <v>1.7244588721858027E-5</v>
      </c>
      <c r="AQ233" s="5">
        <f t="shared" si="368"/>
        <v>5.1861503859810237E-6</v>
      </c>
      <c r="AR233" s="5">
        <f t="shared" si="369"/>
        <v>3.7264686474681899E-3</v>
      </c>
      <c r="AS233" s="5">
        <f t="shared" si="370"/>
        <v>1.959294404424388E-3</v>
      </c>
      <c r="AT233" s="5">
        <f t="shared" si="371"/>
        <v>5.1507672898534523E-4</v>
      </c>
      <c r="AU233" s="5">
        <f t="shared" si="372"/>
        <v>9.0271965983653937E-5</v>
      </c>
      <c r="AV233" s="5">
        <f t="shared" si="373"/>
        <v>1.186574841762919E-5</v>
      </c>
      <c r="AW233" s="5">
        <f t="shared" si="374"/>
        <v>2.1921957949399535E-8</v>
      </c>
      <c r="AX233" s="5">
        <f t="shared" si="375"/>
        <v>5.2083276611416553E-6</v>
      </c>
      <c r="AY233" s="5">
        <f t="shared" si="376"/>
        <v>6.2654252753289424E-6</v>
      </c>
      <c r="AZ233" s="5">
        <f t="shared" si="377"/>
        <v>3.7685372767163829E-6</v>
      </c>
      <c r="BA233" s="5">
        <f t="shared" si="378"/>
        <v>1.5111369228117084E-6</v>
      </c>
      <c r="BB233" s="5">
        <f t="shared" si="379"/>
        <v>4.5446043752707833E-7</v>
      </c>
      <c r="BC233" s="5">
        <f t="shared" si="380"/>
        <v>1.0933981489540406E-7</v>
      </c>
      <c r="BD233" s="5">
        <f t="shared" si="381"/>
        <v>7.4713396092448666E-4</v>
      </c>
      <c r="BE233" s="5">
        <f t="shared" si="382"/>
        <v>3.9282643367718605E-4</v>
      </c>
      <c r="BF233" s="5">
        <f t="shared" si="383"/>
        <v>1.0326970467558034E-4</v>
      </c>
      <c r="BG233" s="5">
        <f t="shared" si="384"/>
        <v>1.8098971945364695E-5</v>
      </c>
      <c r="BH233" s="5">
        <f t="shared" si="385"/>
        <v>2.3790093123740505E-6</v>
      </c>
      <c r="BI233" s="5">
        <f t="shared" si="386"/>
        <v>2.5016604591453377E-7</v>
      </c>
      <c r="BJ233" s="8">
        <f t="shared" si="387"/>
        <v>0.16199605276413728</v>
      </c>
      <c r="BK233" s="8">
        <f t="shared" si="388"/>
        <v>0.30883713867053081</v>
      </c>
      <c r="BL233" s="8">
        <f t="shared" si="389"/>
        <v>0.4774149584936041</v>
      </c>
      <c r="BM233" s="8">
        <f t="shared" si="390"/>
        <v>0.25012603157604768</v>
      </c>
      <c r="BN233" s="8">
        <f t="shared" si="391"/>
        <v>0.74961773965704037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1.6049382716049401</v>
      </c>
      <c r="F234">
        <f>VLOOKUP(B234,home!$B$2:$E$405,3,FALSE)</f>
        <v>0.67</v>
      </c>
      <c r="G234">
        <f>VLOOKUP(C234,away!$B$2:$E$405,4,FALSE)</f>
        <v>1.2</v>
      </c>
      <c r="H234">
        <f>VLOOKUP(A234,away!$A$2:$E$405,3,FALSE)</f>
        <v>1.38271604938272</v>
      </c>
      <c r="I234">
        <f>VLOOKUP(C234,away!$B$2:$E$405,3,FALSE)</f>
        <v>0.72</v>
      </c>
      <c r="J234">
        <f>VLOOKUP(B234,home!$B$2:$E$405,4,FALSE)</f>
        <v>1.28</v>
      </c>
      <c r="K234" s="3">
        <f t="shared" si="336"/>
        <v>1.2903703703703719</v>
      </c>
      <c r="L234" s="3">
        <f t="shared" si="337"/>
        <v>1.2743111111111147</v>
      </c>
      <c r="M234" s="5">
        <f t="shared" si="338"/>
        <v>7.6943685527848027E-2</v>
      </c>
      <c r="N234" s="5">
        <f t="shared" si="339"/>
        <v>9.9285851992230681E-2</v>
      </c>
      <c r="O234" s="5">
        <f t="shared" si="340"/>
        <v>9.8050193397976201E-2</v>
      </c>
      <c r="P234" s="5">
        <f t="shared" si="341"/>
        <v>0.12652106436983312</v>
      </c>
      <c r="Q234" s="5">
        <f t="shared" si="342"/>
        <v>6.4057760803876332E-2</v>
      </c>
      <c r="R234" s="5">
        <f t="shared" si="343"/>
        <v>6.2473225446817396E-2</v>
      </c>
      <c r="S234" s="5">
        <f t="shared" si="344"/>
        <v>5.201069983670685E-2</v>
      </c>
      <c r="T234" s="5">
        <f t="shared" si="345"/>
        <v>8.1629516345277653E-2</v>
      </c>
      <c r="U234" s="5">
        <f t="shared" si="346"/>
        <v>8.0613599058041496E-2</v>
      </c>
      <c r="V234" s="5">
        <f t="shared" si="347"/>
        <v>9.5025473021339516E-3</v>
      </c>
      <c r="W234" s="5">
        <f t="shared" si="348"/>
        <v>2.7552745511198205E-2</v>
      </c>
      <c r="X234" s="5">
        <f t="shared" si="349"/>
        <v>3.5110769746536756E-2</v>
      </c>
      <c r="Y234" s="5">
        <f t="shared" si="350"/>
        <v>2.2371022003837893E-2</v>
      </c>
      <c r="Z234" s="5">
        <f t="shared" si="351"/>
        <v>2.6536775111276341E-2</v>
      </c>
      <c r="AA234" s="5">
        <f t="shared" si="352"/>
        <v>3.4242268328772918E-2</v>
      </c>
      <c r="AB234" s="5">
        <f t="shared" si="353"/>
        <v>2.2092604232860188E-2</v>
      </c>
      <c r="AC234" s="5">
        <f t="shared" si="354"/>
        <v>9.7658468547716154E-4</v>
      </c>
      <c r="AD234" s="5">
        <f t="shared" si="355"/>
        <v>8.8883116075013559E-3</v>
      </c>
      <c r="AE234" s="5">
        <f t="shared" si="356"/>
        <v>1.1326474240456868E-2</v>
      </c>
      <c r="AF234" s="5">
        <f t="shared" si="357"/>
        <v>7.2167259871640079E-3</v>
      </c>
      <c r="AG234" s="5">
        <f t="shared" si="358"/>
        <v>3.0654513704291403E-3</v>
      </c>
      <c r="AH234" s="5">
        <f t="shared" si="359"/>
        <v>8.4540268443390812E-3</v>
      </c>
      <c r="AI234" s="5">
        <f t="shared" si="360"/>
        <v>1.0908825750250884E-2</v>
      </c>
      <c r="AJ234" s="5">
        <f t="shared" si="361"/>
        <v>7.038212761828545E-3</v>
      </c>
      <c r="AK234" s="5">
        <f t="shared" si="362"/>
        <v>3.0273004027420599E-3</v>
      </c>
      <c r="AL234" s="5">
        <f t="shared" si="363"/>
        <v>6.4233228760080628E-5</v>
      </c>
      <c r="AM234" s="5">
        <f t="shared" si="364"/>
        <v>2.2938427881877598E-3</v>
      </c>
      <c r="AN234" s="5">
        <f t="shared" si="365"/>
        <v>2.923069352129761E-3</v>
      </c>
      <c r="AO234" s="5">
        <f t="shared" si="366"/>
        <v>1.8624498769836619E-3</v>
      </c>
      <c r="AP234" s="5">
        <f t="shared" si="367"/>
        <v>7.911135240426028E-4</v>
      </c>
      <c r="AQ234" s="5">
        <f t="shared" si="368"/>
        <v>2.5203118845943962E-4</v>
      </c>
      <c r="AR234" s="5">
        <f t="shared" si="369"/>
        <v>2.1546120682745841E-3</v>
      </c>
      <c r="AS234" s="5">
        <f t="shared" si="370"/>
        <v>2.7802475725439476E-3</v>
      </c>
      <c r="AT234" s="5">
        <f t="shared" si="371"/>
        <v>1.7937745449524314E-3</v>
      </c>
      <c r="AU234" s="5">
        <f t="shared" si="372"/>
        <v>7.7154450797707152E-4</v>
      </c>
      <c r="AV234" s="5">
        <f t="shared" si="373"/>
        <v>2.4889454312889997E-4</v>
      </c>
      <c r="AW234" s="5">
        <f t="shared" si="374"/>
        <v>2.9339121400875561E-6</v>
      </c>
      <c r="AX234" s="5">
        <f t="shared" si="375"/>
        <v>4.9331779469420742E-4</v>
      </c>
      <c r="AY234" s="5">
        <f t="shared" si="376"/>
        <v>6.2864034708766013E-4</v>
      </c>
      <c r="AZ234" s="5">
        <f t="shared" si="377"/>
        <v>4.0054168959327666E-4</v>
      </c>
      <c r="BA234" s="5">
        <f t="shared" si="378"/>
        <v>1.701382418373105E-4</v>
      </c>
      <c r="BB234" s="5">
        <f t="shared" si="379"/>
        <v>5.420226299954866E-5</v>
      </c>
      <c r="BC234" s="5">
        <f t="shared" si="380"/>
        <v>1.3814109197538338E-5</v>
      </c>
      <c r="BD234" s="5">
        <f t="shared" si="381"/>
        <v>4.5760768312273341E-4</v>
      </c>
      <c r="BE234" s="5">
        <f t="shared" si="382"/>
        <v>5.9048339555540922E-4</v>
      </c>
      <c r="BF234" s="5">
        <f t="shared" si="383"/>
        <v>3.8097113891019424E-4</v>
      </c>
      <c r="BG234" s="5">
        <f t="shared" si="384"/>
        <v>1.6386462320532329E-4</v>
      </c>
      <c r="BH234" s="5">
        <f t="shared" si="385"/>
        <v>5.2861513634013598E-5</v>
      </c>
      <c r="BI234" s="5">
        <f t="shared" si="386"/>
        <v>1.3642186185252117E-5</v>
      </c>
      <c r="BJ234" s="8">
        <f t="shared" si="387"/>
        <v>0.37038779078372169</v>
      </c>
      <c r="BK234" s="8">
        <f t="shared" si="388"/>
        <v>0.26664745529784689</v>
      </c>
      <c r="BL234" s="8">
        <f t="shared" si="389"/>
        <v>0.3363087600011187</v>
      </c>
      <c r="BM234" s="8">
        <f t="shared" si="390"/>
        <v>0.47192329322043425</v>
      </c>
      <c r="BN234" s="8">
        <f t="shared" si="391"/>
        <v>0.52733178153858173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1.55</v>
      </c>
      <c r="F235">
        <f>VLOOKUP(B235,home!$B$2:$E$405,3,FALSE)</f>
        <v>1.24</v>
      </c>
      <c r="G235">
        <f>VLOOKUP(C235,away!$B$2:$E$405,4,FALSE)</f>
        <v>1.19</v>
      </c>
      <c r="H235">
        <f>VLOOKUP(A235,away!$A$2:$E$405,3,FALSE)</f>
        <v>1.25416666666667</v>
      </c>
      <c r="I235">
        <f>VLOOKUP(C235,away!$B$2:$E$405,3,FALSE)</f>
        <v>0.65</v>
      </c>
      <c r="J235">
        <f>VLOOKUP(B235,home!$B$2:$E$405,4,FALSE)</f>
        <v>0.8</v>
      </c>
      <c r="K235" s="3">
        <f t="shared" si="336"/>
        <v>2.2871799999999998</v>
      </c>
      <c r="L235" s="3">
        <f t="shared" si="337"/>
        <v>0.65216666666666845</v>
      </c>
      <c r="M235" s="5">
        <f t="shared" si="338"/>
        <v>5.2900278966304837E-2</v>
      </c>
      <c r="N235" s="5">
        <f t="shared" si="339"/>
        <v>0.12099246004615309</v>
      </c>
      <c r="O235" s="5">
        <f t="shared" si="340"/>
        <v>3.4499798599191896E-2</v>
      </c>
      <c r="P235" s="5">
        <f t="shared" si="341"/>
        <v>7.8907249360099713E-2</v>
      </c>
      <c r="Q235" s="5">
        <f t="shared" si="342"/>
        <v>0.13836576738418024</v>
      </c>
      <c r="R235" s="5">
        <f t="shared" si="343"/>
        <v>1.1249809326553187E-2</v>
      </c>
      <c r="S235" s="5">
        <f t="shared" si="344"/>
        <v>2.9424958257511614E-2</v>
      </c>
      <c r="T235" s="5">
        <f t="shared" si="345"/>
        <v>9.0237541295716456E-2</v>
      </c>
      <c r="U235" s="5">
        <f t="shared" si="346"/>
        <v>2.5730338895505914E-2</v>
      </c>
      <c r="V235" s="5">
        <f t="shared" si="347"/>
        <v>4.8767701628755046E-3</v>
      </c>
      <c r="W235" s="5">
        <f t="shared" si="348"/>
        <v>0.10548913861524975</v>
      </c>
      <c r="X235" s="5">
        <f t="shared" si="349"/>
        <v>6.879649990024557E-2</v>
      </c>
      <c r="Y235" s="5">
        <f t="shared" si="350"/>
        <v>2.2433392009138464E-2</v>
      </c>
      <c r="Z235" s="5">
        <f t="shared" si="351"/>
        <v>2.4455835497112642E-3</v>
      </c>
      <c r="AA235" s="5">
        <f t="shared" si="352"/>
        <v>5.5934897832286088E-3</v>
      </c>
      <c r="AB235" s="5">
        <f t="shared" si="353"/>
        <v>6.3966589812024053E-3</v>
      </c>
      <c r="AC235" s="5">
        <f t="shared" si="354"/>
        <v>4.5464377366400609E-4</v>
      </c>
      <c r="AD235" s="5">
        <f t="shared" si="355"/>
        <v>6.0318162014506758E-2</v>
      </c>
      <c r="AE235" s="5">
        <f t="shared" si="356"/>
        <v>3.933749466046093E-2</v>
      </c>
      <c r="AF235" s="5">
        <f t="shared" si="357"/>
        <v>1.2827301383865333E-2</v>
      </c>
      <c r="AG235" s="5">
        <f t="shared" si="358"/>
        <v>2.7885127952814001E-3</v>
      </c>
      <c r="AH235" s="5">
        <f t="shared" si="359"/>
        <v>3.987320179175083E-4</v>
      </c>
      <c r="AI235" s="5">
        <f t="shared" si="360"/>
        <v>9.119718967405666E-4</v>
      </c>
      <c r="AJ235" s="5">
        <f t="shared" si="361"/>
        <v>1.0429219413935448E-3</v>
      </c>
      <c r="AK235" s="5">
        <f t="shared" si="362"/>
        <v>7.9511673530549565E-4</v>
      </c>
      <c r="AL235" s="5">
        <f t="shared" si="363"/>
        <v>2.7126276321811512E-5</v>
      </c>
      <c r="AM235" s="5">
        <f t="shared" si="364"/>
        <v>2.7591698759267903E-2</v>
      </c>
      <c r="AN235" s="5">
        <f t="shared" si="365"/>
        <v>1.79943862075026E-2</v>
      </c>
      <c r="AO235" s="5">
        <f t="shared" si="366"/>
        <v>5.8676694358298209E-3</v>
      </c>
      <c r="AP235" s="5">
        <f t="shared" si="367"/>
        <v>1.2755661390223421E-3</v>
      </c>
      <c r="AQ235" s="5">
        <f t="shared" si="368"/>
        <v>2.0797042924976822E-4</v>
      </c>
      <c r="AR235" s="5">
        <f t="shared" si="369"/>
        <v>5.2007946203707148E-5</v>
      </c>
      <c r="AS235" s="5">
        <f t="shared" si="370"/>
        <v>1.1895153439819491E-4</v>
      </c>
      <c r="AT235" s="5">
        <f t="shared" si="371"/>
        <v>1.3603178522243175E-4</v>
      </c>
      <c r="AU235" s="5">
        <f t="shared" si="372"/>
        <v>1.0370972617501378E-4</v>
      </c>
      <c r="AV235" s="5">
        <f t="shared" si="373"/>
        <v>5.930070287824203E-5</v>
      </c>
      <c r="AW235" s="5">
        <f t="shared" si="374"/>
        <v>1.1239490455551959E-6</v>
      </c>
      <c r="AX235" s="5">
        <f t="shared" si="375"/>
        <v>1.0517863594703724E-2</v>
      </c>
      <c r="AY235" s="5">
        <f t="shared" si="376"/>
        <v>6.8594000410126307E-3</v>
      </c>
      <c r="AZ235" s="5">
        <f t="shared" si="377"/>
        <v>2.2367360300402078E-3</v>
      </c>
      <c r="BA235" s="5">
        <f t="shared" si="378"/>
        <v>4.8624156030818662E-4</v>
      </c>
      <c r="BB235" s="5">
        <f t="shared" si="379"/>
        <v>7.9277634395247455E-5</v>
      </c>
      <c r="BC235" s="5">
        <f t="shared" si="380"/>
        <v>1.0340446112953472E-5</v>
      </c>
      <c r="BD235" s="5">
        <f t="shared" si="381"/>
        <v>5.6529748193085184E-6</v>
      </c>
      <c r="BE235" s="5">
        <f t="shared" si="382"/>
        <v>1.2929370947226055E-5</v>
      </c>
      <c r="BF235" s="5">
        <f t="shared" si="383"/>
        <v>1.4785899321538248E-5</v>
      </c>
      <c r="BG235" s="5">
        <f t="shared" si="384"/>
        <v>1.1272671070078612E-5</v>
      </c>
      <c r="BH235" s="5">
        <f t="shared" si="385"/>
        <v>6.4456569545156028E-6</v>
      </c>
      <c r="BI235" s="5">
        <f t="shared" si="386"/>
        <v>2.9484755346457985E-6</v>
      </c>
      <c r="BJ235" s="8">
        <f t="shared" si="387"/>
        <v>0.73471342038224341</v>
      </c>
      <c r="BK235" s="8">
        <f t="shared" si="388"/>
        <v>0.17345042683779011</v>
      </c>
      <c r="BL235" s="8">
        <f t="shared" si="389"/>
        <v>8.7142874920564051E-2</v>
      </c>
      <c r="BM235" s="8">
        <f t="shared" si="390"/>
        <v>0.55397866591585887</v>
      </c>
      <c r="BN235" s="8">
        <f t="shared" si="391"/>
        <v>0.43691536368248296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1.55</v>
      </c>
      <c r="F236">
        <f>VLOOKUP(B236,home!$B$2:$E$405,3,FALSE)</f>
        <v>0.65</v>
      </c>
      <c r="G236">
        <f>VLOOKUP(C236,away!$B$2:$E$405,4,FALSE)</f>
        <v>1.34</v>
      </c>
      <c r="H236">
        <f>VLOOKUP(A236,away!$A$2:$E$405,3,FALSE)</f>
        <v>1.25416666666667</v>
      </c>
      <c r="I236">
        <f>VLOOKUP(C236,away!$B$2:$E$405,3,FALSE)</f>
        <v>0.35</v>
      </c>
      <c r="J236">
        <f>VLOOKUP(B236,home!$B$2:$E$405,4,FALSE)</f>
        <v>1.4</v>
      </c>
      <c r="K236" s="3">
        <f t="shared" si="336"/>
        <v>1.3500500000000002</v>
      </c>
      <c r="L236" s="3">
        <f t="shared" si="337"/>
        <v>0.61454166666666821</v>
      </c>
      <c r="M236" s="5">
        <f t="shared" si="338"/>
        <v>0.14021312862229754</v>
      </c>
      <c r="N236" s="5">
        <f t="shared" si="339"/>
        <v>0.18929473429653279</v>
      </c>
      <c r="O236" s="5">
        <f t="shared" si="340"/>
        <v>8.6166809752094647E-2</v>
      </c>
      <c r="P236" s="5">
        <f t="shared" si="341"/>
        <v>0.11632950150581538</v>
      </c>
      <c r="Q236" s="5">
        <f t="shared" si="342"/>
        <v>0.12777867801851711</v>
      </c>
      <c r="R236" s="5">
        <f t="shared" si="343"/>
        <v>2.6476547438200985E-2</v>
      </c>
      <c r="S236" s="5">
        <f t="shared" si="344"/>
        <v>2.412854105310842E-2</v>
      </c>
      <c r="T236" s="5">
        <f t="shared" si="345"/>
        <v>7.8525321753963068E-2</v>
      </c>
      <c r="U236" s="5">
        <f t="shared" si="346"/>
        <v>3.574466286894324E-2</v>
      </c>
      <c r="V236" s="5">
        <f t="shared" si="347"/>
        <v>2.2242814526953736E-3</v>
      </c>
      <c r="W236" s="5">
        <f t="shared" si="348"/>
        <v>5.7502534752966357E-2</v>
      </c>
      <c r="X236" s="5">
        <f t="shared" si="349"/>
        <v>3.5337703544645951E-2</v>
      </c>
      <c r="Y236" s="5">
        <f t="shared" si="350"/>
        <v>1.0858245616249677E-2</v>
      </c>
      <c r="Z236" s="5">
        <f t="shared" si="351"/>
        <v>5.4236471967503801E-3</v>
      </c>
      <c r="AA236" s="5">
        <f t="shared" si="352"/>
        <v>7.3221948979728503E-3</v>
      </c>
      <c r="AB236" s="5">
        <f t="shared" si="353"/>
        <v>4.9426646110041252E-3</v>
      </c>
      <c r="AC236" s="5">
        <f t="shared" si="354"/>
        <v>1.1533760922706476E-4</v>
      </c>
      <c r="AD236" s="5">
        <f t="shared" si="355"/>
        <v>1.9407824260810551E-2</v>
      </c>
      <c r="AE236" s="5">
        <f t="shared" si="356"/>
        <v>1.1926916667612314E-2</v>
      </c>
      <c r="AF236" s="5">
        <f t="shared" si="357"/>
        <v>3.664793623554468E-3</v>
      </c>
      <c r="AG236" s="5">
        <f t="shared" si="358"/>
        <v>7.5072279380284713E-4</v>
      </c>
      <c r="AH236" s="5">
        <f t="shared" si="359"/>
        <v>8.3326429692574518E-4</v>
      </c>
      <c r="AI236" s="5">
        <f t="shared" si="360"/>
        <v>1.1249484640646022E-3</v>
      </c>
      <c r="AJ236" s="5">
        <f t="shared" si="361"/>
        <v>7.5936833695520848E-4</v>
      </c>
      <c r="AK236" s="5">
        <f t="shared" si="362"/>
        <v>3.4172840776879314E-4</v>
      </c>
      <c r="AL236" s="5">
        <f t="shared" si="363"/>
        <v>3.827649156135668E-6</v>
      </c>
      <c r="AM236" s="5">
        <f t="shared" si="364"/>
        <v>5.2403066286614572E-3</v>
      </c>
      <c r="AN236" s="5">
        <f t="shared" si="365"/>
        <v>3.2203867694220005E-3</v>
      </c>
      <c r="AO236" s="5">
        <f t="shared" si="366"/>
        <v>9.8953092629594183E-4</v>
      </c>
      <c r="AP236" s="5">
        <f t="shared" si="367"/>
        <v>2.0270266155470674E-4</v>
      </c>
      <c r="AQ236" s="5">
        <f t="shared" si="368"/>
        <v>3.1142307867399754E-5</v>
      </c>
      <c r="AR236" s="5">
        <f t="shared" si="369"/>
        <v>1.0241512596131539E-4</v>
      </c>
      <c r="AS236" s="5">
        <f t="shared" si="370"/>
        <v>1.3826554080407385E-4</v>
      </c>
      <c r="AT236" s="5">
        <f t="shared" si="371"/>
        <v>9.3332696681269986E-5</v>
      </c>
      <c r="AU236" s="5">
        <f t="shared" si="372"/>
        <v>4.2001269051516194E-5</v>
      </c>
      <c r="AV236" s="5">
        <f t="shared" si="373"/>
        <v>1.4175953320749855E-5</v>
      </c>
      <c r="AW236" s="5">
        <f t="shared" si="374"/>
        <v>8.8212637957246522E-8</v>
      </c>
      <c r="AX236" s="5">
        <f t="shared" si="375"/>
        <v>1.1791126606707321E-3</v>
      </c>
      <c r="AY236" s="5">
        <f t="shared" si="376"/>
        <v>7.2461385967636117E-4</v>
      </c>
      <c r="AZ236" s="5">
        <f t="shared" si="377"/>
        <v>2.2265270450763913E-4</v>
      </c>
      <c r="BA236" s="5">
        <f t="shared" si="378"/>
        <v>4.5609788038655249E-5</v>
      </c>
      <c r="BB236" s="5">
        <f t="shared" si="379"/>
        <v>7.0072787893971651E-6</v>
      </c>
      <c r="BC236" s="5">
        <f t="shared" si="380"/>
        <v>8.6125295720682548E-7</v>
      </c>
      <c r="BD236" s="5">
        <f t="shared" si="381"/>
        <v>1.0489727033357253E-5</v>
      </c>
      <c r="BE236" s="5">
        <f t="shared" si="382"/>
        <v>1.4161655981383957E-5</v>
      </c>
      <c r="BF236" s="5">
        <f t="shared" si="383"/>
        <v>9.5594718288337104E-6</v>
      </c>
      <c r="BG236" s="5">
        <f t="shared" si="384"/>
        <v>4.3019216475056513E-6</v>
      </c>
      <c r="BH236" s="5">
        <f t="shared" si="385"/>
        <v>1.4519523300537507E-6</v>
      </c>
      <c r="BI236" s="5">
        <f t="shared" si="386"/>
        <v>3.9204164863781322E-7</v>
      </c>
      <c r="BJ236" s="8">
        <f t="shared" si="387"/>
        <v>0.54691140216709677</v>
      </c>
      <c r="BK236" s="8">
        <f t="shared" si="388"/>
        <v>0.28373923175197624</v>
      </c>
      <c r="BL236" s="8">
        <f t="shared" si="389"/>
        <v>0.1641427364302189</v>
      </c>
      <c r="BM236" s="8">
        <f t="shared" si="390"/>
        <v>0.31323309226554541</v>
      </c>
      <c r="BN236" s="8">
        <f t="shared" si="391"/>
        <v>0.68625939963345828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1.55</v>
      </c>
      <c r="F237">
        <f>VLOOKUP(B237,home!$B$2:$E$405,3,FALSE)</f>
        <v>0.89</v>
      </c>
      <c r="G237">
        <f>VLOOKUP(C237,away!$B$2:$E$405,4,FALSE)</f>
        <v>1.04</v>
      </c>
      <c r="H237">
        <f>VLOOKUP(A237,away!$A$2:$E$405,3,FALSE)</f>
        <v>1.25416666666667</v>
      </c>
      <c r="I237">
        <f>VLOOKUP(C237,away!$B$2:$E$405,3,FALSE)</f>
        <v>0.89</v>
      </c>
      <c r="J237">
        <f>VLOOKUP(B237,home!$B$2:$E$405,4,FALSE)</f>
        <v>1.53</v>
      </c>
      <c r="K237" s="3">
        <f t="shared" si="336"/>
        <v>1.4346800000000002</v>
      </c>
      <c r="L237" s="3">
        <f t="shared" si="337"/>
        <v>1.7077987500000047</v>
      </c>
      <c r="M237" s="5">
        <f t="shared" si="338"/>
        <v>4.3175643525985762E-2</v>
      </c>
      <c r="N237" s="5">
        <f t="shared" si="339"/>
        <v>6.1943232253861252E-2</v>
      </c>
      <c r="O237" s="5">
        <f t="shared" si="340"/>
        <v>7.3735310044124272E-2</v>
      </c>
      <c r="P237" s="5">
        <f t="shared" si="341"/>
        <v>0.10578657461410422</v>
      </c>
      <c r="Q237" s="5">
        <f t="shared" si="342"/>
        <v>4.443435822498485E-2</v>
      </c>
      <c r="R237" s="5">
        <f t="shared" si="343"/>
        <v>6.2962535162109118E-2</v>
      </c>
      <c r="S237" s="5">
        <f t="shared" si="344"/>
        <v>6.4798104062132475E-2</v>
      </c>
      <c r="T237" s="5">
        <f t="shared" si="345"/>
        <v>7.5884941433681546E-2</v>
      </c>
      <c r="U237" s="5">
        <f t="shared" si="346"/>
        <v>9.0331089946374718E-2</v>
      </c>
      <c r="V237" s="5">
        <f t="shared" si="347"/>
        <v>1.7640525769775855E-2</v>
      </c>
      <c r="W237" s="5">
        <f t="shared" si="348"/>
        <v>2.1249695019407096E-2</v>
      </c>
      <c r="X237" s="5">
        <f t="shared" si="349"/>
        <v>3.6290202592024763E-2</v>
      </c>
      <c r="Y237" s="5">
        <f t="shared" si="350"/>
        <v>3.0988181311953415E-2</v>
      </c>
      <c r="Z237" s="5">
        <f t="shared" si="351"/>
        <v>3.584244628222711E-2</v>
      </c>
      <c r="AA237" s="5">
        <f t="shared" si="352"/>
        <v>5.1422440832185591E-2</v>
      </c>
      <c r="AB237" s="5">
        <f t="shared" si="353"/>
        <v>3.6887373706560027E-2</v>
      </c>
      <c r="AC237" s="5">
        <f t="shared" si="354"/>
        <v>2.7013650567438386E-3</v>
      </c>
      <c r="AD237" s="5">
        <f t="shared" si="355"/>
        <v>7.6216281126107411E-3</v>
      </c>
      <c r="AE237" s="5">
        <f t="shared" si="356"/>
        <v>1.3016206963681517E-2</v>
      </c>
      <c r="AF237" s="5">
        <f t="shared" si="357"/>
        <v>1.1114530991158328E-2</v>
      </c>
      <c r="AG237" s="5">
        <f t="shared" si="358"/>
        <v>6.3271273778455032E-3</v>
      </c>
      <c r="AH237" s="5">
        <f t="shared" si="359"/>
        <v>1.5302921239432438E-2</v>
      </c>
      <c r="AI237" s="5">
        <f t="shared" si="360"/>
        <v>2.195479504378893E-2</v>
      </c>
      <c r="AJ237" s="5">
        <f t="shared" si="361"/>
        <v>1.5749052676711558E-2</v>
      </c>
      <c r="AK237" s="5">
        <f t="shared" si="362"/>
        <v>7.5316169647415155E-3</v>
      </c>
      <c r="AL237" s="5">
        <f t="shared" si="363"/>
        <v>2.6474941221262693E-4</v>
      </c>
      <c r="AM237" s="5">
        <f t="shared" si="364"/>
        <v>2.1869194841200759E-3</v>
      </c>
      <c r="AN237" s="5">
        <f t="shared" si="365"/>
        <v>3.7348183613309205E-3</v>
      </c>
      <c r="AO237" s="5">
        <f t="shared" si="366"/>
        <v>3.1891590644790063E-3</v>
      </c>
      <c r="AP237" s="5">
        <f t="shared" si="367"/>
        <v>1.8154806212894775E-3</v>
      </c>
      <c r="AQ237" s="5">
        <f t="shared" si="368"/>
        <v>7.7511888392185009E-4</v>
      </c>
      <c r="AR237" s="5">
        <f t="shared" si="369"/>
        <v>5.2268619528102493E-3</v>
      </c>
      <c r="AS237" s="5">
        <f t="shared" si="370"/>
        <v>7.4988743064578088E-3</v>
      </c>
      <c r="AT237" s="5">
        <f t="shared" si="371"/>
        <v>5.3792424949944467E-3</v>
      </c>
      <c r="AU237" s="5">
        <f t="shared" si="372"/>
        <v>2.5724972075728786E-3</v>
      </c>
      <c r="AV237" s="5">
        <f t="shared" si="373"/>
        <v>9.2267757344016406E-4</v>
      </c>
      <c r="AW237" s="5">
        <f t="shared" si="374"/>
        <v>1.8018732555012953E-5</v>
      </c>
      <c r="AX237" s="5">
        <f t="shared" si="375"/>
        <v>5.2292160757956498E-4</v>
      </c>
      <c r="AY237" s="5">
        <f t="shared" si="376"/>
        <v>8.9304486777237399E-4</v>
      </c>
      <c r="AZ237" s="5">
        <f t="shared" si="377"/>
        <v>7.6257045443778998E-4</v>
      </c>
      <c r="BA237" s="5">
        <f t="shared" si="378"/>
        <v>4.3410562295859785E-4</v>
      </c>
      <c r="BB237" s="5">
        <f t="shared" si="379"/>
        <v>1.8534126006416663E-4</v>
      </c>
      <c r="BC237" s="5">
        <f t="shared" si="380"/>
        <v>6.3305114452201925E-5</v>
      </c>
      <c r="BD237" s="5">
        <f t="shared" si="381"/>
        <v>1.4877380515719886E-3</v>
      </c>
      <c r="BE237" s="5">
        <f t="shared" si="382"/>
        <v>2.1344280278293003E-3</v>
      </c>
      <c r="BF237" s="5">
        <f t="shared" si="383"/>
        <v>1.5311106014830713E-3</v>
      </c>
      <c r="BG237" s="5">
        <f t="shared" si="384"/>
        <v>7.3221791924524444E-4</v>
      </c>
      <c r="BH237" s="5">
        <f t="shared" si="385"/>
        <v>2.6262460109569176E-4</v>
      </c>
      <c r="BI237" s="5">
        <f t="shared" si="386"/>
        <v>7.5356452539993409E-5</v>
      </c>
      <c r="BJ237" s="8">
        <f t="shared" si="387"/>
        <v>0.32343288962361505</v>
      </c>
      <c r="BK237" s="8">
        <f t="shared" si="388"/>
        <v>0.23526000730872715</v>
      </c>
      <c r="BL237" s="8">
        <f t="shared" si="389"/>
        <v>0.40370076480506911</v>
      </c>
      <c r="BM237" s="8">
        <f t="shared" si="390"/>
        <v>0.60532342805925166</v>
      </c>
      <c r="BN237" s="8">
        <f t="shared" si="391"/>
        <v>0.39203765382516953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1.34</v>
      </c>
      <c r="F238">
        <f>VLOOKUP(B238,home!$B$2:$E$405,3,FALSE)</f>
        <v>0.6</v>
      </c>
      <c r="G238">
        <f>VLOOKUP(C238,away!$B$2:$E$405,4,FALSE)</f>
        <v>1.24</v>
      </c>
      <c r="H238">
        <f>VLOOKUP(A238,away!$A$2:$E$405,3,FALSE)</f>
        <v>1.31666666666667</v>
      </c>
      <c r="I238">
        <f>VLOOKUP(C238,away!$B$2:$E$405,3,FALSE)</f>
        <v>0.55000000000000004</v>
      </c>
      <c r="J238">
        <f>VLOOKUP(B238,home!$B$2:$E$405,4,FALSE)</f>
        <v>0.81</v>
      </c>
      <c r="K238" s="3">
        <f t="shared" si="336"/>
        <v>0.99696000000000007</v>
      </c>
      <c r="L238" s="3">
        <f t="shared" si="337"/>
        <v>0.58657500000000151</v>
      </c>
      <c r="M238" s="5">
        <f t="shared" si="338"/>
        <v>0.20524826167319124</v>
      </c>
      <c r="N238" s="5">
        <f t="shared" si="339"/>
        <v>0.20462430695770475</v>
      </c>
      <c r="O238" s="5">
        <f t="shared" si="340"/>
        <v>0.12039349909095245</v>
      </c>
      <c r="P238" s="5">
        <f t="shared" si="341"/>
        <v>0.12002750285371597</v>
      </c>
      <c r="Q238" s="5">
        <f t="shared" si="342"/>
        <v>0.10200112453227667</v>
      </c>
      <c r="R238" s="5">
        <f t="shared" si="343"/>
        <v>3.53099083646378E-2</v>
      </c>
      <c r="S238" s="5">
        <f t="shared" si="344"/>
        <v>1.7547775220914975E-2</v>
      </c>
      <c r="T238" s="5">
        <f t="shared" si="345"/>
        <v>5.9831309622520333E-2</v>
      </c>
      <c r="U238" s="5">
        <f t="shared" si="346"/>
        <v>3.5202566243209304E-2</v>
      </c>
      <c r="V238" s="5">
        <f t="shared" si="347"/>
        <v>1.1401994742230664E-3</v>
      </c>
      <c r="W238" s="5">
        <f t="shared" si="348"/>
        <v>3.3897013704566187E-2</v>
      </c>
      <c r="X238" s="5">
        <f t="shared" si="349"/>
        <v>1.9883140813755962E-2</v>
      </c>
      <c r="Y238" s="5">
        <f t="shared" si="350"/>
        <v>5.8314766614144661E-3</v>
      </c>
      <c r="Z238" s="5">
        <f t="shared" si="351"/>
        <v>6.9039698329958236E-3</v>
      </c>
      <c r="AA238" s="5">
        <f t="shared" si="352"/>
        <v>6.8829817647035165E-3</v>
      </c>
      <c r="AB238" s="5">
        <f t="shared" si="353"/>
        <v>3.431028750069409E-3</v>
      </c>
      <c r="AC238" s="5">
        <f t="shared" si="354"/>
        <v>4.1673707285772233E-5</v>
      </c>
      <c r="AD238" s="5">
        <f t="shared" si="355"/>
        <v>8.4484916957260747E-3</v>
      </c>
      <c r="AE238" s="5">
        <f t="shared" si="356"/>
        <v>4.9556740164205353E-3</v>
      </c>
      <c r="AF238" s="5">
        <f t="shared" si="357"/>
        <v>1.4534372430909412E-3</v>
      </c>
      <c r="AG238" s="5">
        <f t="shared" si="358"/>
        <v>2.8418331695535695E-4</v>
      </c>
      <c r="AH238" s="5">
        <f t="shared" si="359"/>
        <v>1.0124240261973837E-3</v>
      </c>
      <c r="AI238" s="5">
        <f t="shared" si="360"/>
        <v>1.0093462571577438E-3</v>
      </c>
      <c r="AJ238" s="5">
        <f t="shared" si="361"/>
        <v>5.031389222679921E-4</v>
      </c>
      <c r="AK238" s="5">
        <f t="shared" si="362"/>
        <v>1.672031266480992E-4</v>
      </c>
      <c r="AL238" s="5">
        <f t="shared" si="363"/>
        <v>9.7481771185617725E-7</v>
      </c>
      <c r="AM238" s="5">
        <f t="shared" si="364"/>
        <v>1.6845616561942142E-3</v>
      </c>
      <c r="AN238" s="5">
        <f t="shared" si="365"/>
        <v>9.8812175348212371E-4</v>
      </c>
      <c r="AO238" s="5">
        <f t="shared" si="366"/>
        <v>2.8980375877438907E-4</v>
      </c>
      <c r="AP238" s="5">
        <f t="shared" si="367"/>
        <v>5.666387993436256E-5</v>
      </c>
      <c r="AQ238" s="5">
        <f t="shared" si="368"/>
        <v>8.3094038431247003E-6</v>
      </c>
      <c r="AR238" s="5">
        <f t="shared" si="369"/>
        <v>1.1877252463334644E-4</v>
      </c>
      <c r="AS238" s="5">
        <f t="shared" si="370"/>
        <v>1.1841145615846108E-4</v>
      </c>
      <c r="AT238" s="5">
        <f t="shared" si="371"/>
        <v>5.9025742665869677E-5</v>
      </c>
      <c r="AU238" s="5">
        <f t="shared" si="372"/>
        <v>1.9615434802721816E-5</v>
      </c>
      <c r="AV238" s="5">
        <f t="shared" si="373"/>
        <v>4.8889509702303844E-6</v>
      </c>
      <c r="AW238" s="5">
        <f t="shared" si="374"/>
        <v>1.5835150446835242E-8</v>
      </c>
      <c r="AX238" s="5">
        <f t="shared" si="375"/>
        <v>2.7990676479323055E-4</v>
      </c>
      <c r="AY238" s="5">
        <f t="shared" si="376"/>
        <v>1.6418631055858962E-4</v>
      </c>
      <c r="AZ238" s="5">
        <f t="shared" si="377"/>
        <v>4.8153792557952465E-5</v>
      </c>
      <c r="BA238" s="5">
        <f t="shared" si="378"/>
        <v>9.4152702898936795E-6</v>
      </c>
      <c r="BB238" s="5">
        <f t="shared" si="379"/>
        <v>1.3806905425735999E-6</v>
      </c>
      <c r="BC238" s="5">
        <f t="shared" si="380"/>
        <v>1.6197571100202235E-7</v>
      </c>
      <c r="BD238" s="5">
        <f t="shared" si="381"/>
        <v>1.1611498939467554E-5</v>
      </c>
      <c r="BE238" s="5">
        <f t="shared" si="382"/>
        <v>1.1576199982691574E-5</v>
      </c>
      <c r="BF238" s="5">
        <f t="shared" si="383"/>
        <v>5.7705041673720953E-6</v>
      </c>
      <c r="BG238" s="5">
        <f t="shared" si="384"/>
        <v>1.9176539449010953E-6</v>
      </c>
      <c r="BH238" s="5">
        <f t="shared" si="385"/>
        <v>4.7795606922714883E-7</v>
      </c>
      <c r="BI238" s="5">
        <f t="shared" si="386"/>
        <v>9.5300616555339706E-8</v>
      </c>
      <c r="BJ238" s="8">
        <f t="shared" si="387"/>
        <v>0.4447408238211128</v>
      </c>
      <c r="BK238" s="8">
        <f t="shared" si="388"/>
        <v>0.34417057405760143</v>
      </c>
      <c r="BL238" s="8">
        <f t="shared" si="389"/>
        <v>0.20426425976879448</v>
      </c>
      <c r="BM238" s="8">
        <f t="shared" si="390"/>
        <v>0.21231085353261742</v>
      </c>
      <c r="BN238" s="8">
        <f t="shared" si="391"/>
        <v>0.78760460347247885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1.34</v>
      </c>
      <c r="F239">
        <f>VLOOKUP(B239,home!$B$2:$E$405,3,FALSE)</f>
        <v>1.29</v>
      </c>
      <c r="G239">
        <f>VLOOKUP(C239,away!$B$2:$E$405,4,FALSE)</f>
        <v>0.65</v>
      </c>
      <c r="H239">
        <f>VLOOKUP(A239,away!$A$2:$E$405,3,FALSE)</f>
        <v>1.31666666666667</v>
      </c>
      <c r="I239">
        <f>VLOOKUP(C239,away!$B$2:$E$405,3,FALSE)</f>
        <v>1.39</v>
      </c>
      <c r="J239">
        <f>VLOOKUP(B239,home!$B$2:$E$405,4,FALSE)</f>
        <v>0.91</v>
      </c>
      <c r="K239" s="3">
        <f t="shared" si="336"/>
        <v>1.1235900000000001</v>
      </c>
      <c r="L239" s="3">
        <f t="shared" si="337"/>
        <v>1.6654516666666708</v>
      </c>
      <c r="M239" s="5">
        <f t="shared" si="338"/>
        <v>6.1480104125387146E-2</v>
      </c>
      <c r="N239" s="5">
        <f t="shared" si="339"/>
        <v>6.9078430194243742E-2</v>
      </c>
      <c r="O239" s="5">
        <f t="shared" si="340"/>
        <v>0.10239214188246649</v>
      </c>
      <c r="P239" s="5">
        <f t="shared" si="341"/>
        <v>0.11504678669772052</v>
      </c>
      <c r="Q239" s="5">
        <f t="shared" si="342"/>
        <v>3.8807916690975185E-2</v>
      </c>
      <c r="R239" s="5">
        <f t="shared" si="343"/>
        <v>8.5264581675862025E-2</v>
      </c>
      <c r="S239" s="5">
        <f t="shared" si="344"/>
        <v>5.3821326906330541E-2</v>
      </c>
      <c r="T239" s="5">
        <f t="shared" si="345"/>
        <v>6.4632709532845931E-2</v>
      </c>
      <c r="U239" s="5">
        <f t="shared" si="346"/>
        <v>9.5802431325181805E-2</v>
      </c>
      <c r="V239" s="5">
        <f t="shared" si="347"/>
        <v>1.1190559223214578E-2</v>
      </c>
      <c r="W239" s="5">
        <f t="shared" si="348"/>
        <v>1.453472903827093E-2</v>
      </c>
      <c r="X239" s="5">
        <f t="shared" si="349"/>
        <v>2.420688870133678E-2</v>
      </c>
      <c r="Y239" s="5">
        <f t="shared" si="350"/>
        <v>2.0157701566227971E-2</v>
      </c>
      <c r="Z239" s="5">
        <f t="shared" si="351"/>
        <v>4.7334679886566963E-2</v>
      </c>
      <c r="AA239" s="5">
        <f t="shared" si="352"/>
        <v>5.3184772973747768E-2</v>
      </c>
      <c r="AB239" s="5">
        <f t="shared" si="353"/>
        <v>2.9878939532786641E-2</v>
      </c>
      <c r="AC239" s="5">
        <f t="shared" si="354"/>
        <v>1.3087952378013214E-3</v>
      </c>
      <c r="AD239" s="5">
        <f t="shared" si="355"/>
        <v>4.0827690500277094E-3</v>
      </c>
      <c r="AE239" s="5">
        <f t="shared" si="356"/>
        <v>6.7996545189837497E-3</v>
      </c>
      <c r="AF239" s="5">
        <f t="shared" si="357"/>
        <v>5.6622479756995225E-3</v>
      </c>
      <c r="AG239" s="5">
        <f t="shared" si="358"/>
        <v>3.1434001094029175E-3</v>
      </c>
      <c r="AH239" s="5">
        <f t="shared" si="359"/>
        <v>1.9708405377054074E-2</v>
      </c>
      <c r="AI239" s="5">
        <f t="shared" si="360"/>
        <v>2.2144167197604186E-2</v>
      </c>
      <c r="AJ239" s="5">
        <f t="shared" si="361"/>
        <v>1.244048241077805E-2</v>
      </c>
      <c r="AK239" s="5">
        <f t="shared" si="362"/>
        <v>4.6593338773087013E-3</v>
      </c>
      <c r="AL239" s="5">
        <f t="shared" si="363"/>
        <v>9.7965147389621586E-5</v>
      </c>
      <c r="AM239" s="5">
        <f t="shared" si="364"/>
        <v>9.1747169538412615E-4</v>
      </c>
      <c r="AN239" s="5">
        <f t="shared" si="365"/>
        <v>1.5280047641969892E-3</v>
      </c>
      <c r="AO239" s="5">
        <f t="shared" si="366"/>
        <v>1.2724090406032445E-3</v>
      </c>
      <c r="AP239" s="5">
        <f t="shared" si="367"/>
        <v>7.0637858578480436E-4</v>
      </c>
      <c r="AQ239" s="5">
        <f t="shared" si="368"/>
        <v>2.9410984824823709E-4</v>
      </c>
      <c r="AR239" s="5">
        <f t="shared" si="369"/>
        <v>6.5646793165114138E-3</v>
      </c>
      <c r="AS239" s="5">
        <f t="shared" si="370"/>
        <v>7.3760080332390589E-3</v>
      </c>
      <c r="AT239" s="5">
        <f t="shared" si="371"/>
        <v>4.1438044330335396E-3</v>
      </c>
      <c r="AU239" s="5">
        <f t="shared" si="372"/>
        <v>1.551979074304051E-3</v>
      </c>
      <c r="AV239" s="5">
        <f t="shared" si="373"/>
        <v>4.3594704202432229E-4</v>
      </c>
      <c r="AW239" s="5">
        <f t="shared" si="374"/>
        <v>5.0922415271480441E-6</v>
      </c>
      <c r="AX239" s="5">
        <f t="shared" si="375"/>
        <v>1.7181033703610863E-4</v>
      </c>
      <c r="AY239" s="5">
        <f t="shared" si="376"/>
        <v>2.8614181216734955E-4</v>
      </c>
      <c r="AZ239" s="5">
        <f t="shared" si="377"/>
        <v>2.382776789885669E-4</v>
      </c>
      <c r="BA239" s="5">
        <f t="shared" si="378"/>
        <v>1.3227998586699157E-4</v>
      </c>
      <c r="BB239" s="5">
        <f t="shared" si="379"/>
        <v>5.5076480732206199E-5</v>
      </c>
      <c r="BC239" s="5">
        <f t="shared" si="380"/>
        <v>1.8345443325917512E-5</v>
      </c>
      <c r="BD239" s="5">
        <f t="shared" si="381"/>
        <v>1.822192684802692E-3</v>
      </c>
      <c r="BE239" s="5">
        <f t="shared" si="382"/>
        <v>2.0473974787174566E-3</v>
      </c>
      <c r="BF239" s="5">
        <f t="shared" si="383"/>
        <v>1.1502176665560743E-3</v>
      </c>
      <c r="BG239" s="5">
        <f t="shared" si="384"/>
        <v>4.3079102265524631E-4</v>
      </c>
      <c r="BH239" s="5">
        <f t="shared" si="385"/>
        <v>1.2100812128630208E-4</v>
      </c>
      <c r="BI239" s="5">
        <f t="shared" si="386"/>
        <v>2.7192702999215213E-5</v>
      </c>
      <c r="BJ239" s="8">
        <f t="shared" si="387"/>
        <v>0.25672675305034903</v>
      </c>
      <c r="BK239" s="8">
        <f t="shared" si="388"/>
        <v>0.24323167915001107</v>
      </c>
      <c r="BL239" s="8">
        <f t="shared" si="389"/>
        <v>0.45114647382891915</v>
      </c>
      <c r="BM239" s="8">
        <f t="shared" si="390"/>
        <v>0.52608857507855067</v>
      </c>
      <c r="BN239" s="8">
        <f t="shared" si="391"/>
        <v>0.47206996126665507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1.34</v>
      </c>
      <c r="F240">
        <f>VLOOKUP(B240,home!$B$2:$E$405,3,FALSE)</f>
        <v>1.33</v>
      </c>
      <c r="G240">
        <f>VLOOKUP(C240,away!$B$2:$E$405,4,FALSE)</f>
        <v>0.65</v>
      </c>
      <c r="H240">
        <f>VLOOKUP(A240,away!$A$2:$E$405,3,FALSE)</f>
        <v>1.31666666666667</v>
      </c>
      <c r="I240">
        <f>VLOOKUP(C240,away!$B$2:$E$405,3,FALSE)</f>
        <v>1.34</v>
      </c>
      <c r="J240">
        <f>VLOOKUP(B240,home!$B$2:$E$405,4,FALSE)</f>
        <v>0.76</v>
      </c>
      <c r="K240" s="3">
        <f t="shared" si="336"/>
        <v>1.1584300000000003</v>
      </c>
      <c r="L240" s="3">
        <f t="shared" si="337"/>
        <v>1.3408933333333368</v>
      </c>
      <c r="M240" s="5">
        <f t="shared" si="338"/>
        <v>8.2140561602988493E-2</v>
      </c>
      <c r="N240" s="5">
        <f t="shared" si="339"/>
        <v>9.5154090777749986E-2</v>
      </c>
      <c r="O240" s="5">
        <f t="shared" si="340"/>
        <v>0.11014173144970353</v>
      </c>
      <c r="P240" s="5">
        <f t="shared" si="341"/>
        <v>0.1275914859632801</v>
      </c>
      <c r="Q240" s="5">
        <f t="shared" si="342"/>
        <v>5.5114676689834489E-2</v>
      </c>
      <c r="R240" s="5">
        <f t="shared" si="343"/>
        <v>7.3844156711349113E-2</v>
      </c>
      <c r="S240" s="5">
        <f t="shared" si="344"/>
        <v>4.9547954666423949E-2</v>
      </c>
      <c r="T240" s="5">
        <f t="shared" si="345"/>
        <v>7.3902902542221316E-2</v>
      </c>
      <c r="U240" s="5">
        <f t="shared" si="346"/>
        <v>8.5543286459128176E-2</v>
      </c>
      <c r="V240" s="5">
        <f t="shared" si="347"/>
        <v>8.5515974608474082E-3</v>
      </c>
      <c r="W240" s="5">
        <f t="shared" si="348"/>
        <v>2.1282164972601655E-2</v>
      </c>
      <c r="X240" s="5">
        <f t="shared" si="349"/>
        <v>2.8537113130661811E-2</v>
      </c>
      <c r="Y240" s="5">
        <f t="shared" si="350"/>
        <v>1.9132612374741828E-2</v>
      </c>
      <c r="Z240" s="5">
        <f t="shared" si="351"/>
        <v>3.3005712479956734E-2</v>
      </c>
      <c r="AA240" s="5">
        <f t="shared" si="352"/>
        <v>3.8234807508156297E-2</v>
      </c>
      <c r="AB240" s="5">
        <f t="shared" si="353"/>
        <v>2.2146174030836758E-2</v>
      </c>
      <c r="AC240" s="5">
        <f t="shared" si="354"/>
        <v>8.3021637399362887E-4</v>
      </c>
      <c r="AD240" s="5">
        <f t="shared" si="355"/>
        <v>6.1634745923027411E-3</v>
      </c>
      <c r="AE240" s="5">
        <f t="shared" si="356"/>
        <v>8.264561990988151E-3</v>
      </c>
      <c r="AF240" s="5">
        <f t="shared" si="357"/>
        <v>5.5409480383180514E-3</v>
      </c>
      <c r="AG240" s="5">
        <f t="shared" si="358"/>
        <v>2.4766067616423687E-3</v>
      </c>
      <c r="AH240" s="5">
        <f t="shared" si="359"/>
        <v>1.1064284956572721E-2</v>
      </c>
      <c r="AI240" s="5">
        <f t="shared" si="360"/>
        <v>1.2817199622242542E-2</v>
      </c>
      <c r="AJ240" s="5">
        <f t="shared" si="361"/>
        <v>7.4239142791972176E-3</v>
      </c>
      <c r="AK240" s="5">
        <f t="shared" si="362"/>
        <v>2.866695006150144E-3</v>
      </c>
      <c r="AL240" s="5">
        <f t="shared" si="363"/>
        <v>5.1584035347057745E-5</v>
      </c>
      <c r="AM240" s="5">
        <f t="shared" si="364"/>
        <v>1.4279907743922524E-3</v>
      </c>
      <c r="AN240" s="5">
        <f t="shared" si="365"/>
        <v>1.9147833094440799E-3</v>
      </c>
      <c r="AO240" s="5">
        <f t="shared" si="366"/>
        <v>1.2837600872057555E-3</v>
      </c>
      <c r="AP240" s="5">
        <f t="shared" si="367"/>
        <v>5.7379511417787364E-4</v>
      </c>
      <c r="AQ240" s="5">
        <f t="shared" si="368"/>
        <v>1.9234951082508782E-4</v>
      </c>
      <c r="AR240" s="5">
        <f t="shared" si="369"/>
        <v>2.9672051872737374E-3</v>
      </c>
      <c r="AS240" s="5">
        <f t="shared" si="370"/>
        <v>3.4372995050935169E-3</v>
      </c>
      <c r="AT240" s="5">
        <f t="shared" si="371"/>
        <v>1.9909354328427422E-3</v>
      </c>
      <c r="AU240" s="5">
        <f t="shared" si="372"/>
        <v>7.6878644448933925E-4</v>
      </c>
      <c r="AV240" s="5">
        <f t="shared" si="373"/>
        <v>2.226463202224466E-4</v>
      </c>
      <c r="AW240" s="5">
        <f t="shared" si="374"/>
        <v>2.2257523477204688E-6</v>
      </c>
      <c r="AX240" s="5">
        <f t="shared" si="375"/>
        <v>2.7570455879653578E-4</v>
      </c>
      <c r="AY240" s="5">
        <f t="shared" si="376"/>
        <v>3.6969040485988378E-4</v>
      </c>
      <c r="AZ240" s="5">
        <f t="shared" si="377"/>
        <v>2.4785769963696027E-4</v>
      </c>
      <c r="BA240" s="5">
        <f t="shared" si="378"/>
        <v>1.1078357901951221E-4</v>
      </c>
      <c r="BB240" s="5">
        <f t="shared" si="379"/>
        <v>3.7137240637517698E-5</v>
      </c>
      <c r="BC240" s="5">
        <f t="shared" si="380"/>
        <v>9.959415677848671E-6</v>
      </c>
      <c r="BD240" s="5">
        <f t="shared" si="381"/>
        <v>6.6311760904124242E-4</v>
      </c>
      <c r="BE240" s="5">
        <f t="shared" si="382"/>
        <v>7.6817533184164667E-4</v>
      </c>
      <c r="BF240" s="5">
        <f t="shared" si="383"/>
        <v>4.4493867483265956E-4</v>
      </c>
      <c r="BG240" s="5">
        <f t="shared" si="384"/>
        <v>1.7181010302879925E-4</v>
      </c>
      <c r="BH240" s="5">
        <f t="shared" si="385"/>
        <v>4.9757494412913047E-5</v>
      </c>
      <c r="BI240" s="5">
        <f t="shared" si="386"/>
        <v>1.1528114850550167E-5</v>
      </c>
      <c r="BJ240" s="8">
        <f t="shared" si="387"/>
        <v>0.32201296356573572</v>
      </c>
      <c r="BK240" s="8">
        <f t="shared" si="388"/>
        <v>0.26908309050774049</v>
      </c>
      <c r="BL240" s="8">
        <f t="shared" si="389"/>
        <v>0.37557845024126613</v>
      </c>
      <c r="BM240" s="8">
        <f t="shared" si="390"/>
        <v>0.45532604894728118</v>
      </c>
      <c r="BN240" s="8">
        <f t="shared" si="391"/>
        <v>0.54398670319490572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1.34</v>
      </c>
      <c r="F241">
        <f>VLOOKUP(B241,home!$B$2:$E$405,3,FALSE)</f>
        <v>0.5</v>
      </c>
      <c r="G241">
        <f>VLOOKUP(C241,away!$B$2:$E$405,4,FALSE)</f>
        <v>0.85</v>
      </c>
      <c r="H241">
        <f>VLOOKUP(A241,away!$A$2:$E$405,3,FALSE)</f>
        <v>1.31666666666667</v>
      </c>
      <c r="I241">
        <f>VLOOKUP(C241,away!$B$2:$E$405,3,FALSE)</f>
        <v>1.0900000000000001</v>
      </c>
      <c r="J241">
        <f>VLOOKUP(B241,home!$B$2:$E$405,4,FALSE)</f>
        <v>1.1100000000000001</v>
      </c>
      <c r="K241" s="3">
        <f t="shared" si="336"/>
        <v>0.56950000000000001</v>
      </c>
      <c r="L241" s="3">
        <f t="shared" si="337"/>
        <v>1.5930350000000044</v>
      </c>
      <c r="M241" s="5">
        <f t="shared" si="338"/>
        <v>0.11503314209589992</v>
      </c>
      <c r="N241" s="5">
        <f t="shared" si="339"/>
        <v>6.5511374423615001E-2</v>
      </c>
      <c r="O241" s="5">
        <f t="shared" si="340"/>
        <v>0.18325182151874242</v>
      </c>
      <c r="P241" s="5">
        <f t="shared" si="341"/>
        <v>0.1043619123549238</v>
      </c>
      <c r="Q241" s="5">
        <f t="shared" si="342"/>
        <v>1.8654363867124369E-2</v>
      </c>
      <c r="R241" s="5">
        <f t="shared" si="343"/>
        <v>0.14596328274655535</v>
      </c>
      <c r="S241" s="5">
        <f t="shared" si="344"/>
        <v>2.3670153992005484E-2</v>
      </c>
      <c r="T241" s="5">
        <f t="shared" si="345"/>
        <v>2.9717054543064548E-2</v>
      </c>
      <c r="U241" s="5">
        <f t="shared" si="346"/>
        <v>8.3126089524163269E-2</v>
      </c>
      <c r="V241" s="5">
        <f t="shared" si="347"/>
        <v>2.3860394504411982E-3</v>
      </c>
      <c r="W241" s="5">
        <f t="shared" si="348"/>
        <v>3.5412200741091102E-3</v>
      </c>
      <c r="X241" s="5">
        <f t="shared" si="349"/>
        <v>5.6412875207584217E-3</v>
      </c>
      <c r="Y241" s="5">
        <f t="shared" si="350"/>
        <v>4.493384232815709E-3</v>
      </c>
      <c r="Z241" s="5">
        <f t="shared" si="351"/>
        <v>7.7508206043386499E-2</v>
      </c>
      <c r="AA241" s="5">
        <f t="shared" si="352"/>
        <v>4.4140923341708604E-2</v>
      </c>
      <c r="AB241" s="5">
        <f t="shared" si="353"/>
        <v>1.2569127921551524E-2</v>
      </c>
      <c r="AC241" s="5">
        <f t="shared" si="354"/>
        <v>1.3529342254401167E-4</v>
      </c>
      <c r="AD241" s="5">
        <f t="shared" si="355"/>
        <v>5.0418120805128435E-4</v>
      </c>
      <c r="AE241" s="5">
        <f t="shared" si="356"/>
        <v>8.0317831076797991E-4</v>
      </c>
      <c r="AF241" s="5">
        <f t="shared" si="357"/>
        <v>6.3974558014713633E-4</v>
      </c>
      <c r="AG241" s="5">
        <f t="shared" si="358"/>
        <v>3.3971236675656548E-4</v>
      </c>
      <c r="AH241" s="5">
        <f t="shared" si="359"/>
        <v>3.0868321253581632E-2</v>
      </c>
      <c r="AI241" s="5">
        <f t="shared" si="360"/>
        <v>1.7579508953914739E-2</v>
      </c>
      <c r="AJ241" s="5">
        <f t="shared" si="361"/>
        <v>5.0057651746272212E-3</v>
      </c>
      <c r="AK241" s="5">
        <f t="shared" si="362"/>
        <v>9.5026108898340104E-4</v>
      </c>
      <c r="AL241" s="5">
        <f t="shared" si="363"/>
        <v>4.9097086451710766E-6</v>
      </c>
      <c r="AM241" s="5">
        <f t="shared" si="364"/>
        <v>5.7426239597041313E-5</v>
      </c>
      <c r="AN241" s="5">
        <f t="shared" si="365"/>
        <v>9.1482009596472952E-5</v>
      </c>
      <c r="AO241" s="5">
        <f t="shared" si="366"/>
        <v>7.2867021578758859E-5</v>
      </c>
      <c r="AP241" s="5">
        <f t="shared" si="367"/>
        <v>3.869323857357282E-5</v>
      </c>
      <c r="AQ241" s="5">
        <f t="shared" si="368"/>
        <v>1.5409920827762935E-5</v>
      </c>
      <c r="AR241" s="5">
        <f t="shared" si="369"/>
        <v>9.8348632296399036E-3</v>
      </c>
      <c r="AS241" s="5">
        <f t="shared" si="370"/>
        <v>5.600954609279926E-3</v>
      </c>
      <c r="AT241" s="5">
        <f t="shared" si="371"/>
        <v>1.5948718249924586E-3</v>
      </c>
      <c r="AU241" s="5">
        <f t="shared" si="372"/>
        <v>3.027598347777351E-4</v>
      </c>
      <c r="AV241" s="5">
        <f t="shared" si="373"/>
        <v>4.3105431476480021E-5</v>
      </c>
      <c r="AW241" s="5">
        <f t="shared" si="374"/>
        <v>1.2372921740926369E-7</v>
      </c>
      <c r="AX241" s="5">
        <f t="shared" si="375"/>
        <v>5.4507072417525037E-6</v>
      </c>
      <c r="AY241" s="5">
        <f t="shared" si="376"/>
        <v>8.6831674108652233E-6</v>
      </c>
      <c r="AZ241" s="5">
        <f t="shared" si="377"/>
        <v>6.9162947981838605E-6</v>
      </c>
      <c r="BA241" s="5">
        <f t="shared" si="378"/>
        <v>3.67263322794162E-6</v>
      </c>
      <c r="BB241" s="5">
        <f t="shared" si="379"/>
        <v>1.4626583185684984E-6</v>
      </c>
      <c r="BC241" s="5">
        <f t="shared" si="380"/>
        <v>4.6601317890415459E-7</v>
      </c>
      <c r="BD241" s="5">
        <f t="shared" si="381"/>
        <v>2.6112135575049088E-3</v>
      </c>
      <c r="BE241" s="5">
        <f t="shared" si="382"/>
        <v>1.4870861209990457E-3</v>
      </c>
      <c r="BF241" s="5">
        <f t="shared" si="383"/>
        <v>4.2344777295447817E-4</v>
      </c>
      <c r="BG241" s="5">
        <f t="shared" si="384"/>
        <v>8.0384502232525121E-5</v>
      </c>
      <c r="BH241" s="5">
        <f t="shared" si="385"/>
        <v>1.144474350535576E-5</v>
      </c>
      <c r="BI241" s="5">
        <f t="shared" si="386"/>
        <v>1.3035562852600216E-6</v>
      </c>
      <c r="BJ241" s="8">
        <f t="shared" si="387"/>
        <v>0.13014803203156</v>
      </c>
      <c r="BK241" s="8">
        <f t="shared" si="388"/>
        <v>0.24560013419187043</v>
      </c>
      <c r="BL241" s="8">
        <f t="shared" si="389"/>
        <v>0.54544653670747623</v>
      </c>
      <c r="BM241" s="8">
        <f t="shared" si="390"/>
        <v>0.36591845252923882</v>
      </c>
      <c r="BN241" s="8">
        <f t="shared" si="391"/>
        <v>0.63277589700686088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1.3612903225806501</v>
      </c>
      <c r="F242">
        <f>VLOOKUP(B242,home!$B$2:$E$405,3,FALSE)</f>
        <v>0.83</v>
      </c>
      <c r="G242">
        <f>VLOOKUP(C242,away!$B$2:$E$405,4,FALSE)</f>
        <v>1.1299999999999999</v>
      </c>
      <c r="H242">
        <f>VLOOKUP(A242,away!$A$2:$E$405,3,FALSE)</f>
        <v>1.32903225806452</v>
      </c>
      <c r="I242">
        <f>VLOOKUP(C242,away!$B$2:$E$405,3,FALSE)</f>
        <v>0.78</v>
      </c>
      <c r="J242">
        <f>VLOOKUP(B242,home!$B$2:$E$405,4,FALSE)</f>
        <v>0.95</v>
      </c>
      <c r="K242" s="3">
        <f t="shared" si="336"/>
        <v>1.2767541935483915</v>
      </c>
      <c r="L242" s="3">
        <f t="shared" si="337"/>
        <v>0.98481290322580928</v>
      </c>
      <c r="M242" s="5">
        <f t="shared" si="338"/>
        <v>0.10418708551137269</v>
      </c>
      <c r="N242" s="5">
        <f t="shared" si="339"/>
        <v>0.13302129834022997</v>
      </c>
      <c r="O242" s="5">
        <f t="shared" si="340"/>
        <v>0.10260478616109057</v>
      </c>
      <c r="P242" s="5">
        <f t="shared" si="341"/>
        <v>0.13100109100930837</v>
      </c>
      <c r="Q242" s="5">
        <f t="shared" si="342"/>
        <v>8.491775024357015E-2</v>
      </c>
      <c r="R242" s="5">
        <f t="shared" si="343"/>
        <v>5.0523258672083474E-2</v>
      </c>
      <c r="S242" s="5">
        <f t="shared" si="344"/>
        <v>4.1179014081730483E-2</v>
      </c>
      <c r="T242" s="5">
        <f t="shared" si="345"/>
        <v>8.3628096152774486E-2</v>
      </c>
      <c r="U242" s="5">
        <f t="shared" si="346"/>
        <v>6.4505782381312715E-2</v>
      </c>
      <c r="V242" s="5">
        <f t="shared" si="347"/>
        <v>5.75300111431173E-3</v>
      </c>
      <c r="W242" s="5">
        <f t="shared" si="348"/>
        <v>3.6139697910057715E-2</v>
      </c>
      <c r="X242" s="5">
        <f t="shared" si="349"/>
        <v>3.5590840820507647E-2</v>
      </c>
      <c r="Y242" s="5">
        <f t="shared" si="350"/>
        <v>1.7525159638345889E-2</v>
      </c>
      <c r="Z242" s="5">
        <f t="shared" si="351"/>
        <v>1.6585319017761026E-2</v>
      </c>
      <c r="AA242" s="5">
        <f t="shared" si="352"/>
        <v>2.117537560726428E-2</v>
      </c>
      <c r="AB242" s="5">
        <f t="shared" si="353"/>
        <v>1.3517874803268496E-2</v>
      </c>
      <c r="AC242" s="5">
        <f t="shared" si="354"/>
        <v>4.5210103227617522E-4</v>
      </c>
      <c r="AD242" s="5">
        <f t="shared" si="355"/>
        <v>1.1535377715059561E-2</v>
      </c>
      <c r="AE242" s="5">
        <f t="shared" si="356"/>
        <v>1.1360188817374108E-2</v>
      </c>
      <c r="AF242" s="5">
        <f t="shared" si="357"/>
        <v>5.5938302652157835E-3</v>
      </c>
      <c r="AG242" s="5">
        <f t="shared" si="358"/>
        <v>1.8362920745465185E-3</v>
      </c>
      <c r="AH242" s="5">
        <f t="shared" si="359"/>
        <v>4.0833590432018656E-3</v>
      </c>
      <c r="AI242" s="5">
        <f t="shared" si="360"/>
        <v>5.2134457821717299E-3</v>
      </c>
      <c r="AJ242" s="5">
        <f t="shared" si="361"/>
        <v>3.3281443826124655E-3</v>
      </c>
      <c r="AK242" s="5">
        <f t="shared" si="362"/>
        <v>1.4164074324116624E-3</v>
      </c>
      <c r="AL242" s="5">
        <f t="shared" si="363"/>
        <v>2.2738222567190848E-5</v>
      </c>
      <c r="AM242" s="5">
        <f t="shared" si="364"/>
        <v>2.9455683743733873E-3</v>
      </c>
      <c r="AN242" s="5">
        <f t="shared" si="365"/>
        <v>2.9008337424167828E-3</v>
      </c>
      <c r="AO242" s="5">
        <f t="shared" si="366"/>
        <v>1.4283892498224307E-3</v>
      </c>
      <c r="AP242" s="5">
        <f t="shared" si="367"/>
        <v>4.68898721351388E-4</v>
      </c>
      <c r="AQ242" s="5">
        <f t="shared" si="368"/>
        <v>1.1544437777323252E-4</v>
      </c>
      <c r="AR242" s="5">
        <f t="shared" si="369"/>
        <v>8.0426893484979861E-4</v>
      </c>
      <c r="AS242" s="5">
        <f t="shared" si="370"/>
        <v>1.0268537353101785E-3</v>
      </c>
      <c r="AT242" s="5">
        <f t="shared" si="371"/>
        <v>6.5551990635905034E-4</v>
      </c>
      <c r="AU242" s="5">
        <f t="shared" si="372"/>
        <v>2.7897926313278878E-4</v>
      </c>
      <c r="AV242" s="5">
        <f t="shared" si="373"/>
        <v>8.9046986029457114E-5</v>
      </c>
      <c r="AW242" s="5">
        <f t="shared" si="374"/>
        <v>7.9417284922657743E-7</v>
      </c>
      <c r="AX242" s="5">
        <f t="shared" si="375"/>
        <v>6.267944623941235E-4</v>
      </c>
      <c r="AY242" s="5">
        <f t="shared" si="376"/>
        <v>6.172752742362171E-4</v>
      </c>
      <c r="AZ242" s="5">
        <f t="shared" si="377"/>
        <v>3.0395032745503823E-4</v>
      </c>
      <c r="BA242" s="5">
        <f t="shared" si="378"/>
        <v>9.9778068139143883E-5</v>
      </c>
      <c r="BB242" s="5">
        <f t="shared" si="379"/>
        <v>2.4565682240593226E-5</v>
      </c>
      <c r="BC242" s="5">
        <f t="shared" si="380"/>
        <v>4.8385201694162652E-6</v>
      </c>
      <c r="BD242" s="5">
        <f t="shared" si="381"/>
        <v>1.3200907078395985E-4</v>
      </c>
      <c r="BE242" s="5">
        <f t="shared" si="382"/>
        <v>1.685431347098472E-4</v>
      </c>
      <c r="BF242" s="5">
        <f t="shared" si="383"/>
        <v>1.0759407701729445E-4</v>
      </c>
      <c r="BG242" s="5">
        <f t="shared" si="384"/>
        <v>4.5790396344266435E-5</v>
      </c>
      <c r="BH242" s="5">
        <f t="shared" si="385"/>
        <v>1.4615770139196283E-5</v>
      </c>
      <c r="BI242" s="5">
        <f t="shared" si="386"/>
        <v>3.7321491634316374E-6</v>
      </c>
      <c r="BJ242" s="8">
        <f t="shared" si="387"/>
        <v>0.43068486877805351</v>
      </c>
      <c r="BK242" s="8">
        <f t="shared" si="388"/>
        <v>0.28321230624580285</v>
      </c>
      <c r="BL242" s="8">
        <f t="shared" si="389"/>
        <v>0.26969538768925655</v>
      </c>
      <c r="BM242" s="8">
        <f t="shared" si="390"/>
        <v>0.39330613069183168</v>
      </c>
      <c r="BN242" s="8">
        <f t="shared" si="391"/>
        <v>0.60625526993765533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1.3612903225806501</v>
      </c>
      <c r="F243">
        <f>VLOOKUP(B243,home!$B$2:$E$405,3,FALSE)</f>
        <v>1.42</v>
      </c>
      <c r="G243">
        <f>VLOOKUP(C243,away!$B$2:$E$405,4,FALSE)</f>
        <v>1.32</v>
      </c>
      <c r="H243">
        <f>VLOOKUP(A243,away!$A$2:$E$405,3,FALSE)</f>
        <v>1.32903225806452</v>
      </c>
      <c r="I243">
        <f>VLOOKUP(C243,away!$B$2:$E$405,3,FALSE)</f>
        <v>0.64</v>
      </c>
      <c r="J243">
        <f>VLOOKUP(B243,home!$B$2:$E$405,4,FALSE)</f>
        <v>1.25</v>
      </c>
      <c r="K243" s="3">
        <f t="shared" si="336"/>
        <v>2.5516025806451705</v>
      </c>
      <c r="L243" s="3">
        <f t="shared" si="337"/>
        <v>1.063225806451616</v>
      </c>
      <c r="M243" s="5">
        <f t="shared" si="338"/>
        <v>2.6921544905297926E-2</v>
      </c>
      <c r="N243" s="5">
        <f t="shared" si="339"/>
        <v>6.8693083455313039E-2</v>
      </c>
      <c r="O243" s="5">
        <f t="shared" si="340"/>
        <v>2.8623681292858784E-2</v>
      </c>
      <c r="P243" s="5">
        <f t="shared" si="341"/>
        <v>7.3036259054423361E-2</v>
      </c>
      <c r="Q243" s="5">
        <f t="shared" si="342"/>
        <v>8.7638724508525431E-2</v>
      </c>
      <c r="R243" s="5">
        <f t="shared" si="343"/>
        <v>1.5216718313106906E-2</v>
      </c>
      <c r="S243" s="5">
        <f t="shared" si="344"/>
        <v>4.953555930231085E-2</v>
      </c>
      <c r="T243" s="5">
        <f t="shared" si="345"/>
        <v>9.3179753541967961E-2</v>
      </c>
      <c r="U243" s="5">
        <f t="shared" si="346"/>
        <v>3.8827017716674211E-2</v>
      </c>
      <c r="V243" s="5">
        <f t="shared" si="347"/>
        <v>1.4931832289945572E-2</v>
      </c>
      <c r="W243" s="5">
        <f t="shared" si="348"/>
        <v>7.4539731873468199E-2</v>
      </c>
      <c r="X243" s="5">
        <f t="shared" si="349"/>
        <v>7.9252566533855456E-2</v>
      </c>
      <c r="Y243" s="5">
        <f t="shared" si="350"/>
        <v>4.213168698315941E-2</v>
      </c>
      <c r="Z243" s="5">
        <f t="shared" si="351"/>
        <v>5.3929358666667208E-3</v>
      </c>
      <c r="AA243" s="5">
        <f t="shared" si="352"/>
        <v>1.3760629074640705E-2</v>
      </c>
      <c r="AB243" s="5">
        <f t="shared" si="353"/>
        <v>1.7555828329077098E-2</v>
      </c>
      <c r="AC243" s="5">
        <f t="shared" si="354"/>
        <v>2.5318132167051425E-3</v>
      </c>
      <c r="AD243" s="5">
        <f t="shared" si="355"/>
        <v>4.7548943052235143E-2</v>
      </c>
      <c r="AE243" s="5">
        <f t="shared" si="356"/>
        <v>5.0555263322634679E-2</v>
      </c>
      <c r="AF243" s="5">
        <f t="shared" si="357"/>
        <v>2.6875830308291028E-2</v>
      </c>
      <c r="AG243" s="5">
        <f t="shared" si="358"/>
        <v>9.5250254511965032E-3</v>
      </c>
      <c r="AH243" s="5">
        <f t="shared" si="359"/>
        <v>1.4334771464946422E-3</v>
      </c>
      <c r="AI243" s="5">
        <f t="shared" si="360"/>
        <v>3.6576639862916042E-3</v>
      </c>
      <c r="AJ243" s="5">
        <f t="shared" si="361"/>
        <v>4.666452433277281E-3</v>
      </c>
      <c r="AK243" s="5">
        <f t="shared" si="362"/>
        <v>3.9689773570694151E-3</v>
      </c>
      <c r="AL243" s="5">
        <f t="shared" si="363"/>
        <v>2.7474525198782363E-4</v>
      </c>
      <c r="AM243" s="5">
        <f t="shared" si="364"/>
        <v>2.4265201159806685E-2</v>
      </c>
      <c r="AN243" s="5">
        <f t="shared" si="365"/>
        <v>2.5799388071846154E-2</v>
      </c>
      <c r="AO243" s="5">
        <f t="shared" si="366"/>
        <v>1.3715287594323413E-2</v>
      </c>
      <c r="AP243" s="5">
        <f t="shared" si="367"/>
        <v>4.860815904396785E-3</v>
      </c>
      <c r="AQ243" s="5">
        <f t="shared" si="368"/>
        <v>1.2920362274912781E-3</v>
      </c>
      <c r="AR243" s="5">
        <f t="shared" si="369"/>
        <v>3.0482197902234555E-4</v>
      </c>
      <c r="AS243" s="5">
        <f t="shared" si="370"/>
        <v>7.7778454831078502E-4</v>
      </c>
      <c r="AT243" s="5">
        <f t="shared" si="371"/>
        <v>9.9229853032786882E-4</v>
      </c>
      <c r="AU243" s="5">
        <f t="shared" si="372"/>
        <v>8.4398383025166665E-4</v>
      </c>
      <c r="AV243" s="5">
        <f t="shared" si="373"/>
        <v>5.3837782982323718E-4</v>
      </c>
      <c r="AW243" s="5">
        <f t="shared" si="374"/>
        <v>2.0704571034033098E-5</v>
      </c>
      <c r="AX243" s="5">
        <f t="shared" si="375"/>
        <v>1.0319191649872819E-2</v>
      </c>
      <c r="AY243" s="5">
        <f t="shared" si="376"/>
        <v>1.0971630863864811E-2</v>
      </c>
      <c r="AZ243" s="5">
        <f t="shared" si="377"/>
        <v>5.8326605366610515E-3</v>
      </c>
      <c r="BA243" s="5">
        <f t="shared" si="378"/>
        <v>2.0671450676166539E-3</v>
      </c>
      <c r="BB243" s="5">
        <f t="shared" si="379"/>
        <v>5.4946049539229922E-4</v>
      </c>
      <c r="BC243" s="5">
        <f t="shared" si="380"/>
        <v>1.168401156653564E-4</v>
      </c>
      <c r="BD243" s="5">
        <f t="shared" si="381"/>
        <v>5.4015765745035127E-5</v>
      </c>
      <c r="BE243" s="5">
        <f t="shared" si="382"/>
        <v>1.3782676727055665E-4</v>
      </c>
      <c r="BF243" s="5">
        <f t="shared" si="383"/>
        <v>1.7583956752476688E-4</v>
      </c>
      <c r="BG243" s="5">
        <f t="shared" si="384"/>
        <v>1.4955756475857528E-4</v>
      </c>
      <c r="BH243" s="5">
        <f t="shared" si="385"/>
        <v>9.5402867048246994E-5</v>
      </c>
      <c r="BI243" s="5">
        <f t="shared" si="386"/>
        <v>4.8686040352251015E-5</v>
      </c>
      <c r="BJ243" s="8">
        <f t="shared" si="387"/>
        <v>0.67973026671758408</v>
      </c>
      <c r="BK243" s="8">
        <f t="shared" si="388"/>
        <v>0.17820338488453549</v>
      </c>
      <c r="BL243" s="8">
        <f t="shared" si="389"/>
        <v>0.13182904093992598</v>
      </c>
      <c r="BM243" s="8">
        <f t="shared" si="390"/>
        <v>0.68407469058635606</v>
      </c>
      <c r="BN243" s="8">
        <f t="shared" si="391"/>
        <v>0.30013001152952545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1.3612903225806501</v>
      </c>
      <c r="F244">
        <f>VLOOKUP(B244,home!$B$2:$E$405,3,FALSE)</f>
        <v>1.08</v>
      </c>
      <c r="G244">
        <f>VLOOKUP(C244,away!$B$2:$E$405,4,FALSE)</f>
        <v>1.32</v>
      </c>
      <c r="H244">
        <f>VLOOKUP(A244,away!$A$2:$E$405,3,FALSE)</f>
        <v>1.32903225806452</v>
      </c>
      <c r="I244">
        <f>VLOOKUP(C244,away!$B$2:$E$405,3,FALSE)</f>
        <v>0.69</v>
      </c>
      <c r="J244">
        <f>VLOOKUP(B244,home!$B$2:$E$405,4,FALSE)</f>
        <v>1.05</v>
      </c>
      <c r="K244" s="3">
        <f t="shared" si="336"/>
        <v>1.9406554838709751</v>
      </c>
      <c r="L244" s="3">
        <f t="shared" si="337"/>
        <v>0.96288387096774464</v>
      </c>
      <c r="M244" s="5">
        <f t="shared" si="338"/>
        <v>5.4828817588856202E-2</v>
      </c>
      <c r="N244" s="5">
        <f t="shared" si="339"/>
        <v>0.10640384552797516</v>
      </c>
      <c r="O244" s="5">
        <f t="shared" si="340"/>
        <v>5.2793784120542225E-2</v>
      </c>
      <c r="P244" s="5">
        <f t="shared" si="341"/>
        <v>0.10245454666783067</v>
      </c>
      <c r="Q244" s="5">
        <f t="shared" si="342"/>
        <v>0.10324660316441257</v>
      </c>
      <c r="R244" s="5">
        <f t="shared" si="343"/>
        <v>2.5417141608511568E-2</v>
      </c>
      <c r="S244" s="5">
        <f t="shared" si="344"/>
        <v>4.786230396040933E-2</v>
      </c>
      <c r="T244" s="5">
        <f t="shared" si="345"/>
        <v>9.9414488919220168E-2</v>
      </c>
      <c r="U244" s="5">
        <f t="shared" si="346"/>
        <v>4.9325915246883109E-2</v>
      </c>
      <c r="V244" s="5">
        <f t="shared" si="347"/>
        <v>9.9374154573502998E-3</v>
      </c>
      <c r="W244" s="5">
        <f t="shared" si="348"/>
        <v>6.6788695540689225E-2</v>
      </c>
      <c r="X244" s="5">
        <f t="shared" si="349"/>
        <v>6.4309757699104977E-2</v>
      </c>
      <c r="Y244" s="5">
        <f t="shared" si="350"/>
        <v>3.0961414217155953E-2</v>
      </c>
      <c r="Z244" s="5">
        <f t="shared" si="351"/>
        <v>8.1579185669796508E-3</v>
      </c>
      <c r="AA244" s="5">
        <f t="shared" si="352"/>
        <v>1.5831709403981906E-2</v>
      </c>
      <c r="AB244" s="5">
        <f t="shared" si="353"/>
        <v>1.5361946836944588E-2</v>
      </c>
      <c r="AC244" s="5">
        <f t="shared" si="354"/>
        <v>1.1605819718831247E-3</v>
      </c>
      <c r="AD244" s="5">
        <f t="shared" si="355"/>
        <v>3.2403462065406875E-2</v>
      </c>
      <c r="AE244" s="5">
        <f t="shared" si="356"/>
        <v>3.1200770986295444E-2</v>
      </c>
      <c r="AF244" s="5">
        <f t="shared" si="357"/>
        <v>1.5021359572231123E-2</v>
      </c>
      <c r="AG244" s="5">
        <f t="shared" si="358"/>
        <v>4.8212749507027643E-3</v>
      </c>
      <c r="AH244" s="5">
        <f t="shared" si="359"/>
        <v>1.9637820522032503E-3</v>
      </c>
      <c r="AI244" s="5">
        <f t="shared" si="360"/>
        <v>3.8110244087356348E-3</v>
      </c>
      <c r="AJ244" s="5">
        <f t="shared" si="361"/>
        <v>3.6979427089894753E-3</v>
      </c>
      <c r="AK244" s="5">
        <f t="shared" si="362"/>
        <v>2.3921442657470387E-3</v>
      </c>
      <c r="AL244" s="5">
        <f t="shared" si="363"/>
        <v>8.6747739622464539E-5</v>
      </c>
      <c r="AM244" s="5">
        <f t="shared" si="364"/>
        <v>1.2576791270727387E-2</v>
      </c>
      <c r="AN244" s="5">
        <f t="shared" si="365"/>
        <v>1.2109989463111327E-2</v>
      </c>
      <c r="AO244" s="5">
        <f t="shared" si="366"/>
        <v>5.830256765809616E-3</v>
      </c>
      <c r="AP244" s="5">
        <f t="shared" si="367"/>
        <v>1.8712867344662159E-3</v>
      </c>
      <c r="AQ244" s="5">
        <f t="shared" si="368"/>
        <v>4.504579536433549E-4</v>
      </c>
      <c r="AR244" s="5">
        <f t="shared" si="369"/>
        <v>3.7817881283248959E-4</v>
      </c>
      <c r="AS244" s="5">
        <f t="shared" si="370"/>
        <v>7.3391478700718599E-4</v>
      </c>
      <c r="AT244" s="5">
        <f t="shared" si="371"/>
        <v>7.1213787804974712E-4</v>
      </c>
      <c r="AU244" s="5">
        <f t="shared" si="372"/>
        <v>4.6067142610316058E-4</v>
      </c>
      <c r="AV244" s="5">
        <f t="shared" si="373"/>
        <v>2.2350113233244036E-4</v>
      </c>
      <c r="AW244" s="5">
        <f t="shared" si="374"/>
        <v>4.5027519429880816E-6</v>
      </c>
      <c r="AX244" s="5">
        <f t="shared" si="375"/>
        <v>4.0678698248396185E-3</v>
      </c>
      <c r="AY244" s="5">
        <f t="shared" si="376"/>
        <v>3.9168862435344527E-3</v>
      </c>
      <c r="AZ244" s="5">
        <f t="shared" si="377"/>
        <v>1.8857532941573807E-3</v>
      </c>
      <c r="BA244" s="5">
        <f t="shared" si="378"/>
        <v>6.0525381052281178E-4</v>
      </c>
      <c r="BB244" s="5">
        <f t="shared" si="379"/>
        <v>1.4569728299854568E-4</v>
      </c>
      <c r="BC244" s="5">
        <f t="shared" si="380"/>
        <v>2.8057912768624541E-5</v>
      </c>
      <c r="BD244" s="5">
        <f t="shared" si="381"/>
        <v>6.0690379869688917E-5</v>
      </c>
      <c r="BE244" s="5">
        <f t="shared" si="382"/>
        <v>1.1777911851232444E-4</v>
      </c>
      <c r="BF244" s="5">
        <f t="shared" si="383"/>
        <v>1.1428434611321596E-4</v>
      </c>
      <c r="BG244" s="5">
        <f t="shared" si="384"/>
        <v>7.3928847668407053E-5</v>
      </c>
      <c r="BH244" s="5">
        <f t="shared" si="385"/>
        <v>3.5867605910989033E-5</v>
      </c>
      <c r="BI244" s="5">
        <f t="shared" si="386"/>
        <v>1.3921333220896765E-5</v>
      </c>
      <c r="BJ244" s="8">
        <f t="shared" si="387"/>
        <v>0.59805997319977378</v>
      </c>
      <c r="BK244" s="8">
        <f t="shared" si="388"/>
        <v>0.22024729962948655</v>
      </c>
      <c r="BL244" s="8">
        <f t="shared" si="389"/>
        <v>0.17352026632015932</v>
      </c>
      <c r="BM244" s="8">
        <f t="shared" si="390"/>
        <v>0.55092833554667964</v>
      </c>
      <c r="BN244" s="8">
        <f t="shared" si="391"/>
        <v>0.44514473867812843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1.3612903225806501</v>
      </c>
      <c r="F245">
        <f>VLOOKUP(B245,home!$B$2:$E$405,3,FALSE)</f>
        <v>0.93</v>
      </c>
      <c r="G245">
        <f>VLOOKUP(C245,away!$B$2:$E$405,4,FALSE)</f>
        <v>1.06</v>
      </c>
      <c r="H245">
        <f>VLOOKUP(A245,away!$A$2:$E$405,3,FALSE)</f>
        <v>1.32903225806452</v>
      </c>
      <c r="I245">
        <f>VLOOKUP(C245,away!$B$2:$E$405,3,FALSE)</f>
        <v>1.1000000000000001</v>
      </c>
      <c r="J245">
        <f>VLOOKUP(B245,home!$B$2:$E$405,4,FALSE)</f>
        <v>1.25</v>
      </c>
      <c r="K245" s="3">
        <f t="shared" si="336"/>
        <v>1.3419600000000049</v>
      </c>
      <c r="L245" s="3">
        <f t="shared" si="337"/>
        <v>1.8274193548387152</v>
      </c>
      <c r="M245" s="5">
        <f t="shared" si="338"/>
        <v>4.202967532481628E-2</v>
      </c>
      <c r="N245" s="5">
        <f t="shared" si="339"/>
        <v>5.6402143098890661E-2</v>
      </c>
      <c r="O245" s="5">
        <f t="shared" si="340"/>
        <v>7.6805842166156435E-2</v>
      </c>
      <c r="P245" s="5">
        <f t="shared" si="341"/>
        <v>0.10307036795329566</v>
      </c>
      <c r="Q245" s="5">
        <f t="shared" si="342"/>
        <v>3.78447099764938E-2</v>
      </c>
      <c r="R245" s="5">
        <f t="shared" si="343"/>
        <v>7.0178241269560904E-2</v>
      </c>
      <c r="S245" s="5">
        <f t="shared" si="344"/>
        <v>6.3190475943048455E-2</v>
      </c>
      <c r="T245" s="5">
        <f t="shared" si="345"/>
        <v>6.9158155489302583E-2</v>
      </c>
      <c r="U245" s="5">
        <f t="shared" si="346"/>
        <v>9.4176392654100299E-2</v>
      </c>
      <c r="V245" s="5">
        <f t="shared" si="347"/>
        <v>1.7218166704726322E-2</v>
      </c>
      <c r="W245" s="5">
        <f t="shared" si="348"/>
        <v>1.6928695666685267E-2</v>
      </c>
      <c r="X245" s="5">
        <f t="shared" si="349"/>
        <v>3.0935826113474941E-2</v>
      </c>
      <c r="Y245" s="5">
        <f t="shared" si="350"/>
        <v>2.8266363698844537E-2</v>
      </c>
      <c r="Z245" s="5">
        <f t="shared" si="351"/>
        <v>4.2748358794845571E-2</v>
      </c>
      <c r="AA245" s="5">
        <f t="shared" si="352"/>
        <v>5.736658756833117E-2</v>
      </c>
      <c r="AB245" s="5">
        <f t="shared" si="353"/>
        <v>3.8491832926598996E-2</v>
      </c>
      <c r="AC245" s="5">
        <f t="shared" si="354"/>
        <v>2.6390323682346376E-3</v>
      </c>
      <c r="AD245" s="5">
        <f t="shared" si="355"/>
        <v>5.6794081092162597E-3</v>
      </c>
      <c r="AE245" s="5">
        <f t="shared" si="356"/>
        <v>1.0378660302809744E-2</v>
      </c>
      <c r="AF245" s="5">
        <f t="shared" si="357"/>
        <v>9.4830823573253866E-3</v>
      </c>
      <c r="AG245" s="5">
        <f t="shared" si="358"/>
        <v>5.7765227477686535E-3</v>
      </c>
      <c r="AH245" s="5">
        <f t="shared" si="359"/>
        <v>1.9529794562322643E-2</v>
      </c>
      <c r="AI245" s="5">
        <f t="shared" si="360"/>
        <v>2.6208203110854589E-2</v>
      </c>
      <c r="AJ245" s="5">
        <f t="shared" si="361"/>
        <v>1.7585180123321279E-2</v>
      </c>
      <c r="AK245" s="5">
        <f t="shared" si="362"/>
        <v>7.8662027727641019E-3</v>
      </c>
      <c r="AL245" s="5">
        <f t="shared" si="363"/>
        <v>2.5887046248391647E-4</v>
      </c>
      <c r="AM245" s="5">
        <f t="shared" si="364"/>
        <v>1.5243077012487758E-3</v>
      </c>
      <c r="AN245" s="5">
        <f t="shared" si="365"/>
        <v>2.7855493959917225E-3</v>
      </c>
      <c r="AO245" s="5">
        <f t="shared" si="366"/>
        <v>2.5451834400472837E-3</v>
      </c>
      <c r="AP245" s="5">
        <f t="shared" si="367"/>
        <v>1.5503724933191299E-3</v>
      </c>
      <c r="AQ245" s="5">
        <f t="shared" si="368"/>
        <v>7.0829517537523328E-4</v>
      </c>
      <c r="AR245" s="5">
        <f t="shared" si="369"/>
        <v>7.1378249158424514E-3</v>
      </c>
      <c r="AS245" s="5">
        <f t="shared" si="370"/>
        <v>9.5786755240639711E-3</v>
      </c>
      <c r="AT245" s="5">
        <f t="shared" si="371"/>
        <v>6.4270997031364678E-3</v>
      </c>
      <c r="AU245" s="5">
        <f t="shared" si="372"/>
        <v>2.874970239207015E-3</v>
      </c>
      <c r="AV245" s="5">
        <f t="shared" si="373"/>
        <v>9.6452376555156475E-4</v>
      </c>
      <c r="AW245" s="5">
        <f t="shared" si="374"/>
        <v>1.7634282348161437E-5</v>
      </c>
      <c r="AX245" s="5">
        <f t="shared" si="375"/>
        <v>3.4092666046130232E-4</v>
      </c>
      <c r="AY245" s="5">
        <f t="shared" si="376"/>
        <v>6.230159779075107E-4</v>
      </c>
      <c r="AZ245" s="5">
        <f t="shared" si="377"/>
        <v>5.6925572820097734E-4</v>
      </c>
      <c r="BA245" s="5">
        <f t="shared" si="378"/>
        <v>3.4675631185575773E-4</v>
      </c>
      <c r="BB245" s="5">
        <f t="shared" si="379"/>
        <v>1.584172989244252E-4</v>
      </c>
      <c r="BC245" s="5">
        <f t="shared" si="380"/>
        <v>5.7898967639152948E-5</v>
      </c>
      <c r="BD245" s="5">
        <f t="shared" si="381"/>
        <v>2.1739665671100883E-3</v>
      </c>
      <c r="BE245" s="5">
        <f t="shared" si="382"/>
        <v>2.9173761743990648E-3</v>
      </c>
      <c r="BF245" s="5">
        <f t="shared" si="383"/>
        <v>1.9575010654982916E-3</v>
      </c>
      <c r="BG245" s="5">
        <f t="shared" si="384"/>
        <v>8.7562937661869907E-4</v>
      </c>
      <c r="BH245" s="5">
        <f t="shared" si="385"/>
        <v>2.9376489956180836E-4</v>
      </c>
      <c r="BI245" s="5">
        <f t="shared" si="386"/>
        <v>7.8844148923193133E-5</v>
      </c>
      <c r="BJ245" s="8">
        <f t="shared" si="387"/>
        <v>0.28206354671178313</v>
      </c>
      <c r="BK245" s="8">
        <f t="shared" si="388"/>
        <v>0.22902960473451275</v>
      </c>
      <c r="BL245" s="8">
        <f t="shared" si="389"/>
        <v>0.44348845353392313</v>
      </c>
      <c r="BM245" s="8">
        <f t="shared" si="390"/>
        <v>0.61039360229029149</v>
      </c>
      <c r="BN245" s="8">
        <f t="shared" si="391"/>
        <v>0.38633097978921377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1.3612903225806501</v>
      </c>
      <c r="F246">
        <f>VLOOKUP(B246,home!$B$2:$E$405,3,FALSE)</f>
        <v>0.69</v>
      </c>
      <c r="G246">
        <f>VLOOKUP(C246,away!$B$2:$E$405,4,FALSE)</f>
        <v>1.1299999999999999</v>
      </c>
      <c r="H246">
        <f>VLOOKUP(A246,away!$A$2:$E$405,3,FALSE)</f>
        <v>1.32903225806452</v>
      </c>
      <c r="I246">
        <f>VLOOKUP(C246,away!$B$2:$E$405,3,FALSE)</f>
        <v>0.93</v>
      </c>
      <c r="J246">
        <f>VLOOKUP(B246,home!$B$2:$E$405,4,FALSE)</f>
        <v>1.25</v>
      </c>
      <c r="K246" s="3">
        <f t="shared" si="336"/>
        <v>1.0613980645161327</v>
      </c>
      <c r="L246" s="3">
        <f t="shared" si="337"/>
        <v>1.5450000000000044</v>
      </c>
      <c r="M246" s="5">
        <f t="shared" si="338"/>
        <v>7.3799888035121441E-2</v>
      </c>
      <c r="N246" s="5">
        <f t="shared" si="339"/>
        <v>7.8331058321985184E-2</v>
      </c>
      <c r="O246" s="5">
        <f t="shared" si="340"/>
        <v>0.11402082701426293</v>
      </c>
      <c r="P246" s="5">
        <f t="shared" si="341"/>
        <v>0.12102148510746745</v>
      </c>
      <c r="Q246" s="5">
        <f t="shared" si="342"/>
        <v>4.1570216847227684E-2</v>
      </c>
      <c r="R246" s="5">
        <f t="shared" si="343"/>
        <v>8.8081088868518398E-2</v>
      </c>
      <c r="S246" s="5">
        <f t="shared" si="344"/>
        <v>4.9614573434877129E-2</v>
      </c>
      <c r="T246" s="5">
        <f t="shared" si="345"/>
        <v>6.4225985028966953E-2</v>
      </c>
      <c r="U246" s="5">
        <f t="shared" si="346"/>
        <v>9.3489097245518904E-2</v>
      </c>
      <c r="V246" s="5">
        <f t="shared" si="347"/>
        <v>9.0401060970065738E-3</v>
      </c>
      <c r="W246" s="5">
        <f t="shared" si="348"/>
        <v>1.4707515901054468E-2</v>
      </c>
      <c r="X246" s="5">
        <f t="shared" si="349"/>
        <v>2.2723112067129216E-2</v>
      </c>
      <c r="Y246" s="5">
        <f t="shared" si="350"/>
        <v>1.7553604071857375E-2</v>
      </c>
      <c r="Z246" s="5">
        <f t="shared" si="351"/>
        <v>4.5361760767287103E-2</v>
      </c>
      <c r="AA246" s="5">
        <f t="shared" si="352"/>
        <v>4.8146885081442367E-2</v>
      </c>
      <c r="AB246" s="5">
        <f t="shared" si="353"/>
        <v>2.5551505318961793E-2</v>
      </c>
      <c r="AC246" s="5">
        <f t="shared" si="354"/>
        <v>9.2653177948263683E-4</v>
      </c>
      <c r="AD246" s="5">
        <f t="shared" si="355"/>
        <v>3.9026322278048649E-3</v>
      </c>
      <c r="AE246" s="5">
        <f t="shared" si="356"/>
        <v>6.0295667919585327E-3</v>
      </c>
      <c r="AF246" s="5">
        <f t="shared" si="357"/>
        <v>4.657840346787981E-3</v>
      </c>
      <c r="AG246" s="5">
        <f t="shared" si="358"/>
        <v>2.398787778595817E-3</v>
      </c>
      <c r="AH246" s="5">
        <f t="shared" si="359"/>
        <v>1.7520980096364689E-2</v>
      </c>
      <c r="AI246" s="5">
        <f t="shared" si="360"/>
        <v>1.8596734362707167E-2</v>
      </c>
      <c r="AJ246" s="5">
        <f t="shared" si="361"/>
        <v>9.8692689294490182E-3</v>
      </c>
      <c r="AK246" s="5">
        <f t="shared" si="362"/>
        <v>3.4917409799687985E-3</v>
      </c>
      <c r="AL246" s="5">
        <f t="shared" si="363"/>
        <v>6.0775296514753763E-5</v>
      </c>
      <c r="AM246" s="5">
        <f t="shared" si="364"/>
        <v>8.2844925862207339E-4</v>
      </c>
      <c r="AN246" s="5">
        <f t="shared" si="365"/>
        <v>1.279954104571107E-3</v>
      </c>
      <c r="AO246" s="5">
        <f t="shared" si="366"/>
        <v>9.8876454578118332E-4</v>
      </c>
      <c r="AP246" s="5">
        <f t="shared" si="367"/>
        <v>5.0921374107731085E-4</v>
      </c>
      <c r="AQ246" s="5">
        <f t="shared" si="368"/>
        <v>1.9668380749111183E-4</v>
      </c>
      <c r="AR246" s="5">
        <f t="shared" si="369"/>
        <v>5.4139828497767077E-3</v>
      </c>
      <c r="AS246" s="5">
        <f t="shared" si="370"/>
        <v>5.7463909180765337E-3</v>
      </c>
      <c r="AT246" s="5">
        <f t="shared" si="371"/>
        <v>3.0496040991997569E-3</v>
      </c>
      <c r="AU246" s="5">
        <f t="shared" si="372"/>
        <v>1.0789479628103623E-3</v>
      </c>
      <c r="AV246" s="5">
        <f t="shared" si="373"/>
        <v>2.8629831986013576E-4</v>
      </c>
      <c r="AW246" s="5">
        <f t="shared" si="374"/>
        <v>2.7684160647453507E-6</v>
      </c>
      <c r="AX246" s="5">
        <f t="shared" si="375"/>
        <v>1.4655240660854896E-4</v>
      </c>
      <c r="AY246" s="5">
        <f t="shared" si="376"/>
        <v>2.2642346821020876E-4</v>
      </c>
      <c r="AZ246" s="5">
        <f t="shared" si="377"/>
        <v>1.7491212919238682E-4</v>
      </c>
      <c r="BA246" s="5">
        <f t="shared" si="378"/>
        <v>9.0079746534079457E-5</v>
      </c>
      <c r="BB246" s="5">
        <f t="shared" si="379"/>
        <v>3.4793302098788284E-5</v>
      </c>
      <c r="BC246" s="5">
        <f t="shared" si="380"/>
        <v>1.0751130348525616E-5</v>
      </c>
      <c r="BD246" s="5">
        <f t="shared" si="381"/>
        <v>1.3941005838175044E-3</v>
      </c>
      <c r="BE246" s="5">
        <f t="shared" si="382"/>
        <v>1.4796956614047099E-3</v>
      </c>
      <c r="BF246" s="5">
        <f t="shared" si="383"/>
        <v>7.8527305554393877E-4</v>
      </c>
      <c r="BG246" s="5">
        <f t="shared" si="384"/>
        <v>2.7782910042366878E-4</v>
      </c>
      <c r="BH246" s="5">
        <f t="shared" si="385"/>
        <v>7.3721817363985083E-5</v>
      </c>
      <c r="BI246" s="5">
        <f t="shared" si="386"/>
        <v>1.5649638852549121E-5</v>
      </c>
      <c r="BJ246" s="8">
        <f t="shared" si="387"/>
        <v>0.26058689702390342</v>
      </c>
      <c r="BK246" s="8">
        <f t="shared" si="388"/>
        <v>0.25468978321868024</v>
      </c>
      <c r="BL246" s="8">
        <f t="shared" si="389"/>
        <v>0.43836962190432394</v>
      </c>
      <c r="BM246" s="8">
        <f t="shared" si="390"/>
        <v>0.48195984366746603</v>
      </c>
      <c r="BN246" s="8">
        <f t="shared" si="391"/>
        <v>0.516824564194583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1.3612903225806501</v>
      </c>
      <c r="F247">
        <f>VLOOKUP(B247,home!$B$2:$E$405,3,FALSE)</f>
        <v>1.65</v>
      </c>
      <c r="G247">
        <f>VLOOKUP(C247,away!$B$2:$E$405,4,FALSE)</f>
        <v>1.52</v>
      </c>
      <c r="H247">
        <f>VLOOKUP(A247,away!$A$2:$E$405,3,FALSE)</f>
        <v>1.32903225806452</v>
      </c>
      <c r="I247">
        <f>VLOOKUP(C247,away!$B$2:$E$405,3,FALSE)</f>
        <v>0.73</v>
      </c>
      <c r="J247">
        <f>VLOOKUP(B247,home!$B$2:$E$405,4,FALSE)</f>
        <v>0.8</v>
      </c>
      <c r="K247" s="3">
        <f t="shared" si="336"/>
        <v>3.4141161290322701</v>
      </c>
      <c r="L247" s="3">
        <f t="shared" si="337"/>
        <v>0.77615483870967972</v>
      </c>
      <c r="M247" s="5">
        <f t="shared" si="338"/>
        <v>1.514218127443254E-2</v>
      </c>
      <c r="N247" s="5">
        <f t="shared" si="339"/>
        <v>5.1697165317770556E-2</v>
      </c>
      <c r="O247" s="5">
        <f t="shared" si="340"/>
        <v>1.1752677264769921E-2</v>
      </c>
      <c r="P247" s="5">
        <f t="shared" si="341"/>
        <v>4.012500500896185E-2</v>
      </c>
      <c r="Q247" s="5">
        <f t="shared" si="342"/>
        <v>8.8250062968324064E-2</v>
      </c>
      <c r="R247" s="5">
        <f t="shared" si="343"/>
        <v>4.5609486634222082E-3</v>
      </c>
      <c r="S247" s="5">
        <f t="shared" si="344"/>
        <v>2.6581639688987763E-2</v>
      </c>
      <c r="T247" s="5">
        <f t="shared" si="345"/>
        <v>6.8495713389298649E-2</v>
      </c>
      <c r="U247" s="5">
        <f t="shared" si="346"/>
        <v>1.5571608395477936E-2</v>
      </c>
      <c r="V247" s="5">
        <f t="shared" si="347"/>
        <v>7.8264698411859585E-3</v>
      </c>
      <c r="W247" s="5">
        <f t="shared" si="348"/>
        <v>0.10043198778942289</v>
      </c>
      <c r="X247" s="5">
        <f t="shared" si="349"/>
        <v>7.7950773283992053E-2</v>
      </c>
      <c r="Y247" s="5">
        <f t="shared" si="350"/>
        <v>3.0250934932765823E-2</v>
      </c>
      <c r="Z247" s="5">
        <f t="shared" si="351"/>
        <v>1.1800007914071979E-3</v>
      </c>
      <c r="AA247" s="5">
        <f t="shared" si="352"/>
        <v>4.0286597342141578E-3</v>
      </c>
      <c r="AB247" s="5">
        <f t="shared" si="353"/>
        <v>6.8771560884817078E-3</v>
      </c>
      <c r="AC247" s="5">
        <f t="shared" si="354"/>
        <v>1.2962017157921166E-3</v>
      </c>
      <c r="AD247" s="5">
        <f t="shared" si="355"/>
        <v>8.5721617345660195E-2</v>
      </c>
      <c r="AE247" s="5">
        <f t="shared" si="356"/>
        <v>6.6533248084853766E-2</v>
      </c>
      <c r="AF247" s="5">
        <f t="shared" si="357"/>
        <v>2.5820051218065389E-2</v>
      </c>
      <c r="AG247" s="5">
        <f t="shared" si="358"/>
        <v>6.6801192295444043E-3</v>
      </c>
      <c r="AH247" s="5">
        <f t="shared" si="359"/>
        <v>2.2896583098298698E-4</v>
      </c>
      <c r="AI247" s="5">
        <f t="shared" si="360"/>
        <v>7.8171593655629258E-4</v>
      </c>
      <c r="AJ247" s="5">
        <f t="shared" si="361"/>
        <v>1.3344344936592027E-3</v>
      </c>
      <c r="AK247" s="5">
        <f t="shared" si="362"/>
        <v>1.518638109312965E-3</v>
      </c>
      <c r="AL247" s="5">
        <f t="shared" si="363"/>
        <v>1.3739130286757908E-4</v>
      </c>
      <c r="AM247" s="5">
        <f t="shared" si="364"/>
        <v>5.8532711277310176E-2</v>
      </c>
      <c r="AN247" s="5">
        <f t="shared" si="365"/>
        <v>4.5430447080680933E-2</v>
      </c>
      <c r="AO247" s="5">
        <f t="shared" si="366"/>
        <v>1.7630530663207272E-2</v>
      </c>
      <c r="AP247" s="5">
        <f t="shared" si="367"/>
        <v>4.5613405610892346E-3</v>
      </c>
      <c r="AQ247" s="5">
        <f t="shared" si="368"/>
        <v>8.8507663687303353E-4</v>
      </c>
      <c r="AR247" s="5">
        <f t="shared" si="369"/>
        <v>3.5542587523325624E-5</v>
      </c>
      <c r="AS247" s="5">
        <f t="shared" si="370"/>
        <v>1.2134652133092713E-4</v>
      </c>
      <c r="AT247" s="5">
        <f t="shared" si="371"/>
        <v>2.0714555783893837E-4</v>
      </c>
      <c r="AU247" s="5">
        <f t="shared" si="372"/>
        <v>2.3573966335843554E-4</v>
      </c>
      <c r="AV247" s="5">
        <f t="shared" si="373"/>
        <v>2.0121064673116814E-4</v>
      </c>
      <c r="AW247" s="5">
        <f t="shared" si="374"/>
        <v>1.0113078998469597E-5</v>
      </c>
      <c r="AX247" s="5">
        <f t="shared" si="375"/>
        <v>3.3306245607975606E-2</v>
      </c>
      <c r="AY247" s="5">
        <f t="shared" si="376"/>
        <v>2.5850803687883287E-2</v>
      </c>
      <c r="AZ247" s="5">
        <f t="shared" si="377"/>
        <v>1.0032113183442321E-2</v>
      </c>
      <c r="BA247" s="5">
        <f t="shared" si="378"/>
        <v>2.5954910632706423E-3</v>
      </c>
      <c r="BB247" s="5">
        <f t="shared" si="379"/>
        <v>5.0362573689631009E-4</v>
      </c>
      <c r="BC247" s="5">
        <f t="shared" si="380"/>
        <v>7.8178310518159846E-5</v>
      </c>
      <c r="BD247" s="5">
        <f t="shared" si="381"/>
        <v>4.5977585477485755E-6</v>
      </c>
      <c r="BE247" s="5">
        <f t="shared" si="382"/>
        <v>1.5697281615264398E-5</v>
      </c>
      <c r="BF247" s="5">
        <f t="shared" si="383"/>
        <v>2.6796171172317957E-5</v>
      </c>
      <c r="BG247" s="5">
        <f t="shared" si="384"/>
        <v>3.0495080065240101E-5</v>
      </c>
      <c r="BH247" s="5">
        <f t="shared" si="385"/>
        <v>2.6028436176716675E-5</v>
      </c>
      <c r="BI247" s="5">
        <f t="shared" si="386"/>
        <v>1.7772820752883085E-5</v>
      </c>
      <c r="BJ247" s="8">
        <f t="shared" si="387"/>
        <v>0.8012382373688447</v>
      </c>
      <c r="BK247" s="8">
        <f t="shared" si="388"/>
        <v>0.11695969252011108</v>
      </c>
      <c r="BL247" s="8">
        <f t="shared" si="389"/>
        <v>4.7577177041990347E-2</v>
      </c>
      <c r="BM247" s="8">
        <f t="shared" si="390"/>
        <v>0.72958637661578729</v>
      </c>
      <c r="BN247" s="8">
        <f t="shared" si="391"/>
        <v>0.21152804049768115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1.3612903225806501</v>
      </c>
      <c r="F248">
        <f>VLOOKUP(B248,home!$B$2:$E$405,3,FALSE)</f>
        <v>1.52</v>
      </c>
      <c r="G248">
        <f>VLOOKUP(C248,away!$B$2:$E$405,4,FALSE)</f>
        <v>1.06</v>
      </c>
      <c r="H248">
        <f>VLOOKUP(A248,away!$A$2:$E$405,3,FALSE)</f>
        <v>1.32903225806452</v>
      </c>
      <c r="I248">
        <f>VLOOKUP(C248,away!$B$2:$E$405,3,FALSE)</f>
        <v>0.83</v>
      </c>
      <c r="J248">
        <f>VLOOKUP(B248,home!$B$2:$E$405,4,FALSE)</f>
        <v>0.8</v>
      </c>
      <c r="K248" s="3">
        <f t="shared" si="336"/>
        <v>2.1933109677419433</v>
      </c>
      <c r="L248" s="3">
        <f t="shared" si="337"/>
        <v>0.88247741935484125</v>
      </c>
      <c r="M248" s="5">
        <f t="shared" si="338"/>
        <v>4.6153227425566205E-2</v>
      </c>
      <c r="N248" s="5">
        <f t="shared" si="339"/>
        <v>0.10122837990918263</v>
      </c>
      <c r="O248" s="5">
        <f t="shared" si="340"/>
        <v>4.072918103341075E-2</v>
      </c>
      <c r="P248" s="5">
        <f t="shared" si="341"/>
        <v>8.9331759467726937E-2</v>
      </c>
      <c r="Q248" s="5">
        <f t="shared" si="342"/>
        <v>0.11101265795077923</v>
      </c>
      <c r="R248" s="5">
        <f t="shared" si="343"/>
        <v>1.7971291285400228E-2</v>
      </c>
      <c r="S248" s="5">
        <f t="shared" si="344"/>
        <v>4.3226463753102969E-2</v>
      </c>
      <c r="T248" s="5">
        <f t="shared" si="345"/>
        <v>9.7966163904125353E-2</v>
      </c>
      <c r="U248" s="5">
        <f t="shared" si="346"/>
        <v>3.9416630280753533E-2</v>
      </c>
      <c r="V248" s="5">
        <f t="shared" si="347"/>
        <v>9.2963188492560002E-3</v>
      </c>
      <c r="W248" s="5">
        <f t="shared" si="348"/>
        <v>8.1161760080542975E-2</v>
      </c>
      <c r="X248" s="5">
        <f t="shared" si="349"/>
        <v>7.1623420586174324E-2</v>
      </c>
      <c r="Y248" s="5">
        <f t="shared" si="350"/>
        <v>3.1603025682126765E-2</v>
      </c>
      <c r="Z248" s="5">
        <f t="shared" si="351"/>
        <v>5.2864195853380477E-3</v>
      </c>
      <c r="AA248" s="5">
        <f t="shared" si="352"/>
        <v>1.1594762056607758E-2</v>
      </c>
      <c r="AB248" s="5">
        <f t="shared" si="353"/>
        <v>1.2715459393557966E-2</v>
      </c>
      <c r="AC248" s="5">
        <f t="shared" si="354"/>
        <v>1.1245916126834724E-3</v>
      </c>
      <c r="AD248" s="5">
        <f t="shared" si="355"/>
        <v>4.4503244636473788E-2</v>
      </c>
      <c r="AE248" s="5">
        <f t="shared" si="356"/>
        <v>3.9273108479712569E-2</v>
      </c>
      <c r="AF248" s="5">
        <f t="shared" si="357"/>
        <v>1.7328815710609739E-2</v>
      </c>
      <c r="AG248" s="5">
        <f t="shared" si="358"/>
        <v>5.0974295229248377E-3</v>
      </c>
      <c r="AH248" s="5">
        <f t="shared" si="359"/>
        <v>1.1662864783240025E-3</v>
      </c>
      <c r="AI248" s="5">
        <f t="shared" si="360"/>
        <v>2.5580289244371609E-3</v>
      </c>
      <c r="AJ248" s="5">
        <f t="shared" si="361"/>
        <v>2.8052764478845764E-3</v>
      </c>
      <c r="AK248" s="5">
        <f t="shared" si="362"/>
        <v>2.0509478668978001E-3</v>
      </c>
      <c r="AL248" s="5">
        <f t="shared" si="363"/>
        <v>8.7068014999109811E-5</v>
      </c>
      <c r="AM248" s="5">
        <f t="shared" si="364"/>
        <v>1.9521890912256156E-2</v>
      </c>
      <c r="AN248" s="5">
        <f t="shared" si="365"/>
        <v>1.7227627913174542E-2</v>
      </c>
      <c r="AO248" s="5">
        <f t="shared" si="366"/>
        <v>7.6014963112118481E-3</v>
      </c>
      <c r="AP248" s="5">
        <f t="shared" si="367"/>
        <v>2.2360496159845259E-3</v>
      </c>
      <c r="AQ248" s="5">
        <f t="shared" si="368"/>
        <v>4.9331582366585192E-4</v>
      </c>
      <c r="AR248" s="5">
        <f t="shared" si="369"/>
        <v>2.0584429632396239E-4</v>
      </c>
      <c r="AS248" s="5">
        <f t="shared" si="370"/>
        <v>4.5148055277446935E-4</v>
      </c>
      <c r="AT248" s="5">
        <f t="shared" si="371"/>
        <v>4.9511862406121949E-4</v>
      </c>
      <c r="AU248" s="5">
        <f t="shared" si="372"/>
        <v>3.6198303616225756E-4</v>
      </c>
      <c r="AV248" s="5">
        <f t="shared" si="373"/>
        <v>1.9848534083780203E-4</v>
      </c>
      <c r="AW248" s="5">
        <f t="shared" si="374"/>
        <v>4.6812297301639994E-6</v>
      </c>
      <c r="AX248" s="5">
        <f t="shared" si="375"/>
        <v>7.1362629081521993E-3</v>
      </c>
      <c r="AY248" s="5">
        <f t="shared" si="376"/>
        <v>6.2975908750238273E-3</v>
      </c>
      <c r="AZ248" s="5">
        <f t="shared" si="377"/>
        <v>2.7787408717718115E-3</v>
      </c>
      <c r="BA248" s="5">
        <f t="shared" si="378"/>
        <v>8.1739202452567013E-4</v>
      </c>
      <c r="BB248" s="5">
        <f t="shared" si="379"/>
        <v>1.8033250110116057E-4</v>
      </c>
      <c r="BC248" s="5">
        <f t="shared" si="380"/>
        <v>3.1827872039511259E-5</v>
      </c>
      <c r="BD248" s="5">
        <f t="shared" si="381"/>
        <v>3.0275490568147252E-5</v>
      </c>
      <c r="BE248" s="5">
        <f t="shared" si="382"/>
        <v>6.6403565516885132E-5</v>
      </c>
      <c r="BF248" s="5">
        <f t="shared" si="383"/>
        <v>7.2821834272677444E-5</v>
      </c>
      <c r="BG248" s="5">
        <f t="shared" si="384"/>
        <v>5.3240309267116519E-5</v>
      </c>
      <c r="BH248" s="5">
        <f t="shared" si="385"/>
        <v>2.919313856038493E-5</v>
      </c>
      <c r="BI248" s="5">
        <f t="shared" si="386"/>
        <v>1.2805926197460502E-5</v>
      </c>
      <c r="BJ248" s="8">
        <f t="shared" si="387"/>
        <v>0.66512053409155925</v>
      </c>
      <c r="BK248" s="8">
        <f t="shared" si="388"/>
        <v>0.19551701999835849</v>
      </c>
      <c r="BL248" s="8">
        <f t="shared" si="389"/>
        <v>0.13298551588181617</v>
      </c>
      <c r="BM248" s="8">
        <f t="shared" si="390"/>
        <v>0.5861900828397123</v>
      </c>
      <c r="BN248" s="8">
        <f t="shared" si="391"/>
        <v>0.40642649707206596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1.3192182410423501</v>
      </c>
      <c r="F249">
        <f>VLOOKUP(B249,home!$B$2:$E$405,3,FALSE)</f>
        <v>0.56000000000000005</v>
      </c>
      <c r="G249">
        <f>VLOOKUP(C249,away!$B$2:$E$405,4,FALSE)</f>
        <v>1.01</v>
      </c>
      <c r="H249">
        <f>VLOOKUP(A249,away!$A$2:$E$405,3,FALSE)</f>
        <v>1.0293159609120499</v>
      </c>
      <c r="I249">
        <f>VLOOKUP(C249,away!$B$2:$E$405,3,FALSE)</f>
        <v>0.66</v>
      </c>
      <c r="J249">
        <f>VLOOKUP(B249,home!$B$2:$E$405,4,FALSE)</f>
        <v>0.52</v>
      </c>
      <c r="K249" s="3">
        <f t="shared" si="336"/>
        <v>0.74614983713355321</v>
      </c>
      <c r="L249" s="3">
        <f t="shared" si="337"/>
        <v>0.35326123778501556</v>
      </c>
      <c r="M249" s="5">
        <f t="shared" si="338"/>
        <v>0.3330671775647831</v>
      </c>
      <c r="N249" s="5">
        <f t="shared" si="339"/>
        <v>0.24851802029449513</v>
      </c>
      <c r="O249" s="5">
        <f t="shared" si="340"/>
        <v>0.11765972341209685</v>
      </c>
      <c r="P249" s="5">
        <f t="shared" si="341"/>
        <v>8.7791783461114978E-2</v>
      </c>
      <c r="Q249" s="5">
        <f t="shared" si="342"/>
        <v>9.2715840183745291E-2</v>
      </c>
      <c r="R249" s="5">
        <f t="shared" si="343"/>
        <v>2.0782309764999948E-2</v>
      </c>
      <c r="S249" s="5">
        <f t="shared" si="344"/>
        <v>5.7851671993288606E-3</v>
      </c>
      <c r="T249" s="5">
        <f t="shared" si="345"/>
        <v>3.275291246558755E-2</v>
      </c>
      <c r="U249" s="5">
        <f t="shared" si="346"/>
        <v>1.5506717046413763E-2</v>
      </c>
      <c r="V249" s="5">
        <f t="shared" si="347"/>
        <v>1.6943200126348128E-4</v>
      </c>
      <c r="W249" s="5">
        <f t="shared" si="348"/>
        <v>2.3059969684267368E-2</v>
      </c>
      <c r="X249" s="5">
        <f t="shared" si="349"/>
        <v>8.146193433949225E-3</v>
      </c>
      <c r="Y249" s="5">
        <f t="shared" si="350"/>
        <v>1.4388671878565345E-3</v>
      </c>
      <c r="Z249" s="5">
        <f t="shared" si="351"/>
        <v>2.4471948238718321E-3</v>
      </c>
      <c r="AA249" s="5">
        <f t="shared" si="352"/>
        <v>1.8259740192660418E-3</v>
      </c>
      <c r="AB249" s="5">
        <f t="shared" si="353"/>
        <v>6.8122510854272834E-4</v>
      </c>
      <c r="AC249" s="5">
        <f t="shared" si="354"/>
        <v>2.7912420091690253E-6</v>
      </c>
      <c r="AD249" s="5">
        <f t="shared" si="355"/>
        <v>4.3015481560551927E-3</v>
      </c>
      <c r="AE249" s="5">
        <f t="shared" si="356"/>
        <v>1.5195702259999087E-3</v>
      </c>
      <c r="AF249" s="5">
        <f t="shared" si="357"/>
        <v>2.6840262946899174E-4</v>
      </c>
      <c r="AG249" s="5">
        <f t="shared" si="358"/>
        <v>3.1605415036989632E-5</v>
      </c>
      <c r="AH249" s="5">
        <f t="shared" si="359"/>
        <v>2.1612476814551165E-4</v>
      </c>
      <c r="AI249" s="5">
        <f t="shared" si="360"/>
        <v>1.6126146055230045E-4</v>
      </c>
      <c r="AJ249" s="5">
        <f t="shared" si="361"/>
        <v>6.016260626350895E-5</v>
      </c>
      <c r="AK249" s="5">
        <f t="shared" si="362"/>
        <v>1.496343962168243E-5</v>
      </c>
      <c r="AL249" s="5">
        <f t="shared" si="363"/>
        <v>2.9429271998303921E-8</v>
      </c>
      <c r="AM249" s="5">
        <f t="shared" si="364"/>
        <v>6.4191989121254378E-4</v>
      </c>
      <c r="AN249" s="5">
        <f t="shared" si="365"/>
        <v>2.2676541532856578E-4</v>
      </c>
      <c r="AO249" s="5">
        <f t="shared" si="366"/>
        <v>4.0053715652901134E-5</v>
      </c>
      <c r="AP249" s="5">
        <f t="shared" si="367"/>
        <v>4.7164750564776349E-6</v>
      </c>
      <c r="AQ249" s="5">
        <f t="shared" si="368"/>
        <v>4.165369541083602E-7</v>
      </c>
      <c r="AR249" s="5">
        <f t="shared" si="369"/>
        <v>1.5269700622216597E-5</v>
      </c>
      <c r="AS249" s="5">
        <f t="shared" si="370"/>
        <v>1.139348463234503E-5</v>
      </c>
      <c r="AT249" s="5">
        <f t="shared" si="371"/>
        <v>4.2506233514039425E-6</v>
      </c>
      <c r="AU249" s="5">
        <f t="shared" si="372"/>
        <v>1.0572006404553766E-6</v>
      </c>
      <c r="AV249" s="5">
        <f t="shared" si="373"/>
        <v>1.9720752142331682E-7</v>
      </c>
      <c r="AW249" s="5">
        <f t="shared" si="374"/>
        <v>2.1547607349094487E-10</v>
      </c>
      <c r="AX249" s="5">
        <f t="shared" si="375"/>
        <v>7.982807038017125E-5</v>
      </c>
      <c r="AY249" s="5">
        <f t="shared" si="376"/>
        <v>2.8200162952488638E-5</v>
      </c>
      <c r="AZ249" s="5">
        <f t="shared" si="377"/>
        <v>4.9810122351676361E-6</v>
      </c>
      <c r="BA249" s="5">
        <f t="shared" si="378"/>
        <v>5.8653284920587534E-7</v>
      </c>
      <c r="BB249" s="5">
        <f t="shared" si="379"/>
        <v>5.1799830078009854E-8</v>
      </c>
      <c r="BC249" s="5">
        <f t="shared" si="380"/>
        <v>3.6597744180822499E-9</v>
      </c>
      <c r="BD249" s="5">
        <f t="shared" si="381"/>
        <v>8.9903222373514189E-7</v>
      </c>
      <c r="BE249" s="5">
        <f t="shared" si="382"/>
        <v>6.7081274731779222E-7</v>
      </c>
      <c r="BF249" s="5">
        <f t="shared" si="383"/>
        <v>2.5026341107914105E-7</v>
      </c>
      <c r="BG249" s="5">
        <f t="shared" si="384"/>
        <v>6.2244667805729512E-8</v>
      </c>
      <c r="BH249" s="5">
        <f t="shared" si="385"/>
        <v>1.1610962186419299E-8</v>
      </c>
      <c r="BI249" s="5">
        <f t="shared" si="386"/>
        <v>1.7327035088721216E-9</v>
      </c>
      <c r="BJ249" s="8">
        <f t="shared" si="387"/>
        <v>0.41378045294868826</v>
      </c>
      <c r="BK249" s="8">
        <f t="shared" si="388"/>
        <v>0.42684458106072409</v>
      </c>
      <c r="BL249" s="8">
        <f t="shared" si="389"/>
        <v>0.15694252553938579</v>
      </c>
      <c r="BM249" s="8">
        <f t="shared" si="390"/>
        <v>9.945169974395833E-2</v>
      </c>
      <c r="BN249" s="8">
        <f t="shared" si="391"/>
        <v>0.90053485468123529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1.2091836734693899</v>
      </c>
      <c r="F250">
        <f>VLOOKUP(B250,home!$B$2:$E$405,3,FALSE)</f>
        <v>1.06</v>
      </c>
      <c r="G250">
        <f>VLOOKUP(C250,away!$B$2:$E$405,4,FALSE)</f>
        <v>1</v>
      </c>
      <c r="H250">
        <f>VLOOKUP(A250,away!$A$2:$E$405,3,FALSE)</f>
        <v>1.06632653061225</v>
      </c>
      <c r="I250">
        <f>VLOOKUP(C250,away!$B$2:$E$405,3,FALSE)</f>
        <v>1.24</v>
      </c>
      <c r="J250">
        <f>VLOOKUP(B250,home!$B$2:$E$405,4,FALSE)</f>
        <v>0.47</v>
      </c>
      <c r="K250" s="3">
        <f t="shared" si="336"/>
        <v>1.2817346938775533</v>
      </c>
      <c r="L250" s="3">
        <f t="shared" si="337"/>
        <v>0.62145510204081933</v>
      </c>
      <c r="M250" s="5">
        <f t="shared" si="338"/>
        <v>0.14909228595835597</v>
      </c>
      <c r="N250" s="5">
        <f t="shared" si="339"/>
        <v>0.19109675550233804</v>
      </c>
      <c r="O250" s="5">
        <f t="shared" si="340"/>
        <v>9.265416178374912E-2</v>
      </c>
      <c r="P250" s="5">
        <f t="shared" si="341"/>
        <v>0.11875805369037497</v>
      </c>
      <c r="Q250" s="5">
        <f t="shared" si="342"/>
        <v>0.12246767070739149</v>
      </c>
      <c r="R250" s="5">
        <f t="shared" si="343"/>
        <v>2.8790200782913191E-2</v>
      </c>
      <c r="S250" s="5">
        <f t="shared" si="344"/>
        <v>2.3648901795404312E-2</v>
      </c>
      <c r="T250" s="5">
        <f t="shared" si="345"/>
        <v>7.6108158796163436E-2</v>
      </c>
      <c r="U250" s="5">
        <f t="shared" si="346"/>
        <v>3.6901399187160538E-2</v>
      </c>
      <c r="V250" s="5">
        <f t="shared" si="347"/>
        <v>2.093034399677863E-3</v>
      </c>
      <c r="W250" s="5">
        <f t="shared" si="348"/>
        <v>5.2323687474678478E-2</v>
      </c>
      <c r="X250" s="5">
        <f t="shared" si="349"/>
        <v>3.251682253872825E-2</v>
      </c>
      <c r="Y250" s="5">
        <f t="shared" si="350"/>
        <v>1.0103872634424287E-2</v>
      </c>
      <c r="Z250" s="5">
        <f t="shared" si="351"/>
        <v>5.9639390551069994E-3</v>
      </c>
      <c r="AA250" s="5">
        <f t="shared" si="352"/>
        <v>7.644187599101954E-3</v>
      </c>
      <c r="AB250" s="5">
        <f t="shared" si="353"/>
        <v>4.8989102261387677E-3</v>
      </c>
      <c r="AC250" s="5">
        <f t="shared" si="354"/>
        <v>1.0419917520169935E-4</v>
      </c>
      <c r="AD250" s="5">
        <f t="shared" si="355"/>
        <v>1.6766271386975451E-2</v>
      </c>
      <c r="AE250" s="5">
        <f t="shared" si="356"/>
        <v>1.0419484895636898E-2</v>
      </c>
      <c r="AF250" s="5">
        <f t="shared" si="357"/>
        <v>3.2376210245154018E-3</v>
      </c>
      <c r="AG250" s="5">
        <f t="shared" si="358"/>
        <v>6.7067870138657378E-4</v>
      </c>
      <c r="AH250" s="5">
        <f t="shared" si="359"/>
        <v>9.2658008851418685E-4</v>
      </c>
      <c r="AI250" s="5">
        <f t="shared" si="360"/>
        <v>1.1876298461047676E-3</v>
      </c>
      <c r="AJ250" s="5">
        <f t="shared" si="361"/>
        <v>7.6111318861847024E-4</v>
      </c>
      <c r="AK250" s="5">
        <f t="shared" si="362"/>
        <v>3.2518172660668781E-4</v>
      </c>
      <c r="AL250" s="5">
        <f t="shared" si="363"/>
        <v>3.3199547953950075E-6</v>
      </c>
      <c r="AM250" s="5">
        <f t="shared" si="364"/>
        <v>4.2979823447305875E-3</v>
      </c>
      <c r="AN250" s="5">
        <f t="shared" si="365"/>
        <v>2.6710030566141872E-3</v>
      </c>
      <c r="AO250" s="5">
        <f t="shared" si="366"/>
        <v>8.2995423854975497E-4</v>
      </c>
      <c r="AP250" s="5">
        <f t="shared" si="367"/>
        <v>1.7192643200238285E-4</v>
      </c>
      <c r="AQ250" s="5">
        <f t="shared" si="368"/>
        <v>2.6711139585888701E-5</v>
      </c>
      <c r="AR250" s="5">
        <f t="shared" si="369"/>
        <v>1.1516558469131511E-4</v>
      </c>
      <c r="AS250" s="5">
        <f t="shared" si="370"/>
        <v>1.4761172543955223E-4</v>
      </c>
      <c r="AT250" s="5">
        <f t="shared" si="371"/>
        <v>9.4599534859500988E-5</v>
      </c>
      <c r="AU250" s="5">
        <f t="shared" si="372"/>
        <v>4.0417168618033811E-5</v>
      </c>
      <c r="AV250" s="5">
        <f t="shared" si="373"/>
        <v>1.2951021811508259E-5</v>
      </c>
      <c r="AW250" s="5">
        <f t="shared" si="374"/>
        <v>7.3457740789126034E-8</v>
      </c>
      <c r="AX250" s="5">
        <f t="shared" si="375"/>
        <v>9.1814551415239827E-4</v>
      </c>
      <c r="AY250" s="5">
        <f t="shared" si="376"/>
        <v>5.7058621418589915E-4</v>
      </c>
      <c r="AZ250" s="5">
        <f t="shared" si="377"/>
        <v>1.7729685697999136E-4</v>
      </c>
      <c r="BA250" s="5">
        <f t="shared" si="378"/>
        <v>3.6727345448672362E-5</v>
      </c>
      <c r="BB250" s="5">
        <f t="shared" si="379"/>
        <v>5.7060990533732757E-6</v>
      </c>
      <c r="BC250" s="5">
        <f t="shared" si="380"/>
        <v>7.0921687389382255E-7</v>
      </c>
      <c r="BD250" s="5">
        <f t="shared" si="381"/>
        <v>1.1928373364321969E-5</v>
      </c>
      <c r="BE250" s="5">
        <f t="shared" si="382"/>
        <v>1.5289009982576383E-5</v>
      </c>
      <c r="BF250" s="5">
        <f t="shared" si="383"/>
        <v>9.7982272648542017E-6</v>
      </c>
      <c r="BG250" s="5">
        <f t="shared" si="384"/>
        <v>4.186242607953532E-6</v>
      </c>
      <c r="BH250" s="5">
        <f t="shared" si="385"/>
        <v>1.3414130969006231E-6</v>
      </c>
      <c r="BI250" s="5">
        <f t="shared" si="386"/>
        <v>3.4386714102385179E-7</v>
      </c>
      <c r="BJ250" s="8">
        <f t="shared" si="387"/>
        <v>0.52541777212041518</v>
      </c>
      <c r="BK250" s="8">
        <f t="shared" si="388"/>
        <v>0.29427038118799609</v>
      </c>
      <c r="BL250" s="8">
        <f t="shared" si="389"/>
        <v>0.17454299659778524</v>
      </c>
      <c r="BM250" s="8">
        <f t="shared" si="390"/>
        <v>0.2967654477797359</v>
      </c>
      <c r="BN250" s="8">
        <f t="shared" si="391"/>
        <v>0.70285912842512277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1.2091836734693899</v>
      </c>
      <c r="F251">
        <f>VLOOKUP(B251,home!$B$2:$E$405,3,FALSE)</f>
        <v>0.89</v>
      </c>
      <c r="G251">
        <f>VLOOKUP(C251,away!$B$2:$E$405,4,FALSE)</f>
        <v>1.06</v>
      </c>
      <c r="H251">
        <f>VLOOKUP(A251,away!$A$2:$E$405,3,FALSE)</f>
        <v>1.06632653061225</v>
      </c>
      <c r="I251">
        <f>VLOOKUP(C251,away!$B$2:$E$405,3,FALSE)</f>
        <v>1.1200000000000001</v>
      </c>
      <c r="J251">
        <f>VLOOKUP(B251,home!$B$2:$E$405,4,FALSE)</f>
        <v>0.8</v>
      </c>
      <c r="K251" s="3">
        <f t="shared" si="336"/>
        <v>1.1407438775510226</v>
      </c>
      <c r="L251" s="3">
        <f t="shared" si="337"/>
        <v>0.95542857142857618</v>
      </c>
      <c r="M251" s="5">
        <f t="shared" si="338"/>
        <v>0.12292603462775906</v>
      </c>
      <c r="N251" s="5">
        <f t="shared" si="339"/>
        <v>0.14022712139324114</v>
      </c>
      <c r="O251" s="5">
        <f t="shared" si="340"/>
        <v>0.11744704565577953</v>
      </c>
      <c r="P251" s="5">
        <f t="shared" si="341"/>
        <v>0.13397699826828591</v>
      </c>
      <c r="Q251" s="5">
        <f t="shared" si="342"/>
        <v>7.9981615097971928E-2</v>
      </c>
      <c r="R251" s="5">
        <f t="shared" si="343"/>
        <v>5.6106131524704089E-2</v>
      </c>
      <c r="S251" s="5">
        <f t="shared" si="344"/>
        <v>3.6505358932579751E-2</v>
      </c>
      <c r="T251" s="5">
        <f t="shared" si="345"/>
        <v>7.6416720253605561E-2</v>
      </c>
      <c r="U251" s="5">
        <f t="shared" si="346"/>
        <v>6.4002726029878609E-2</v>
      </c>
      <c r="V251" s="5">
        <f t="shared" si="347"/>
        <v>4.4207961002310642E-3</v>
      </c>
      <c r="W251" s="5">
        <f t="shared" si="348"/>
        <v>3.0412845913217974E-2</v>
      </c>
      <c r="X251" s="5">
        <f t="shared" si="349"/>
        <v>2.9057301923943259E-2</v>
      </c>
      <c r="Y251" s="5">
        <f t="shared" si="350"/>
        <v>1.3881088233380962E-2</v>
      </c>
      <c r="Z251" s="5">
        <f t="shared" si="351"/>
        <v>1.7868467030343949E-2</v>
      </c>
      <c r="AA251" s="5">
        <f t="shared" si="352"/>
        <v>2.0383344366087158E-2</v>
      </c>
      <c r="AB251" s="5">
        <f t="shared" si="353"/>
        <v>1.1626087644814031E-2</v>
      </c>
      <c r="AC251" s="5">
        <f t="shared" si="354"/>
        <v>3.0113890909004858E-4</v>
      </c>
      <c r="AD251" s="5">
        <f t="shared" si="355"/>
        <v>8.6733169436015115E-3</v>
      </c>
      <c r="AE251" s="5">
        <f t="shared" si="356"/>
        <v>8.2867348169724572E-3</v>
      </c>
      <c r="AF251" s="5">
        <f t="shared" si="357"/>
        <v>3.958691603993719E-3</v>
      </c>
      <c r="AG251" s="5">
        <f t="shared" si="358"/>
        <v>1.2607490213100061E-3</v>
      </c>
      <c r="AH251" s="5">
        <f t="shared" si="359"/>
        <v>4.2680109821050319E-3</v>
      </c>
      <c r="AI251" s="5">
        <f t="shared" si="360"/>
        <v>4.8687073971568412E-3</v>
      </c>
      <c r="AJ251" s="5">
        <f t="shared" si="361"/>
        <v>2.7769740774470212E-3</v>
      </c>
      <c r="AK251" s="5">
        <f t="shared" si="362"/>
        <v>1.0559387256551963E-3</v>
      </c>
      <c r="AL251" s="5">
        <f t="shared" si="363"/>
        <v>1.3128443368028445E-5</v>
      </c>
      <c r="AM251" s="5">
        <f t="shared" si="364"/>
        <v>1.9788066402945943E-3</v>
      </c>
      <c r="AN251" s="5">
        <f t="shared" si="365"/>
        <v>1.8906084014700445E-3</v>
      </c>
      <c r="AO251" s="5">
        <f t="shared" si="366"/>
        <v>9.0317064207369425E-4</v>
      </c>
      <c r="AP251" s="5">
        <f t="shared" si="367"/>
        <v>2.8763834543756657E-4</v>
      </c>
      <c r="AQ251" s="5">
        <f t="shared" si="368"/>
        <v>6.8704473367373374E-5</v>
      </c>
      <c r="AR251" s="5">
        <f t="shared" si="369"/>
        <v>8.1555592709481729E-4</v>
      </c>
      <c r="AS251" s="5">
        <f t="shared" si="370"/>
        <v>9.3034043063386091E-4</v>
      </c>
      <c r="AT251" s="5">
        <f t="shared" si="371"/>
        <v>5.3064007514187946E-4</v>
      </c>
      <c r="AU251" s="5">
        <f t="shared" si="372"/>
        <v>2.0177480563377117E-4</v>
      </c>
      <c r="AV251" s="5">
        <f t="shared" si="373"/>
        <v>5.7543343542693026E-5</v>
      </c>
      <c r="AW251" s="5">
        <f t="shared" si="374"/>
        <v>3.974633652464068E-7</v>
      </c>
      <c r="AX251" s="5">
        <f t="shared" si="375"/>
        <v>3.7621859329556117E-4</v>
      </c>
      <c r="AY251" s="5">
        <f t="shared" si="376"/>
        <v>3.5944999313724651E-4</v>
      </c>
      <c r="AZ251" s="5">
        <f t="shared" si="377"/>
        <v>1.7171439672156546E-4</v>
      </c>
      <c r="BA251" s="5">
        <f t="shared" si="378"/>
        <v>5.4686946917801702E-5</v>
      </c>
      <c r="BB251" s="5">
        <f t="shared" si="379"/>
        <v>1.306236789236641E-5</v>
      </c>
      <c r="BC251" s="5">
        <f t="shared" si="380"/>
        <v>2.4960318989756293E-6</v>
      </c>
      <c r="BD251" s="5">
        <f t="shared" si="381"/>
        <v>1.2986757239071817E-4</v>
      </c>
      <c r="BE251" s="5">
        <f t="shared" si="382"/>
        <v>1.4814563809712597E-4</v>
      </c>
      <c r="BF251" s="5">
        <f t="shared" si="383"/>
        <v>8.4498114822592992E-5</v>
      </c>
      <c r="BG251" s="5">
        <f t="shared" si="384"/>
        <v>3.2130235716158756E-5</v>
      </c>
      <c r="BH251" s="5">
        <f t="shared" si="385"/>
        <v>9.1630924193698257E-6</v>
      </c>
      <c r="BI251" s="5">
        <f t="shared" si="386"/>
        <v>2.0905483153660628E-6</v>
      </c>
      <c r="BJ251" s="8">
        <f t="shared" si="387"/>
        <v>0.39826274203374534</v>
      </c>
      <c r="BK251" s="8">
        <f t="shared" si="388"/>
        <v>0.29850290527445117</v>
      </c>
      <c r="BL251" s="8">
        <f t="shared" si="389"/>
        <v>0.28547671618743575</v>
      </c>
      <c r="BM251" s="8">
        <f t="shared" si="390"/>
        <v>0.34908683142846242</v>
      </c>
      <c r="BN251" s="8">
        <f t="shared" si="391"/>
        <v>0.65066494656774176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1.2091836734693899</v>
      </c>
      <c r="F252">
        <f>VLOOKUP(B252,home!$B$2:$E$405,3,FALSE)</f>
        <v>2.13</v>
      </c>
      <c r="G252">
        <f>VLOOKUP(C252,away!$B$2:$E$405,4,FALSE)</f>
        <v>0.83</v>
      </c>
      <c r="H252">
        <f>VLOOKUP(A252,away!$A$2:$E$405,3,FALSE)</f>
        <v>1.06632653061225</v>
      </c>
      <c r="I252">
        <f>VLOOKUP(C252,away!$B$2:$E$405,3,FALSE)</f>
        <v>1</v>
      </c>
      <c r="J252">
        <f>VLOOKUP(B252,home!$B$2:$E$405,4,FALSE)</f>
        <v>0.2</v>
      </c>
      <c r="K252" s="3">
        <f t="shared" si="336"/>
        <v>2.1377158163265344</v>
      </c>
      <c r="L252" s="3">
        <f t="shared" si="337"/>
        <v>0.21326530612245001</v>
      </c>
      <c r="M252" s="5">
        <f t="shared" si="338"/>
        <v>9.5275639275789054E-2</v>
      </c>
      <c r="N252" s="5">
        <f t="shared" si="339"/>
        <v>0.20367224099047584</v>
      </c>
      <c r="O252" s="5">
        <f t="shared" si="340"/>
        <v>2.0318988376163274E-2</v>
      </c>
      <c r="P252" s="5">
        <f t="shared" si="341"/>
        <v>4.3436222823479233E-2</v>
      </c>
      <c r="Q252" s="5">
        <f t="shared" si="342"/>
        <v>0.21769668545600493</v>
      </c>
      <c r="R252" s="5">
        <f t="shared" si="343"/>
        <v>2.166667638070482E-3</v>
      </c>
      <c r="S252" s="5">
        <f t="shared" si="344"/>
        <v>4.9506502068949621E-3</v>
      </c>
      <c r="T252" s="5">
        <f t="shared" si="345"/>
        <v>4.6427150265617598E-2</v>
      </c>
      <c r="U252" s="5">
        <f t="shared" si="346"/>
        <v>4.6317196786261252E-3</v>
      </c>
      <c r="V252" s="5">
        <f t="shared" si="347"/>
        <v>2.5077827652056063E-4</v>
      </c>
      <c r="W252" s="5">
        <f t="shared" si="348"/>
        <v>0.15512454922038807</v>
      </c>
      <c r="X252" s="5">
        <f t="shared" si="349"/>
        <v>3.308268447659312E-2</v>
      </c>
      <c r="Y252" s="5">
        <f t="shared" si="350"/>
        <v>3.5276944161265291E-3</v>
      </c>
      <c r="Z252" s="5">
        <f t="shared" si="351"/>
        <v>1.5402501236623574E-4</v>
      </c>
      <c r="AA252" s="5">
        <f t="shared" si="352"/>
        <v>3.2926170504519217E-4</v>
      </c>
      <c r="AB252" s="5">
        <f t="shared" si="353"/>
        <v>3.519339772928749E-4</v>
      </c>
      <c r="AC252" s="5">
        <f t="shared" si="354"/>
        <v>7.1456232024748017E-6</v>
      </c>
      <c r="AD252" s="5">
        <f t="shared" si="355"/>
        <v>8.2903050592236918E-2</v>
      </c>
      <c r="AE252" s="5">
        <f t="shared" si="356"/>
        <v>1.7680344463038365E-2</v>
      </c>
      <c r="AF252" s="5">
        <f t="shared" si="357"/>
        <v>1.8853020371301208E-3</v>
      </c>
      <c r="AG252" s="5">
        <f t="shared" si="358"/>
        <v>1.3402317202727796E-4</v>
      </c>
      <c r="AH252" s="5">
        <f t="shared" si="359"/>
        <v>8.2120478531998508E-6</v>
      </c>
      <c r="AI252" s="5">
        <f t="shared" si="360"/>
        <v>1.7555024580215681E-5</v>
      </c>
      <c r="AJ252" s="5">
        <f t="shared" si="361"/>
        <v>1.8763826850564078E-5</v>
      </c>
      <c r="AK252" s="5">
        <f t="shared" si="362"/>
        <v>1.3370576477754441E-5</v>
      </c>
      <c r="AL252" s="5">
        <f t="shared" si="363"/>
        <v>1.3030776135204194E-7</v>
      </c>
      <c r="AM252" s="5">
        <f t="shared" si="364"/>
        <v>3.5444632494548746E-2</v>
      </c>
      <c r="AN252" s="5">
        <f t="shared" si="365"/>
        <v>7.5591103993476764E-3</v>
      </c>
      <c r="AO252" s="5">
        <f t="shared" si="366"/>
        <v>8.0604799666513882E-4</v>
      </c>
      <c r="AP252" s="5">
        <f t="shared" si="367"/>
        <v>5.7300690919392815E-5</v>
      </c>
      <c r="AQ252" s="5">
        <f t="shared" si="368"/>
        <v>3.055062347488049E-6</v>
      </c>
      <c r="AR252" s="5">
        <f t="shared" si="369"/>
        <v>3.5026897986097498E-7</v>
      </c>
      <c r="AS252" s="5">
        <f t="shared" si="370"/>
        <v>7.4877553821736657E-7</v>
      </c>
      <c r="AT252" s="5">
        <f t="shared" si="371"/>
        <v>8.0033465546283926E-7</v>
      </c>
      <c r="AU252" s="5">
        <f t="shared" si="372"/>
        <v>5.7029601711238626E-7</v>
      </c>
      <c r="AV252" s="5">
        <f t="shared" si="373"/>
        <v>3.047827039422941E-7</v>
      </c>
      <c r="AW252" s="5">
        <f t="shared" si="374"/>
        <v>1.6502052479695073E-9</v>
      </c>
      <c r="AX252" s="5">
        <f t="shared" si="375"/>
        <v>1.2628425247913031E-2</v>
      </c>
      <c r="AY252" s="5">
        <f t="shared" si="376"/>
        <v>2.6932049763406488E-3</v>
      </c>
      <c r="AZ252" s="5">
        <f t="shared" si="377"/>
        <v>2.8718359186489714E-4</v>
      </c>
      <c r="BA252" s="5">
        <f t="shared" si="378"/>
        <v>2.0415432210804016E-5</v>
      </c>
      <c r="BB252" s="5">
        <f t="shared" si="379"/>
        <v>1.0884758500148109E-6</v>
      </c>
      <c r="BC252" s="5">
        <f t="shared" si="380"/>
        <v>4.6426827072060538E-8</v>
      </c>
      <c r="BD252" s="5">
        <f t="shared" si="381"/>
        <v>1.2450036869208189E-8</v>
      </c>
      <c r="BE252" s="5">
        <f t="shared" si="382"/>
        <v>2.6614640729154834E-8</v>
      </c>
      <c r="BF252" s="5">
        <f t="shared" si="383"/>
        <v>2.8447269216281339E-8</v>
      </c>
      <c r="BG252" s="5">
        <f t="shared" si="384"/>
        <v>2.0270725778314516E-8</v>
      </c>
      <c r="BH252" s="5">
        <f t="shared" si="385"/>
        <v>1.0833262776180239E-8</v>
      </c>
      <c r="BI252" s="5">
        <f t="shared" si="386"/>
        <v>4.6316874358123993E-9</v>
      </c>
      <c r="BJ252" s="8">
        <f t="shared" si="387"/>
        <v>0.82163423588447349</v>
      </c>
      <c r="BK252" s="8">
        <f t="shared" si="388"/>
        <v>0.1466137714899883</v>
      </c>
      <c r="BL252" s="8">
        <f t="shared" si="389"/>
        <v>2.7859350556477088E-2</v>
      </c>
      <c r="BM252" s="8">
        <f t="shared" si="390"/>
        <v>0.41100173505718712</v>
      </c>
      <c r="BN252" s="8">
        <f t="shared" si="391"/>
        <v>0.58256644455998285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1.59861591695502</v>
      </c>
      <c r="F253">
        <f>VLOOKUP(B253,home!$B$2:$E$405,3,FALSE)</f>
        <v>1.7</v>
      </c>
      <c r="G253">
        <f>VLOOKUP(C253,away!$B$2:$E$405,4,FALSE)</f>
        <v>1.07</v>
      </c>
      <c r="H253">
        <f>VLOOKUP(A253,away!$A$2:$E$405,3,FALSE)</f>
        <v>1.4152249134948101</v>
      </c>
      <c r="I253">
        <f>VLOOKUP(C253,away!$B$2:$E$405,3,FALSE)</f>
        <v>0.71</v>
      </c>
      <c r="J253">
        <f>VLOOKUP(B253,home!$B$2:$E$405,4,FALSE)</f>
        <v>0.76</v>
      </c>
      <c r="K253" s="3">
        <f t="shared" si="336"/>
        <v>2.9078823529411815</v>
      </c>
      <c r="L253" s="3">
        <f t="shared" si="337"/>
        <v>0.76365536332179951</v>
      </c>
      <c r="M253" s="5">
        <f t="shared" si="338"/>
        <v>2.5437324469552582E-2</v>
      </c>
      <c r="N253" s="5">
        <f t="shared" si="339"/>
        <v>7.3968746931050863E-2</v>
      </c>
      <c r="O253" s="5">
        <f t="shared" si="340"/>
        <v>1.9425349259730676E-2</v>
      </c>
      <c r="P253" s="5">
        <f t="shared" si="341"/>
        <v>5.6486630312089878E-2</v>
      </c>
      <c r="Q253" s="5">
        <f t="shared" si="342"/>
        <v>0.1075462069349875</v>
      </c>
      <c r="R253" s="5">
        <f t="shared" si="343"/>
        <v>7.4171360732962393E-3</v>
      </c>
      <c r="S253" s="5">
        <f t="shared" si="344"/>
        <v>3.1358834611653973E-2</v>
      </c>
      <c r="T253" s="5">
        <f t="shared" si="345"/>
        <v>8.2128237730819301E-2</v>
      </c>
      <c r="U253" s="5">
        <f t="shared" si="346"/>
        <v>2.1568159096901587E-2</v>
      </c>
      <c r="V253" s="5">
        <f t="shared" si="347"/>
        <v>7.737339321754467E-3</v>
      </c>
      <c r="W253" s="5">
        <f t="shared" si="348"/>
        <v>0.10424390575733687</v>
      </c>
      <c r="X253" s="5">
        <f t="shared" si="349"/>
        <v>7.9606417725202522E-2</v>
      </c>
      <c r="Y253" s="5">
        <f t="shared" si="350"/>
        <v>3.0395933925343236E-2</v>
      </c>
      <c r="Z253" s="5">
        <f t="shared" si="351"/>
        <v>1.8880452476200886E-3</v>
      </c>
      <c r="AA253" s="5">
        <f t="shared" si="352"/>
        <v>5.4902134571089192E-3</v>
      </c>
      <c r="AB253" s="5">
        <f t="shared" si="353"/>
        <v>7.9824474129036125E-3</v>
      </c>
      <c r="AC253" s="5">
        <f t="shared" si="354"/>
        <v>1.073855630901451E-3</v>
      </c>
      <c r="AD253" s="5">
        <f t="shared" si="355"/>
        <v>7.5782253488355905E-2</v>
      </c>
      <c r="AE253" s="5">
        <f t="shared" si="356"/>
        <v>5.7871524320995134E-2</v>
      </c>
      <c r="AF253" s="5">
        <f t="shared" si="357"/>
        <v>2.2096949965667946E-2</v>
      </c>
      <c r="AG253" s="5">
        <f t="shared" si="358"/>
        <v>5.6248181181119275E-3</v>
      </c>
      <c r="AH253" s="5">
        <f t="shared" si="359"/>
        <v>3.6045396988482886E-4</v>
      </c>
      <c r="AI253" s="5">
        <f t="shared" si="360"/>
        <v>1.0481577380756859E-3</v>
      </c>
      <c r="AJ253" s="5">
        <f t="shared" si="361"/>
        <v>1.5239596948245164E-3</v>
      </c>
      <c r="AK253" s="5">
        <f t="shared" si="362"/>
        <v>1.4771651677246132E-3</v>
      </c>
      <c r="AL253" s="5">
        <f t="shared" si="363"/>
        <v>9.5385009699258238E-5</v>
      </c>
      <c r="AM253" s="5">
        <f t="shared" si="364"/>
        <v>4.4073175516981068E-2</v>
      </c>
      <c r="AN253" s="5">
        <f t="shared" si="365"/>
        <v>3.3656716862165613E-2</v>
      </c>
      <c r="AO253" s="5">
        <f t="shared" si="366"/>
        <v>1.2851066171798009E-2</v>
      </c>
      <c r="AP253" s="5">
        <f t="shared" si="367"/>
        <v>3.2712618688322988E-3</v>
      </c>
      <c r="AQ253" s="5">
        <f t="shared" si="368"/>
        <v>6.2452916774096941E-4</v>
      </c>
      <c r="AR253" s="5">
        <f t="shared" si="369"/>
        <v>5.5052521466636806E-5</v>
      </c>
      <c r="AS253" s="5">
        <f t="shared" si="370"/>
        <v>1.6008625565774875E-4</v>
      </c>
      <c r="AT253" s="5">
        <f t="shared" si="371"/>
        <v>2.3275599888779902E-4</v>
      </c>
      <c r="AU253" s="5">
        <f t="shared" si="372"/>
        <v>2.2560902056900932E-4</v>
      </c>
      <c r="AV253" s="5">
        <f t="shared" si="373"/>
        <v>1.6401112239424159E-4</v>
      </c>
      <c r="AW253" s="5">
        <f t="shared" si="374"/>
        <v>5.8837182200142053E-6</v>
      </c>
      <c r="AX253" s="5">
        <f t="shared" si="375"/>
        <v>2.1359934887318108E-2</v>
      </c>
      <c r="AY253" s="5">
        <f t="shared" si="376"/>
        <v>1.6311628836904891E-2</v>
      </c>
      <c r="AZ253" s="5">
        <f t="shared" si="377"/>
        <v>6.2282314229084729E-3</v>
      </c>
      <c r="BA253" s="5">
        <f t="shared" si="378"/>
        <v>1.5854074433711395E-3</v>
      </c>
      <c r="BB253" s="5">
        <f t="shared" si="379"/>
        <v>3.026762242951682E-4</v>
      </c>
      <c r="BC253" s="5">
        <f t="shared" si="380"/>
        <v>4.6228064406599437E-5</v>
      </c>
      <c r="BD253" s="5">
        <f t="shared" si="381"/>
        <v>7.0068588803976139E-6</v>
      </c>
      <c r="BE253" s="5">
        <f t="shared" si="382"/>
        <v>2.0375121287857427E-5</v>
      </c>
      <c r="BF253" s="5">
        <f t="shared" si="383"/>
        <v>2.9624227815998409E-5</v>
      </c>
      <c r="BG253" s="5">
        <f t="shared" si="384"/>
        <v>2.8714589761883684E-5</v>
      </c>
      <c r="BH253" s="5">
        <f t="shared" si="385"/>
        <v>2.0874662210131776E-5</v>
      </c>
      <c r="BI253" s="5">
        <f t="shared" si="386"/>
        <v>1.2140212372890067E-5</v>
      </c>
      <c r="BJ253" s="8">
        <f t="shared" si="387"/>
        <v>0.7795758513645934</v>
      </c>
      <c r="BK253" s="8">
        <f t="shared" si="388"/>
        <v>0.13850099819255651</v>
      </c>
      <c r="BL253" s="8">
        <f t="shared" si="389"/>
        <v>6.7249292461755261E-2</v>
      </c>
      <c r="BM253" s="8">
        <f t="shared" si="390"/>
        <v>0.68062704816713271</v>
      </c>
      <c r="BN253" s="8">
        <f t="shared" si="391"/>
        <v>0.29028139398070774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1.59861591695502</v>
      </c>
      <c r="F254">
        <f>VLOOKUP(B254,home!$B$2:$E$405,3,FALSE)</f>
        <v>1.29</v>
      </c>
      <c r="G254">
        <f>VLOOKUP(C254,away!$B$2:$E$405,4,FALSE)</f>
        <v>0.85</v>
      </c>
      <c r="H254">
        <f>VLOOKUP(A254,away!$A$2:$E$405,3,FALSE)</f>
        <v>1.4152249134948101</v>
      </c>
      <c r="I254">
        <f>VLOOKUP(C254,away!$B$2:$E$405,3,FALSE)</f>
        <v>0.45</v>
      </c>
      <c r="J254">
        <f>VLOOKUP(B254,home!$B$2:$E$405,4,FALSE)</f>
        <v>0.52</v>
      </c>
      <c r="K254" s="3">
        <f t="shared" si="336"/>
        <v>1.7528823529411794</v>
      </c>
      <c r="L254" s="3">
        <f t="shared" si="337"/>
        <v>0.33116262975778554</v>
      </c>
      <c r="M254" s="5">
        <f t="shared" si="338"/>
        <v>0.12442589232188425</v>
      </c>
      <c r="N254" s="5">
        <f t="shared" si="339"/>
        <v>0.21810395089999032</v>
      </c>
      <c r="O254" s="5">
        <f t="shared" si="340"/>
        <v>4.120520571127425E-2</v>
      </c>
      <c r="P254" s="5">
        <f t="shared" si="341"/>
        <v>7.2227877940603744E-2</v>
      </c>
      <c r="Q254" s="5">
        <f t="shared" si="342"/>
        <v>0.19115528331967127</v>
      </c>
      <c r="R254" s="5">
        <f t="shared" si="343"/>
        <v>6.8228121415280516E-3</v>
      </c>
      <c r="S254" s="5">
        <f t="shared" si="344"/>
        <v>1.0481874500660501E-2</v>
      </c>
      <c r="T254" s="5">
        <f t="shared" si="345"/>
        <v>6.3303486316236904E-2</v>
      </c>
      <c r="U254" s="5">
        <f t="shared" si="346"/>
        <v>1.1959587000317339E-2</v>
      </c>
      <c r="V254" s="5">
        <f t="shared" si="347"/>
        <v>6.7606824511688896E-4</v>
      </c>
      <c r="W254" s="5">
        <f t="shared" si="348"/>
        <v>0.11169090760084108</v>
      </c>
      <c r="X254" s="5">
        <f t="shared" si="349"/>
        <v>3.698785468112837E-2</v>
      </c>
      <c r="Y254" s="5">
        <f t="shared" si="350"/>
        <v>6.1244976126506433E-3</v>
      </c>
      <c r="Z254" s="5">
        <f t="shared" si="351"/>
        <v>7.531534703772595E-4</v>
      </c>
      <c r="AA254" s="5">
        <f t="shared" si="352"/>
        <v>1.3201894272807057E-3</v>
      </c>
      <c r="AB254" s="5">
        <f t="shared" si="353"/>
        <v>1.1570683748099357E-3</v>
      </c>
      <c r="AC254" s="5">
        <f t="shared" si="354"/>
        <v>2.4528141699748292E-5</v>
      </c>
      <c r="AD254" s="5">
        <f t="shared" si="355"/>
        <v>4.8945255229374526E-2</v>
      </c>
      <c r="AE254" s="5">
        <f t="shared" si="356"/>
        <v>1.6208839435925673E-2</v>
      </c>
      <c r="AF254" s="5">
        <f t="shared" si="357"/>
        <v>2.6838809464614236E-3</v>
      </c>
      <c r="AG254" s="5">
        <f t="shared" si="358"/>
        <v>2.9626702406232653E-4</v>
      </c>
      <c r="AH254" s="5">
        <f t="shared" si="359"/>
        <v>6.2354070965333917E-5</v>
      </c>
      <c r="AI254" s="5">
        <f t="shared" si="360"/>
        <v>1.092993506291758E-4</v>
      </c>
      <c r="AJ254" s="5">
        <f t="shared" si="361"/>
        <v>9.5794451452906347E-5</v>
      </c>
      <c r="AK254" s="5">
        <f t="shared" si="362"/>
        <v>5.5972134487160027E-5</v>
      </c>
      <c r="AL254" s="5">
        <f t="shared" si="363"/>
        <v>5.69532785094653E-7</v>
      </c>
      <c r="AM254" s="5">
        <f t="shared" si="364"/>
        <v>1.7159054830354532E-2</v>
      </c>
      <c r="AN254" s="5">
        <f t="shared" si="365"/>
        <v>5.6824377217782399E-3</v>
      </c>
      <c r="AO254" s="5">
        <f t="shared" si="366"/>
        <v>9.4090550968946069E-4</v>
      </c>
      <c r="AP254" s="5">
        <f t="shared" si="367"/>
        <v>1.0386424764745047E-4</v>
      </c>
      <c r="AQ254" s="5">
        <f t="shared" si="368"/>
        <v>8.5989893471858964E-6</v>
      </c>
      <c r="AR254" s="5">
        <f t="shared" si="369"/>
        <v>4.1298676233967121E-6</v>
      </c>
      <c r="AS254" s="5">
        <f t="shared" si="370"/>
        <v>7.2391720770352259E-6</v>
      </c>
      <c r="AT254" s="5">
        <f t="shared" si="371"/>
        <v>6.344708491869797E-6</v>
      </c>
      <c r="AU254" s="5">
        <f t="shared" si="372"/>
        <v>3.7071758499848708E-6</v>
      </c>
      <c r="AV254" s="5">
        <f t="shared" si="373"/>
        <v>1.6245607816720489E-6</v>
      </c>
      <c r="AW254" s="5">
        <f t="shared" si="374"/>
        <v>9.1835441869489263E-9</v>
      </c>
      <c r="AX254" s="5">
        <f t="shared" si="375"/>
        <v>5.0129674008797531E-3</v>
      </c>
      <c r="AY254" s="5">
        <f t="shared" si="376"/>
        <v>1.6601074673653902E-3</v>
      </c>
      <c r="AZ254" s="5">
        <f t="shared" si="377"/>
        <v>2.7488277728662986E-4</v>
      </c>
      <c r="BA254" s="5">
        <f t="shared" si="378"/>
        <v>3.0343634467121345E-5</v>
      </c>
      <c r="BB254" s="5">
        <f t="shared" si="379"/>
        <v>2.5121694466352215E-6</v>
      </c>
      <c r="BC254" s="5">
        <f t="shared" si="380"/>
        <v>1.6638732806897616E-7</v>
      </c>
      <c r="BD254" s="5">
        <f t="shared" si="381"/>
        <v>2.2794297045259854E-7</v>
      </c>
      <c r="BE254" s="5">
        <f t="shared" si="382"/>
        <v>3.9955721038335272E-7</v>
      </c>
      <c r="BF254" s="5">
        <f t="shared" si="383"/>
        <v>3.5018839153569262E-7</v>
      </c>
      <c r="BG254" s="5">
        <f t="shared" si="384"/>
        <v>2.0461301724259065E-7</v>
      </c>
      <c r="BH254" s="5">
        <f t="shared" si="385"/>
        <v>8.9665636776646581E-8</v>
      </c>
      <c r="BI254" s="5">
        <f t="shared" si="386"/>
        <v>3.1434662474203509E-8</v>
      </c>
      <c r="BJ254" s="8">
        <f t="shared" si="387"/>
        <v>0.7263760642019329</v>
      </c>
      <c r="BK254" s="8">
        <f t="shared" si="388"/>
        <v>0.20949691815011565</v>
      </c>
      <c r="BL254" s="8">
        <f t="shared" si="389"/>
        <v>6.2812631549457681E-2</v>
      </c>
      <c r="BM254" s="8">
        <f t="shared" si="390"/>
        <v>0.34383764675311057</v>
      </c>
      <c r="BN254" s="8">
        <f t="shared" si="391"/>
        <v>0.65394102233495188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1.59861591695502</v>
      </c>
      <c r="F255">
        <f>VLOOKUP(B255,home!$B$2:$E$405,3,FALSE)</f>
        <v>0.98</v>
      </c>
      <c r="G255">
        <f>VLOOKUP(C255,away!$B$2:$E$405,4,FALSE)</f>
        <v>0.83</v>
      </c>
      <c r="H255">
        <f>VLOOKUP(A255,away!$A$2:$E$405,3,FALSE)</f>
        <v>1.4152249134948101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1.3003141868512131</v>
      </c>
      <c r="L255" s="3">
        <f t="shared" si="337"/>
        <v>1.6201494809688588</v>
      </c>
      <c r="M255" s="5">
        <f t="shared" si="338"/>
        <v>5.3908685781784746E-2</v>
      </c>
      <c r="N255" s="5">
        <f t="shared" si="339"/>
        <v>7.0098228916558966E-2</v>
      </c>
      <c r="O255" s="5">
        <f t="shared" si="340"/>
        <v>8.7340129289071866E-2</v>
      </c>
      <c r="P255" s="5">
        <f t="shared" si="341"/>
        <v>0.11356960919599927</v>
      </c>
      <c r="Q255" s="5">
        <f t="shared" si="342"/>
        <v>4.5574860766672796E-2</v>
      </c>
      <c r="R255" s="5">
        <f t="shared" si="343"/>
        <v>7.0752032567721418E-2</v>
      </c>
      <c r="S255" s="5">
        <f t="shared" si="344"/>
        <v>5.981436917763884E-2</v>
      </c>
      <c r="T255" s="5">
        <f t="shared" si="345"/>
        <v>7.3838087016352943E-2</v>
      </c>
      <c r="U255" s="5">
        <f t="shared" si="346"/>
        <v>9.1999871696367197E-2</v>
      </c>
      <c r="V255" s="5">
        <f t="shared" si="347"/>
        <v>1.4001236913240091E-2</v>
      </c>
      <c r="W255" s="5">
        <f t="shared" si="348"/>
        <v>1.9753879339557807E-2</v>
      </c>
      <c r="X255" s="5">
        <f t="shared" si="349"/>
        <v>3.2004237359106048E-2</v>
      </c>
      <c r="Y255" s="5">
        <f t="shared" si="350"/>
        <v>2.5925824273079916E-2</v>
      </c>
      <c r="Z255" s="5">
        <f t="shared" si="351"/>
        <v>3.8209622947361889E-2</v>
      </c>
      <c r="AA255" s="5">
        <f t="shared" si="352"/>
        <v>4.9684514792690315E-2</v>
      </c>
      <c r="AB255" s="5">
        <f t="shared" si="353"/>
        <v>3.2302739725877098E-2</v>
      </c>
      <c r="AC255" s="5">
        <f t="shared" si="354"/>
        <v>1.8435282986375466E-3</v>
      </c>
      <c r="AD255" s="5">
        <f t="shared" si="355"/>
        <v>6.4215623876435202E-3</v>
      </c>
      <c r="AE255" s="5">
        <f t="shared" si="356"/>
        <v>1.0403890969349796E-2</v>
      </c>
      <c r="AF255" s="5">
        <f t="shared" si="357"/>
        <v>8.4279292770243364E-3</v>
      </c>
      <c r="AG255" s="5">
        <f t="shared" si="358"/>
        <v>4.5515017479377433E-3</v>
      </c>
      <c r="AH255" s="5">
        <f t="shared" si="359"/>
        <v>1.5476325196546036E-2</v>
      </c>
      <c r="AI255" s="5">
        <f t="shared" si="360"/>
        <v>2.0124085213391697E-2</v>
      </c>
      <c r="AJ255" s="5">
        <f t="shared" si="361"/>
        <v>1.3083816750187976E-2</v>
      </c>
      <c r="AK255" s="5">
        <f t="shared" si="362"/>
        <v>5.671024179476989E-3</v>
      </c>
      <c r="AL255" s="5">
        <f t="shared" si="363"/>
        <v>1.5535069006544048E-4</v>
      </c>
      <c r="AM255" s="5">
        <f t="shared" si="364"/>
        <v>1.6700097348806039E-3</v>
      </c>
      <c r="AN255" s="5">
        <f t="shared" si="365"/>
        <v>2.7056654051797525E-3</v>
      </c>
      <c r="AO255" s="5">
        <f t="shared" si="366"/>
        <v>2.1917912009386869E-3</v>
      </c>
      <c r="AP255" s="5">
        <f t="shared" si="367"/>
        <v>1.1836764588643086E-3</v>
      </c>
      <c r="AQ255" s="5">
        <f t="shared" si="368"/>
        <v>4.7943320011601645E-4</v>
      </c>
      <c r="AR255" s="5">
        <f t="shared" si="369"/>
        <v>5.014792046897862E-3</v>
      </c>
      <c r="AS255" s="5">
        <f t="shared" si="370"/>
        <v>6.5208052426899222E-3</v>
      </c>
      <c r="AT255" s="5">
        <f t="shared" si="371"/>
        <v>4.2395477833817377E-3</v>
      </c>
      <c r="AU255" s="5">
        <f t="shared" si="372"/>
        <v>1.8375813761882967E-3</v>
      </c>
      <c r="AV255" s="5">
        <f t="shared" si="373"/>
        <v>5.9735828323780429E-4</v>
      </c>
      <c r="AW255" s="5">
        <f t="shared" si="374"/>
        <v>9.0910505541815243E-6</v>
      </c>
      <c r="AX255" s="5">
        <f t="shared" si="375"/>
        <v>3.6192289174081393E-4</v>
      </c>
      <c r="AY255" s="5">
        <f t="shared" si="376"/>
        <v>5.8636918520462821E-4</v>
      </c>
      <c r="AZ255" s="5">
        <f t="shared" si="377"/>
        <v>4.750028655327056E-4</v>
      </c>
      <c r="BA255" s="5">
        <f t="shared" si="378"/>
        <v>2.5652521535051126E-4</v>
      </c>
      <c r="BB255" s="5">
        <f t="shared" si="379"/>
        <v>1.0390229862638886E-4</v>
      </c>
      <c r="BC255" s="5">
        <f t="shared" si="380"/>
        <v>3.3667451038203024E-5</v>
      </c>
      <c r="BD255" s="5">
        <f t="shared" si="381"/>
        <v>1.3541187886580565E-3</v>
      </c>
      <c r="BE255" s="5">
        <f t="shared" si="382"/>
        <v>1.7607798715738501E-3</v>
      </c>
      <c r="BF255" s="5">
        <f t="shared" si="383"/>
        <v>1.1447835234647675E-3</v>
      </c>
      <c r="BG255" s="5">
        <f t="shared" si="384"/>
        <v>4.9619275214491884E-4</v>
      </c>
      <c r="BH255" s="5">
        <f t="shared" si="385"/>
        <v>1.6130161875669636E-4</v>
      </c>
      <c r="BI255" s="5">
        <f t="shared" si="386"/>
        <v>4.1948556646279613E-5</v>
      </c>
      <c r="BJ255" s="8">
        <f t="shared" si="387"/>
        <v>0.30704796796075651</v>
      </c>
      <c r="BK255" s="8">
        <f t="shared" si="388"/>
        <v>0.24387914924257059</v>
      </c>
      <c r="BL255" s="8">
        <f t="shared" si="389"/>
        <v>0.40960374925497084</v>
      </c>
      <c r="BM255" s="8">
        <f t="shared" si="390"/>
        <v>0.55691966475320032</v>
      </c>
      <c r="BN255" s="8">
        <f t="shared" si="391"/>
        <v>0.44124354651780906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1.59861591695502</v>
      </c>
      <c r="F256">
        <f>VLOOKUP(B256,home!$B$2:$E$405,3,FALSE)</f>
        <v>0.67</v>
      </c>
      <c r="G256">
        <f>VLOOKUP(C256,away!$B$2:$E$405,4,FALSE)</f>
        <v>0.94</v>
      </c>
      <c r="H256">
        <f>VLOOKUP(A256,away!$A$2:$E$405,3,FALSE)</f>
        <v>1.4152249134948101</v>
      </c>
      <c r="I256">
        <f>VLOOKUP(C256,away!$B$2:$E$405,3,FALSE)</f>
        <v>0.98</v>
      </c>
      <c r="J256">
        <f>VLOOKUP(B256,home!$B$2:$E$405,4,FALSE)</f>
        <v>0.81</v>
      </c>
      <c r="K256" s="3">
        <f t="shared" si="336"/>
        <v>1.0068083044982716</v>
      </c>
      <c r="L256" s="3">
        <f t="shared" si="337"/>
        <v>1.1234055363321804</v>
      </c>
      <c r="M256" s="5">
        <f t="shared" si="338"/>
        <v>0.11881188430369989</v>
      </c>
      <c r="N256" s="5">
        <f t="shared" si="339"/>
        <v>0.11962079179005289</v>
      </c>
      <c r="O256" s="5">
        <f t="shared" si="340"/>
        <v>0.13347392860883492</v>
      </c>
      <c r="P256" s="5">
        <f t="shared" si="341"/>
        <v>0.13438265975738442</v>
      </c>
      <c r="Q256" s="5">
        <f t="shared" si="342"/>
        <v>6.021760328244196E-2</v>
      </c>
      <c r="R256" s="5">
        <f t="shared" si="343"/>
        <v>7.4972675177585713E-2</v>
      </c>
      <c r="S256" s="5">
        <f t="shared" si="344"/>
        <v>3.7998511995038273E-2</v>
      </c>
      <c r="T256" s="5">
        <f t="shared" si="345"/>
        <v>6.7648788912150162E-2</v>
      </c>
      <c r="U256" s="5">
        <f t="shared" si="346"/>
        <v>7.5483111979244719E-2</v>
      </c>
      <c r="V256" s="5">
        <f t="shared" si="347"/>
        <v>4.7753744301496839E-3</v>
      </c>
      <c r="W256" s="5">
        <f t="shared" si="348"/>
        <v>2.020919435391498E-2</v>
      </c>
      <c r="X256" s="5">
        <f t="shared" si="349"/>
        <v>2.2703120822001131E-2</v>
      </c>
      <c r="Y256" s="5">
        <f t="shared" si="350"/>
        <v>1.2752405811727241E-2</v>
      </c>
      <c r="Z256" s="5">
        <f t="shared" si="351"/>
        <v>2.8074906122711334E-2</v>
      </c>
      <c r="AA256" s="5">
        <f t="shared" si="352"/>
        <v>2.8266048632355139E-2</v>
      </c>
      <c r="AB256" s="5">
        <f t="shared" si="353"/>
        <v>1.4229246249203584E-2</v>
      </c>
      <c r="AC256" s="5">
        <f t="shared" si="354"/>
        <v>3.3757540387362102E-4</v>
      </c>
      <c r="AD256" s="5">
        <f t="shared" si="355"/>
        <v>5.086696175685297E-3</v>
      </c>
      <c r="AE256" s="5">
        <f t="shared" si="356"/>
        <v>5.7144226454045911E-3</v>
      </c>
      <c r="AF256" s="5">
        <f t="shared" si="357"/>
        <v>3.2098070183947522E-3</v>
      </c>
      <c r="AG256" s="5">
        <f t="shared" si="358"/>
        <v>1.2019716583408508E-3</v>
      </c>
      <c r="AH256" s="5">
        <f t="shared" si="359"/>
        <v>7.8848762425650365E-3</v>
      </c>
      <c r="AI256" s="5">
        <f t="shared" si="360"/>
        <v>7.9385588809556071E-3</v>
      </c>
      <c r="AJ256" s="5">
        <f t="shared" si="361"/>
        <v>3.9963035035473051E-3</v>
      </c>
      <c r="AK256" s="5">
        <f t="shared" si="362"/>
        <v>1.3411705182223216E-3</v>
      </c>
      <c r="AL256" s="5">
        <f t="shared" si="363"/>
        <v>1.527264074871601E-5</v>
      </c>
      <c r="AM256" s="5">
        <f t="shared" si="364"/>
        <v>1.0242655904279113E-3</v>
      </c>
      <c r="AN256" s="5">
        <f t="shared" si="365"/>
        <v>1.1506656349612651E-3</v>
      </c>
      <c r="AO256" s="5">
        <f t="shared" si="366"/>
        <v>6.4633207239133468E-4</v>
      </c>
      <c r="AP256" s="5">
        <f t="shared" si="367"/>
        <v>2.4203100947782562E-4</v>
      </c>
      <c r="AQ256" s="5">
        <f t="shared" si="368"/>
        <v>6.7974744002863939E-5</v>
      </c>
      <c r="AR256" s="5">
        <f t="shared" si="369"/>
        <v>1.771582724838329E-3</v>
      </c>
      <c r="AS256" s="5">
        <f t="shared" si="370"/>
        <v>1.7836441994729057E-3</v>
      </c>
      <c r="AT256" s="5">
        <f t="shared" si="371"/>
        <v>8.9789389614974662E-4</v>
      </c>
      <c r="AU256" s="5">
        <f t="shared" si="372"/>
        <v>3.0133567706729119E-4</v>
      </c>
      <c r="AV256" s="5">
        <f t="shared" si="373"/>
        <v>7.5846815528239536E-5</v>
      </c>
      <c r="AW256" s="5">
        <f t="shared" si="374"/>
        <v>4.798383823674711E-7</v>
      </c>
      <c r="AX256" s="5">
        <f t="shared" si="375"/>
        <v>1.7187318374244103E-4</v>
      </c>
      <c r="AY256" s="5">
        <f t="shared" si="376"/>
        <v>1.9308328616329635E-4</v>
      </c>
      <c r="AZ256" s="5">
        <f t="shared" si="377"/>
        <v>1.0845541632452895E-4</v>
      </c>
      <c r="BA256" s="5">
        <f t="shared" si="378"/>
        <v>4.0613138381395771E-5</v>
      </c>
      <c r="BB256" s="5">
        <f t="shared" si="379"/>
        <v>1.1406256126371247E-5</v>
      </c>
      <c r="BC256" s="5">
        <f t="shared" si="380"/>
        <v>2.5627702562376621E-6</v>
      </c>
      <c r="BD256" s="5">
        <f t="shared" si="381"/>
        <v>3.3170097352563764E-4</v>
      </c>
      <c r="BE256" s="5">
        <f t="shared" si="382"/>
        <v>3.3395929475577327E-4</v>
      </c>
      <c r="BF256" s="5">
        <f t="shared" si="383"/>
        <v>1.6811649566224931E-4</v>
      </c>
      <c r="BG256" s="5">
        <f t="shared" si="384"/>
        <v>5.6420361318633418E-5</v>
      </c>
      <c r="BH256" s="5">
        <f t="shared" si="385"/>
        <v>1.4201122079598295E-5</v>
      </c>
      <c r="BI256" s="5">
        <f t="shared" si="386"/>
        <v>2.8595615285866664E-6</v>
      </c>
      <c r="BJ256" s="8">
        <f t="shared" si="387"/>
        <v>0.32202406557236946</v>
      </c>
      <c r="BK256" s="8">
        <f t="shared" si="388"/>
        <v>0.29651436181705798</v>
      </c>
      <c r="BL256" s="8">
        <f t="shared" si="389"/>
        <v>0.35332348091444138</v>
      </c>
      <c r="BM256" s="8">
        <f t="shared" si="390"/>
        <v>0.35826466805879936</v>
      </c>
      <c r="BN256" s="8">
        <f t="shared" si="391"/>
        <v>0.64147954291999976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1.59861591695502</v>
      </c>
      <c r="F257">
        <f>VLOOKUP(B257,home!$B$2:$E$405,3,FALSE)</f>
        <v>1.38</v>
      </c>
      <c r="G257">
        <f>VLOOKUP(C257,away!$B$2:$E$405,4,FALSE)</f>
        <v>0.96</v>
      </c>
      <c r="H257">
        <f>VLOOKUP(A257,away!$A$2:$E$405,3,FALSE)</f>
        <v>1.4152249134948101</v>
      </c>
      <c r="I257">
        <f>VLOOKUP(C257,away!$B$2:$E$405,3,FALSE)</f>
        <v>0.63</v>
      </c>
      <c r="J257">
        <f>VLOOKUP(B257,home!$B$2:$E$405,4,FALSE)</f>
        <v>0.8</v>
      </c>
      <c r="K257" s="3">
        <f t="shared" si="336"/>
        <v>2.1178463667820102</v>
      </c>
      <c r="L257" s="3">
        <f t="shared" si="337"/>
        <v>0.71327335640138434</v>
      </c>
      <c r="M257" s="5">
        <f t="shared" si="338"/>
        <v>5.8946812589839921E-2</v>
      </c>
      <c r="N257" s="5">
        <f t="shared" si="339"/>
        <v>0.12484029287677251</v>
      </c>
      <c r="O257" s="5">
        <f t="shared" si="340"/>
        <v>4.2045190865118501E-2</v>
      </c>
      <c r="P257" s="5">
        <f t="shared" si="341"/>
        <v>8.9045254714347363E-2</v>
      </c>
      <c r="Q257" s="5">
        <f t="shared" si="342"/>
        <v>0.13219628034853739</v>
      </c>
      <c r="R257" s="5">
        <f t="shared" si="343"/>
        <v>1.4994857204449947E-2</v>
      </c>
      <c r="S257" s="5">
        <f t="shared" si="344"/>
        <v>3.3628015828075737E-2</v>
      </c>
      <c r="T257" s="5">
        <f t="shared" si="345"/>
        <v>9.4292084587979635E-2</v>
      </c>
      <c r="U257" s="5">
        <f t="shared" si="346"/>
        <v>3.1756803850859362E-2</v>
      </c>
      <c r="V257" s="5">
        <f t="shared" si="347"/>
        <v>5.6442882874481451E-3</v>
      </c>
      <c r="W257" s="5">
        <f t="shared" si="348"/>
        <v>9.332380401274866E-2</v>
      </c>
      <c r="X257" s="5">
        <f t="shared" si="349"/>
        <v>6.6565382920318217E-2</v>
      </c>
      <c r="Y257" s="5">
        <f t="shared" si="350"/>
        <v>2.3739657047859377E-2</v>
      </c>
      <c r="Z257" s="5">
        <f t="shared" si="351"/>
        <v>3.5651440423258309E-3</v>
      </c>
      <c r="AA257" s="5">
        <f t="shared" si="352"/>
        <v>7.5504273570942883E-3</v>
      </c>
      <c r="AB257" s="5">
        <f t="shared" si="353"/>
        <v>7.9953225729368187E-3</v>
      </c>
      <c r="AC257" s="5">
        <f t="shared" si="354"/>
        <v>5.3289256254422939E-4</v>
      </c>
      <c r="AD257" s="5">
        <f t="shared" si="355"/>
        <v>4.941136981566905E-2</v>
      </c>
      <c r="AE257" s="5">
        <f t="shared" si="356"/>
        <v>3.5243813592812312E-2</v>
      </c>
      <c r="AF257" s="5">
        <f t="shared" si="357"/>
        <v>1.2569236606864986E-2</v>
      </c>
      <c r="AG257" s="5">
        <f t="shared" si="358"/>
        <v>2.9884338606605784E-3</v>
      </c>
      <c r="AH257" s="5">
        <f t="shared" si="359"/>
        <v>6.3573056428103611E-4</v>
      </c>
      <c r="AI257" s="5">
        <f t="shared" si="360"/>
        <v>1.3463796658148691E-3</v>
      </c>
      <c r="AJ257" s="5">
        <f t="shared" si="361"/>
        <v>1.4257126417775991E-3</v>
      </c>
      <c r="AK257" s="5">
        <f t="shared" si="362"/>
        <v>1.00648011282129E-3</v>
      </c>
      <c r="AL257" s="5">
        <f t="shared" si="363"/>
        <v>3.2199572382178968E-5</v>
      </c>
      <c r="AM257" s="5">
        <f t="shared" si="364"/>
        <v>2.0929138008367404E-2</v>
      </c>
      <c r="AN257" s="5">
        <f t="shared" si="365"/>
        <v>1.4928196513816003E-2</v>
      </c>
      <c r="AO257" s="5">
        <f t="shared" si="366"/>
        <v>5.3239424162144925E-3</v>
      </c>
      <c r="AP257" s="5">
        <f t="shared" si="367"/>
        <v>1.2658087588336689E-3</v>
      </c>
      <c r="AQ257" s="5">
        <f t="shared" si="368"/>
        <v>2.2571691549389035E-4</v>
      </c>
      <c r="AR257" s="5">
        <f t="shared" si="369"/>
        <v>9.0689934670336149E-5</v>
      </c>
      <c r="AS257" s="5">
        <f t="shared" si="370"/>
        <v>1.9206734864526923E-4</v>
      </c>
      <c r="AT257" s="5">
        <f t="shared" si="371"/>
        <v>2.033845682529186E-4</v>
      </c>
      <c r="AU257" s="5">
        <f t="shared" si="372"/>
        <v>1.4357908964465714E-4</v>
      </c>
      <c r="AV257" s="5">
        <f t="shared" si="373"/>
        <v>7.6019613337451443E-5</v>
      </c>
      <c r="AW257" s="5">
        <f t="shared" si="374"/>
        <v>1.3511328633448178E-6</v>
      </c>
      <c r="AX257" s="5">
        <f t="shared" si="375"/>
        <v>7.3874498151500247E-3</v>
      </c>
      <c r="AY257" s="5">
        <f t="shared" si="376"/>
        <v>5.2692711248988446E-3</v>
      </c>
      <c r="AZ257" s="5">
        <f t="shared" si="377"/>
        <v>1.8792153505227485E-3</v>
      </c>
      <c r="BA257" s="5">
        <f t="shared" si="378"/>
        <v>4.4679808015612153E-4</v>
      </c>
      <c r="BB257" s="5">
        <f t="shared" si="379"/>
        <v>7.9672291566662895E-5</v>
      </c>
      <c r="BC257" s="5">
        <f t="shared" si="380"/>
        <v>1.1365624563588673E-5</v>
      </c>
      <c r="BD257" s="5">
        <f t="shared" si="381"/>
        <v>1.0781119015688817E-5</v>
      </c>
      <c r="BE257" s="5">
        <f t="shared" si="382"/>
        <v>2.2832753737220998E-5</v>
      </c>
      <c r="BF257" s="5">
        <f t="shared" si="383"/>
        <v>2.4178132273000934E-5</v>
      </c>
      <c r="BG257" s="5">
        <f t="shared" si="384"/>
        <v>1.7068523196649965E-5</v>
      </c>
      <c r="BH257" s="5">
        <f t="shared" si="385"/>
        <v>9.0371274595899017E-6</v>
      </c>
      <c r="BI257" s="5">
        <f t="shared" si="386"/>
        <v>3.8278495112876835E-6</v>
      </c>
      <c r="BJ257" s="8">
        <f t="shared" si="387"/>
        <v>0.69291693056980641</v>
      </c>
      <c r="BK257" s="8">
        <f t="shared" si="388"/>
        <v>0.19309873467953642</v>
      </c>
      <c r="BL257" s="8">
        <f t="shared" si="389"/>
        <v>0.10955037089489776</v>
      </c>
      <c r="BM257" s="8">
        <f t="shared" si="390"/>
        <v>0.53179457159546506</v>
      </c>
      <c r="BN257" s="8">
        <f t="shared" si="391"/>
        <v>0.46206868859906558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1.59861591695502</v>
      </c>
      <c r="F258">
        <f>VLOOKUP(B258,home!$B$2:$E$405,3,FALSE)</f>
        <v>0.83</v>
      </c>
      <c r="G258">
        <f>VLOOKUP(C258,away!$B$2:$E$405,4,FALSE)</f>
        <v>0.63</v>
      </c>
      <c r="H258">
        <f>VLOOKUP(A258,away!$A$2:$E$405,3,FALSE)</f>
        <v>1.4152249134948101</v>
      </c>
      <c r="I258">
        <f>VLOOKUP(C258,away!$B$2:$E$405,3,FALSE)</f>
        <v>1.21</v>
      </c>
      <c r="J258">
        <f>VLOOKUP(B258,home!$B$2:$E$405,4,FALSE)</f>
        <v>0.9</v>
      </c>
      <c r="K258" s="3">
        <f t="shared" si="336"/>
        <v>0.83591626297577992</v>
      </c>
      <c r="L258" s="3">
        <f t="shared" si="337"/>
        <v>1.541179930795848</v>
      </c>
      <c r="M258" s="5">
        <f t="shared" si="338"/>
        <v>9.2819717029145363E-2</v>
      </c>
      <c r="N258" s="5">
        <f t="shared" si="339"/>
        <v>7.758951098947256E-2</v>
      </c>
      <c r="O258" s="5">
        <f t="shared" si="340"/>
        <v>0.14305188506746846</v>
      </c>
      <c r="P258" s="5">
        <f t="shared" si="341"/>
        <v>0.11957939717723902</v>
      </c>
      <c r="Q258" s="5">
        <f t="shared" si="342"/>
        <v>3.2429167036219043E-2</v>
      </c>
      <c r="R258" s="5">
        <f t="shared" si="343"/>
        <v>0.11023434716424835</v>
      </c>
      <c r="S258" s="5">
        <f t="shared" si="344"/>
        <v>3.8513455672305921E-2</v>
      </c>
      <c r="T258" s="5">
        <f t="shared" si="345"/>
        <v>4.9979181408647072E-2</v>
      </c>
      <c r="U258" s="5">
        <f t="shared" si="346"/>
        <v>9.2146683533113241E-2</v>
      </c>
      <c r="V258" s="5">
        <f t="shared" si="347"/>
        <v>5.5129759541888892E-3</v>
      </c>
      <c r="W258" s="5">
        <f t="shared" si="348"/>
        <v>9.0360227067778597E-3</v>
      </c>
      <c r="X258" s="5">
        <f t="shared" si="349"/>
        <v>1.3926136849901615E-2</v>
      </c>
      <c r="Y258" s="5">
        <f t="shared" si="350"/>
        <v>1.0731341313292442E-2</v>
      </c>
      <c r="Z258" s="5">
        <f t="shared" si="351"/>
        <v>5.6630321177973904E-2</v>
      </c>
      <c r="AA258" s="5">
        <f t="shared" si="352"/>
        <v>4.733820645021012E-2</v>
      </c>
      <c r="AB258" s="5">
        <f t="shared" si="353"/>
        <v>1.9785388315917796E-2</v>
      </c>
      <c r="AC258" s="5">
        <f t="shared" si="354"/>
        <v>4.4389702583848717E-4</v>
      </c>
      <c r="AD258" s="5">
        <f t="shared" si="355"/>
        <v>1.8883395833035098E-3</v>
      </c>
      <c r="AE258" s="5">
        <f t="shared" si="356"/>
        <v>2.9102710683147639E-3</v>
      </c>
      <c r="AF258" s="5">
        <f t="shared" si="357"/>
        <v>2.2426256818312536E-3</v>
      </c>
      <c r="AG258" s="5">
        <f t="shared" si="358"/>
        <v>1.1520965643752276E-3</v>
      </c>
      <c r="AH258" s="5">
        <f t="shared" si="359"/>
        <v>2.1819378618504134E-2</v>
      </c>
      <c r="AI258" s="5">
        <f t="shared" si="360"/>
        <v>1.823917343523361E-2</v>
      </c>
      <c r="AJ258" s="5">
        <f t="shared" si="361"/>
        <v>7.6232108488737977E-3</v>
      </c>
      <c r="AK258" s="5">
        <f t="shared" si="362"/>
        <v>2.1241219748890029E-3</v>
      </c>
      <c r="AL258" s="5">
        <f t="shared" si="363"/>
        <v>2.2874854807785348E-5</v>
      </c>
      <c r="AM258" s="5">
        <f t="shared" si="364"/>
        <v>3.1569875354086236E-4</v>
      </c>
      <c r="AN258" s="5">
        <f t="shared" si="365"/>
        <v>4.8654858313444173E-4</v>
      </c>
      <c r="AO258" s="5">
        <f t="shared" si="366"/>
        <v>3.749294558419785E-4</v>
      </c>
      <c r="AP258" s="5">
        <f t="shared" si="367"/>
        <v>1.926112509359551E-4</v>
      </c>
      <c r="AQ258" s="5">
        <f t="shared" si="368"/>
        <v>7.4212148596994302E-5</v>
      </c>
      <c r="AR258" s="5">
        <f t="shared" si="369"/>
        <v>6.7255176858549148E-3</v>
      </c>
      <c r="AS258" s="5">
        <f t="shared" si="370"/>
        <v>5.621969610537356E-3</v>
      </c>
      <c r="AT258" s="5">
        <f t="shared" si="371"/>
        <v>2.3497479137018933E-3</v>
      </c>
      <c r="AU258" s="5">
        <f t="shared" si="372"/>
        <v>6.5473083165227413E-4</v>
      </c>
      <c r="AV258" s="5">
        <f t="shared" si="373"/>
        <v>1.3682503751244834E-4</v>
      </c>
      <c r="AW258" s="5">
        <f t="shared" si="374"/>
        <v>8.1860042360184924E-7</v>
      </c>
      <c r="AX258" s="5">
        <f t="shared" si="375"/>
        <v>4.3982953714331555E-5</v>
      </c>
      <c r="AY258" s="5">
        <f t="shared" si="376"/>
        <v>6.7785645561650498E-5</v>
      </c>
      <c r="AZ258" s="5">
        <f t="shared" si="377"/>
        <v>5.2234938267828214E-5</v>
      </c>
      <c r="BA258" s="5">
        <f t="shared" si="378"/>
        <v>2.6834479514912289E-5</v>
      </c>
      <c r="BB258" s="5">
        <f t="shared" si="379"/>
        <v>1.0339190320433787E-5</v>
      </c>
      <c r="BC258" s="5">
        <f t="shared" si="380"/>
        <v>3.1869105245062462E-6</v>
      </c>
      <c r="BD258" s="5">
        <f t="shared" si="381"/>
        <v>1.7275388136086878E-3</v>
      </c>
      <c r="BE258" s="5">
        <f t="shared" si="382"/>
        <v>1.4440777892173867E-3</v>
      </c>
      <c r="BF258" s="5">
        <f t="shared" si="383"/>
        <v>6.0356405450446183E-4</v>
      </c>
      <c r="BG258" s="5">
        <f t="shared" si="384"/>
        <v>1.6817633630262661E-4</v>
      </c>
      <c r="BH258" s="5">
        <f t="shared" si="385"/>
        <v>3.51453336407624E-5</v>
      </c>
      <c r="BI258" s="5">
        <f t="shared" si="386"/>
        <v>5.8757111916046146E-6</v>
      </c>
      <c r="BJ258" s="8">
        <f t="shared" si="387"/>
        <v>0.20353305751208922</v>
      </c>
      <c r="BK258" s="8">
        <f t="shared" si="388"/>
        <v>0.25696010335908709</v>
      </c>
      <c r="BL258" s="8">
        <f t="shared" si="389"/>
        <v>0.48183556452618292</v>
      </c>
      <c r="BM258" s="8">
        <f t="shared" si="390"/>
        <v>0.4231880550664025</v>
      </c>
      <c r="BN258" s="8">
        <f t="shared" si="391"/>
        <v>0.57570402446379276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1.2429022082018899</v>
      </c>
      <c r="F259">
        <f>VLOOKUP(B259,home!$B$2:$E$405,3,FALSE)</f>
        <v>0.7</v>
      </c>
      <c r="G259">
        <f>VLOOKUP(C259,away!$B$2:$E$405,4,FALSE)</f>
        <v>1.21</v>
      </c>
      <c r="H259">
        <f>VLOOKUP(A259,away!$A$2:$E$405,3,FALSE)</f>
        <v>1.0788643533122999</v>
      </c>
      <c r="I259">
        <f>VLOOKUP(C259,away!$B$2:$E$405,3,FALSE)</f>
        <v>1.1599999999999999</v>
      </c>
      <c r="J259">
        <f>VLOOKUP(B259,home!$B$2:$E$405,4,FALSE)</f>
        <v>0.93</v>
      </c>
      <c r="K259" s="3">
        <f t="shared" si="336"/>
        <v>1.0527381703470007</v>
      </c>
      <c r="L259" s="3">
        <f t="shared" si="337"/>
        <v>1.1638788643533091</v>
      </c>
      <c r="M259" s="5">
        <f t="shared" si="338"/>
        <v>0.1089771518587449</v>
      </c>
      <c r="N259" s="5">
        <f t="shared" si="339"/>
        <v>0.11472440745740234</v>
      </c>
      <c r="O259" s="5">
        <f t="shared" si="340"/>
        <v>0.12683620374581414</v>
      </c>
      <c r="P259" s="5">
        <f t="shared" si="341"/>
        <v>0.13352531306512774</v>
      </c>
      <c r="Q259" s="5">
        <f t="shared" si="342"/>
        <v>6.038738140042476E-2</v>
      </c>
      <c r="R259" s="5">
        <f t="shared" si="343"/>
        <v>7.3810988387281534E-2</v>
      </c>
      <c r="S259" s="5">
        <f t="shared" si="344"/>
        <v>4.0900796462936921E-2</v>
      </c>
      <c r="T259" s="5">
        <f t="shared" si="345"/>
        <v>7.0283596885596517E-2</v>
      </c>
      <c r="U259" s="5">
        <f t="shared" si="346"/>
        <v>7.7703644866330468E-2</v>
      </c>
      <c r="V259" s="5">
        <f t="shared" si="347"/>
        <v>5.5682330951207079E-3</v>
      </c>
      <c r="W259" s="5">
        <f t="shared" si="348"/>
        <v>2.1190700469176555E-2</v>
      </c>
      <c r="X259" s="5">
        <f t="shared" si="349"/>
        <v>2.4663408396916345E-2</v>
      </c>
      <c r="Y259" s="5">
        <f t="shared" si="350"/>
        <v>1.4352609878042431E-2</v>
      </c>
      <c r="Z259" s="5">
        <f t="shared" si="351"/>
        <v>2.863568311366153E-2</v>
      </c>
      <c r="AA259" s="5">
        <f t="shared" si="352"/>
        <v>3.0145876647712542E-2</v>
      </c>
      <c r="AB259" s="5">
        <f t="shared" si="353"/>
        <v>1.5867857512809634E-2</v>
      </c>
      <c r="AC259" s="5">
        <f t="shared" si="354"/>
        <v>4.2640822787406096E-4</v>
      </c>
      <c r="AD259" s="5">
        <f t="shared" si="355"/>
        <v>5.5770648100730638E-3</v>
      </c>
      <c r="AE259" s="5">
        <f t="shared" si="356"/>
        <v>6.4910278575726421E-3</v>
      </c>
      <c r="AF259" s="5">
        <f t="shared" si="357"/>
        <v>3.7773850656786694E-3</v>
      </c>
      <c r="AG259" s="5">
        <f t="shared" si="358"/>
        <v>1.4654728801557478E-3</v>
      </c>
      <c r="AH259" s="5">
        <f t="shared" si="359"/>
        <v>8.3321165855773979E-3</v>
      </c>
      <c r="AI259" s="5">
        <f t="shared" si="360"/>
        <v>8.7715371694186486E-3</v>
      </c>
      <c r="AJ259" s="5">
        <f t="shared" si="361"/>
        <v>4.617065995432248E-3</v>
      </c>
      <c r="AK259" s="5">
        <f t="shared" si="362"/>
        <v>1.6201872028008993E-3</v>
      </c>
      <c r="AL259" s="5">
        <f t="shared" si="363"/>
        <v>2.0898432799649816E-5</v>
      </c>
      <c r="AM259" s="5">
        <f t="shared" si="364"/>
        <v>1.1742378008125923E-3</v>
      </c>
      <c r="AN259" s="5">
        <f t="shared" si="365"/>
        <v>1.3666705580904872E-3</v>
      </c>
      <c r="AO259" s="5">
        <f t="shared" si="366"/>
        <v>7.9531948854772968E-4</v>
      </c>
      <c r="AP259" s="5">
        <f t="shared" si="367"/>
        <v>3.0855184770966235E-4</v>
      </c>
      <c r="AQ259" s="5">
        <f t="shared" si="368"/>
        <v>8.9779243526609193E-5</v>
      </c>
      <c r="AR259" s="5">
        <f t="shared" si="369"/>
        <v>1.9395148778562387E-3</v>
      </c>
      <c r="AS259" s="5">
        <f t="shared" si="370"/>
        <v>2.0418013438751629E-3</v>
      </c>
      <c r="AT259" s="5">
        <f t="shared" si="371"/>
        <v>1.074741105481593E-3</v>
      </c>
      <c r="AU259" s="5">
        <f t="shared" si="372"/>
        <v>3.7714032832713505E-4</v>
      </c>
      <c r="AV259" s="5">
        <f t="shared" si="373"/>
        <v>9.9257504801793819E-5</v>
      </c>
      <c r="AW259" s="5">
        <f t="shared" si="374"/>
        <v>7.1127798976124287E-7</v>
      </c>
      <c r="AX259" s="5">
        <f t="shared" si="375"/>
        <v>2.0602749232995568E-4</v>
      </c>
      <c r="AY259" s="5">
        <f t="shared" si="376"/>
        <v>2.3979104379854893E-4</v>
      </c>
      <c r="AZ259" s="5">
        <f t="shared" si="377"/>
        <v>1.3954386386917485E-4</v>
      </c>
      <c r="BA259" s="5">
        <f t="shared" si="378"/>
        <v>5.4137384602509373E-5</v>
      </c>
      <c r="BB259" s="5">
        <f t="shared" si="379"/>
        <v>1.5752339427556724E-5</v>
      </c>
      <c r="BC259" s="5">
        <f t="shared" si="380"/>
        <v>3.6667629847705151E-6</v>
      </c>
      <c r="BD259" s="5">
        <f t="shared" si="381"/>
        <v>3.7622672890594435E-4</v>
      </c>
      <c r="BE259" s="5">
        <f t="shared" si="382"/>
        <v>3.9606823822408083E-4</v>
      </c>
      <c r="BF259" s="5">
        <f t="shared" si="383"/>
        <v>2.0847807622028942E-4</v>
      </c>
      <c r="BG259" s="5">
        <f t="shared" si="384"/>
        <v>7.3157609505870015E-5</v>
      </c>
      <c r="BH259" s="5">
        <f t="shared" si="385"/>
        <v>1.9253951994542486E-5</v>
      </c>
      <c r="BI259" s="5">
        <f t="shared" si="386"/>
        <v>4.053874038936729E-6</v>
      </c>
      <c r="BJ259" s="8">
        <f t="shared" si="387"/>
        <v>0.32730653292673867</v>
      </c>
      <c r="BK259" s="8">
        <f t="shared" si="388"/>
        <v>0.28965859218640255</v>
      </c>
      <c r="BL259" s="8">
        <f t="shared" si="389"/>
        <v>0.35431517175240917</v>
      </c>
      <c r="BM259" s="8">
        <f t="shared" si="390"/>
        <v>0.38141545429860779</v>
      </c>
      <c r="BN259" s="8">
        <f t="shared" si="391"/>
        <v>0.61826144591479537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1.2429022082018899</v>
      </c>
      <c r="F260">
        <f>VLOOKUP(B260,home!$B$2:$E$405,3,FALSE)</f>
        <v>1.1100000000000001</v>
      </c>
      <c r="G260">
        <f>VLOOKUP(C260,away!$B$2:$E$405,4,FALSE)</f>
        <v>0.8</v>
      </c>
      <c r="H260">
        <f>VLOOKUP(A260,away!$A$2:$E$405,3,FALSE)</f>
        <v>1.0788643533122999</v>
      </c>
      <c r="I260">
        <f>VLOOKUP(C260,away!$B$2:$E$405,3,FALSE)</f>
        <v>0.75</v>
      </c>
      <c r="J260">
        <f>VLOOKUP(B260,home!$B$2:$E$405,4,FALSE)</f>
        <v>1.04</v>
      </c>
      <c r="K260" s="3">
        <f t="shared" si="336"/>
        <v>1.1036971608832784</v>
      </c>
      <c r="L260" s="3">
        <f t="shared" si="337"/>
        <v>0.84151419558359397</v>
      </c>
      <c r="M260" s="5">
        <f t="shared" si="338"/>
        <v>0.14295700525726615</v>
      </c>
      <c r="N260" s="5">
        <f t="shared" si="339"/>
        <v>0.15778124083082054</v>
      </c>
      <c r="O260" s="5">
        <f t="shared" si="340"/>
        <v>0.12030034928210794</v>
      </c>
      <c r="P260" s="5">
        <f t="shared" si="341"/>
        <v>0.13277515395592926</v>
      </c>
      <c r="Q260" s="5">
        <f t="shared" si="342"/>
        <v>8.7071353772808752E-2</v>
      </c>
      <c r="R260" s="5">
        <f t="shared" si="343"/>
        <v>5.0617225827279212E-2</v>
      </c>
      <c r="S260" s="5">
        <f t="shared" si="344"/>
        <v>3.0829621598981893E-2</v>
      </c>
      <c r="T260" s="5">
        <f t="shared" si="345"/>
        <v>7.3271780228499686E-2</v>
      </c>
      <c r="U260" s="5">
        <f t="shared" si="346"/>
        <v>5.5866088437355813E-2</v>
      </c>
      <c r="V260" s="5">
        <f t="shared" si="347"/>
        <v>3.1815375747580323E-3</v>
      </c>
      <c r="W260" s="5">
        <f t="shared" si="348"/>
        <v>3.2033468651104187E-2</v>
      </c>
      <c r="X260" s="5">
        <f t="shared" si="349"/>
        <v>2.6956618603686217E-2</v>
      </c>
      <c r="Y260" s="5">
        <f t="shared" si="350"/>
        <v>1.1342188609967373E-2</v>
      </c>
      <c r="Z260" s="5">
        <f t="shared" si="351"/>
        <v>1.4198371358238662E-2</v>
      </c>
      <c r="AA260" s="5">
        <f t="shared" si="352"/>
        <v>1.5670702157254468E-2</v>
      </c>
      <c r="AB260" s="5">
        <f t="shared" si="353"/>
        <v>8.6478547400046148E-3</v>
      </c>
      <c r="AC260" s="5">
        <f t="shared" si="354"/>
        <v>1.8468364865404185E-4</v>
      </c>
      <c r="AD260" s="5">
        <f t="shared" si="355"/>
        <v>8.8388121008667921E-3</v>
      </c>
      <c r="AE260" s="5">
        <f t="shared" si="356"/>
        <v>7.4379858549754553E-3</v>
      </c>
      <c r="AF260" s="5">
        <f t="shared" si="357"/>
        <v>3.1295853417559099E-3</v>
      </c>
      <c r="AG260" s="5">
        <f t="shared" si="358"/>
        <v>8.778634971259772E-4</v>
      </c>
      <c r="AH260" s="5">
        <f t="shared" si="359"/>
        <v>2.987032763031337E-3</v>
      </c>
      <c r="AI260" s="5">
        <f t="shared" si="360"/>
        <v>3.296779580023021E-3</v>
      </c>
      <c r="AJ260" s="5">
        <f t="shared" si="361"/>
        <v>1.8193231312646882E-3</v>
      </c>
      <c r="AK260" s="5">
        <f t="shared" si="362"/>
        <v>6.6932725823537096E-4</v>
      </c>
      <c r="AL260" s="5">
        <f t="shared" si="363"/>
        <v>6.8611957389718179E-6</v>
      </c>
      <c r="AM260" s="5">
        <f t="shared" si="364"/>
        <v>1.9510743642614885E-3</v>
      </c>
      <c r="AN260" s="5">
        <f t="shared" si="365"/>
        <v>1.6418567741652785E-3</v>
      </c>
      <c r="AO260" s="5">
        <f t="shared" si="366"/>
        <v>6.9082289128758433E-4</v>
      </c>
      <c r="AP260" s="5">
        <f t="shared" si="367"/>
        <v>1.9377908988420139E-4</v>
      </c>
      <c r="AQ260" s="5">
        <f t="shared" si="368"/>
        <v>4.076696373620617E-5</v>
      </c>
      <c r="AR260" s="5">
        <f t="shared" si="369"/>
        <v>5.0272609455283127E-4</v>
      </c>
      <c r="AS260" s="5">
        <f t="shared" si="370"/>
        <v>5.5485736325989836E-4</v>
      </c>
      <c r="AT260" s="5">
        <f t="shared" si="371"/>
        <v>3.0619724826256596E-4</v>
      </c>
      <c r="AU260" s="5">
        <f t="shared" si="372"/>
        <v>1.1264967785922216E-4</v>
      </c>
      <c r="AV260" s="5">
        <f t="shared" si="373"/>
        <v>3.1082782406909828E-5</v>
      </c>
      <c r="AW260" s="5">
        <f t="shared" si="374"/>
        <v>1.7701443383941342E-7</v>
      </c>
      <c r="AX260" s="5">
        <f t="shared" si="375"/>
        <v>3.5889920608459203E-4</v>
      </c>
      <c r="AY260" s="5">
        <f t="shared" si="376"/>
        <v>3.0201877670386597E-4</v>
      </c>
      <c r="AZ260" s="5">
        <f t="shared" si="377"/>
        <v>1.270765439645474E-4</v>
      </c>
      <c r="BA260" s="5">
        <f t="shared" si="378"/>
        <v>3.564557189062311E-5</v>
      </c>
      <c r="BB260" s="5">
        <f t="shared" si="379"/>
        <v>7.4990636889137185E-6</v>
      </c>
      <c r="BC260" s="5">
        <f t="shared" si="380"/>
        <v>1.2621137095612737E-6</v>
      </c>
      <c r="BD260" s="5">
        <f t="shared" si="381"/>
        <v>7.0508524176084573E-5</v>
      </c>
      <c r="BE260" s="5">
        <f t="shared" si="382"/>
        <v>7.782005795121453E-5</v>
      </c>
      <c r="BF260" s="5">
        <f t="shared" si="383"/>
        <v>4.2944888510263859E-5</v>
      </c>
      <c r="BG260" s="5">
        <f t="shared" si="384"/>
        <v>1.5799383841075717E-5</v>
      </c>
      <c r="BH260" s="5">
        <f t="shared" si="385"/>
        <v>4.3594337722751005E-6</v>
      </c>
      <c r="BI260" s="5">
        <f t="shared" si="386"/>
        <v>9.6229893550374165E-7</v>
      </c>
      <c r="BJ260" s="8">
        <f t="shared" si="387"/>
        <v>0.41409159885098779</v>
      </c>
      <c r="BK260" s="8">
        <f t="shared" si="388"/>
        <v>0.31023688200803218</v>
      </c>
      <c r="BL260" s="8">
        <f t="shared" si="389"/>
        <v>0.26159459093008425</v>
      </c>
      <c r="BM260" s="8">
        <f t="shared" si="390"/>
        <v>0.30831727245886104</v>
      </c>
      <c r="BN260" s="8">
        <f t="shared" si="391"/>
        <v>0.69150232892621188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1.6215139442231099</v>
      </c>
      <c r="F261">
        <f>VLOOKUP(B261,home!$B$2:$E$405,3,FALSE)</f>
        <v>0.97</v>
      </c>
      <c r="G261">
        <f>VLOOKUP(C261,away!$B$2:$E$405,4,FALSE)</f>
        <v>0.79</v>
      </c>
      <c r="H261">
        <f>VLOOKUP(A261,away!$A$2:$E$405,3,FALSE)</f>
        <v>1.4223107569721101</v>
      </c>
      <c r="I261">
        <f>VLOOKUP(C261,away!$B$2:$E$405,3,FALSE)</f>
        <v>1.06</v>
      </c>
      <c r="J261">
        <f>VLOOKUP(B261,home!$B$2:$E$405,4,FALSE)</f>
        <v>1</v>
      </c>
      <c r="K261" s="3">
        <f t="shared" si="336"/>
        <v>1.2425661354581692</v>
      </c>
      <c r="L261" s="3">
        <f t="shared" si="337"/>
        <v>1.5076494023904368</v>
      </c>
      <c r="M261" s="5">
        <f t="shared" si="338"/>
        <v>6.3914083817864814E-2</v>
      </c>
      <c r="N261" s="5">
        <f t="shared" si="339"/>
        <v>7.9417476130913781E-2</v>
      </c>
      <c r="O261" s="5">
        <f t="shared" si="340"/>
        <v>9.6360030272336153E-2</v>
      </c>
      <c r="P261" s="5">
        <f t="shared" si="341"/>
        <v>0.11973371042812893</v>
      </c>
      <c r="Q261" s="5">
        <f t="shared" si="342"/>
        <v>4.9340733201915482E-2</v>
      </c>
      <c r="R261" s="5">
        <f t="shared" si="343"/>
        <v>7.2638571027206028E-2</v>
      </c>
      <c r="S261" s="5">
        <f t="shared" si="344"/>
        <v>5.6075909081872419E-2</v>
      </c>
      <c r="T261" s="5">
        <f t="shared" si="345"/>
        <v>7.4388526925373857E-2</v>
      </c>
      <c r="U261" s="5">
        <f t="shared" si="346"/>
        <v>9.0258228486479117E-2</v>
      </c>
      <c r="V261" s="5">
        <f t="shared" si="347"/>
        <v>1.1672225968460183E-2</v>
      </c>
      <c r="W261" s="5">
        <f t="shared" si="348"/>
        <v>2.0436374725125574E-2</v>
      </c>
      <c r="X261" s="5">
        <f t="shared" si="349"/>
        <v>3.0810888141362597E-2</v>
      </c>
      <c r="Y261" s="5">
        <f t="shared" si="350"/>
        <v>2.3226008546721962E-2</v>
      </c>
      <c r="Z261" s="5">
        <f t="shared" si="351"/>
        <v>3.6504499399887487E-2</v>
      </c>
      <c r="AA261" s="5">
        <f t="shared" si="352"/>
        <v>4.5359254746153252E-2</v>
      </c>
      <c r="AB261" s="5">
        <f t="shared" si="353"/>
        <v>2.8180936938595143E-2</v>
      </c>
      <c r="AC261" s="5">
        <f t="shared" si="354"/>
        <v>1.3666382672224326E-3</v>
      </c>
      <c r="AD261" s="5">
        <f t="shared" si="355"/>
        <v>6.3483867912435673E-3</v>
      </c>
      <c r="AE261" s="5">
        <f t="shared" si="356"/>
        <v>9.5711415519617055E-3</v>
      </c>
      <c r="AF261" s="5">
        <f t="shared" si="357"/>
        <v>7.2149629205046735E-3</v>
      </c>
      <c r="AG261" s="5">
        <f t="shared" si="358"/>
        <v>3.6258781784560112E-3</v>
      </c>
      <c r="AH261" s="5">
        <f t="shared" si="359"/>
        <v>1.3758996676200607E-2</v>
      </c>
      <c r="AI261" s="5">
        <f t="shared" si="360"/>
        <v>1.7096463327728382E-2</v>
      </c>
      <c r="AJ261" s="5">
        <f t="shared" si="361"/>
        <v>1.0621743183568887E-2</v>
      </c>
      <c r="AK261" s="5">
        <f t="shared" si="362"/>
        <v>4.399406126478783E-3</v>
      </c>
      <c r="AL261" s="5">
        <f t="shared" si="363"/>
        <v>1.0240789558302215E-4</v>
      </c>
      <c r="AM261" s="5">
        <f t="shared" si="364"/>
        <v>1.5776580883178413E-3</v>
      </c>
      <c r="AN261" s="5">
        <f t="shared" si="365"/>
        <v>2.3785552740288323E-3</v>
      </c>
      <c r="AO261" s="5">
        <f t="shared" si="366"/>
        <v>1.7930137187210956E-3</v>
      </c>
      <c r="AP261" s="5">
        <f t="shared" si="367"/>
        <v>9.0107868716923832E-4</v>
      </c>
      <c r="AQ261" s="5">
        <f t="shared" si="368"/>
        <v>3.3962768605436534E-4</v>
      </c>
      <c r="AR261" s="5">
        <f t="shared" si="369"/>
        <v>4.1487486232731699E-3</v>
      </c>
      <c r="AS261" s="5">
        <f t="shared" si="370"/>
        <v>5.1550945438079429E-3</v>
      </c>
      <c r="AT261" s="5">
        <f t="shared" si="371"/>
        <v>3.2027729526104653E-3</v>
      </c>
      <c r="AU261" s="5">
        <f t="shared" si="372"/>
        <v>1.3265524034917126E-3</v>
      </c>
      <c r="AV261" s="5">
        <f t="shared" si="373"/>
        <v>4.1208227337236048E-4</v>
      </c>
      <c r="AW261" s="5">
        <f t="shared" si="374"/>
        <v>5.3290625054972263E-6</v>
      </c>
      <c r="AX261" s="5">
        <f t="shared" si="375"/>
        <v>3.2672408564590408E-4</v>
      </c>
      <c r="AY261" s="5">
        <f t="shared" si="376"/>
        <v>4.9258537247060918E-4</v>
      </c>
      <c r="AZ261" s="5">
        <f t="shared" si="377"/>
        <v>3.7132302121579242E-4</v>
      </c>
      <c r="BA261" s="5">
        <f t="shared" si="378"/>
        <v>1.8660831034326698E-4</v>
      </c>
      <c r="BB261" s="5">
        <f t="shared" si="379"/>
        <v>7.0334976892528914E-5</v>
      </c>
      <c r="BC261" s="5">
        <f t="shared" si="380"/>
        <v>2.1208097175833275E-5</v>
      </c>
      <c r="BD261" s="5">
        <f t="shared" si="381"/>
        <v>1.0424763970909906E-3</v>
      </c>
      <c r="BE261" s="5">
        <f t="shared" si="382"/>
        <v>1.2953458680397079E-3</v>
      </c>
      <c r="BF261" s="5">
        <f t="shared" si="383"/>
        <v>8.0477645466590399E-4</v>
      </c>
      <c r="BG261" s="5">
        <f t="shared" si="384"/>
        <v>3.3332932306064642E-4</v>
      </c>
      <c r="BH261" s="5">
        <f t="shared" si="385"/>
        <v>1.0354593219758866E-4</v>
      </c>
      <c r="BI261" s="5">
        <f t="shared" si="386"/>
        <v>2.5732533762634274E-5</v>
      </c>
      <c r="BJ261" s="8">
        <f t="shared" si="387"/>
        <v>0.31283909443161451</v>
      </c>
      <c r="BK261" s="8">
        <f t="shared" si="388"/>
        <v>0.25335756083160244</v>
      </c>
      <c r="BL261" s="8">
        <f t="shared" si="389"/>
        <v>0.39652408809011958</v>
      </c>
      <c r="BM261" s="8">
        <f t="shared" si="390"/>
        <v>0.51733338156489361</v>
      </c>
      <c r="BN261" s="8">
        <f t="shared" si="391"/>
        <v>0.48140460487836523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1.6215139442231099</v>
      </c>
      <c r="F262">
        <f>VLOOKUP(B262,home!$B$2:$E$405,3,FALSE)</f>
        <v>0.7</v>
      </c>
      <c r="G262">
        <f>VLOOKUP(C262,away!$B$2:$E$405,4,FALSE)</f>
        <v>1.1499999999999999</v>
      </c>
      <c r="H262">
        <f>VLOOKUP(A262,away!$A$2:$E$405,3,FALSE)</f>
        <v>1.4223107569721101</v>
      </c>
      <c r="I262">
        <f>VLOOKUP(C262,away!$B$2:$E$405,3,FALSE)</f>
        <v>0.7</v>
      </c>
      <c r="J262">
        <f>VLOOKUP(B262,home!$B$2:$E$405,4,FALSE)</f>
        <v>0.45</v>
      </c>
      <c r="K262" s="3">
        <f t="shared" si="336"/>
        <v>1.3053187250996032</v>
      </c>
      <c r="L262" s="3">
        <f t="shared" si="337"/>
        <v>0.44802788844621466</v>
      </c>
      <c r="M262" s="5">
        <f t="shared" si="338"/>
        <v>0.1731933612513776</v>
      </c>
      <c r="N262" s="5">
        <f t="shared" si="339"/>
        <v>0.22607253750436324</v>
      </c>
      <c r="O262" s="5">
        <f t="shared" si="340"/>
        <v>7.7595455934357169E-2</v>
      </c>
      <c r="P262" s="5">
        <f t="shared" si="341"/>
        <v>0.10128680161375754</v>
      </c>
      <c r="Q262" s="5">
        <f t="shared" si="342"/>
        <v>0.14754835821761386</v>
      </c>
      <c r="R262" s="5">
        <f t="shared" si="343"/>
        <v>1.7382464137645669E-2</v>
      </c>
      <c r="S262" s="5">
        <f t="shared" si="344"/>
        <v>1.4808616373947583E-2</v>
      </c>
      <c r="T262" s="5">
        <f t="shared" si="345"/>
        <v>6.6105779375943224E-2</v>
      </c>
      <c r="U262" s="5">
        <f t="shared" si="346"/>
        <v>2.2689655927241217E-2</v>
      </c>
      <c r="V262" s="5">
        <f t="shared" si="347"/>
        <v>9.6226256275060097E-4</v>
      </c>
      <c r="W262" s="5">
        <f t="shared" si="348"/>
        <v>6.4199211613051782E-2</v>
      </c>
      <c r="X262" s="5">
        <f t="shared" si="349"/>
        <v>2.8763037218907297E-2</v>
      </c>
      <c r="Y262" s="5">
        <f t="shared" si="350"/>
        <v>6.4433214152434587E-3</v>
      </c>
      <c r="Z262" s="5">
        <f t="shared" si="351"/>
        <v>2.595942901193814E-3</v>
      </c>
      <c r="AA262" s="5">
        <f t="shared" si="352"/>
        <v>3.3885328782176749E-3</v>
      </c>
      <c r="AB262" s="5">
        <f t="shared" si="353"/>
        <v>2.2115577082765926E-3</v>
      </c>
      <c r="AC262" s="5">
        <f t="shared" si="354"/>
        <v>3.5171850911841292E-5</v>
      </c>
      <c r="AD262" s="5">
        <f t="shared" si="355"/>
        <v>2.0950108263787095E-2</v>
      </c>
      <c r="AE262" s="5">
        <f t="shared" si="356"/>
        <v>9.3862327681441243E-3</v>
      </c>
      <c r="AF262" s="5">
        <f t="shared" si="357"/>
        <v>2.1026470237881399E-3</v>
      </c>
      <c r="AG262" s="5">
        <f t="shared" si="358"/>
        <v>3.1401483540517277E-4</v>
      </c>
      <c r="AH262" s="5">
        <f t="shared" si="359"/>
        <v>2.9076370413720116E-4</v>
      </c>
      <c r="AI262" s="5">
        <f t="shared" si="360"/>
        <v>3.7953930758960968E-4</v>
      </c>
      <c r="AJ262" s="5">
        <f t="shared" si="361"/>
        <v>2.4770988255402778E-4</v>
      </c>
      <c r="AK262" s="5">
        <f t="shared" si="362"/>
        <v>1.0778011602999869E-4</v>
      </c>
      <c r="AL262" s="5">
        <f t="shared" si="363"/>
        <v>8.2276693747532239E-7</v>
      </c>
      <c r="AM262" s="5">
        <f t="shared" si="364"/>
        <v>5.4693137219170443E-3</v>
      </c>
      <c r="AN262" s="5">
        <f t="shared" si="365"/>
        <v>2.4504050780804008E-3</v>
      </c>
      <c r="AO262" s="5">
        <f t="shared" si="366"/>
        <v>5.4892490648512189E-4</v>
      </c>
      <c r="AP262" s="5">
        <f t="shared" si="367"/>
        <v>8.1977888922688352E-5</v>
      </c>
      <c r="AQ262" s="5">
        <f t="shared" si="368"/>
        <v>9.1820951183275951E-6</v>
      </c>
      <c r="AR262" s="5">
        <f t="shared" si="369"/>
        <v>2.6054049680278051E-5</v>
      </c>
      <c r="AS262" s="5">
        <f t="shared" si="370"/>
        <v>3.4008838912342273E-5</v>
      </c>
      <c r="AT262" s="5">
        <f t="shared" si="371"/>
        <v>2.21961871255882E-5</v>
      </c>
      <c r="AU262" s="5">
        <f t="shared" si="372"/>
        <v>9.6576995602816757E-6</v>
      </c>
      <c r="AV262" s="5">
        <f t="shared" si="373"/>
        <v>3.151594019355468E-6</v>
      </c>
      <c r="AW262" s="5">
        <f t="shared" si="374"/>
        <v>1.3365830436297796E-8</v>
      </c>
      <c r="AX262" s="5">
        <f t="shared" si="375"/>
        <v>1.1898662691104203E-3</v>
      </c>
      <c r="AY262" s="5">
        <f t="shared" si="376"/>
        <v>5.3309327208291707E-4</v>
      </c>
      <c r="AZ262" s="5">
        <f t="shared" si="377"/>
        <v>1.1942032651809635E-4</v>
      </c>
      <c r="BA262" s="5">
        <f t="shared" si="378"/>
        <v>1.7834545575820072E-5</v>
      </c>
      <c r="BB262" s="5">
        <f t="shared" si="379"/>
        <v>1.9975934489331111E-6</v>
      </c>
      <c r="BC262" s="5">
        <f t="shared" si="380"/>
        <v>1.7899551497989881E-7</v>
      </c>
      <c r="BD262" s="5">
        <f t="shared" si="381"/>
        <v>1.9454901439546233E-6</v>
      </c>
      <c r="BE262" s="5">
        <f t="shared" si="382"/>
        <v>2.5394847144006926E-6</v>
      </c>
      <c r="BF262" s="5">
        <f t="shared" si="383"/>
        <v>1.6574184749057214E-6</v>
      </c>
      <c r="BG262" s="5">
        <f t="shared" si="384"/>
        <v>7.2115312354015521E-7</v>
      </c>
      <c r="BH262" s="5">
        <f t="shared" si="385"/>
        <v>2.3533366895525797E-7</v>
      </c>
      <c r="BI262" s="5">
        <f t="shared" si="386"/>
        <v>6.1437088946737855E-8</v>
      </c>
      <c r="BJ262" s="8">
        <f t="shared" si="387"/>
        <v>0.58230744292902226</v>
      </c>
      <c r="BK262" s="8">
        <f t="shared" si="388"/>
        <v>0.29082012969176557</v>
      </c>
      <c r="BL262" s="8">
        <f t="shared" si="389"/>
        <v>0.12439568828256171</v>
      </c>
      <c r="BM262" s="8">
        <f t="shared" si="390"/>
        <v>0.25650714523917556</v>
      </c>
      <c r="BN262" s="8">
        <f t="shared" si="391"/>
        <v>0.74307897865911499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1.6215139442231099</v>
      </c>
      <c r="F263">
        <f>VLOOKUP(B263,home!$B$2:$E$405,3,FALSE)</f>
        <v>0.75</v>
      </c>
      <c r="G263">
        <f>VLOOKUP(C263,away!$B$2:$E$405,4,FALSE)</f>
        <v>0.93</v>
      </c>
      <c r="H263">
        <f>VLOOKUP(A263,away!$A$2:$E$405,3,FALSE)</f>
        <v>1.4223107569721101</v>
      </c>
      <c r="I263">
        <f>VLOOKUP(C263,away!$B$2:$E$405,3,FALSE)</f>
        <v>1.32</v>
      </c>
      <c r="J263">
        <f>VLOOKUP(B263,home!$B$2:$E$405,4,FALSE)</f>
        <v>1.86</v>
      </c>
      <c r="K263" s="3">
        <f t="shared" si="336"/>
        <v>1.1310059760956193</v>
      </c>
      <c r="L263" s="3">
        <f t="shared" si="337"/>
        <v>3.4920573705179248</v>
      </c>
      <c r="M263" s="5">
        <f t="shared" si="338"/>
        <v>9.8226597143441542E-3</v>
      </c>
      <c r="N263" s="5">
        <f t="shared" si="339"/>
        <v>1.1109486838076927E-2</v>
      </c>
      <c r="O263" s="5">
        <f t="shared" si="340"/>
        <v>3.4301291253565E-2</v>
      </c>
      <c r="P263" s="5">
        <f t="shared" si="341"/>
        <v>3.8794965395578411E-2</v>
      </c>
      <c r="Q263" s="5">
        <f t="shared" si="342"/>
        <v>6.2824480026103151E-3</v>
      </c>
      <c r="R263" s="5">
        <f t="shared" si="343"/>
        <v>5.989103847014686E-2</v>
      </c>
      <c r="S263" s="5">
        <f t="shared" si="344"/>
        <v>3.8305545132706884E-2</v>
      </c>
      <c r="T263" s="5">
        <f t="shared" si="345"/>
        <v>2.1938668852410966E-2</v>
      </c>
      <c r="U263" s="5">
        <f t="shared" si="346"/>
        <v>6.7737122424308738E-2</v>
      </c>
      <c r="V263" s="5">
        <f t="shared" si="347"/>
        <v>1.6809910747176811E-2</v>
      </c>
      <c r="W263" s="5">
        <f t="shared" si="348"/>
        <v>2.368495411820752E-3</v>
      </c>
      <c r="X263" s="5">
        <f t="shared" si="349"/>
        <v>8.2709218598865444E-3</v>
      </c>
      <c r="Y263" s="5">
        <f t="shared" si="350"/>
        <v>1.444126682089732E-2</v>
      </c>
      <c r="Z263" s="5">
        <f t="shared" si="351"/>
        <v>6.9714314105882955E-2</v>
      </c>
      <c r="AA263" s="5">
        <f t="shared" si="352"/>
        <v>7.8847305873160758E-2</v>
      </c>
      <c r="AB263" s="5">
        <f t="shared" si="353"/>
        <v>4.4588387070792011E-2</v>
      </c>
      <c r="AC263" s="5">
        <f t="shared" si="354"/>
        <v>4.1494610720553991E-3</v>
      </c>
      <c r="AD263" s="5">
        <f t="shared" si="355"/>
        <v>6.6969561628108128E-4</v>
      </c>
      <c r="AE263" s="5">
        <f t="shared" si="356"/>
        <v>2.3386155128378937E-3</v>
      </c>
      <c r="AF263" s="5">
        <f t="shared" si="357"/>
        <v>4.0832897692065634E-3</v>
      </c>
      <c r="AG263" s="5">
        <f t="shared" si="358"/>
        <v>4.753027378172737E-3</v>
      </c>
      <c r="AH263" s="5">
        <f t="shared" si="359"/>
        <v>6.0861596101012584E-2</v>
      </c>
      <c r="AI263" s="5">
        <f t="shared" si="360"/>
        <v>6.8834828904963077E-2</v>
      </c>
      <c r="AJ263" s="5">
        <f t="shared" si="361"/>
        <v>3.8926301427516359E-2</v>
      </c>
      <c r="AK263" s="5">
        <f t="shared" si="362"/>
        <v>1.4675293180606817E-2</v>
      </c>
      <c r="AL263" s="5">
        <f t="shared" si="363"/>
        <v>6.5553812666689539E-4</v>
      </c>
      <c r="AM263" s="5">
        <f t="shared" si="364"/>
        <v>1.5148594883578818E-4</v>
      </c>
      <c r="AN263" s="5">
        <f t="shared" si="365"/>
        <v>5.2899762416191531E-4</v>
      </c>
      <c r="AO263" s="5">
        <f t="shared" si="366"/>
        <v>9.2364502622054414E-4</v>
      </c>
      <c r="AP263" s="5">
        <f t="shared" si="367"/>
        <v>1.0751404738518907E-3</v>
      </c>
      <c r="AQ263" s="5">
        <f t="shared" si="368"/>
        <v>9.3861305401415744E-4</v>
      </c>
      <c r="AR263" s="5">
        <f t="shared" si="369"/>
        <v>4.250643704920519E-2</v>
      </c>
      <c r="AS263" s="5">
        <f t="shared" si="370"/>
        <v>4.8075034325183313E-2</v>
      </c>
      <c r="AT263" s="5">
        <f t="shared" si="371"/>
        <v>2.7186575561392177E-2</v>
      </c>
      <c r="AU263" s="5">
        <f t="shared" si="372"/>
        <v>1.0249393143169893E-2</v>
      </c>
      <c r="AV263" s="5">
        <f t="shared" si="373"/>
        <v>2.8980312240696532E-3</v>
      </c>
      <c r="AW263" s="5">
        <f t="shared" si="374"/>
        <v>7.1918682807316803E-5</v>
      </c>
      <c r="AX263" s="5">
        <f t="shared" si="375"/>
        <v>2.8555252237965307E-5</v>
      </c>
      <c r="AY263" s="5">
        <f t="shared" si="376"/>
        <v>9.9716579044585208E-5</v>
      </c>
      <c r="AZ263" s="5">
        <f t="shared" si="377"/>
        <v>1.7410800740773859E-4</v>
      </c>
      <c r="BA263" s="5">
        <f t="shared" si="378"/>
        <v>2.0266505017812759E-4</v>
      </c>
      <c r="BB263" s="5">
        <f t="shared" si="379"/>
        <v>1.7692949555522892E-4</v>
      </c>
      <c r="BC263" s="5">
        <f t="shared" si="380"/>
        <v>1.2356958980313108E-4</v>
      </c>
      <c r="BD263" s="5">
        <f t="shared" si="381"/>
        <v>2.4739152798688879E-2</v>
      </c>
      <c r="BE263" s="5">
        <f t="shared" si="382"/>
        <v>2.7980129658859789E-2</v>
      </c>
      <c r="BF263" s="5">
        <f t="shared" si="383"/>
        <v>1.582284692805035E-2</v>
      </c>
      <c r="BG263" s="5">
        <f t="shared" si="384"/>
        <v>5.9652448114903877E-3</v>
      </c>
      <c r="BH263" s="5">
        <f t="shared" si="385"/>
        <v>1.6866818826672535E-3</v>
      </c>
      <c r="BI263" s="5">
        <f t="shared" si="386"/>
        <v>3.8152945781377438E-4</v>
      </c>
      <c r="BJ263" s="8">
        <f t="shared" si="387"/>
        <v>8.0679342163512177E-2</v>
      </c>
      <c r="BK263" s="8">
        <f t="shared" si="388"/>
        <v>0.10863779676757315</v>
      </c>
      <c r="BL263" s="8">
        <f t="shared" si="389"/>
        <v>0.67615422154666283</v>
      </c>
      <c r="BM263" s="8">
        <f t="shared" si="390"/>
        <v>0.77495598701307211</v>
      </c>
      <c r="BN263" s="8">
        <f t="shared" si="391"/>
        <v>0.16020188967432167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1.6215139442231099</v>
      </c>
      <c r="F264">
        <f>VLOOKUP(B264,home!$B$2:$E$405,3,FALSE)</f>
        <v>0.79</v>
      </c>
      <c r="G264">
        <f>VLOOKUP(C264,away!$B$2:$E$405,4,FALSE)</f>
        <v>0.35</v>
      </c>
      <c r="H264">
        <f>VLOOKUP(A264,away!$A$2:$E$405,3,FALSE)</f>
        <v>1.4223107569721101</v>
      </c>
      <c r="I264">
        <f>VLOOKUP(C264,away!$B$2:$E$405,3,FALSE)</f>
        <v>1.85</v>
      </c>
      <c r="J264">
        <f>VLOOKUP(B264,home!$B$2:$E$405,4,FALSE)</f>
        <v>1</v>
      </c>
      <c r="K264" s="3">
        <f t="shared" si="336"/>
        <v>0.44834860557768985</v>
      </c>
      <c r="L264" s="3">
        <f t="shared" si="337"/>
        <v>2.6312749003984037</v>
      </c>
      <c r="M264" s="5">
        <f t="shared" si="338"/>
        <v>4.5976563292235186E-2</v>
      </c>
      <c r="N264" s="5">
        <f t="shared" si="339"/>
        <v>2.0613528041328048E-2</v>
      </c>
      <c r="O264" s="5">
        <f t="shared" si="340"/>
        <v>0.12097697699743705</v>
      </c>
      <c r="P264" s="5">
        <f t="shared" si="341"/>
        <v>5.4239858943805154E-2</v>
      </c>
      <c r="Q264" s="5">
        <f t="shared" si="342"/>
        <v>4.6210232766830187E-3</v>
      </c>
      <c r="R264" s="5">
        <f t="shared" si="343"/>
        <v>0.1591618415497156</v>
      </c>
      <c r="S264" s="5">
        <f t="shared" si="344"/>
        <v>1.5997075942498395E-2</v>
      </c>
      <c r="T264" s="5">
        <f t="shared" si="345"/>
        <v>1.2159182562092814E-2</v>
      </c>
      <c r="U264" s="5">
        <f t="shared" si="346"/>
        <v>7.1359989719992203E-2</v>
      </c>
      <c r="V264" s="5">
        <f t="shared" si="347"/>
        <v>2.0969117028878138E-3</v>
      </c>
      <c r="W264" s="5">
        <f t="shared" si="348"/>
        <v>6.9060978081429323E-4</v>
      </c>
      <c r="X264" s="5">
        <f t="shared" si="349"/>
        <v>1.8171841822262928E-3</v>
      </c>
      <c r="Y264" s="5">
        <f t="shared" si="350"/>
        <v>2.3907555640465222E-3</v>
      </c>
      <c r="Z264" s="5">
        <f t="shared" si="351"/>
        <v>0.13959951959031813</v>
      </c>
      <c r="AA264" s="5">
        <f t="shared" si="352"/>
        <v>6.2589249947634526E-2</v>
      </c>
      <c r="AB264" s="5">
        <f t="shared" si="353"/>
        <v>1.4030901469087718E-2</v>
      </c>
      <c r="AC264" s="5">
        <f t="shared" si="354"/>
        <v>1.5461164726923181E-4</v>
      </c>
      <c r="AD264" s="5">
        <f t="shared" si="355"/>
        <v>7.7408483056600567E-5</v>
      </c>
      <c r="AE264" s="5">
        <f t="shared" si="356"/>
        <v>2.0368299854474817E-4</v>
      </c>
      <c r="AF264" s="5">
        <f t="shared" si="357"/>
        <v>2.679729808543403E-4</v>
      </c>
      <c r="AG264" s="5">
        <f t="shared" si="358"/>
        <v>2.350368595023225E-4</v>
      </c>
      <c r="AH264" s="5">
        <f t="shared" si="359"/>
        <v>9.1831178001419836E-2</v>
      </c>
      <c r="AI264" s="5">
        <f t="shared" si="360"/>
        <v>4.1172380605493206E-2</v>
      </c>
      <c r="AJ264" s="5">
        <f t="shared" si="361"/>
        <v>9.2297897163933999E-3</v>
      </c>
      <c r="AK264" s="5">
        <f t="shared" si="362"/>
        <v>1.3793877830400947E-3</v>
      </c>
      <c r="AL264" s="5">
        <f t="shared" si="363"/>
        <v>7.295990251075416E-6</v>
      </c>
      <c r="AM264" s="5">
        <f t="shared" si="364"/>
        <v>6.9411970876622212E-6</v>
      </c>
      <c r="AN264" s="5">
        <f t="shared" si="365"/>
        <v>1.8264197675484102E-5</v>
      </c>
      <c r="AO264" s="5">
        <f t="shared" si="366"/>
        <v>2.4029062459708097E-5</v>
      </c>
      <c r="AP264" s="5">
        <f t="shared" si="367"/>
        <v>2.1075689643445145E-5</v>
      </c>
      <c r="AQ264" s="5">
        <f t="shared" si="368"/>
        <v>1.3863983291845947E-5</v>
      </c>
      <c r="AR264" s="5">
        <f t="shared" si="369"/>
        <v>4.8326614749830812E-2</v>
      </c>
      <c r="AS264" s="5">
        <f t="shared" si="370"/>
        <v>2.1667170335376861E-2</v>
      </c>
      <c r="AT264" s="5">
        <f t="shared" si="371"/>
        <v>4.8572228033402507E-3</v>
      </c>
      <c r="AU264" s="5">
        <f t="shared" si="372"/>
        <v>7.2590969028592006E-4</v>
      </c>
      <c r="AV264" s="5">
        <f t="shared" si="373"/>
        <v>8.1365149353756214E-5</v>
      </c>
      <c r="AW264" s="5">
        <f t="shared" si="374"/>
        <v>2.3909130950912513E-7</v>
      </c>
      <c r="AX264" s="5">
        <f t="shared" si="375"/>
        <v>5.1867933921554651E-7</v>
      </c>
      <c r="AY264" s="5">
        <f t="shared" si="376"/>
        <v>1.3647879266330971E-6</v>
      </c>
      <c r="AZ264" s="5">
        <f t="shared" si="377"/>
        <v>1.7955661078582237E-6</v>
      </c>
      <c r="BA264" s="5">
        <f t="shared" si="378"/>
        <v>1.5748760105377988E-6</v>
      </c>
      <c r="BB264" s="5">
        <f t="shared" si="379"/>
        <v>1.0359829294419203E-6</v>
      </c>
      <c r="BC264" s="5">
        <f t="shared" si="380"/>
        <v>5.4519117589634715E-7</v>
      </c>
      <c r="BD264" s="5">
        <f t="shared" si="381"/>
        <v>2.1193434735408866E-2</v>
      </c>
      <c r="BE264" s="5">
        <f t="shared" si="382"/>
        <v>9.502046911022341E-3</v>
      </c>
      <c r="BF264" s="5">
        <f t="shared" si="383"/>
        <v>2.1301147413453308E-3</v>
      </c>
      <c r="BG264" s="5">
        <f t="shared" si="384"/>
        <v>3.1834465800088704E-4</v>
      </c>
      <c r="BH264" s="5">
        <f t="shared" si="385"/>
        <v>3.5682345876951051E-5</v>
      </c>
      <c r="BI264" s="5">
        <f t="shared" si="386"/>
        <v>3.1996260035343679E-6</v>
      </c>
      <c r="BJ264" s="8">
        <f t="shared" si="387"/>
        <v>4.3167393942796728E-2</v>
      </c>
      <c r="BK264" s="8">
        <f t="shared" si="388"/>
        <v>0.1184736823068735</v>
      </c>
      <c r="BL264" s="8">
        <f t="shared" si="389"/>
        <v>0.68057280153605915</v>
      </c>
      <c r="BM264" s="8">
        <f t="shared" si="390"/>
        <v>0.57622247957822614</v>
      </c>
      <c r="BN264" s="8">
        <f t="shared" si="391"/>
        <v>0.40558979210120405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1.24444444444444</v>
      </c>
      <c r="F265">
        <f>VLOOKUP(B265,home!$B$2:$E$405,3,FALSE)</f>
        <v>0.67</v>
      </c>
      <c r="G265">
        <f>VLOOKUP(C265,away!$B$2:$E$405,4,FALSE)</f>
        <v>0.94</v>
      </c>
      <c r="H265">
        <f>VLOOKUP(A265,away!$A$2:$E$405,3,FALSE)</f>
        <v>1.1244444444444399</v>
      </c>
      <c r="I265">
        <f>VLOOKUP(C265,away!$B$2:$E$405,3,FALSE)</f>
        <v>0.54</v>
      </c>
      <c r="J265">
        <f>VLOOKUP(B265,home!$B$2:$E$405,4,FALSE)</f>
        <v>0.89</v>
      </c>
      <c r="K265" s="3">
        <f t="shared" si="336"/>
        <v>0.78375111111110829</v>
      </c>
      <c r="L265" s="3">
        <f t="shared" si="337"/>
        <v>0.54040799999999789</v>
      </c>
      <c r="M265" s="5">
        <f t="shared" si="338"/>
        <v>0.26602656384406087</v>
      </c>
      <c r="N265" s="5">
        <f t="shared" si="339"/>
        <v>0.20849861499785285</v>
      </c>
      <c r="O265" s="5">
        <f t="shared" si="340"/>
        <v>0.14376288331384066</v>
      </c>
      <c r="P265" s="5">
        <f t="shared" si="341"/>
        <v>0.11267431953375921</v>
      </c>
      <c r="Q265" s="5">
        <f t="shared" si="342"/>
        <v>8.1705510584847166E-2</v>
      </c>
      <c r="R265" s="5">
        <f t="shared" si="343"/>
        <v>3.8845306122932841E-2</v>
      </c>
      <c r="S265" s="5">
        <f t="shared" si="344"/>
        <v>1.193067160187573E-2</v>
      </c>
      <c r="T265" s="5">
        <f t="shared" si="345"/>
        <v>4.4154311564135906E-2</v>
      </c>
      <c r="U265" s="5">
        <f t="shared" si="346"/>
        <v>3.044505183529975E-2</v>
      </c>
      <c r="V265" s="5">
        <f t="shared" si="347"/>
        <v>5.6146452481927595E-4</v>
      </c>
      <c r="W265" s="5">
        <f t="shared" si="348"/>
        <v>2.1345594901591467E-2</v>
      </c>
      <c r="X265" s="5">
        <f t="shared" si="349"/>
        <v>1.1535330249579194E-2</v>
      </c>
      <c r="Y265" s="5">
        <f t="shared" si="350"/>
        <v>3.1168923747572842E-3</v>
      </c>
      <c r="Z265" s="5">
        <f t="shared" si="351"/>
        <v>6.9974380637606035E-3</v>
      </c>
      <c r="AA265" s="5">
        <f t="shared" si="352"/>
        <v>5.4842498574035345E-3</v>
      </c>
      <c r="AB265" s="5">
        <f t="shared" si="353"/>
        <v>2.1491434596754783E-3</v>
      </c>
      <c r="AC265" s="5">
        <f t="shared" si="354"/>
        <v>1.4862856260061445E-5</v>
      </c>
      <c r="AD265" s="5">
        <f t="shared" si="355"/>
        <v>4.1824084303624795E-3</v>
      </c>
      <c r="AE265" s="5">
        <f t="shared" si="356"/>
        <v>2.2602069750353175E-3</v>
      </c>
      <c r="AF265" s="5">
        <f t="shared" si="357"/>
        <v>6.107169654824405E-4</v>
      </c>
      <c r="AG265" s="5">
        <f t="shared" si="358"/>
        <v>1.1001211129414448E-4</v>
      </c>
      <c r="AH265" s="5">
        <f t="shared" si="359"/>
        <v>9.4536787729018116E-4</v>
      </c>
      <c r="AI265" s="5">
        <f t="shared" si="360"/>
        <v>7.4093312423492935E-4</v>
      </c>
      <c r="AJ265" s="5">
        <f t="shared" si="361"/>
        <v>2.9035357968907526E-4</v>
      </c>
      <c r="AK265" s="5">
        <f t="shared" si="362"/>
        <v>7.5854980232133509E-5</v>
      </c>
      <c r="AL265" s="5">
        <f t="shared" si="363"/>
        <v>2.5180375842649305E-7</v>
      </c>
      <c r="AM265" s="5">
        <f t="shared" si="364"/>
        <v>6.5559345088341209E-4</v>
      </c>
      <c r="AN265" s="5">
        <f t="shared" si="365"/>
        <v>3.5428794560500148E-4</v>
      </c>
      <c r="AO265" s="5">
        <f t="shared" si="366"/>
        <v>9.5730020054253444E-5</v>
      </c>
      <c r="AP265" s="5">
        <f t="shared" si="367"/>
        <v>1.7244422892492932E-5</v>
      </c>
      <c r="AQ265" s="5">
        <f t="shared" si="368"/>
        <v>2.3297560216215703E-6</v>
      </c>
      <c r="AR265" s="5">
        <f t="shared" si="369"/>
        <v>1.0217687276612609E-4</v>
      </c>
      <c r="AS265" s="5">
        <f t="shared" si="370"/>
        <v>8.0081237560309648E-5</v>
      </c>
      <c r="AT265" s="5">
        <f t="shared" si="371"/>
        <v>3.1381879458522646E-5</v>
      </c>
      <c r="AU265" s="5">
        <f t="shared" si="372"/>
        <v>8.1985276314573329E-6</v>
      </c>
      <c r="AV265" s="5">
        <f t="shared" si="373"/>
        <v>1.6064012851574514E-6</v>
      </c>
      <c r="AW265" s="5">
        <f t="shared" si="374"/>
        <v>2.9625087817858266E-9</v>
      </c>
      <c r="AX265" s="5">
        <f t="shared" si="375"/>
        <v>8.5637015927839959E-5</v>
      </c>
      <c r="AY265" s="5">
        <f t="shared" si="376"/>
        <v>4.6278928503531947E-5</v>
      </c>
      <c r="AZ265" s="5">
        <f t="shared" si="377"/>
        <v>1.2504751597368297E-5</v>
      </c>
      <c r="BA265" s="5">
        <f t="shared" si="378"/>
        <v>2.2525559337435268E-6</v>
      </c>
      <c r="BB265" s="5">
        <f t="shared" si="379"/>
        <v>3.0432481176061668E-7</v>
      </c>
      <c r="BC265" s="5">
        <f t="shared" si="380"/>
        <v>3.2891912574786155E-8</v>
      </c>
      <c r="BD265" s="5">
        <f t="shared" si="381"/>
        <v>9.2028665762994044E-6</v>
      </c>
      <c r="BE265" s="5">
        <f t="shared" si="382"/>
        <v>7.2127569045819389E-6</v>
      </c>
      <c r="BF265" s="5">
        <f t="shared" si="383"/>
        <v>2.8265031190702058E-6</v>
      </c>
      <c r="BG265" s="5">
        <f t="shared" si="384"/>
        <v>7.3842498671009578E-7</v>
      </c>
      <c r="BH265" s="5">
        <f t="shared" si="385"/>
        <v>1.4468535095156073E-7</v>
      </c>
      <c r="BI265" s="5">
        <f t="shared" si="386"/>
        <v>2.2679460913957277E-8</v>
      </c>
      <c r="BJ265" s="8">
        <f t="shared" si="387"/>
        <v>0.37879179521908174</v>
      </c>
      <c r="BK265" s="8">
        <f t="shared" si="388"/>
        <v>0.39125441309303705</v>
      </c>
      <c r="BL265" s="8">
        <f t="shared" si="389"/>
        <v>0.22298273698569865</v>
      </c>
      <c r="BM265" s="8">
        <f t="shared" si="390"/>
        <v>0.1484669089982899</v>
      </c>
      <c r="BN265" s="8">
        <f t="shared" si="391"/>
        <v>0.85151319839729356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1.24444444444444</v>
      </c>
      <c r="F266">
        <f>VLOOKUP(B266,home!$B$2:$E$405,3,FALSE)</f>
        <v>0.87</v>
      </c>
      <c r="G266">
        <f>VLOOKUP(C266,away!$B$2:$E$405,4,FALSE)</f>
        <v>1</v>
      </c>
      <c r="H266">
        <f>VLOOKUP(A266,away!$A$2:$E$405,3,FALSE)</f>
        <v>1.1244444444444399</v>
      </c>
      <c r="I266">
        <f>VLOOKUP(C266,away!$B$2:$E$405,3,FALSE)</f>
        <v>0.47</v>
      </c>
      <c r="J266">
        <f>VLOOKUP(B266,home!$B$2:$E$405,4,FALSE)</f>
        <v>0.89</v>
      </c>
      <c r="K266" s="3">
        <f t="shared" si="336"/>
        <v>1.0826666666666629</v>
      </c>
      <c r="L266" s="3">
        <f t="shared" si="337"/>
        <v>0.47035511111110917</v>
      </c>
      <c r="M266" s="5">
        <f t="shared" si="338"/>
        <v>0.21160757567380706</v>
      </c>
      <c r="N266" s="5">
        <f t="shared" si="339"/>
        <v>0.22910046859617431</v>
      </c>
      <c r="O266" s="5">
        <f t="shared" si="340"/>
        <v>9.9530704768005976E-2</v>
      </c>
      <c r="P266" s="5">
        <f t="shared" si="341"/>
        <v>0.10775857636216077</v>
      </c>
      <c r="Q266" s="5">
        <f t="shared" si="342"/>
        <v>0.12401972033339526</v>
      </c>
      <c r="R266" s="5">
        <f t="shared" si="343"/>
        <v>2.3407387850061225E-2</v>
      </c>
      <c r="S266" s="5">
        <f t="shared" si="344"/>
        <v>1.3718685097431698E-2</v>
      </c>
      <c r="T266" s="5">
        <f t="shared" si="345"/>
        <v>5.8333309337382823E-2</v>
      </c>
      <c r="U266" s="5">
        <f t="shared" si="346"/>
        <v>2.5342398578999531E-2</v>
      </c>
      <c r="V266" s="5">
        <f t="shared" si="347"/>
        <v>7.7623033577484948E-4</v>
      </c>
      <c r="W266" s="5">
        <f t="shared" si="348"/>
        <v>4.4757339071429598E-2</v>
      </c>
      <c r="X266" s="5">
        <f t="shared" si="349"/>
        <v>2.105184319197986E-2</v>
      </c>
      <c r="Y266" s="5">
        <f t="shared" si="350"/>
        <v>4.9509210218286661E-3</v>
      </c>
      <c r="Z266" s="5">
        <f t="shared" si="351"/>
        <v>3.6699281710121249E-3</v>
      </c>
      <c r="AA266" s="5">
        <f t="shared" si="352"/>
        <v>3.9733088998157801E-3</v>
      </c>
      <c r="AB266" s="5">
        <f t="shared" si="353"/>
        <v>2.1508845511002679E-3</v>
      </c>
      <c r="AC266" s="5">
        <f t="shared" si="354"/>
        <v>2.4705364294577294E-5</v>
      </c>
      <c r="AD266" s="5">
        <f t="shared" si="355"/>
        <v>1.2114319775333568E-2</v>
      </c>
      <c r="AE266" s="5">
        <f t="shared" si="356"/>
        <v>5.6980322239625287E-3</v>
      </c>
      <c r="AF266" s="5">
        <f t="shared" si="357"/>
        <v>1.3400492899082875E-3</v>
      </c>
      <c r="AG266" s="5">
        <f t="shared" si="358"/>
        <v>2.100996775497252E-4</v>
      </c>
      <c r="AH266" s="5">
        <f t="shared" si="359"/>
        <v>4.315423681615493E-4</v>
      </c>
      <c r="AI266" s="5">
        <f t="shared" si="360"/>
        <v>4.6721653726290241E-4</v>
      </c>
      <c r="AJ266" s="5">
        <f t="shared" si="361"/>
        <v>2.5291988550498362E-4</v>
      </c>
      <c r="AK266" s="5">
        <f t="shared" si="362"/>
        <v>9.1275976457798214E-5</v>
      </c>
      <c r="AL266" s="5">
        <f t="shared" si="363"/>
        <v>5.0323621475556448E-7</v>
      </c>
      <c r="AM266" s="5">
        <f t="shared" si="364"/>
        <v>2.6231540420188866E-3</v>
      </c>
      <c r="AN266" s="5">
        <f t="shared" si="365"/>
        <v>1.2338139108953488E-3</v>
      </c>
      <c r="AO266" s="5">
        <f t="shared" si="366"/>
        <v>2.9016533957480691E-4</v>
      </c>
      <c r="AP266" s="5">
        <f t="shared" si="367"/>
        <v>4.5493583512100346E-5</v>
      </c>
      <c r="AQ266" s="5">
        <f t="shared" si="368"/>
        <v>5.3495348819191197E-6</v>
      </c>
      <c r="AR266" s="5">
        <f t="shared" si="369"/>
        <v>4.0595631705155355E-5</v>
      </c>
      <c r="AS266" s="5">
        <f t="shared" si="370"/>
        <v>4.3951537259448044E-5</v>
      </c>
      <c r="AT266" s="5">
        <f t="shared" si="371"/>
        <v>2.3792432169781124E-5</v>
      </c>
      <c r="AU266" s="5">
        <f t="shared" si="372"/>
        <v>8.5864244097165352E-6</v>
      </c>
      <c r="AV266" s="5">
        <f t="shared" si="373"/>
        <v>2.3240588735632673E-6</v>
      </c>
      <c r="AW266" s="5">
        <f t="shared" si="374"/>
        <v>7.1185250842098929E-9</v>
      </c>
      <c r="AX266" s="5">
        <f t="shared" si="375"/>
        <v>4.7333357380429503E-4</v>
      </c>
      <c r="AY266" s="5">
        <f t="shared" si="376"/>
        <v>2.2263486569933764E-4</v>
      </c>
      <c r="AZ266" s="5">
        <f t="shared" si="377"/>
        <v>5.23587234966094E-5</v>
      </c>
      <c r="BA266" s="5">
        <f t="shared" si="378"/>
        <v>8.2090644026278523E-6</v>
      </c>
      <c r="BB266" s="5">
        <f t="shared" si="379"/>
        <v>9.6529384980406839E-7</v>
      </c>
      <c r="BC266" s="5">
        <f t="shared" si="380"/>
        <v>9.0806179195892622E-8</v>
      </c>
      <c r="BD266" s="5">
        <f t="shared" si="381"/>
        <v>3.1823938102173351E-6</v>
      </c>
      <c r="BE266" s="5">
        <f t="shared" si="382"/>
        <v>3.445471698528623E-6</v>
      </c>
      <c r="BF266" s="5">
        <f t="shared" si="383"/>
        <v>1.8651486794701546E-6</v>
      </c>
      <c r="BG266" s="5">
        <f t="shared" si="384"/>
        <v>6.7311143454656012E-7</v>
      </c>
      <c r="BH266" s="5">
        <f t="shared" si="385"/>
        <v>1.8218882828393495E-7</v>
      </c>
      <c r="BI266" s="5">
        <f t="shared" si="386"/>
        <v>3.9449954284414583E-8</v>
      </c>
      <c r="BJ266" s="8">
        <f t="shared" si="387"/>
        <v>0.50653167125725951</v>
      </c>
      <c r="BK266" s="8">
        <f t="shared" si="388"/>
        <v>0.33410891093538303</v>
      </c>
      <c r="BL266" s="8">
        <f t="shared" si="389"/>
        <v>0.15577627726419302</v>
      </c>
      <c r="BM266" s="8">
        <f t="shared" si="390"/>
        <v>0.20443972629706891</v>
      </c>
      <c r="BN266" s="8">
        <f t="shared" si="391"/>
        <v>0.7954244335836046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1.24444444444444</v>
      </c>
      <c r="F267">
        <f>VLOOKUP(B267,home!$B$2:$E$405,3,FALSE)</f>
        <v>1.41</v>
      </c>
      <c r="G267">
        <f>VLOOKUP(C267,away!$B$2:$E$405,4,FALSE)</f>
        <v>0.54</v>
      </c>
      <c r="H267">
        <f>VLOOKUP(A267,away!$A$2:$E$405,3,FALSE)</f>
        <v>1.1244444444444399</v>
      </c>
      <c r="I267">
        <f>VLOOKUP(C267,away!$B$2:$E$405,3,FALSE)</f>
        <v>0.27</v>
      </c>
      <c r="J267">
        <f>VLOOKUP(B267,home!$B$2:$E$405,4,FALSE)</f>
        <v>0.74</v>
      </c>
      <c r="K267" s="3">
        <f t="shared" si="336"/>
        <v>0.9475199999999967</v>
      </c>
      <c r="L267" s="3">
        <f t="shared" si="337"/>
        <v>0.22466399999999911</v>
      </c>
      <c r="M267" s="5">
        <f t="shared" si="338"/>
        <v>0.30968983952999746</v>
      </c>
      <c r="N267" s="5">
        <f t="shared" si="339"/>
        <v>0.29343731675146217</v>
      </c>
      <c r="O267" s="5">
        <f t="shared" si="340"/>
        <v>6.9576158108167072E-2</v>
      </c>
      <c r="P267" s="5">
        <f t="shared" si="341"/>
        <v>6.5924801330650235E-2</v>
      </c>
      <c r="Q267" s="5">
        <f t="shared" si="342"/>
        <v>0.1390188631841722</v>
      </c>
      <c r="R267" s="5">
        <f t="shared" si="343"/>
        <v>7.8156289926065905E-3</v>
      </c>
      <c r="S267" s="5">
        <f t="shared" si="344"/>
        <v>3.5084129956293956E-3</v>
      </c>
      <c r="T267" s="5">
        <f t="shared" si="345"/>
        <v>3.1232533878408738E-2</v>
      </c>
      <c r="U267" s="5">
        <f t="shared" si="346"/>
        <v>7.405464783074571E-3</v>
      </c>
      <c r="V267" s="5">
        <f t="shared" si="347"/>
        <v>8.2983180158488064E-5</v>
      </c>
      <c r="W267" s="5">
        <f t="shared" si="348"/>
        <v>4.3907717748088805E-2</v>
      </c>
      <c r="X267" s="5">
        <f t="shared" si="349"/>
        <v>9.8644835001565848E-3</v>
      </c>
      <c r="Y267" s="5">
        <f t="shared" si="350"/>
        <v>1.1080971605395848E-3</v>
      </c>
      <c r="Z267" s="5">
        <f t="shared" si="351"/>
        <v>5.852968239983199E-4</v>
      </c>
      <c r="AA267" s="5">
        <f t="shared" si="352"/>
        <v>5.5458044667488614E-4</v>
      </c>
      <c r="AB267" s="5">
        <f t="shared" si="353"/>
        <v>2.6273803241669307E-4</v>
      </c>
      <c r="AC267" s="5">
        <f t="shared" si="354"/>
        <v>1.1040581913416268E-6</v>
      </c>
      <c r="AD267" s="5">
        <f t="shared" si="355"/>
        <v>1.0400860180167237E-2</v>
      </c>
      <c r="AE267" s="5">
        <f t="shared" si="356"/>
        <v>2.3366988515170829E-3</v>
      </c>
      <c r="AF267" s="5">
        <f t="shared" si="357"/>
        <v>2.6248605538861587E-4</v>
      </c>
      <c r="AG267" s="5">
        <f t="shared" si="358"/>
        <v>1.965705571594258E-5</v>
      </c>
      <c r="AH267" s="5">
        <f t="shared" si="359"/>
        <v>3.2873781416689508E-5</v>
      </c>
      <c r="AI267" s="5">
        <f t="shared" si="360"/>
        <v>3.1148565367941537E-5</v>
      </c>
      <c r="AJ267" s="5">
        <f t="shared" si="361"/>
        <v>1.4756944328715927E-5</v>
      </c>
      <c r="AK267" s="5">
        <f t="shared" si="362"/>
        <v>4.6608332967816234E-6</v>
      </c>
      <c r="AL267" s="5">
        <f t="shared" si="363"/>
        <v>9.4009951417374387E-9</v>
      </c>
      <c r="AM267" s="5">
        <f t="shared" si="364"/>
        <v>1.971004607582406E-3</v>
      </c>
      <c r="AN267" s="5">
        <f t="shared" si="365"/>
        <v>4.4281377915789192E-4</v>
      </c>
      <c r="AO267" s="5">
        <f t="shared" si="366"/>
        <v>4.9742157440364103E-5</v>
      </c>
      <c r="AP267" s="5">
        <f t="shared" si="367"/>
        <v>3.7250906863939711E-6</v>
      </c>
      <c r="AQ267" s="5">
        <f t="shared" si="368"/>
        <v>2.0922344349200299E-7</v>
      </c>
      <c r="AR267" s="5">
        <f t="shared" si="369"/>
        <v>1.4771110456398211E-6</v>
      </c>
      <c r="AS267" s="5">
        <f t="shared" si="370"/>
        <v>1.3995922579646385E-6</v>
      </c>
      <c r="AT267" s="5">
        <f t="shared" si="371"/>
        <v>6.6307082813332458E-7</v>
      </c>
      <c r="AU267" s="5">
        <f t="shared" si="372"/>
        <v>2.0942429035762856E-7</v>
      </c>
      <c r="AV267" s="5">
        <f t="shared" si="373"/>
        <v>4.9608425899914872E-8</v>
      </c>
      <c r="AW267" s="5">
        <f t="shared" si="374"/>
        <v>5.5589555340812753E-11</v>
      </c>
      <c r="AX267" s="5">
        <f t="shared" si="375"/>
        <v>3.1126104762941236E-4</v>
      </c>
      <c r="AY267" s="5">
        <f t="shared" si="376"/>
        <v>6.9929152004614015E-5</v>
      </c>
      <c r="AZ267" s="5">
        <f t="shared" si="377"/>
        <v>7.8552815029822694E-6</v>
      </c>
      <c r="BA267" s="5">
        <f t="shared" si="378"/>
        <v>5.8826632119533369E-7</v>
      </c>
      <c r="BB267" s="5">
        <f t="shared" si="379"/>
        <v>3.3040566196256983E-8</v>
      </c>
      <c r="BC267" s="5">
        <f t="shared" si="380"/>
        <v>1.4846051527831706E-9</v>
      </c>
      <c r="BD267" s="5">
        <f t="shared" si="381"/>
        <v>5.5308945992937173E-8</v>
      </c>
      <c r="BE267" s="5">
        <f t="shared" si="382"/>
        <v>5.2406332507227647E-8</v>
      </c>
      <c r="BF267" s="5">
        <f t="shared" si="383"/>
        <v>2.4828024088624078E-8</v>
      </c>
      <c r="BG267" s="5">
        <f t="shared" si="384"/>
        <v>7.8416831281510043E-9</v>
      </c>
      <c r="BH267" s="5">
        <f t="shared" si="385"/>
        <v>1.8575378993964029E-9</v>
      </c>
      <c r="BI267" s="5">
        <f t="shared" si="386"/>
        <v>3.5201086208721482E-10</v>
      </c>
      <c r="BJ267" s="8">
        <f t="shared" si="387"/>
        <v>0.53444587749655692</v>
      </c>
      <c r="BK267" s="8">
        <f t="shared" si="388"/>
        <v>0.37927707964762658</v>
      </c>
      <c r="BL267" s="8">
        <f t="shared" si="389"/>
        <v>8.5701951888732419E-2</v>
      </c>
      <c r="BM267" s="8">
        <f t="shared" si="390"/>
        <v>0.11447766886344367</v>
      </c>
      <c r="BN267" s="8">
        <f t="shared" si="391"/>
        <v>0.88546260789705578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1.24444444444444</v>
      </c>
      <c r="F268">
        <f>VLOOKUP(B268,home!$B$2:$E$405,3,FALSE)</f>
        <v>1.54</v>
      </c>
      <c r="G268">
        <f>VLOOKUP(C268,away!$B$2:$E$405,4,FALSE)</f>
        <v>1.07</v>
      </c>
      <c r="H268">
        <f>VLOOKUP(A268,away!$A$2:$E$405,3,FALSE)</f>
        <v>1.1244444444444399</v>
      </c>
      <c r="I268">
        <f>VLOOKUP(C268,away!$B$2:$E$405,3,FALSE)</f>
        <v>0.87</v>
      </c>
      <c r="J268">
        <f>VLOOKUP(B268,home!$B$2:$E$405,4,FALSE)</f>
        <v>0.44</v>
      </c>
      <c r="K268" s="3">
        <f t="shared" si="336"/>
        <v>2.0505955555555486</v>
      </c>
      <c r="L268" s="3">
        <f t="shared" si="337"/>
        <v>0.43043733333333162</v>
      </c>
      <c r="M268" s="5">
        <f t="shared" si="338"/>
        <v>8.3656772800712723E-2</v>
      </c>
      <c r="N268" s="5">
        <f t="shared" si="339"/>
        <v>0.17154620649726182</v>
      </c>
      <c r="O268" s="5">
        <f t="shared" si="340"/>
        <v>3.6008998199611182E-2</v>
      </c>
      <c r="P268" s="5">
        <f t="shared" si="341"/>
        <v>7.3839891668130445E-2</v>
      </c>
      <c r="Q268" s="5">
        <f t="shared" si="342"/>
        <v>0.17588594430784979</v>
      </c>
      <c r="R268" s="5">
        <f t="shared" si="343"/>
        <v>7.7498085805226859E-3</v>
      </c>
      <c r="S268" s="5">
        <f t="shared" si="344"/>
        <v>1.6293748309386093E-2</v>
      </c>
      <c r="T268" s="5">
        <f t="shared" si="345"/>
        <v>7.5707876838685753E-2</v>
      </c>
      <c r="U268" s="5">
        <f t="shared" si="346"/>
        <v>1.5891723031626077E-2</v>
      </c>
      <c r="V268" s="5">
        <f t="shared" si="347"/>
        <v>1.5979693238797521E-3</v>
      </c>
      <c r="W268" s="5">
        <f t="shared" si="348"/>
        <v>0.12022364522745585</v>
      </c>
      <c r="X268" s="5">
        <f t="shared" si="349"/>
        <v>5.1748745255318619E-2</v>
      </c>
      <c r="Y268" s="5">
        <f t="shared" si="350"/>
        <v>1.113729595552262E-2</v>
      </c>
      <c r="Z268" s="5">
        <f t="shared" si="351"/>
        <v>1.1119356464146524E-3</v>
      </c>
      <c r="AA268" s="5">
        <f t="shared" si="352"/>
        <v>2.2801302946016725E-3</v>
      </c>
      <c r="AB268" s="5">
        <f t="shared" si="353"/>
        <v>2.337812524098877E-3</v>
      </c>
      <c r="AC268" s="5">
        <f t="shared" si="354"/>
        <v>8.8153264384643458E-5</v>
      </c>
      <c r="AD268" s="5">
        <f t="shared" si="355"/>
        <v>6.1632518144026982E-2</v>
      </c>
      <c r="AE268" s="5">
        <f t="shared" si="356"/>
        <v>2.6528936756533155E-2</v>
      </c>
      <c r="AF268" s="5">
        <f t="shared" si="357"/>
        <v>5.7095223968253667E-3</v>
      </c>
      <c r="AG268" s="5">
        <f t="shared" si="358"/>
        <v>8.1919719836548097E-4</v>
      </c>
      <c r="AH268" s="5">
        <f t="shared" si="359"/>
        <v>1.196546536202493E-4</v>
      </c>
      <c r="AI268" s="5">
        <f t="shared" si="360"/>
        <v>2.4536330091522185E-4</v>
      </c>
      <c r="AJ268" s="5">
        <f t="shared" si="361"/>
        <v>2.5157044717659638E-4</v>
      </c>
      <c r="AK268" s="5">
        <f t="shared" si="362"/>
        <v>1.7195641362981683E-4</v>
      </c>
      <c r="AL268" s="5">
        <f t="shared" si="363"/>
        <v>3.1123493170650643E-6</v>
      </c>
      <c r="AM268" s="5">
        <f t="shared" si="364"/>
        <v>2.5276673556767697E-2</v>
      </c>
      <c r="AN268" s="5">
        <f t="shared" si="365"/>
        <v>1.0880023961312227E-2</v>
      </c>
      <c r="AO268" s="5">
        <f t="shared" si="366"/>
        <v>2.3415842502549928E-3</v>
      </c>
      <c r="AP268" s="5">
        <f t="shared" si="367"/>
        <v>3.3596842681836257E-4</v>
      </c>
      <c r="AQ268" s="5">
        <f t="shared" si="368"/>
        <v>3.6153338430972636E-5</v>
      </c>
      <c r="AR268" s="5">
        <f t="shared" si="369"/>
        <v>1.030076600504472E-5</v>
      </c>
      <c r="AS268" s="5">
        <f t="shared" si="370"/>
        <v>2.1122704988762387E-5</v>
      </c>
      <c r="AT268" s="5">
        <f t="shared" si="371"/>
        <v>2.1657062485633586E-5</v>
      </c>
      <c r="AU268" s="5">
        <f t="shared" si="372"/>
        <v>1.4803292026476347E-5</v>
      </c>
      <c r="AV268" s="5">
        <f t="shared" si="373"/>
        <v>7.5888912092708202E-6</v>
      </c>
      <c r="AW268" s="5">
        <f t="shared" si="374"/>
        <v>7.63090026836104E-8</v>
      </c>
      <c r="AX268" s="5">
        <f t="shared" si="375"/>
        <v>8.6387057424560446E-3</v>
      </c>
      <c r="AY268" s="5">
        <f t="shared" si="376"/>
        <v>3.718421463234119E-3</v>
      </c>
      <c r="AZ268" s="5">
        <f t="shared" si="377"/>
        <v>8.0027370942195944E-4</v>
      </c>
      <c r="BA268" s="5">
        <f t="shared" si="378"/>
        <v>1.1482256047345392E-4</v>
      </c>
      <c r="BB268" s="5">
        <f t="shared" si="379"/>
        <v>1.2355979184174676E-5</v>
      </c>
      <c r="BC268" s="5">
        <f t="shared" si="380"/>
        <v>1.0636949461516606E-6</v>
      </c>
      <c r="BD268" s="5">
        <f t="shared" si="381"/>
        <v>7.3897237508368049E-7</v>
      </c>
      <c r="BE268" s="5">
        <f t="shared" si="382"/>
        <v>1.5153334680249231E-6</v>
      </c>
      <c r="BF268" s="5">
        <f t="shared" si="383"/>
        <v>1.5536680373582422E-6</v>
      </c>
      <c r="BG268" s="5">
        <f t="shared" si="384"/>
        <v>1.0619815907385078E-6</v>
      </c>
      <c r="BH268" s="5">
        <f t="shared" si="385"/>
        <v>5.4442368251254881E-7</v>
      </c>
      <c r="BI268" s="5">
        <f t="shared" si="386"/>
        <v>2.232785567398836E-7</v>
      </c>
      <c r="BJ268" s="8">
        <f t="shared" si="387"/>
        <v>0.75309593526114527</v>
      </c>
      <c r="BK268" s="8">
        <f t="shared" si="388"/>
        <v>0.17919806917904485</v>
      </c>
      <c r="BL268" s="8">
        <f t="shared" si="389"/>
        <v>6.5138127820228028E-2</v>
      </c>
      <c r="BM268" s="8">
        <f t="shared" si="390"/>
        <v>0.44613810069851317</v>
      </c>
      <c r="BN268" s="8">
        <f t="shared" si="391"/>
        <v>0.54868762205408861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1.24242424242424</v>
      </c>
      <c r="F269">
        <f>VLOOKUP(B269,home!$B$2:$E$405,3,FALSE)</f>
        <v>2.36</v>
      </c>
      <c r="G269">
        <f>VLOOKUP(C269,away!$B$2:$E$405,4,FALSE)</f>
        <v>0.56999999999999995</v>
      </c>
      <c r="H269">
        <f>VLOOKUP(A269,away!$A$2:$E$405,3,FALSE)</f>
        <v>1.1565656565656599</v>
      </c>
      <c r="I269">
        <f>VLOOKUP(C269,away!$B$2:$E$405,3,FALSE)</f>
        <v>1.18</v>
      </c>
      <c r="J269">
        <f>VLOOKUP(B269,home!$B$2:$E$405,4,FALSE)</f>
        <v>0.11</v>
      </c>
      <c r="K269" s="3">
        <f t="shared" si="336"/>
        <v>1.6713090909090875</v>
      </c>
      <c r="L269" s="3">
        <f t="shared" si="337"/>
        <v>0.15012222222222266</v>
      </c>
      <c r="M269" s="5">
        <f t="shared" si="338"/>
        <v>0.16179400723742024</v>
      </c>
      <c r="N269" s="5">
        <f t="shared" si="339"/>
        <v>0.27040779515051111</v>
      </c>
      <c r="O269" s="5">
        <f t="shared" si="340"/>
        <v>2.4288875908719899E-2</v>
      </c>
      <c r="P269" s="5">
        <f t="shared" si="341"/>
        <v>4.0594219114206284E-2</v>
      </c>
      <c r="Q269" s="5">
        <f t="shared" si="342"/>
        <v>0.22596750314386582</v>
      </c>
      <c r="R269" s="5">
        <f t="shared" si="343"/>
        <v>1.8231500133484193E-3</v>
      </c>
      <c r="S269" s="5">
        <f t="shared" si="344"/>
        <v>2.5462788357081103E-3</v>
      </c>
      <c r="T269" s="5">
        <f t="shared" si="345"/>
        <v>3.3922743721964223E-2</v>
      </c>
      <c r="U269" s="5">
        <f t="shared" si="346"/>
        <v>3.047047191400237E-3</v>
      </c>
      <c r="V269" s="5">
        <f t="shared" si="347"/>
        <v>7.0984775124802949E-5</v>
      </c>
      <c r="W269" s="5">
        <f t="shared" si="348"/>
        <v>0.12588718075145694</v>
      </c>
      <c r="X269" s="5">
        <f t="shared" si="349"/>
        <v>1.8898463323699325E-2</v>
      </c>
      <c r="Y269" s="5">
        <f t="shared" si="350"/>
        <v>1.4185396553694572E-3</v>
      </c>
      <c r="Z269" s="5">
        <f t="shared" si="351"/>
        <v>9.1231777149446556E-5</v>
      </c>
      <c r="AA269" s="5">
        <f t="shared" si="352"/>
        <v>1.5247649852966196E-4</v>
      </c>
      <c r="AB269" s="5">
        <f t="shared" si="353"/>
        <v>1.2741767907130513E-4</v>
      </c>
      <c r="AC269" s="5">
        <f t="shared" si="354"/>
        <v>1.1131328210137386E-6</v>
      </c>
      <c r="AD269" s="5">
        <f t="shared" si="355"/>
        <v>5.2599097404706356E-2</v>
      </c>
      <c r="AE269" s="5">
        <f t="shared" si="356"/>
        <v>7.8962933892776626E-3</v>
      </c>
      <c r="AF269" s="5">
        <f t="shared" si="357"/>
        <v>5.9270455545850438E-4</v>
      </c>
      <c r="AG269" s="5">
        <f t="shared" si="358"/>
        <v>2.9659374995555101E-5</v>
      </c>
      <c r="AH269" s="5">
        <f t="shared" si="359"/>
        <v>3.4239792807393759E-6</v>
      </c>
      <c r="AI269" s="5">
        <f t="shared" si="360"/>
        <v>5.7225276989840771E-6</v>
      </c>
      <c r="AJ269" s="5">
        <f t="shared" si="361"/>
        <v>4.7820562831455773E-6</v>
      </c>
      <c r="AK269" s="5">
        <f t="shared" si="362"/>
        <v>2.6640980464200415E-6</v>
      </c>
      <c r="AL269" s="5">
        <f t="shared" si="363"/>
        <v>1.1171429254023792E-8</v>
      </c>
      <c r="AM269" s="5">
        <f t="shared" si="364"/>
        <v>1.7581869933219668E-2</v>
      </c>
      <c r="AN269" s="5">
        <f t="shared" si="365"/>
        <v>2.6394293851970175E-3</v>
      </c>
      <c r="AO269" s="5">
        <f t="shared" si="366"/>
        <v>1.9811850235220557E-4</v>
      </c>
      <c r="AP269" s="5">
        <f t="shared" si="367"/>
        <v>9.9139966121505849E-6</v>
      </c>
      <c r="AQ269" s="5">
        <f t="shared" si="368"/>
        <v>3.7207780062990801E-7</v>
      </c>
      <c r="AR269" s="5">
        <f t="shared" si="369"/>
        <v>1.0280307569348864E-7</v>
      </c>
      <c r="AS269" s="5">
        <f t="shared" si="370"/>
        <v>1.7181571497994258E-7</v>
      </c>
      <c r="AT269" s="5">
        <f t="shared" si="371"/>
        <v>1.4357858320351143E-7</v>
      </c>
      <c r="AU269" s="5">
        <f t="shared" si="372"/>
        <v>7.9988063789291828E-8</v>
      </c>
      <c r="AV269" s="5">
        <f t="shared" si="373"/>
        <v>3.3421194543814847E-8</v>
      </c>
      <c r="AW269" s="5">
        <f t="shared" si="374"/>
        <v>7.7858852524196542E-11</v>
      </c>
      <c r="AX269" s="5">
        <f t="shared" si="375"/>
        <v>4.8974565090951928E-3</v>
      </c>
      <c r="AY269" s="5">
        <f t="shared" si="376"/>
        <v>7.3521705438205922E-4</v>
      </c>
      <c r="AZ269" s="5">
        <f t="shared" si="377"/>
        <v>5.518620900975572E-5</v>
      </c>
      <c r="BA269" s="5">
        <f t="shared" si="378"/>
        <v>2.7615587775215256E-6</v>
      </c>
      <c r="BB269" s="5">
        <f t="shared" si="379"/>
        <v>1.0364283511970395E-7</v>
      </c>
      <c r="BC269" s="5">
        <f t="shared" si="380"/>
        <v>3.1118185451162786E-9</v>
      </c>
      <c r="BD269" s="5">
        <f t="shared" si="381"/>
        <v>2.5721710290643111E-9</v>
      </c>
      <c r="BE269" s="5">
        <f t="shared" si="382"/>
        <v>4.2988928242481651E-9</v>
      </c>
      <c r="BF269" s="5">
        <f t="shared" si="383"/>
        <v>3.5923893290049021E-9</v>
      </c>
      <c r="BG269" s="5">
        <f t="shared" si="384"/>
        <v>2.0013309812168968E-9</v>
      </c>
      <c r="BH269" s="5">
        <f t="shared" si="385"/>
        <v>8.3621066570645072E-10</v>
      </c>
      <c r="BI269" s="5">
        <f t="shared" si="386"/>
        <v>2.7951329750206625E-10</v>
      </c>
      <c r="BJ269" s="8">
        <f t="shared" si="387"/>
        <v>0.76374041245240476</v>
      </c>
      <c r="BK269" s="8">
        <f t="shared" si="388"/>
        <v>0.20574183132109172</v>
      </c>
      <c r="BL269" s="8">
        <f t="shared" si="389"/>
        <v>2.9456105139519153E-2</v>
      </c>
      <c r="BM269" s="8">
        <f t="shared" si="390"/>
        <v>0.27341881314557009</v>
      </c>
      <c r="BN269" s="8">
        <f t="shared" si="391"/>
        <v>0.72487555056807185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1.33793103448276</v>
      </c>
      <c r="F270">
        <f>VLOOKUP(B270,home!$B$2:$E$405,3,FALSE)</f>
        <v>1.07</v>
      </c>
      <c r="G270">
        <f>VLOOKUP(C270,away!$B$2:$E$405,4,FALSE)</f>
        <v>0.85</v>
      </c>
      <c r="H270">
        <f>VLOOKUP(A270,away!$A$2:$E$405,3,FALSE)</f>
        <v>1.1275862068965501</v>
      </c>
      <c r="I270">
        <f>VLOOKUP(C270,away!$B$2:$E$405,3,FALSE)</f>
        <v>0.53</v>
      </c>
      <c r="J270">
        <f>VLOOKUP(B270,home!$B$2:$E$405,4,FALSE)</f>
        <v>0.95</v>
      </c>
      <c r="K270" s="3">
        <f t="shared" si="336"/>
        <v>1.2168482758620702</v>
      </c>
      <c r="L270" s="3">
        <f t="shared" si="337"/>
        <v>0.56773965517241298</v>
      </c>
      <c r="M270" s="5">
        <f t="shared" si="338"/>
        <v>0.16786621920952627</v>
      </c>
      <c r="N270" s="5">
        <f t="shared" si="339"/>
        <v>0.20426771942059638</v>
      </c>
      <c r="O270" s="5">
        <f t="shared" si="340"/>
        <v>9.5304309409113136E-2</v>
      </c>
      <c r="P270" s="5">
        <f t="shared" si="341"/>
        <v>0.1159708845867046</v>
      </c>
      <c r="Q270" s="5">
        <f t="shared" si="342"/>
        <v>0.12428141109561497</v>
      </c>
      <c r="R270" s="5">
        <f t="shared" si="343"/>
        <v>2.7054017880187423E-2</v>
      </c>
      <c r="S270" s="5">
        <f t="shared" si="344"/>
        <v>2.0029708977712425E-2</v>
      </c>
      <c r="T270" s="5">
        <f t="shared" si="345"/>
        <v>7.055948547976533E-2</v>
      </c>
      <c r="U270" s="5">
        <f t="shared" si="346"/>
        <v>3.2920635012647685E-2</v>
      </c>
      <c r="V270" s="5">
        <f t="shared" si="347"/>
        <v>1.5375094386323534E-3</v>
      </c>
      <c r="W270" s="5">
        <f t="shared" si="348"/>
        <v>5.0410540271134736E-2</v>
      </c>
      <c r="X270" s="5">
        <f t="shared" si="349"/>
        <v>2.8620062750589072E-2</v>
      </c>
      <c r="Y270" s="5">
        <f t="shared" si="350"/>
        <v>8.1243722785161298E-3</v>
      </c>
      <c r="Z270" s="5">
        <f t="shared" si="351"/>
        <v>5.1198795941086355E-3</v>
      </c>
      <c r="AA270" s="5">
        <f t="shared" si="352"/>
        <v>6.230116656712489E-3</v>
      </c>
      <c r="AB270" s="5">
        <f t="shared" si="353"/>
        <v>3.79055335607008E-3</v>
      </c>
      <c r="AC270" s="5">
        <f t="shared" si="354"/>
        <v>6.6387064986271992E-5</v>
      </c>
      <c r="AD270" s="5">
        <f t="shared" si="355"/>
        <v>1.5335494753551443E-2</v>
      </c>
      <c r="AE270" s="5">
        <f t="shared" si="356"/>
        <v>8.7065685032796433E-3</v>
      </c>
      <c r="AF270" s="5">
        <f t="shared" si="357"/>
        <v>2.4715320998934883E-3</v>
      </c>
      <c r="AG270" s="5">
        <f t="shared" si="358"/>
        <v>4.6772892738035978E-4</v>
      </c>
      <c r="AH270" s="5">
        <f t="shared" si="359"/>
        <v>7.2668966882087746E-4</v>
      </c>
      <c r="AI270" s="5">
        <f t="shared" si="360"/>
        <v>8.8427107059146361E-4</v>
      </c>
      <c r="AJ270" s="5">
        <f t="shared" si="361"/>
        <v>5.3801186382196494E-4</v>
      </c>
      <c r="AK270" s="5">
        <f t="shared" si="362"/>
        <v>2.1822626962836558E-4</v>
      </c>
      <c r="AL270" s="5">
        <f t="shared" si="363"/>
        <v>1.8345481748089766E-6</v>
      </c>
      <c r="AM270" s="5">
        <f t="shared" si="364"/>
        <v>3.7321940700701748E-3</v>
      </c>
      <c r="AN270" s="5">
        <f t="shared" si="365"/>
        <v>2.1189145743781656E-3</v>
      </c>
      <c r="AO270" s="5">
        <f t="shared" si="366"/>
        <v>6.0149591489862991E-4</v>
      </c>
      <c r="AP270" s="5">
        <f t="shared" si="367"/>
        <v>1.1383102777072111E-4</v>
      </c>
      <c r="AQ270" s="5">
        <f t="shared" si="368"/>
        <v>1.6156597113617637E-5</v>
      </c>
      <c r="AR270" s="5">
        <f t="shared" si="369"/>
        <v>8.2514108398744004E-5</v>
      </c>
      <c r="AS270" s="5">
        <f t="shared" si="370"/>
        <v>1.0040715053930761E-4</v>
      </c>
      <c r="AT270" s="5">
        <f t="shared" si="371"/>
        <v>6.1090134008989926E-5</v>
      </c>
      <c r="AU270" s="5">
        <f t="shared" si="372"/>
        <v>2.4779141413674066E-5</v>
      </c>
      <c r="AV270" s="5">
        <f t="shared" si="373"/>
        <v>7.5381138766429283E-6</v>
      </c>
      <c r="AW270" s="5">
        <f t="shared" si="374"/>
        <v>3.5205642996774895E-8</v>
      </c>
      <c r="AX270" s="5">
        <f t="shared" si="375"/>
        <v>7.5691898655792398E-4</v>
      </c>
      <c r="AY270" s="5">
        <f t="shared" si="376"/>
        <v>4.2973292442184804E-4</v>
      </c>
      <c r="AZ270" s="5">
        <f t="shared" si="377"/>
        <v>1.219882111637463E-4</v>
      </c>
      <c r="BA270" s="5">
        <f t="shared" si="378"/>
        <v>2.3085848313734949E-5</v>
      </c>
      <c r="BB270" s="5">
        <f t="shared" si="379"/>
        <v>3.2766878902506271E-6</v>
      </c>
      <c r="BC270" s="5">
        <f t="shared" si="380"/>
        <v>3.7206113058370256E-7</v>
      </c>
      <c r="BD270" s="5">
        <f t="shared" si="381"/>
        <v>7.8077552415270033E-6</v>
      </c>
      <c r="BE270" s="5">
        <f t="shared" si="382"/>
        <v>9.5008535040051769E-6</v>
      </c>
      <c r="BF270" s="5">
        <f t="shared" si="383"/>
        <v>5.7805486027834054E-6</v>
      </c>
      <c r="BG270" s="5">
        <f t="shared" si="384"/>
        <v>2.3446835336112948E-6</v>
      </c>
      <c r="BH270" s="5">
        <f t="shared" si="385"/>
        <v>7.132810288292728E-7</v>
      </c>
      <c r="BI270" s="5">
        <f t="shared" si="386"/>
        <v>1.7359095802720465E-7</v>
      </c>
      <c r="BJ270" s="8">
        <f t="shared" si="387"/>
        <v>0.52116288248403109</v>
      </c>
      <c r="BK270" s="8">
        <f t="shared" si="388"/>
        <v>0.30590227675015857</v>
      </c>
      <c r="BL270" s="8">
        <f t="shared" si="389"/>
        <v>0.16796948054869962</v>
      </c>
      <c r="BM270" s="8">
        <f t="shared" si="390"/>
        <v>0.26498026005647635</v>
      </c>
      <c r="BN270" s="8">
        <f t="shared" si="391"/>
        <v>0.73474456160174284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1.33793103448276</v>
      </c>
      <c r="F271">
        <f>VLOOKUP(B271,home!$B$2:$E$405,3,FALSE)</f>
        <v>1.17</v>
      </c>
      <c r="G271">
        <f>VLOOKUP(C271,away!$B$2:$E$405,4,FALSE)</f>
        <v>0.64</v>
      </c>
      <c r="H271">
        <f>VLOOKUP(A271,away!$A$2:$E$405,3,FALSE)</f>
        <v>1.1275862068965501</v>
      </c>
      <c r="I271">
        <f>VLOOKUP(C271,away!$B$2:$E$405,3,FALSE)</f>
        <v>1.07</v>
      </c>
      <c r="J271">
        <f>VLOOKUP(B271,home!$B$2:$E$405,4,FALSE)</f>
        <v>1.01</v>
      </c>
      <c r="K271" s="3">
        <f t="shared" si="336"/>
        <v>1.0018427586206906</v>
      </c>
      <c r="L271" s="3">
        <f t="shared" si="337"/>
        <v>1.2185824137931016</v>
      </c>
      <c r="M271" s="5">
        <f t="shared" si="338"/>
        <v>0.10856294104332812</v>
      </c>
      <c r="N271" s="5">
        <f t="shared" si="339"/>
        <v>0.10876299633882323</v>
      </c>
      <c r="O271" s="5">
        <f t="shared" si="340"/>
        <v>0.13229289074505696</v>
      </c>
      <c r="P271" s="5">
        <f t="shared" si="341"/>
        <v>0.13253667460993349</v>
      </c>
      <c r="Q271" s="5">
        <f t="shared" si="342"/>
        <v>5.4481710143969367E-2</v>
      </c>
      <c r="R271" s="5">
        <f t="shared" si="343"/>
        <v>8.0604895065889304E-2</v>
      </c>
      <c r="S271" s="5">
        <f t="shared" si="344"/>
        <v>4.0451119755609583E-2</v>
      </c>
      <c r="T271" s="5">
        <f t="shared" si="345"/>
        <v>6.6390453854814305E-2</v>
      </c>
      <c r="U271" s="5">
        <f t="shared" si="346"/>
        <v>8.0753430431141832E-2</v>
      </c>
      <c r="V271" s="5">
        <f t="shared" si="347"/>
        <v>5.48709536619762E-3</v>
      </c>
      <c r="W271" s="5">
        <f t="shared" si="348"/>
        <v>1.8194035595002381E-2</v>
      </c>
      <c r="X271" s="5">
        <f t="shared" si="349"/>
        <v>2.2170931811995611E-2</v>
      </c>
      <c r="Y271" s="5">
        <f t="shared" si="350"/>
        <v>1.350855380175194E-2</v>
      </c>
      <c r="Z271" s="5">
        <f t="shared" si="351"/>
        <v>3.2741235864310353E-2</v>
      </c>
      <c r="AA271" s="5">
        <f t="shared" si="352"/>
        <v>3.2801570058951374E-2</v>
      </c>
      <c r="AB271" s="5">
        <f t="shared" si="353"/>
        <v>1.6431007717474848E-2</v>
      </c>
      <c r="AC271" s="5">
        <f t="shared" si="354"/>
        <v>4.1867496755474402E-4</v>
      </c>
      <c r="AD271" s="5">
        <f t="shared" si="355"/>
        <v>4.5568907027350551E-3</v>
      </c>
      <c r="AE271" s="5">
        <f t="shared" si="356"/>
        <v>5.5529468719302272E-3</v>
      </c>
      <c r="AF271" s="5">
        <f t="shared" si="357"/>
        <v>3.3833617014307951E-3</v>
      </c>
      <c r="AG271" s="5">
        <f t="shared" si="358"/>
        <v>1.3743016896215579E-3</v>
      </c>
      <c r="AH271" s="5">
        <f t="shared" si="359"/>
        <v>9.9744735575251452E-3</v>
      </c>
      <c r="AI271" s="5">
        <f t="shared" si="360"/>
        <v>9.992854104660125E-3</v>
      </c>
      <c r="AJ271" s="5">
        <f t="shared" si="361"/>
        <v>5.0056342613533956E-3</v>
      </c>
      <c r="AK271" s="5">
        <f t="shared" si="362"/>
        <v>1.6716194790135099E-3</v>
      </c>
      <c r="AL271" s="5">
        <f t="shared" si="363"/>
        <v>2.0445204379634925E-5</v>
      </c>
      <c r="AM271" s="5">
        <f t="shared" si="364"/>
        <v>9.1305759047221322E-4</v>
      </c>
      <c r="AN271" s="5">
        <f t="shared" si="365"/>
        <v>1.112635922529743E-3</v>
      </c>
      <c r="AO271" s="5">
        <f t="shared" si="366"/>
        <v>6.7791928407460436E-4</v>
      </c>
      <c r="AP271" s="5">
        <f t="shared" si="367"/>
        <v>2.7536683918150757E-4</v>
      </c>
      <c r="AQ271" s="5">
        <f t="shared" si="368"/>
        <v>8.3889296892094604E-5</v>
      </c>
      <c r="AR271" s="5">
        <f t="shared" si="369"/>
        <v>2.4309436128088879E-3</v>
      </c>
      <c r="AS271" s="5">
        <f t="shared" si="370"/>
        <v>2.4354232551078046E-3</v>
      </c>
      <c r="AT271" s="5">
        <f t="shared" si="371"/>
        <v>1.2199555761530922E-3</v>
      </c>
      <c r="AU271" s="5">
        <f t="shared" si="372"/>
        <v>4.0740121993596939E-4</v>
      </c>
      <c r="AV271" s="5">
        <f t="shared" si="373"/>
        <v>1.0203799051152156E-4</v>
      </c>
      <c r="AW271" s="5">
        <f t="shared" si="374"/>
        <v>6.9333548051473149E-7</v>
      </c>
      <c r="AX271" s="5">
        <f t="shared" si="375"/>
        <v>1.524566892030404E-4</v>
      </c>
      <c r="AY271" s="5">
        <f t="shared" si="376"/>
        <v>1.8578104032794567E-4</v>
      </c>
      <c r="AZ271" s="5">
        <f t="shared" si="377"/>
        <v>1.1319475427991082E-4</v>
      </c>
      <c r="BA271" s="5">
        <f t="shared" si="378"/>
        <v>4.5979045633043583E-5</v>
      </c>
      <c r="BB271" s="5">
        <f t="shared" si="379"/>
        <v>1.4007314102854356E-5</v>
      </c>
      <c r="BC271" s="5">
        <f t="shared" si="380"/>
        <v>3.4138133260428782E-6</v>
      </c>
      <c r="BD271" s="5">
        <f t="shared" si="381"/>
        <v>4.9371752258192984E-4</v>
      </c>
      <c r="BE271" s="5">
        <f t="shared" si="382"/>
        <v>4.9462732480285375E-4</v>
      </c>
      <c r="BF271" s="5">
        <f t="shared" si="383"/>
        <v>2.4776940178483165E-4</v>
      </c>
      <c r="BG271" s="5">
        <f t="shared" si="384"/>
        <v>8.2741993661971348E-5</v>
      </c>
      <c r="BH271" s="5">
        <f t="shared" si="385"/>
        <v>2.0723616796021265E-5</v>
      </c>
      <c r="BI271" s="5">
        <f t="shared" si="386"/>
        <v>4.1523610839048055E-6</v>
      </c>
      <c r="BJ271" s="8">
        <f t="shared" si="387"/>
        <v>0.30195388410209739</v>
      </c>
      <c r="BK271" s="8">
        <f t="shared" si="388"/>
        <v>0.28766273198733122</v>
      </c>
      <c r="BL271" s="8">
        <f t="shared" si="389"/>
        <v>0.37746786929629528</v>
      </c>
      <c r="BM271" s="8">
        <f t="shared" si="390"/>
        <v>0.38239852559818638</v>
      </c>
      <c r="BN271" s="8">
        <f t="shared" si="391"/>
        <v>0.61724210794700052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1.33793103448276</v>
      </c>
      <c r="F272">
        <f>VLOOKUP(B272,home!$B$2:$E$405,3,FALSE)</f>
        <v>0.8</v>
      </c>
      <c r="G272">
        <f>VLOOKUP(C272,away!$B$2:$E$405,4,FALSE)</f>
        <v>1.6</v>
      </c>
      <c r="H272">
        <f>VLOOKUP(A272,away!$A$2:$E$405,3,FALSE)</f>
        <v>1.1275862068965501</v>
      </c>
      <c r="I272">
        <f>VLOOKUP(C272,away!$B$2:$E$405,3,FALSE)</f>
        <v>0.75</v>
      </c>
      <c r="J272">
        <f>VLOOKUP(B272,home!$B$2:$E$405,4,FALSE)</f>
        <v>1.39</v>
      </c>
      <c r="K272" s="3">
        <f t="shared" si="336"/>
        <v>1.7125517241379329</v>
      </c>
      <c r="L272" s="3">
        <f t="shared" si="337"/>
        <v>1.1755086206896534</v>
      </c>
      <c r="M272" s="5">
        <f t="shared" si="338"/>
        <v>5.5684115913506999E-2</v>
      </c>
      <c r="N272" s="5">
        <f t="shared" si="339"/>
        <v>9.536192871477292E-2</v>
      </c>
      <c r="O272" s="5">
        <f t="shared" si="340"/>
        <v>6.5457158291809397E-2</v>
      </c>
      <c r="P272" s="5">
        <f t="shared" si="341"/>
        <v>0.11209876928980778</v>
      </c>
      <c r="Q272" s="5">
        <f t="shared" si="342"/>
        <v>8.1656117718801519E-2</v>
      </c>
      <c r="R272" s="5">
        <f t="shared" si="343"/>
        <v>3.8472726928934595E-2</v>
      </c>
      <c r="S272" s="5">
        <f t="shared" si="344"/>
        <v>5.6417049414092681E-2</v>
      </c>
      <c r="T272" s="5">
        <f t="shared" si="345"/>
        <v>9.5987470310500367E-2</v>
      </c>
      <c r="U272" s="5">
        <f t="shared" si="346"/>
        <v>6.5886534834434823E-2</v>
      </c>
      <c r="V272" s="5">
        <f t="shared" si="347"/>
        <v>1.2619361319613491E-2</v>
      </c>
      <c r="W272" s="5">
        <f t="shared" si="348"/>
        <v>4.661344172858118E-2</v>
      </c>
      <c r="X272" s="5">
        <f t="shared" si="349"/>
        <v>5.4794502591962009E-2</v>
      </c>
      <c r="Y272" s="5">
        <f t="shared" si="350"/>
        <v>3.2205705081626457E-2</v>
      </c>
      <c r="Z272" s="5">
        <f t="shared" si="351"/>
        <v>1.5075007388800531E-2</v>
      </c>
      <c r="AA272" s="5">
        <f t="shared" si="352"/>
        <v>2.5816729895082428E-2</v>
      </c>
      <c r="AB272" s="5">
        <f t="shared" si="353"/>
        <v>2.2106242646713369E-2</v>
      </c>
      <c r="AC272" s="5">
        <f t="shared" si="354"/>
        <v>1.587767501047077E-3</v>
      </c>
      <c r="AD272" s="5">
        <f t="shared" si="355"/>
        <v>1.995698250007118E-2</v>
      </c>
      <c r="AE272" s="5">
        <f t="shared" si="356"/>
        <v>2.3459604971786226E-2</v>
      </c>
      <c r="AF272" s="5">
        <f t="shared" si="357"/>
        <v>1.3788483941154284E-2</v>
      </c>
      <c r="AG272" s="5">
        <f t="shared" si="358"/>
        <v>5.4028272463559025E-3</v>
      </c>
      <c r="AH272" s="5">
        <f t="shared" si="359"/>
        <v>4.4302002856238133E-3</v>
      </c>
      <c r="AI272" s="5">
        <f t="shared" si="360"/>
        <v>7.5869471374214242E-3</v>
      </c>
      <c r="AJ272" s="5">
        <f t="shared" si="361"/>
        <v>6.4965197005672094E-3</v>
      </c>
      <c r="AK272" s="5">
        <f t="shared" si="362"/>
        <v>3.7085420047008066E-3</v>
      </c>
      <c r="AL272" s="5">
        <f t="shared" si="363"/>
        <v>1.2785461696990499E-4</v>
      </c>
      <c r="AM272" s="5">
        <f t="shared" si="364"/>
        <v>6.8354729578174898E-3</v>
      </c>
      <c r="AN272" s="5">
        <f t="shared" si="365"/>
        <v>8.0351573884054651E-3</v>
      </c>
      <c r="AO272" s="5">
        <f t="shared" si="366"/>
        <v>4.7226983893343937E-3</v>
      </c>
      <c r="AP272" s="5">
        <f t="shared" si="367"/>
        <v>1.8505242231932402E-3</v>
      </c>
      <c r="AQ272" s="5">
        <f t="shared" si="368"/>
        <v>5.4382679428966981E-4</v>
      </c>
      <c r="AR272" s="5">
        <f t="shared" si="369"/>
        <v>1.0415477254265104E-3</v>
      </c>
      <c r="AS272" s="5">
        <f t="shared" si="370"/>
        <v>1.7837043529511129E-3</v>
      </c>
      <c r="AT272" s="5">
        <f t="shared" si="371"/>
        <v>1.5273429824993825E-3</v>
      </c>
      <c r="AU272" s="5">
        <f t="shared" si="372"/>
        <v>8.7188461934309663E-4</v>
      </c>
      <c r="AV272" s="5">
        <f t="shared" si="373"/>
        <v>3.7328687702634111E-4</v>
      </c>
      <c r="AW272" s="5">
        <f t="shared" si="374"/>
        <v>7.1496277485268007E-6</v>
      </c>
      <c r="AX272" s="5">
        <f t="shared" si="375"/>
        <v>1.9510168332014257E-3</v>
      </c>
      <c r="AY272" s="5">
        <f t="shared" si="376"/>
        <v>2.2934371065389037E-3</v>
      </c>
      <c r="AZ272" s="5">
        <f t="shared" si="377"/>
        <v>1.3479775448730085E-3</v>
      </c>
      <c r="BA272" s="5">
        <f t="shared" si="378"/>
        <v>5.2818640816476516E-4</v>
      </c>
      <c r="BB272" s="5">
        <f t="shared" si="379"/>
        <v>1.5522191903219644E-4</v>
      </c>
      <c r="BC272" s="5">
        <f t="shared" si="380"/>
        <v>3.6492940788467619E-5</v>
      </c>
      <c r="BD272" s="5">
        <f t="shared" si="381"/>
        <v>2.0405805501642738E-4</v>
      </c>
      <c r="BE272" s="5">
        <f t="shared" si="382"/>
        <v>3.4945997394261589E-4</v>
      </c>
      <c r="BF272" s="5">
        <f t="shared" si="383"/>
        <v>2.9923414044631203E-4</v>
      </c>
      <c r="BG272" s="5">
        <f t="shared" si="384"/>
        <v>1.7081798104742131E-4</v>
      </c>
      <c r="BH272" s="5">
        <f t="shared" si="385"/>
        <v>7.313365698913049E-5</v>
      </c>
      <c r="BI272" s="5">
        <f t="shared" si="386"/>
        <v>2.5049034073849516E-5</v>
      </c>
      <c r="BJ272" s="8">
        <f t="shared" si="387"/>
        <v>0.49752707731125106</v>
      </c>
      <c r="BK272" s="8">
        <f t="shared" si="388"/>
        <v>0.24082835516157683</v>
      </c>
      <c r="BL272" s="8">
        <f t="shared" si="389"/>
        <v>0.24668112112405008</v>
      </c>
      <c r="BM272" s="8">
        <f t="shared" si="390"/>
        <v>0.54909445664925483</v>
      </c>
      <c r="BN272" s="8">
        <f t="shared" si="391"/>
        <v>0.44873081685763322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1.33793103448276</v>
      </c>
      <c r="F273">
        <f>VLOOKUP(B273,home!$B$2:$E$405,3,FALSE)</f>
        <v>1.1200000000000001</v>
      </c>
      <c r="G273">
        <f>VLOOKUP(C273,away!$B$2:$E$405,4,FALSE)</f>
        <v>0.53</v>
      </c>
      <c r="H273">
        <f>VLOOKUP(A273,away!$A$2:$E$405,3,FALSE)</f>
        <v>1.1275862068965501</v>
      </c>
      <c r="I273">
        <f>VLOOKUP(C273,away!$B$2:$E$405,3,FALSE)</f>
        <v>1.1200000000000001</v>
      </c>
      <c r="J273">
        <f>VLOOKUP(B273,home!$B$2:$E$405,4,FALSE)</f>
        <v>1.08</v>
      </c>
      <c r="K273" s="3">
        <f t="shared" si="336"/>
        <v>0.79419586206896642</v>
      </c>
      <c r="L273" s="3">
        <f t="shared" si="337"/>
        <v>1.3639282758620672</v>
      </c>
      <c r="M273" s="5">
        <f t="shared" si="338"/>
        <v>0.1155416580915424</v>
      </c>
      <c r="N273" s="5">
        <f t="shared" si="339"/>
        <v>9.1762706752890291E-2</v>
      </c>
      <c r="O273" s="5">
        <f t="shared" si="340"/>
        <v>0.15759053451104194</v>
      </c>
      <c r="P273" s="5">
        <f t="shared" si="341"/>
        <v>0.12515775040990615</v>
      </c>
      <c r="Q273" s="5">
        <f t="shared" si="342"/>
        <v>3.6438780997696735E-2</v>
      </c>
      <c r="R273" s="5">
        <f t="shared" si="343"/>
        <v>0.10747109301391353</v>
      </c>
      <c r="S273" s="5">
        <f t="shared" si="344"/>
        <v>3.3893538370501783E-2</v>
      </c>
      <c r="T273" s="5">
        <f t="shared" si="345"/>
        <v>4.9699883740703971E-2</v>
      </c>
      <c r="U273" s="5">
        <f t="shared" si="346"/>
        <v>8.5353097363679117E-2</v>
      </c>
      <c r="V273" s="5">
        <f t="shared" si="347"/>
        <v>4.0793742812492923E-3</v>
      </c>
      <c r="W273" s="5">
        <f t="shared" si="348"/>
        <v>9.6465096957360098E-3</v>
      </c>
      <c r="X273" s="5">
        <f t="shared" si="349"/>
        <v>1.3157147337391933E-2</v>
      </c>
      <c r="Y273" s="5">
        <f t="shared" si="350"/>
        <v>8.9727026415760847E-3</v>
      </c>
      <c r="Z273" s="5">
        <f t="shared" si="351"/>
        <v>4.8860954199826279E-2</v>
      </c>
      <c r="AA273" s="5">
        <f t="shared" si="352"/>
        <v>3.8805167642243316E-2</v>
      </c>
      <c r="AB273" s="5">
        <f t="shared" si="353"/>
        <v>1.5409451784181094E-2</v>
      </c>
      <c r="AC273" s="5">
        <f t="shared" si="354"/>
        <v>2.7618031699261348E-4</v>
      </c>
      <c r="AD273" s="5">
        <f t="shared" si="355"/>
        <v>1.9153045209404254E-3</v>
      </c>
      <c r="AE273" s="5">
        <f t="shared" si="356"/>
        <v>2.6123379929970975E-3</v>
      </c>
      <c r="AF273" s="5">
        <f t="shared" si="357"/>
        <v>1.7815208273787523E-3</v>
      </c>
      <c r="AG273" s="5">
        <f t="shared" si="358"/>
        <v>8.0995554349968786E-4</v>
      </c>
      <c r="AH273" s="5">
        <f t="shared" si="359"/>
        <v>1.6660709254686139E-2</v>
      </c>
      <c r="AI273" s="5">
        <f t="shared" si="360"/>
        <v>1.3231866349205866E-2</v>
      </c>
      <c r="AJ273" s="5">
        <f t="shared" si="361"/>
        <v>5.2543467509944489E-3</v>
      </c>
      <c r="AK273" s="5">
        <f t="shared" si="362"/>
        <v>1.3909934825051032E-3</v>
      </c>
      <c r="AL273" s="5">
        <f t="shared" si="363"/>
        <v>1.1966630132624159E-5</v>
      </c>
      <c r="AM273" s="5">
        <f t="shared" si="364"/>
        <v>3.0422538502657408E-4</v>
      </c>
      <c r="AN273" s="5">
        <f t="shared" si="365"/>
        <v>4.1494160487276884E-4</v>
      </c>
      <c r="AO273" s="5">
        <f t="shared" si="366"/>
        <v>2.8297529385877741E-4</v>
      </c>
      <c r="AP273" s="5">
        <f t="shared" si="367"/>
        <v>1.2865266822145461E-4</v>
      </c>
      <c r="AQ273" s="5">
        <f t="shared" si="368"/>
        <v>4.3868252988085837E-5</v>
      </c>
      <c r="AR273" s="5">
        <f t="shared" si="369"/>
        <v>4.5448024896766427E-3</v>
      </c>
      <c r="AS273" s="5">
        <f t="shared" si="370"/>
        <v>3.609463331221926E-3</v>
      </c>
      <c r="AT273" s="5">
        <f t="shared" si="371"/>
        <v>1.4333104209730604E-3</v>
      </c>
      <c r="AU273" s="5">
        <f t="shared" si="372"/>
        <v>3.79443068465711E-4</v>
      </c>
      <c r="AV273" s="5">
        <f t="shared" si="373"/>
        <v>7.5338028716554772E-5</v>
      </c>
      <c r="AW273" s="5">
        <f t="shared" si="374"/>
        <v>3.6007131110524322E-7</v>
      </c>
      <c r="AX273" s="5">
        <f t="shared" si="375"/>
        <v>4.0269090320740521E-5</v>
      </c>
      <c r="AY273" s="5">
        <f t="shared" si="376"/>
        <v>5.4924150931701488E-5</v>
      </c>
      <c r="AZ273" s="5">
        <f t="shared" si="377"/>
        <v>3.745630124173179E-5</v>
      </c>
      <c r="BA273" s="5">
        <f t="shared" si="378"/>
        <v>1.7029236124268469E-5</v>
      </c>
      <c r="BB273" s="5">
        <f t="shared" si="379"/>
        <v>5.8066641665553873E-6</v>
      </c>
      <c r="BC273" s="5">
        <f t="shared" si="380"/>
        <v>1.5839746890399848E-6</v>
      </c>
      <c r="BD273" s="5">
        <f t="shared" si="381"/>
        <v>1.0331307706463817E-3</v>
      </c>
      <c r="BE273" s="5">
        <f t="shared" si="382"/>
        <v>8.2050818302347882E-4</v>
      </c>
      <c r="BF273" s="5">
        <f t="shared" si="383"/>
        <v>3.2582210187548648E-4</v>
      </c>
      <c r="BG273" s="5">
        <f t="shared" si="384"/>
        <v>8.6255521693374867E-5</v>
      </c>
      <c r="BH273" s="5">
        <f t="shared" si="385"/>
        <v>1.7125944602369566E-5</v>
      </c>
      <c r="BI273" s="5">
        <f t="shared" si="386"/>
        <v>2.7202708674448531E-6</v>
      </c>
      <c r="BJ273" s="8">
        <f t="shared" si="387"/>
        <v>0.21812858267325275</v>
      </c>
      <c r="BK273" s="8">
        <f t="shared" si="388"/>
        <v>0.2790153922512566</v>
      </c>
      <c r="BL273" s="8">
        <f t="shared" si="389"/>
        <v>0.45349518028421293</v>
      </c>
      <c r="BM273" s="8">
        <f t="shared" si="390"/>
        <v>0.36548302155193685</v>
      </c>
      <c r="BN273" s="8">
        <f t="shared" si="391"/>
        <v>0.63396252377699103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1.1828254847645401</v>
      </c>
      <c r="F274">
        <f>VLOOKUP(B274,home!$B$2:$E$405,3,FALSE)</f>
        <v>0.74</v>
      </c>
      <c r="G274">
        <f>VLOOKUP(C274,away!$B$2:$E$405,4,FALSE)</f>
        <v>1.1599999999999999</v>
      </c>
      <c r="H274">
        <f>VLOOKUP(A274,away!$A$2:$E$405,3,FALSE)</f>
        <v>0.86980609418282495</v>
      </c>
      <c r="I274">
        <f>VLOOKUP(C274,away!$B$2:$E$405,3,FALSE)</f>
        <v>0.42</v>
      </c>
      <c r="J274">
        <f>VLOOKUP(B274,home!$B$2:$E$405,4,FALSE)</f>
        <v>1.37</v>
      </c>
      <c r="K274" s="3">
        <f t="shared" si="336"/>
        <v>1.015337396121881</v>
      </c>
      <c r="L274" s="3">
        <f t="shared" si="337"/>
        <v>0.50048642659279752</v>
      </c>
      <c r="M274" s="5">
        <f t="shared" si="338"/>
        <v>0.2196271764418673</v>
      </c>
      <c r="N274" s="5">
        <f t="shared" si="339"/>
        <v>0.22299568544608647</v>
      </c>
      <c r="O274" s="5">
        <f t="shared" si="340"/>
        <v>0.10992042072005602</v>
      </c>
      <c r="P274" s="5">
        <f t="shared" si="341"/>
        <v>0.11160631375452333</v>
      </c>
      <c r="Q274" s="5">
        <f t="shared" si="342"/>
        <v>0.11320792930362174</v>
      </c>
      <c r="R274" s="5">
        <f t="shared" si="343"/>
        <v>2.7506839287878868E-2</v>
      </c>
      <c r="S274" s="5">
        <f t="shared" si="344"/>
        <v>1.4178538229728197E-2</v>
      </c>
      <c r="T274" s="5">
        <f t="shared" si="345"/>
        <v>5.6659031999139693E-2</v>
      </c>
      <c r="U274" s="5">
        <f t="shared" si="346"/>
        <v>2.7928722578097986E-2</v>
      </c>
      <c r="V274" s="5">
        <f t="shared" si="347"/>
        <v>8.0055584897395699E-4</v>
      </c>
      <c r="W274" s="5">
        <f t="shared" si="348"/>
        <v>3.8314748053163095E-2</v>
      </c>
      <c r="X274" s="5">
        <f t="shared" si="349"/>
        <v>1.9176011338930946E-2</v>
      </c>
      <c r="Y274" s="5">
        <f t="shared" si="350"/>
        <v>4.7986666956622579E-3</v>
      </c>
      <c r="Z274" s="5">
        <f t="shared" si="351"/>
        <v>4.5889332340176229E-3</v>
      </c>
      <c r="AA274" s="5">
        <f t="shared" si="352"/>
        <v>4.6593155208046154E-3</v>
      </c>
      <c r="AB274" s="5">
        <f t="shared" si="353"/>
        <v>2.3653886443020119E-3</v>
      </c>
      <c r="AC274" s="5">
        <f t="shared" si="354"/>
        <v>2.5425783111776961E-5</v>
      </c>
      <c r="AD274" s="5">
        <f t="shared" si="355"/>
        <v>9.72559913034113E-3</v>
      </c>
      <c r="AE274" s="5">
        <f t="shared" si="356"/>
        <v>4.867530355218452E-3</v>
      </c>
      <c r="AF274" s="5">
        <f t="shared" si="357"/>
        <v>1.2180664369076267E-3</v>
      </c>
      <c r="AG274" s="5">
        <f t="shared" si="358"/>
        <v>2.0320857278683982E-4</v>
      </c>
      <c r="AH274" s="5">
        <f t="shared" si="359"/>
        <v>5.7417469904160238E-4</v>
      </c>
      <c r="AI274" s="5">
        <f t="shared" si="360"/>
        <v>5.8298104384396524E-4</v>
      </c>
      <c r="AJ274" s="5">
        <f t="shared" si="361"/>
        <v>2.9596122752247386E-4</v>
      </c>
      <c r="AK274" s="5">
        <f t="shared" si="362"/>
        <v>1.0016683403523475E-4</v>
      </c>
      <c r="AL274" s="5">
        <f t="shared" si="363"/>
        <v>5.1681726704318696E-7</v>
      </c>
      <c r="AM274" s="5">
        <f t="shared" si="364"/>
        <v>1.9749528993451594E-3</v>
      </c>
      <c r="AN274" s="5">
        <f t="shared" si="365"/>
        <v>9.8843711928234376E-4</v>
      </c>
      <c r="AO274" s="5">
        <f t="shared" si="366"/>
        <v>2.4734968087064953E-4</v>
      </c>
      <c r="AP274" s="5">
        <f t="shared" si="367"/>
        <v>4.1265052632606747E-5</v>
      </c>
      <c r="AQ274" s="5">
        <f t="shared" si="368"/>
        <v>5.1631496838142643E-6</v>
      </c>
      <c r="AR274" s="5">
        <f t="shared" si="369"/>
        <v>5.7473328672665327E-5</v>
      </c>
      <c r="AS274" s="5">
        <f t="shared" si="370"/>
        <v>5.835481988096106E-5</v>
      </c>
      <c r="AT274" s="5">
        <f t="shared" si="371"/>
        <v>2.9624915434548186E-5</v>
      </c>
      <c r="AU274" s="5">
        <f t="shared" si="372"/>
        <v>1.0026428165881693E-5</v>
      </c>
      <c r="AV274" s="5">
        <f t="shared" si="373"/>
        <v>2.5450518665873509E-6</v>
      </c>
      <c r="AW274" s="5">
        <f t="shared" si="374"/>
        <v>7.2951999578254448E-9</v>
      </c>
      <c r="AX274" s="5">
        <f t="shared" si="375"/>
        <v>3.3420725571407876E-4</v>
      </c>
      <c r="AY274" s="5">
        <f t="shared" si="376"/>
        <v>1.6726619515372462E-4</v>
      </c>
      <c r="AZ274" s="5">
        <f t="shared" si="377"/>
        <v>4.1857230151130571E-5</v>
      </c>
      <c r="BA274" s="5">
        <f t="shared" si="378"/>
        <v>6.9829918484705479E-6</v>
      </c>
      <c r="BB274" s="5">
        <f t="shared" si="379"/>
        <v>8.7372315929191438E-7</v>
      </c>
      <c r="BC274" s="5">
        <f t="shared" si="380"/>
        <v>8.7457316365076013E-8</v>
      </c>
      <c r="BD274" s="5">
        <f t="shared" si="381"/>
        <v>4.7941034819626045E-6</v>
      </c>
      <c r="BE274" s="5">
        <f t="shared" si="382"/>
        <v>4.8676325461147551E-6</v>
      </c>
      <c r="BF274" s="5">
        <f t="shared" si="383"/>
        <v>2.4711446773251384E-6</v>
      </c>
      <c r="BG274" s="5">
        <f t="shared" si="384"/>
        <v>8.3634853403858396E-7</v>
      </c>
      <c r="BH274" s="5">
        <f t="shared" si="385"/>
        <v>2.1229398570027203E-7</v>
      </c>
      <c r="BI274" s="5">
        <f t="shared" si="386"/>
        <v>4.3110004530650023E-8</v>
      </c>
      <c r="BJ274" s="8">
        <f t="shared" si="387"/>
        <v>0.47497492008701603</v>
      </c>
      <c r="BK274" s="8">
        <f t="shared" si="388"/>
        <v>0.34640579307062536</v>
      </c>
      <c r="BL274" s="8">
        <f t="shared" si="389"/>
        <v>0.17410521973283316</v>
      </c>
      <c r="BM274" s="8">
        <f t="shared" si="390"/>
        <v>0.19504324227050449</v>
      </c>
      <c r="BN274" s="8">
        <f t="shared" si="391"/>
        <v>0.8048643649540338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1.1828254847645401</v>
      </c>
      <c r="F275">
        <f>VLOOKUP(B275,home!$B$2:$E$405,3,FALSE)</f>
        <v>0.79</v>
      </c>
      <c r="G275">
        <f>VLOOKUP(C275,away!$B$2:$E$405,4,FALSE)</f>
        <v>0.85</v>
      </c>
      <c r="H275">
        <f>VLOOKUP(A275,away!$A$2:$E$405,3,FALSE)</f>
        <v>0.86980609418282495</v>
      </c>
      <c r="I275">
        <f>VLOOKUP(C275,away!$B$2:$E$405,3,FALSE)</f>
        <v>1.06</v>
      </c>
      <c r="J275">
        <f>VLOOKUP(B275,home!$B$2:$E$405,4,FALSE)</f>
        <v>0.79</v>
      </c>
      <c r="K275" s="3">
        <f t="shared" si="336"/>
        <v>0.79426731301938869</v>
      </c>
      <c r="L275" s="3">
        <f t="shared" si="337"/>
        <v>0.72837562326869765</v>
      </c>
      <c r="M275" s="5">
        <f t="shared" si="338"/>
        <v>0.21813460856058717</v>
      </c>
      <c r="N275" s="5">
        <f t="shared" si="339"/>
        <v>0.17325718941795371</v>
      </c>
      <c r="O275" s="5">
        <f t="shared" si="340"/>
        <v>0.15888393146679106</v>
      </c>
      <c r="P275" s="5">
        <f t="shared" si="341"/>
        <v>0.12619631332808484</v>
      </c>
      <c r="Q275" s="5">
        <f t="shared" si="342"/>
        <v>6.8806261150144668E-2</v>
      </c>
      <c r="R275" s="5">
        <f t="shared" si="343"/>
        <v>5.7863591304752493E-2</v>
      </c>
      <c r="S275" s="5">
        <f t="shared" si="344"/>
        <v>1.8251928938154749E-2</v>
      </c>
      <c r="T275" s="5">
        <f t="shared" si="345"/>
        <v>5.0116803350025392E-2</v>
      </c>
      <c r="U275" s="5">
        <f t="shared" si="346"/>
        <v>4.5959159187277825E-2</v>
      </c>
      <c r="V275" s="5">
        <f t="shared" si="347"/>
        <v>1.173244029006961E-3</v>
      </c>
      <c r="W275" s="5">
        <f t="shared" si="348"/>
        <v>1.8216854720878591E-2</v>
      </c>
      <c r="X275" s="5">
        <f t="shared" si="349"/>
        <v>1.326871291131526E-2</v>
      </c>
      <c r="Y275" s="5">
        <f t="shared" si="350"/>
        <v>4.8323035183763336E-3</v>
      </c>
      <c r="Z275" s="5">
        <f t="shared" si="351"/>
        <v>1.4048809793721431E-2</v>
      </c>
      <c r="AA275" s="5">
        <f t="shared" si="352"/>
        <v>1.1158510405979594E-2</v>
      </c>
      <c r="AB275" s="5">
        <f t="shared" si="353"/>
        <v>4.4314200387281484E-3</v>
      </c>
      <c r="AC275" s="5">
        <f t="shared" si="354"/>
        <v>4.2421933889775068E-5</v>
      </c>
      <c r="AD275" s="5">
        <f t="shared" si="355"/>
        <v>3.6172630627042002E-3</v>
      </c>
      <c r="AE275" s="5">
        <f t="shared" si="356"/>
        <v>2.6347262378240096E-3</v>
      </c>
      <c r="AF275" s="5">
        <f t="shared" si="357"/>
        <v>9.59535182808727E-4</v>
      </c>
      <c r="AG275" s="5">
        <f t="shared" si="358"/>
        <v>2.329673456088501E-4</v>
      </c>
      <c r="AH275" s="5">
        <f t="shared" si="359"/>
        <v>2.5582026474213074E-3</v>
      </c>
      <c r="AI275" s="5">
        <f t="shared" si="360"/>
        <v>2.0318967429264084E-3</v>
      </c>
      <c r="AJ275" s="5">
        <f t="shared" si="361"/>
        <v>8.0693458316850278E-4</v>
      </c>
      <c r="AK275" s="5">
        <f t="shared" si="362"/>
        <v>2.1364058771855578E-4</v>
      </c>
      <c r="AL275" s="5">
        <f t="shared" si="363"/>
        <v>9.8168588587819952E-7</v>
      </c>
      <c r="AM275" s="5">
        <f t="shared" si="364"/>
        <v>5.7461476265966999E-4</v>
      </c>
      <c r="AN275" s="5">
        <f t="shared" si="365"/>
        <v>4.185353858916319E-4</v>
      </c>
      <c r="AO275" s="5">
        <f t="shared" si="366"/>
        <v>1.5242548627941114E-4</v>
      </c>
      <c r="AP275" s="5">
        <f t="shared" si="367"/>
        <v>3.7007669523600135E-5</v>
      </c>
      <c r="AQ275" s="5">
        <f t="shared" si="368"/>
        <v>6.7388710887435587E-6</v>
      </c>
      <c r="AR275" s="5">
        <f t="shared" si="369"/>
        <v>3.7266648955262556E-4</v>
      </c>
      <c r="AS275" s="5">
        <f t="shared" si="370"/>
        <v>2.9599681130933198E-4</v>
      </c>
      <c r="AT275" s="5">
        <f t="shared" si="371"/>
        <v>1.1755029599048502E-4</v>
      </c>
      <c r="AU275" s="5">
        <f t="shared" si="372"/>
        <v>3.1122119246998795E-5</v>
      </c>
      <c r="AV275" s="5">
        <f t="shared" si="373"/>
        <v>6.1798205074456821E-6</v>
      </c>
      <c r="AW275" s="5">
        <f t="shared" si="374"/>
        <v>1.5775827145032799E-8</v>
      </c>
      <c r="AX275" s="5">
        <f t="shared" si="375"/>
        <v>7.6066287259828297E-5</v>
      </c>
      <c r="AY275" s="5">
        <f t="shared" si="376"/>
        <v>5.540482939261323E-5</v>
      </c>
      <c r="AZ275" s="5">
        <f t="shared" si="377"/>
        <v>2.017776357047026E-5</v>
      </c>
      <c r="BA275" s="5">
        <f t="shared" si="378"/>
        <v>4.8989970389365665E-6</v>
      </c>
      <c r="BB275" s="5">
        <f t="shared" si="379"/>
        <v>8.9207750540673138E-7</v>
      </c>
      <c r="BC275" s="5">
        <f t="shared" si="380"/>
        <v>1.2995350180092263E-7</v>
      </c>
      <c r="BD275" s="5">
        <f t="shared" si="381"/>
        <v>4.5240197766541845E-5</v>
      </c>
      <c r="BE275" s="5">
        <f t="shared" si="382"/>
        <v>3.5932810320496942E-5</v>
      </c>
      <c r="BF275" s="5">
        <f t="shared" si="383"/>
        <v>1.4270128351248228E-5</v>
      </c>
      <c r="BG275" s="5">
        <f t="shared" si="384"/>
        <v>3.778098833995911E-6</v>
      </c>
      <c r="BH275" s="5">
        <f t="shared" si="385"/>
        <v>7.502051022999042E-7</v>
      </c>
      <c r="BI275" s="5">
        <f t="shared" si="386"/>
        <v>1.1917267816343613E-7</v>
      </c>
      <c r="BJ275" s="8">
        <f t="shared" si="387"/>
        <v>0.33728950898135185</v>
      </c>
      <c r="BK275" s="8">
        <f t="shared" si="388"/>
        <v>0.36385490330500192</v>
      </c>
      <c r="BL275" s="8">
        <f t="shared" si="389"/>
        <v>0.2848308931144235</v>
      </c>
      <c r="BM275" s="8">
        <f t="shared" si="390"/>
        <v>0.19682683091261938</v>
      </c>
      <c r="BN275" s="8">
        <f t="shared" si="391"/>
        <v>0.80314189522831392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1.1828254847645401</v>
      </c>
      <c r="F276">
        <f>VLOOKUP(B276,home!$B$2:$E$405,3,FALSE)</f>
        <v>1.24</v>
      </c>
      <c r="G276">
        <f>VLOOKUP(C276,away!$B$2:$E$405,4,FALSE)</f>
        <v>1.64</v>
      </c>
      <c r="H276">
        <f>VLOOKUP(A276,away!$A$2:$E$405,3,FALSE)</f>
        <v>0.86980609418282495</v>
      </c>
      <c r="I276">
        <f>VLOOKUP(C276,away!$B$2:$E$405,3,FALSE)</f>
        <v>0.85</v>
      </c>
      <c r="J276">
        <f>VLOOKUP(B276,home!$B$2:$E$405,4,FALSE)</f>
        <v>0.68</v>
      </c>
      <c r="K276" s="3">
        <f t="shared" si="336"/>
        <v>2.4053939058171685</v>
      </c>
      <c r="L276" s="3">
        <f t="shared" si="337"/>
        <v>0.50274792243767286</v>
      </c>
      <c r="M276" s="5">
        <f t="shared" si="338"/>
        <v>5.4577049236469478E-2</v>
      </c>
      <c r="N276" s="5">
        <f t="shared" si="339"/>
        <v>0.13127930163088722</v>
      </c>
      <c r="O276" s="5">
        <f t="shared" si="340"/>
        <v>2.7438498116413603E-2</v>
      </c>
      <c r="P276" s="5">
        <f t="shared" si="341"/>
        <v>6.6000396153997137E-2</v>
      </c>
      <c r="Q276" s="5">
        <f t="shared" si="342"/>
        <v>0.15788921605143502</v>
      </c>
      <c r="R276" s="5">
        <f t="shared" si="343"/>
        <v>6.8973239614184704E-3</v>
      </c>
      <c r="S276" s="5">
        <f t="shared" si="344"/>
        <v>1.9953681783027585E-2</v>
      </c>
      <c r="T276" s="5">
        <f t="shared" si="345"/>
        <v>7.9378475345171798E-2</v>
      </c>
      <c r="U276" s="5">
        <f t="shared" si="346"/>
        <v>1.6590781023242719E-2</v>
      </c>
      <c r="V276" s="5">
        <f t="shared" si="347"/>
        <v>2.681124760182983E-3</v>
      </c>
      <c r="W276" s="5">
        <f t="shared" si="348"/>
        <v>0.12659525269479069</v>
      </c>
      <c r="X276" s="5">
        <f t="shared" si="349"/>
        <v>6.3645500282778211E-2</v>
      </c>
      <c r="Y276" s="5">
        <f t="shared" si="350"/>
        <v>1.5998821519836535E-2</v>
      </c>
      <c r="Z276" s="5">
        <f t="shared" si="351"/>
        <v>1.1558717639942385E-3</v>
      </c>
      <c r="AA276" s="5">
        <f t="shared" si="352"/>
        <v>2.7803268970178815E-3</v>
      </c>
      <c r="AB276" s="5">
        <f t="shared" si="353"/>
        <v>3.3438906871331854E-3</v>
      </c>
      <c r="AC276" s="5">
        <f t="shared" si="354"/>
        <v>2.0264389838078038E-4</v>
      </c>
      <c r="AD276" s="5">
        <f t="shared" si="355"/>
        <v>7.612786233435849E-2</v>
      </c>
      <c r="AE276" s="5">
        <f t="shared" si="356"/>
        <v>3.8273124628219891E-2</v>
      </c>
      <c r="AF276" s="5">
        <f t="shared" si="357"/>
        <v>9.6208669460178409E-3</v>
      </c>
      <c r="AG276" s="5">
        <f t="shared" si="358"/>
        <v>1.612290289719916E-3</v>
      </c>
      <c r="AH276" s="5">
        <f t="shared" si="359"/>
        <v>1.452780319881179E-4</v>
      </c>
      <c r="AI276" s="5">
        <f t="shared" si="360"/>
        <v>3.4945089279333043E-4</v>
      </c>
      <c r="AJ276" s="5">
        <f t="shared" si="361"/>
        <v>4.2028352395372288E-4</v>
      </c>
      <c r="AK276" s="5">
        <f t="shared" si="362"/>
        <v>3.3698247574454965E-4</v>
      </c>
      <c r="AL276" s="5">
        <f t="shared" si="363"/>
        <v>9.802345680780921E-6</v>
      </c>
      <c r="AM276" s="5">
        <f t="shared" si="364"/>
        <v>3.6623499224390857E-2</v>
      </c>
      <c r="AN276" s="5">
        <f t="shared" si="365"/>
        <v>1.8412388147460223E-2</v>
      </c>
      <c r="AO276" s="5">
        <f t="shared" si="366"/>
        <v>4.6283949441258306E-3</v>
      </c>
      <c r="AP276" s="5">
        <f t="shared" si="367"/>
        <v>7.7563864746009665E-4</v>
      </c>
      <c r="AQ276" s="5">
        <f t="shared" si="368"/>
        <v>9.7487679643232559E-5</v>
      </c>
      <c r="AR276" s="5">
        <f t="shared" si="369"/>
        <v>1.4607645751572019E-5</v>
      </c>
      <c r="AS276" s="5">
        <f t="shared" si="370"/>
        <v>3.5137142069167383E-5</v>
      </c>
      <c r="AT276" s="5">
        <f t="shared" si="371"/>
        <v>4.2259333700503641E-5</v>
      </c>
      <c r="AU276" s="5">
        <f t="shared" si="372"/>
        <v>3.3883447915695183E-5</v>
      </c>
      <c r="AV276" s="5">
        <f t="shared" si="373"/>
        <v>2.0375759781121658E-5</v>
      </c>
      <c r="AW276" s="5">
        <f t="shared" si="374"/>
        <v>3.2927897716311524E-7</v>
      </c>
      <c r="AX276" s="5">
        <f t="shared" si="375"/>
        <v>1.4682323640674932E-2</v>
      </c>
      <c r="AY276" s="5">
        <f t="shared" si="376"/>
        <v>7.3815077069068497E-3</v>
      </c>
      <c r="AZ276" s="5">
        <f t="shared" si="377"/>
        <v>1.8555188320525449E-3</v>
      </c>
      <c r="BA276" s="5">
        <f t="shared" si="378"/>
        <v>3.1095274595279804E-4</v>
      </c>
      <c r="BB276" s="5">
        <f t="shared" si="379"/>
        <v>3.9082711751014683E-5</v>
      </c>
      <c r="BC276" s="5">
        <f t="shared" si="380"/>
        <v>3.929750427210613E-6</v>
      </c>
      <c r="BD276" s="5">
        <f t="shared" si="381"/>
        <v>1.2239939255513875E-6</v>
      </c>
      <c r="BE276" s="5">
        <f t="shared" si="382"/>
        <v>2.9441875292785405E-6</v>
      </c>
      <c r="BF276" s="5">
        <f t="shared" si="383"/>
        <v>3.5409653702547541E-6</v>
      </c>
      <c r="BG276" s="5">
        <f t="shared" si="384"/>
        <v>2.8391388407734731E-6</v>
      </c>
      <c r="BH276" s="5">
        <f t="shared" si="385"/>
        <v>1.7073118163413329E-6</v>
      </c>
      <c r="BI276" s="5">
        <f t="shared" si="386"/>
        <v>8.2135148767141673E-7</v>
      </c>
      <c r="BJ276" s="8">
        <f t="shared" si="387"/>
        <v>0.78523143575406129</v>
      </c>
      <c r="BK276" s="8">
        <f t="shared" si="388"/>
        <v>0.15080620588464561</v>
      </c>
      <c r="BL276" s="8">
        <f t="shared" si="389"/>
        <v>5.8462155887893517E-2</v>
      </c>
      <c r="BM276" s="8">
        <f t="shared" si="390"/>
        <v>0.54419270571204403</v>
      </c>
      <c r="BN276" s="8">
        <f t="shared" si="391"/>
        <v>0.44408178515062091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1.1828254847645401</v>
      </c>
      <c r="F277">
        <f>VLOOKUP(B277,home!$B$2:$E$405,3,FALSE)</f>
        <v>0.9</v>
      </c>
      <c r="G277">
        <f>VLOOKUP(C277,away!$B$2:$E$405,4,FALSE)</f>
        <v>1.19</v>
      </c>
      <c r="H277">
        <f>VLOOKUP(A277,away!$A$2:$E$405,3,FALSE)</f>
        <v>0.86980609418282495</v>
      </c>
      <c r="I277">
        <f>VLOOKUP(C277,away!$B$2:$E$405,3,FALSE)</f>
        <v>0.55000000000000004</v>
      </c>
      <c r="J277">
        <f>VLOOKUP(B277,home!$B$2:$E$405,4,FALSE)</f>
        <v>1</v>
      </c>
      <c r="K277" s="3">
        <f t="shared" si="336"/>
        <v>1.2668060941828223</v>
      </c>
      <c r="L277" s="3">
        <f t="shared" si="337"/>
        <v>0.47839335180055376</v>
      </c>
      <c r="M277" s="5">
        <f t="shared" si="338"/>
        <v>0.17461016019858908</v>
      </c>
      <c r="N277" s="5">
        <f t="shared" si="339"/>
        <v>0.22119721504581155</v>
      </c>
      <c r="O277" s="5">
        <f t="shared" si="340"/>
        <v>8.3532339795834673E-2</v>
      </c>
      <c r="P277" s="5">
        <f t="shared" si="341"/>
        <v>0.10581927711471367</v>
      </c>
      <c r="Q277" s="5">
        <f t="shared" si="342"/>
        <v>0.14010699001815119</v>
      </c>
      <c r="R277" s="5">
        <f t="shared" si="343"/>
        <v>1.9980658009336065E-2</v>
      </c>
      <c r="S277" s="5">
        <f t="shared" si="344"/>
        <v>1.6032456811712847E-2</v>
      </c>
      <c r="T277" s="5">
        <f t="shared" si="345"/>
        <v>6.7026252565470082E-2</v>
      </c>
      <c r="U277" s="5">
        <f t="shared" si="346"/>
        <v>2.531161933200975E-2</v>
      </c>
      <c r="V277" s="5">
        <f t="shared" si="347"/>
        <v>1.0795750744011655E-3</v>
      </c>
      <c r="W277" s="5">
        <f t="shared" si="348"/>
        <v>5.9162796264201942E-2</v>
      </c>
      <c r="X277" s="5">
        <f t="shared" si="349"/>
        <v>2.8303088406724845E-2</v>
      </c>
      <c r="Y277" s="5">
        <f t="shared" si="350"/>
        <v>6.7700046646002468E-3</v>
      </c>
      <c r="Z277" s="5">
        <f t="shared" si="351"/>
        <v>3.1862046520889547E-3</v>
      </c>
      <c r="AA277" s="5">
        <f t="shared" si="352"/>
        <v>4.0363034705799472E-3</v>
      </c>
      <c r="AB277" s="5">
        <f t="shared" si="353"/>
        <v>2.5566069172509769E-3</v>
      </c>
      <c r="AC277" s="5">
        <f t="shared" si="354"/>
        <v>4.0891039013088616E-5</v>
      </c>
      <c r="AD277" s="5">
        <f t="shared" si="355"/>
        <v>1.8736947714096935E-2</v>
      </c>
      <c r="AE277" s="5">
        <f t="shared" si="356"/>
        <v>8.9636312194585569E-3</v>
      </c>
      <c r="AF277" s="5">
        <f t="shared" si="357"/>
        <v>2.1440707916904321E-3</v>
      </c>
      <c r="AG277" s="5">
        <f t="shared" si="358"/>
        <v>3.4190307084481765E-4</v>
      </c>
      <c r="AH277" s="5">
        <f t="shared" si="359"/>
        <v>3.8106478075883798E-4</v>
      </c>
      <c r="AI277" s="5">
        <f t="shared" si="360"/>
        <v>4.8273518654373709E-4</v>
      </c>
      <c r="AJ277" s="5">
        <f t="shared" si="361"/>
        <v>3.0576593809504392E-4</v>
      </c>
      <c r="AK277" s="5">
        <f t="shared" si="362"/>
        <v>1.2911538459077642E-4</v>
      </c>
      <c r="AL277" s="5">
        <f t="shared" si="363"/>
        <v>9.9125049399491963E-7</v>
      </c>
      <c r="AM277" s="5">
        <f t="shared" si="364"/>
        <v>4.7472159101205735E-3</v>
      </c>
      <c r="AN277" s="5">
        <f t="shared" si="365"/>
        <v>2.2710365309634977E-3</v>
      </c>
      <c r="AO277" s="5">
        <f t="shared" si="366"/>
        <v>5.4322438905456485E-4</v>
      </c>
      <c r="AP277" s="5">
        <f t="shared" si="367"/>
        <v>8.6624978753207119E-5</v>
      </c>
      <c r="AQ277" s="5">
        <f t="shared" si="368"/>
        <v>1.0360203483849625E-5</v>
      </c>
      <c r="AR277" s="5">
        <f t="shared" si="369"/>
        <v>3.6459771544072749E-5</v>
      </c>
      <c r="AS277" s="5">
        <f t="shared" si="370"/>
        <v>4.6187460784544808E-5</v>
      </c>
      <c r="AT277" s="5">
        <f t="shared" si="371"/>
        <v>2.9255278398345745E-5</v>
      </c>
      <c r="AU277" s="5">
        <f t="shared" si="372"/>
        <v>1.2353588320679825E-5</v>
      </c>
      <c r="AV277" s="5">
        <f t="shared" si="373"/>
        <v>3.9124002424157355E-6</v>
      </c>
      <c r="AW277" s="5">
        <f t="shared" si="374"/>
        <v>1.6686920451002739E-8</v>
      </c>
      <c r="AX277" s="5">
        <f t="shared" si="375"/>
        <v>1.0023003408903997E-3</v>
      </c>
      <c r="AY277" s="5">
        <f t="shared" si="376"/>
        <v>4.7949381958939597E-4</v>
      </c>
      <c r="AZ277" s="5">
        <f t="shared" si="377"/>
        <v>1.1469332776051057E-4</v>
      </c>
      <c r="BA277" s="5">
        <f t="shared" si="378"/>
        <v>1.828950849883672E-5</v>
      </c>
      <c r="BB277" s="5">
        <f t="shared" si="379"/>
        <v>2.1873948183858032E-6</v>
      </c>
      <c r="BC277" s="5">
        <f t="shared" si="380"/>
        <v>2.0928702777574965E-7</v>
      </c>
      <c r="BD277" s="5">
        <f t="shared" si="381"/>
        <v>2.9070187191419014E-6</v>
      </c>
      <c r="BE277" s="5">
        <f t="shared" si="382"/>
        <v>3.6826290293125033E-6</v>
      </c>
      <c r="BF277" s="5">
        <f t="shared" si="383"/>
        <v>2.3325884484738255E-6</v>
      </c>
      <c r="BG277" s="5">
        <f t="shared" si="384"/>
        <v>9.8497908724903229E-7</v>
      </c>
      <c r="BH277" s="5">
        <f t="shared" si="385"/>
        <v>3.1194437759242704E-7</v>
      </c>
      <c r="BI277" s="5">
        <f t="shared" si="386"/>
        <v>7.9034607716030696E-8</v>
      </c>
      <c r="BJ277" s="8">
        <f t="shared" si="387"/>
        <v>0.5620285354520117</v>
      </c>
      <c r="BK277" s="8">
        <f t="shared" si="388"/>
        <v>0.29806284530851324</v>
      </c>
      <c r="BL277" s="8">
        <f t="shared" si="389"/>
        <v>0.13685467550855934</v>
      </c>
      <c r="BM277" s="8">
        <f t="shared" si="390"/>
        <v>0.25440614360606795</v>
      </c>
      <c r="BN277" s="8">
        <f t="shared" si="391"/>
        <v>0.74524664018243614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1.1828254847645401</v>
      </c>
      <c r="F278">
        <f>VLOOKUP(B278,home!$B$2:$E$405,3,FALSE)</f>
        <v>0.74</v>
      </c>
      <c r="G278">
        <f>VLOOKUP(C278,away!$B$2:$E$405,4,FALSE)</f>
        <v>1.27</v>
      </c>
      <c r="H278">
        <f>VLOOKUP(A278,away!$A$2:$E$405,3,FALSE)</f>
        <v>0.86980609418282495</v>
      </c>
      <c r="I278">
        <f>VLOOKUP(C278,away!$B$2:$E$405,3,FALSE)</f>
        <v>0.57999999999999996</v>
      </c>
      <c r="J278">
        <f>VLOOKUP(B278,home!$B$2:$E$405,4,FALSE)</f>
        <v>1.29</v>
      </c>
      <c r="K278" s="3">
        <f t="shared" si="336"/>
        <v>1.1116193905817147</v>
      </c>
      <c r="L278" s="3">
        <f t="shared" si="337"/>
        <v>0.65078891966758967</v>
      </c>
      <c r="M278" s="5">
        <f t="shared" si="338"/>
        <v>0.17163102494039731</v>
      </c>
      <c r="N278" s="5">
        <f t="shared" si="339"/>
        <v>0.19078837534915954</v>
      </c>
      <c r="O278" s="5">
        <f t="shared" si="340"/>
        <v>0.11169556930240229</v>
      </c>
      <c r="P278" s="5">
        <f t="shared" si="341"/>
        <v>0.12416296067861411</v>
      </c>
      <c r="Q278" s="5">
        <f t="shared" si="342"/>
        <v>0.1060420287678541</v>
      </c>
      <c r="R278" s="5">
        <f t="shared" si="343"/>
        <v>3.6345119438983386E-2</v>
      </c>
      <c r="S278" s="5">
        <f t="shared" si="344"/>
        <v>2.2455789694539173E-2</v>
      </c>
      <c r="T278" s="5">
        <f t="shared" si="345"/>
        <v>6.9010977341191229E-2</v>
      </c>
      <c r="U278" s="5">
        <f t="shared" si="346"/>
        <v>4.0401939521382345E-2</v>
      </c>
      <c r="V278" s="5">
        <f t="shared" si="347"/>
        <v>1.8050202842719994E-3</v>
      </c>
      <c r="W278" s="5">
        <f t="shared" si="348"/>
        <v>3.9292791798323533E-2</v>
      </c>
      <c r="X278" s="5">
        <f t="shared" si="349"/>
        <v>2.5571313525154495E-2</v>
      </c>
      <c r="Y278" s="5">
        <f t="shared" si="350"/>
        <v>8.3207637517582582E-3</v>
      </c>
      <c r="Z278" s="5">
        <f t="shared" si="351"/>
        <v>7.8843336716285049E-3</v>
      </c>
      <c r="AA278" s="5">
        <f t="shared" si="352"/>
        <v>8.7643781911985724E-3</v>
      </c>
      <c r="AB278" s="5">
        <f t="shared" si="353"/>
        <v>4.8713263718639143E-3</v>
      </c>
      <c r="AC278" s="5">
        <f t="shared" si="354"/>
        <v>8.161281689091276E-5</v>
      </c>
      <c r="AD278" s="5">
        <f t="shared" si="355"/>
        <v>1.0919657318276654E-2</v>
      </c>
      <c r="AE278" s="5">
        <f t="shared" si="356"/>
        <v>7.1063919893015531E-3</v>
      </c>
      <c r="AF278" s="5">
        <f t="shared" si="357"/>
        <v>2.3123805827259853E-3</v>
      </c>
      <c r="AG278" s="5">
        <f t="shared" si="358"/>
        <v>5.0162388709751858E-4</v>
      </c>
      <c r="AH278" s="5">
        <f t="shared" si="359"/>
        <v>1.2827592481144787E-3</v>
      </c>
      <c r="AI278" s="5">
        <f t="shared" si="360"/>
        <v>1.4259400536520753E-3</v>
      </c>
      <c r="AJ278" s="5">
        <f t="shared" si="361"/>
        <v>7.9255130672338883E-4</v>
      </c>
      <c r="AK278" s="5">
        <f t="shared" si="362"/>
        <v>2.9367180019486497E-4</v>
      </c>
      <c r="AL278" s="5">
        <f t="shared" si="363"/>
        <v>2.3616450412776699E-6</v>
      </c>
      <c r="AM278" s="5">
        <f t="shared" si="364"/>
        <v>2.4277005627007706E-3</v>
      </c>
      <c r="AN278" s="5">
        <f t="shared" si="365"/>
        <v>1.5799206264764337E-3</v>
      </c>
      <c r="AO278" s="5">
        <f t="shared" si="366"/>
        <v>5.140974188325699E-4</v>
      </c>
      <c r="AP278" s="5">
        <f t="shared" si="367"/>
        <v>1.1152296793531485E-4</v>
      </c>
      <c r="AQ278" s="5">
        <f t="shared" si="368"/>
        <v>1.8144477955186694E-5</v>
      </c>
      <c r="AR278" s="5">
        <f t="shared" si="369"/>
        <v>1.6696110105480629E-4</v>
      </c>
      <c r="AS278" s="5">
        <f t="shared" si="370"/>
        <v>1.8559719740539584E-4</v>
      </c>
      <c r="AT278" s="5">
        <f t="shared" si="371"/>
        <v>1.0315672173673018E-4</v>
      </c>
      <c r="AU278" s="5">
        <f t="shared" si="372"/>
        <v>3.8223670717130493E-5</v>
      </c>
      <c r="AV278" s="5">
        <f t="shared" si="373"/>
        <v>1.0622543387093187E-5</v>
      </c>
      <c r="AW278" s="5">
        <f t="shared" si="374"/>
        <v>4.7457885713914752E-8</v>
      </c>
      <c r="AX278" s="5">
        <f t="shared" si="375"/>
        <v>4.4977983667071966E-4</v>
      </c>
      <c r="AY278" s="5">
        <f t="shared" si="376"/>
        <v>2.9271173399520253E-4</v>
      </c>
      <c r="AZ278" s="5">
        <f t="shared" si="377"/>
        <v>9.524677657038237E-5</v>
      </c>
      <c r="BA278" s="5">
        <f t="shared" si="378"/>
        <v>2.0661848942019815E-5</v>
      </c>
      <c r="BB278" s="5">
        <f t="shared" si="379"/>
        <v>3.3616255878280009E-6</v>
      </c>
      <c r="BC278" s="5">
        <f t="shared" si="380"/>
        <v>4.3754173692590223E-7</v>
      </c>
      <c r="BD278" s="5">
        <f t="shared" si="381"/>
        <v>1.8109405763661432E-5</v>
      </c>
      <c r="BE278" s="5">
        <f t="shared" si="382"/>
        <v>2.0130766598798315E-5</v>
      </c>
      <c r="BF278" s="5">
        <f t="shared" si="383"/>
        <v>1.1188875249249461E-5</v>
      </c>
      <c r="BG278" s="5">
        <f t="shared" si="384"/>
        <v>4.1459235619551709E-6</v>
      </c>
      <c r="BH278" s="5">
        <f t="shared" si="385"/>
        <v>1.1521722558347453E-6</v>
      </c>
      <c r="BI278" s="5">
        <f t="shared" si="386"/>
        <v>2.561554041752357E-7</v>
      </c>
      <c r="BJ278" s="8">
        <f t="shared" si="387"/>
        <v>0.46537988972824623</v>
      </c>
      <c r="BK278" s="8">
        <f t="shared" si="388"/>
        <v>0.32043148179374997</v>
      </c>
      <c r="BL278" s="8">
        <f t="shared" si="389"/>
        <v>0.20643279976765014</v>
      </c>
      <c r="BM278" s="8">
        <f t="shared" si="390"/>
        <v>0.25917076220775465</v>
      </c>
      <c r="BN278" s="8">
        <f t="shared" si="391"/>
        <v>0.7406650784774107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1.1828254847645401</v>
      </c>
      <c r="F279">
        <f>VLOOKUP(B279,home!$B$2:$E$405,3,FALSE)</f>
        <v>1.64</v>
      </c>
      <c r="G279">
        <f>VLOOKUP(C279,away!$B$2:$E$405,4,FALSE)</f>
        <v>0.85</v>
      </c>
      <c r="H279">
        <f>VLOOKUP(A279,away!$A$2:$E$405,3,FALSE)</f>
        <v>0.86980609418282495</v>
      </c>
      <c r="I279">
        <f>VLOOKUP(C279,away!$B$2:$E$405,3,FALSE)</f>
        <v>0.74</v>
      </c>
      <c r="J279">
        <f>VLOOKUP(B279,home!$B$2:$E$405,4,FALSE)</f>
        <v>0.56999999999999995</v>
      </c>
      <c r="K279" s="3">
        <f t="shared" si="336"/>
        <v>1.6488587257617686</v>
      </c>
      <c r="L279" s="3">
        <f t="shared" si="337"/>
        <v>0.36688421052631554</v>
      </c>
      <c r="M279" s="5">
        <f t="shared" si="338"/>
        <v>0.13322139158462362</v>
      </c>
      <c r="N279" s="5">
        <f t="shared" si="339"/>
        <v>0.21966325397243211</v>
      </c>
      <c r="O279" s="5">
        <f t="shared" si="340"/>
        <v>4.8876825076741771E-2</v>
      </c>
      <c r="P279" s="5">
        <f t="shared" si="341"/>
        <v>8.059097951531731E-2</v>
      </c>
      <c r="Q279" s="5">
        <f t="shared" si="342"/>
        <v>0.18109683652083411</v>
      </c>
      <c r="R279" s="5">
        <f t="shared" si="343"/>
        <v>8.9660676906566129E-3</v>
      </c>
      <c r="S279" s="5">
        <f t="shared" si="344"/>
        <v>1.2188181458667359E-2</v>
      </c>
      <c r="T279" s="5">
        <f t="shared" si="345"/>
        <v>6.6441569895759445E-2</v>
      </c>
      <c r="U279" s="5">
        <f t="shared" si="346"/>
        <v>1.4783778947509827E-2</v>
      </c>
      <c r="V279" s="5">
        <f t="shared" si="347"/>
        <v>8.1923570196515199E-4</v>
      </c>
      <c r="W279" s="5">
        <f t="shared" si="348"/>
        <v>9.9534366368409968E-2</v>
      </c>
      <c r="X279" s="5">
        <f t="shared" si="349"/>
        <v>3.6517587425311145E-2</v>
      </c>
      <c r="Y279" s="5">
        <f t="shared" si="350"/>
        <v>6.6988631164304931E-3</v>
      </c>
      <c r="Z279" s="5">
        <f t="shared" si="351"/>
        <v>1.0965028887373524E-3</v>
      </c>
      <c r="AA279" s="5">
        <f t="shared" si="352"/>
        <v>1.8079783559175695E-3</v>
      </c>
      <c r="AB279" s="5">
        <f t="shared" si="353"/>
        <v>1.4905504440715506E-3</v>
      </c>
      <c r="AC279" s="5">
        <f t="shared" si="354"/>
        <v>3.0974289718963621E-5</v>
      </c>
      <c r="AD279" s="5">
        <f t="shared" si="355"/>
        <v>4.1029527124930368E-2</v>
      </c>
      <c r="AE279" s="5">
        <f t="shared" si="356"/>
        <v>1.5053085667498129E-2</v>
      </c>
      <c r="AF279" s="5">
        <f t="shared" si="357"/>
        <v>2.7613697255525231E-3</v>
      </c>
      <c r="AG279" s="5">
        <f t="shared" si="358"/>
        <v>3.3770098391020209E-4</v>
      </c>
      <c r="AH279" s="5">
        <f t="shared" si="359"/>
        <v>1.0057239916855699E-4</v>
      </c>
      <c r="AI279" s="5">
        <f t="shared" si="360"/>
        <v>1.6582967793987084E-4</v>
      </c>
      <c r="AJ279" s="5">
        <f t="shared" si="361"/>
        <v>1.3671485573070997E-4</v>
      </c>
      <c r="AK279" s="5">
        <f t="shared" si="362"/>
        <v>7.5141160937614178E-5</v>
      </c>
      <c r="AL279" s="5">
        <f t="shared" si="363"/>
        <v>7.4950376018459735E-7</v>
      </c>
      <c r="AM279" s="5">
        <f t="shared" si="364"/>
        <v>1.3530378762764122E-2</v>
      </c>
      <c r="AN279" s="5">
        <f t="shared" si="365"/>
        <v>4.9640823304987411E-3</v>
      </c>
      <c r="AO279" s="5">
        <f t="shared" si="366"/>
        <v>9.1062171340633143E-4</v>
      </c>
      <c r="AP279" s="5">
        <f t="shared" si="367"/>
        <v>1.1136424280373426E-4</v>
      </c>
      <c r="AQ279" s="5">
        <f t="shared" si="368"/>
        <v>1.021444557547724E-5</v>
      </c>
      <c r="AR279" s="5">
        <f t="shared" si="369"/>
        <v>7.3796850539387062E-6</v>
      </c>
      <c r="AS279" s="5">
        <f t="shared" si="370"/>
        <v>1.2168058094560545E-5</v>
      </c>
      <c r="AT279" s="5">
        <f t="shared" si="371"/>
        <v>1.0031704382396138E-5</v>
      </c>
      <c r="AU279" s="5">
        <f t="shared" si="372"/>
        <v>5.5136211017254831E-6</v>
      </c>
      <c r="AV279" s="5">
        <f t="shared" si="373"/>
        <v>2.2727955660310699E-6</v>
      </c>
      <c r="AW279" s="5">
        <f t="shared" si="374"/>
        <v>1.2594582735386296E-8</v>
      </c>
      <c r="AX279" s="5">
        <f t="shared" si="375"/>
        <v>3.7182805143075592E-3</v>
      </c>
      <c r="AY279" s="5">
        <f t="shared" si="376"/>
        <v>1.3641784110071116E-3</v>
      </c>
      <c r="AZ279" s="5">
        <f t="shared" si="377"/>
        <v>2.5024775966969379E-4</v>
      </c>
      <c r="BA279" s="5">
        <f t="shared" si="378"/>
        <v>3.0603983914131598E-5</v>
      </c>
      <c r="BB279" s="5">
        <f t="shared" si="379"/>
        <v>2.8070296193240574E-6</v>
      </c>
      <c r="BC279" s="5">
        <f t="shared" si="380"/>
        <v>2.0597096916193833E-7</v>
      </c>
      <c r="BD279" s="5">
        <f t="shared" si="381"/>
        <v>4.5124832082452513E-7</v>
      </c>
      <c r="BE279" s="5">
        <f t="shared" si="382"/>
        <v>7.4404473127686431E-7</v>
      </c>
      <c r="BF279" s="5">
        <f t="shared" si="383"/>
        <v>6.1341232376146403E-7</v>
      </c>
      <c r="BG279" s="5">
        <f t="shared" si="384"/>
        <v>3.3714342084129777E-7</v>
      </c>
      <c r="BH279" s="5">
        <f t="shared" si="385"/>
        <v>1.3897546782183648E-7</v>
      </c>
      <c r="BI279" s="5">
        <f t="shared" si="386"/>
        <v>4.5830182556971788E-8</v>
      </c>
      <c r="BJ279" s="8">
        <f t="shared" si="387"/>
        <v>0.69402714596560366</v>
      </c>
      <c r="BK279" s="8">
        <f t="shared" si="388"/>
        <v>0.22821569046505971</v>
      </c>
      <c r="BL279" s="8">
        <f t="shared" si="389"/>
        <v>7.6443155127319806E-2</v>
      </c>
      <c r="BM279" s="8">
        <f t="shared" si="390"/>
        <v>0.32600297426969077</v>
      </c>
      <c r="BN279" s="8">
        <f t="shared" si="391"/>
        <v>0.67241535436060562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1.4709480122324201</v>
      </c>
      <c r="F280">
        <f>VLOOKUP(B280,home!$B$2:$E$405,3,FALSE)</f>
        <v>0.59</v>
      </c>
      <c r="G280">
        <f>VLOOKUP(C280,away!$B$2:$E$405,4,FALSE)</f>
        <v>0.91</v>
      </c>
      <c r="H280">
        <f>VLOOKUP(A280,away!$A$2:$E$405,3,FALSE)</f>
        <v>1.15290519877676</v>
      </c>
      <c r="I280">
        <f>VLOOKUP(C280,away!$B$2:$E$405,3,FALSE)</f>
        <v>0.77</v>
      </c>
      <c r="J280">
        <f>VLOOKUP(B280,home!$B$2:$E$405,4,FALSE)</f>
        <v>0.75</v>
      </c>
      <c r="K280" s="3">
        <f t="shared" si="336"/>
        <v>0.78975198776758626</v>
      </c>
      <c r="L280" s="3">
        <f t="shared" si="337"/>
        <v>0.66580275229357888</v>
      </c>
      <c r="M280" s="5">
        <f t="shared" si="338"/>
        <v>0.23327092327527466</v>
      </c>
      <c r="N280" s="5">
        <f t="shared" si="339"/>
        <v>0.18422617534502825</v>
      </c>
      <c r="O280" s="5">
        <f t="shared" si="340"/>
        <v>0.15531242274674215</v>
      </c>
      <c r="P280" s="5">
        <f t="shared" si="341"/>
        <v>0.12265829458923928</v>
      </c>
      <c r="Q280" s="5">
        <f t="shared" si="342"/>
        <v>7.2746494088777966E-2</v>
      </c>
      <c r="R280" s="5">
        <f t="shared" si="343"/>
        <v>5.1703719265082375E-2</v>
      </c>
      <c r="S280" s="5">
        <f t="shared" si="344"/>
        <v>1.6124016894495753E-2</v>
      </c>
      <c r="T280" s="5">
        <f t="shared" si="345"/>
        <v>4.8434815984016936E-2</v>
      </c>
      <c r="U280" s="5">
        <f t="shared" si="346"/>
        <v>4.0833115064576049E-2</v>
      </c>
      <c r="V280" s="5">
        <f t="shared" si="347"/>
        <v>9.4203502207177098E-4</v>
      </c>
      <c r="W280" s="5">
        <f t="shared" si="348"/>
        <v>1.9150562769911793E-2</v>
      </c>
      <c r="X280" s="5">
        <f t="shared" si="349"/>
        <v>1.2750497400178215E-2</v>
      </c>
      <c r="Y280" s="5">
        <f t="shared" si="350"/>
        <v>4.2446581310753885E-3</v>
      </c>
      <c r="Z280" s="5">
        <f t="shared" si="351"/>
        <v>1.1474826196835463E-2</v>
      </c>
      <c r="AA280" s="5">
        <f t="shared" si="352"/>
        <v>9.0622667982383793E-3</v>
      </c>
      <c r="AB280" s="5">
        <f t="shared" si="353"/>
        <v>3.5784716087944794E-3</v>
      </c>
      <c r="AC280" s="5">
        <f t="shared" si="354"/>
        <v>3.0958747351653745E-5</v>
      </c>
      <c r="AD280" s="5">
        <f t="shared" si="355"/>
        <v>3.7810487536014416E-3</v>
      </c>
      <c r="AE280" s="5">
        <f t="shared" si="356"/>
        <v>2.5174326667040457E-3</v>
      </c>
      <c r="AF280" s="5">
        <f t="shared" si="357"/>
        <v>8.3805679910265872E-4</v>
      </c>
      <c r="AG280" s="5">
        <f t="shared" si="358"/>
        <v>1.8599350780696571E-4</v>
      </c>
      <c r="AH280" s="5">
        <f t="shared" si="359"/>
        <v>1.9099927159858773E-3</v>
      </c>
      <c r="AI280" s="5">
        <f t="shared" si="360"/>
        <v>1.5084205440714573E-3</v>
      </c>
      <c r="AJ280" s="5">
        <f t="shared" si="361"/>
        <v>5.956390615349486E-4</v>
      </c>
      <c r="AK280" s="5">
        <f t="shared" si="362"/>
        <v>1.568023776130818E-4</v>
      </c>
      <c r="AL280" s="5">
        <f t="shared" si="363"/>
        <v>6.5114796125565415E-7</v>
      </c>
      <c r="AM280" s="5">
        <f t="shared" si="364"/>
        <v>5.9721815380057899E-4</v>
      </c>
      <c r="AN280" s="5">
        <f t="shared" si="365"/>
        <v>3.976294905201154E-4</v>
      </c>
      <c r="AO280" s="5">
        <f t="shared" si="366"/>
        <v>1.3237140459069317E-4</v>
      </c>
      <c r="AP280" s="5">
        <f t="shared" si="367"/>
        <v>2.937774850048347E-5</v>
      </c>
      <c r="AQ280" s="5">
        <f t="shared" si="368"/>
        <v>4.8899464519526118E-6</v>
      </c>
      <c r="AR280" s="5">
        <f t="shared" si="369"/>
        <v>2.5433568143281708E-4</v>
      </c>
      <c r="AS280" s="5">
        <f t="shared" si="370"/>
        <v>2.0086210997179087E-4</v>
      </c>
      <c r="AT280" s="5">
        <f t="shared" si="371"/>
        <v>7.9315625308706665E-5</v>
      </c>
      <c r="AU280" s="5">
        <f t="shared" si="372"/>
        <v>2.0879890916193393E-5</v>
      </c>
      <c r="AV280" s="5">
        <f t="shared" si="373"/>
        <v>4.1224838388585237E-6</v>
      </c>
      <c r="AW280" s="5">
        <f t="shared" si="374"/>
        <v>9.5107222360771589E-9</v>
      </c>
      <c r="AX280" s="5">
        <f t="shared" si="375"/>
        <v>7.8609037349149183E-5</v>
      </c>
      <c r="AY280" s="5">
        <f t="shared" si="376"/>
        <v>5.2338113422212262E-5</v>
      </c>
      <c r="AZ280" s="5">
        <f t="shared" si="377"/>
        <v>1.7423429983181211E-5</v>
      </c>
      <c r="BA280" s="5">
        <f t="shared" si="378"/>
        <v>3.8668558790655061E-6</v>
      </c>
      <c r="BB280" s="5">
        <f t="shared" si="379"/>
        <v>6.436408217511048E-7</v>
      </c>
      <c r="BC280" s="5">
        <f t="shared" si="380"/>
        <v>8.5707566122077316E-8</v>
      </c>
      <c r="BD280" s="5">
        <f t="shared" si="381"/>
        <v>2.8222899450738741E-5</v>
      </c>
      <c r="BE280" s="5">
        <f t="shared" si="382"/>
        <v>2.228909094178564E-5</v>
      </c>
      <c r="BF280" s="5">
        <f t="shared" si="383"/>
        <v>8.8014269384038528E-6</v>
      </c>
      <c r="BG280" s="5">
        <f t="shared" si="384"/>
        <v>2.3169814732652086E-6</v>
      </c>
      <c r="BH280" s="5">
        <f t="shared" si="385"/>
        <v>4.5746018103296709E-7</v>
      </c>
      <c r="BI280" s="5">
        <f t="shared" si="386"/>
        <v>7.225601745906117E-8</v>
      </c>
      <c r="BJ280" s="8">
        <f t="shared" si="387"/>
        <v>0.35019018897508897</v>
      </c>
      <c r="BK280" s="8">
        <f t="shared" si="388"/>
        <v>0.37307921778981662</v>
      </c>
      <c r="BL280" s="8">
        <f t="shared" si="389"/>
        <v>0.26528252608910968</v>
      </c>
      <c r="BM280" s="8">
        <f t="shared" si="390"/>
        <v>0.18005640113800614</v>
      </c>
      <c r="BN280" s="8">
        <f t="shared" si="391"/>
        <v>0.81991802931014468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1.4709480122324201</v>
      </c>
      <c r="F281">
        <f>VLOOKUP(B281,home!$B$2:$E$405,3,FALSE)</f>
        <v>1</v>
      </c>
      <c r="G281">
        <f>VLOOKUP(C281,away!$B$2:$E$405,4,FALSE)</f>
        <v>1.22</v>
      </c>
      <c r="H281">
        <f>VLOOKUP(A281,away!$A$2:$E$405,3,FALSE)</f>
        <v>1.15290519877676</v>
      </c>
      <c r="I281">
        <f>VLOOKUP(C281,away!$B$2:$E$405,3,FALSE)</f>
        <v>0.5</v>
      </c>
      <c r="J281">
        <f>VLOOKUP(B281,home!$B$2:$E$405,4,FALSE)</f>
        <v>1.1000000000000001</v>
      </c>
      <c r="K281" s="3">
        <f t="shared" si="336"/>
        <v>1.7945565749235526</v>
      </c>
      <c r="L281" s="3">
        <f t="shared" si="337"/>
        <v>0.63409785932721807</v>
      </c>
      <c r="M281" s="5">
        <f t="shared" si="338"/>
        <v>8.8155371662143836E-2</v>
      </c>
      <c r="N281" s="5">
        <f t="shared" si="339"/>
        <v>0.15819980183112964</v>
      </c>
      <c r="O281" s="5">
        <f t="shared" si="340"/>
        <v>5.5899132459160714E-2</v>
      </c>
      <c r="P281" s="5">
        <f t="shared" si="341"/>
        <v>0.10031415568710943</v>
      </c>
      <c r="Q281" s="5">
        <f t="shared" si="342"/>
        <v>0.1419492472638284</v>
      </c>
      <c r="R281" s="5">
        <f t="shared" si="343"/>
        <v>1.7722760115301203E-2</v>
      </c>
      <c r="S281" s="5">
        <f t="shared" si="344"/>
        <v>2.8537483426942734E-2</v>
      </c>
      <c r="T281" s="5">
        <f t="shared" si="345"/>
        <v>9.0009713823103576E-2</v>
      </c>
      <c r="U281" s="5">
        <f t="shared" si="346"/>
        <v>3.1804495690706674E-2</v>
      </c>
      <c r="V281" s="5">
        <f t="shared" si="347"/>
        <v>3.6081667848141428E-3</v>
      </c>
      <c r="W281" s="5">
        <f t="shared" si="348"/>
        <v>8.4911984994250816E-2</v>
      </c>
      <c r="X281" s="5">
        <f t="shared" si="349"/>
        <v>5.3842507916079307E-2</v>
      </c>
      <c r="Y281" s="5">
        <f t="shared" si="350"/>
        <v>1.7070709505197339E-2</v>
      </c>
      <c r="Z281" s="5">
        <f t="shared" si="351"/>
        <v>3.7459880834940992E-3</v>
      </c>
      <c r="AA281" s="5">
        <f t="shared" si="352"/>
        <v>6.7223875448196128E-3</v>
      </c>
      <c r="AB281" s="5">
        <f t="shared" si="353"/>
        <v>6.0318523838701187E-3</v>
      </c>
      <c r="AC281" s="5">
        <f t="shared" si="354"/>
        <v>2.5661383260914595E-4</v>
      </c>
      <c r="AD281" s="5">
        <f t="shared" si="355"/>
        <v>3.8094840240310707E-2</v>
      </c>
      <c r="AE281" s="5">
        <f t="shared" si="356"/>
        <v>2.4155856647793385E-2</v>
      </c>
      <c r="AF281" s="5">
        <f t="shared" si="357"/>
        <v>7.6585884952904658E-3</v>
      </c>
      <c r="AG281" s="5">
        <f t="shared" si="358"/>
        <v>1.6187648567772487E-3</v>
      </c>
      <c r="AH281" s="5">
        <f t="shared" si="359"/>
        <v>5.9383075620221895E-4</v>
      </c>
      <c r="AI281" s="5">
        <f t="shared" si="360"/>
        <v>1.0656628879345171E-3</v>
      </c>
      <c r="AJ281" s="5">
        <f t="shared" si="361"/>
        <v>9.5619617109745454E-4</v>
      </c>
      <c r="AK281" s="5">
        <f t="shared" si="362"/>
        <v>5.7198270858655463E-4</v>
      </c>
      <c r="AL281" s="5">
        <f t="shared" si="363"/>
        <v>1.1680286507996869E-5</v>
      </c>
      <c r="AM281" s="5">
        <f t="shared" si="364"/>
        <v>1.3672669204782377E-2</v>
      </c>
      <c r="AN281" s="5">
        <f t="shared" si="365"/>
        <v>8.6698102740416835E-3</v>
      </c>
      <c r="AO281" s="5">
        <f t="shared" si="366"/>
        <v>2.7487540677714759E-3</v>
      </c>
      <c r="AP281" s="5">
        <f t="shared" si="367"/>
        <v>5.8099302339695877E-4</v>
      </c>
      <c r="AQ281" s="5">
        <f t="shared" si="368"/>
        <v>9.2101608105014943E-5</v>
      </c>
      <c r="AR281" s="5">
        <f t="shared" si="369"/>
        <v>7.5309362262098052E-5</v>
      </c>
      <c r="AS281" s="5">
        <f t="shared" si="370"/>
        <v>1.3514691120074772E-4</v>
      </c>
      <c r="AT281" s="5">
        <f t="shared" si="371"/>
        <v>1.212643890379557E-4</v>
      </c>
      <c r="AU281" s="5">
        <f t="shared" si="372"/>
        <v>7.253860221738367E-5</v>
      </c>
      <c r="AV281" s="5">
        <f t="shared" si="373"/>
        <v>3.2543656386242515E-5</v>
      </c>
      <c r="AW281" s="5">
        <f t="shared" si="374"/>
        <v>3.6920233281220066E-7</v>
      </c>
      <c r="AX281" s="5">
        <f t="shared" si="375"/>
        <v>4.0893964030328375E-3</v>
      </c>
      <c r="AY281" s="5">
        <f t="shared" si="376"/>
        <v>2.593077505103548E-3</v>
      </c>
      <c r="AZ281" s="5">
        <f t="shared" si="377"/>
        <v>8.2213244752786139E-4</v>
      </c>
      <c r="BA281" s="5">
        <f t="shared" si="378"/>
        <v>1.7377080835362114E-4</v>
      </c>
      <c r="BB281" s="5">
        <f t="shared" si="379"/>
        <v>2.7546924397647851E-5</v>
      </c>
      <c r="BC281" s="5">
        <f t="shared" si="380"/>
        <v>3.4934891583194449E-6</v>
      </c>
      <c r="BD281" s="5">
        <f t="shared" si="381"/>
        <v>7.9589175662823903E-6</v>
      </c>
      <c r="BE281" s="5">
        <f t="shared" si="382"/>
        <v>1.4282727847846623E-5</v>
      </c>
      <c r="BF281" s="5">
        <f t="shared" si="383"/>
        <v>1.2815581583598443E-5</v>
      </c>
      <c r="BG281" s="5">
        <f t="shared" si="384"/>
        <v>7.6660953974385948E-6</v>
      </c>
      <c r="BH281" s="5">
        <f t="shared" si="385"/>
        <v>3.4393104748661534E-6</v>
      </c>
      <c r="BI281" s="5">
        <f t="shared" si="386"/>
        <v>1.2344074451749E-6</v>
      </c>
      <c r="BJ281" s="8">
        <f t="shared" si="387"/>
        <v>0.6509857613294322</v>
      </c>
      <c r="BK281" s="8">
        <f t="shared" si="388"/>
        <v>0.22347654918523083</v>
      </c>
      <c r="BL281" s="8">
        <f t="shared" si="389"/>
        <v>0.1218525006790987</v>
      </c>
      <c r="BM281" s="8">
        <f t="shared" si="390"/>
        <v>0.43522762195581205</v>
      </c>
      <c r="BN281" s="8">
        <f t="shared" si="391"/>
        <v>0.56224046901867319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1.4709480122324201</v>
      </c>
      <c r="F282">
        <f>VLOOKUP(B282,home!$B$2:$E$405,3,FALSE)</f>
        <v>0.5</v>
      </c>
      <c r="G282">
        <f>VLOOKUP(C282,away!$B$2:$E$405,4,FALSE)</f>
        <v>0.85</v>
      </c>
      <c r="H282">
        <f>VLOOKUP(A282,away!$A$2:$E$405,3,FALSE)</f>
        <v>1.15290519877676</v>
      </c>
      <c r="I282">
        <f>VLOOKUP(C282,away!$B$2:$E$405,3,FALSE)</f>
        <v>0.47</v>
      </c>
      <c r="J282">
        <f>VLOOKUP(B282,home!$B$2:$E$405,4,FALSE)</f>
        <v>0.98</v>
      </c>
      <c r="K282" s="3">
        <f t="shared" si="336"/>
        <v>0.62515290519877853</v>
      </c>
      <c r="L282" s="3">
        <f t="shared" si="337"/>
        <v>0.5310281345565756</v>
      </c>
      <c r="M282" s="5">
        <f t="shared" si="338"/>
        <v>0.31468566107040397</v>
      </c>
      <c r="N282" s="5">
        <f t="shared" si="339"/>
        <v>0.19672665524256117</v>
      </c>
      <c r="O282" s="5">
        <f t="shared" si="340"/>
        <v>0.16710693956991943</v>
      </c>
      <c r="P282" s="5">
        <f t="shared" si="341"/>
        <v>0.10446738875101184</v>
      </c>
      <c r="Q282" s="5">
        <f t="shared" si="342"/>
        <v>6.1492120027462807E-2</v>
      </c>
      <c r="R282" s="5">
        <f t="shared" si="343"/>
        <v>4.4369243195636357E-2</v>
      </c>
      <c r="S282" s="5">
        <f t="shared" si="344"/>
        <v>8.6701085102932236E-3</v>
      </c>
      <c r="T282" s="5">
        <f t="shared" si="345"/>
        <v>3.2654045788112616E-2</v>
      </c>
      <c r="U282" s="5">
        <f t="shared" si="346"/>
        <v>2.7737561285223204E-2</v>
      </c>
      <c r="V282" s="5">
        <f t="shared" si="347"/>
        <v>3.1980541159615526E-4</v>
      </c>
      <c r="W282" s="5">
        <f t="shared" si="348"/>
        <v>1.2813992494000124E-2</v>
      </c>
      <c r="X282" s="5">
        <f t="shared" si="349"/>
        <v>6.8045905303108483E-3</v>
      </c>
      <c r="Y282" s="5">
        <f t="shared" si="350"/>
        <v>1.8067145078661546E-3</v>
      </c>
      <c r="Z282" s="5">
        <f t="shared" si="351"/>
        <v>7.8537721486219379E-3</v>
      </c>
      <c r="AA282" s="5">
        <f t="shared" si="352"/>
        <v>4.9098084754802575E-3</v>
      </c>
      <c r="AB282" s="5">
        <f t="shared" si="353"/>
        <v>1.534690516208034E-3</v>
      </c>
      <c r="AC282" s="5">
        <f t="shared" si="354"/>
        <v>6.6354382306956919E-6</v>
      </c>
      <c r="AD282" s="5">
        <f t="shared" si="355"/>
        <v>2.0026761587048796E-3</v>
      </c>
      <c r="AE282" s="5">
        <f t="shared" si="356"/>
        <v>1.0634773846779808E-3</v>
      </c>
      <c r="AF282" s="5">
        <f t="shared" si="357"/>
        <v>2.8236820586432696E-4</v>
      </c>
      <c r="AG282" s="5">
        <f t="shared" si="358"/>
        <v>4.9981820539406889E-5</v>
      </c>
      <c r="AH282" s="5">
        <f t="shared" si="359"/>
        <v>1.0426434933287739E-3</v>
      </c>
      <c r="AI282" s="5">
        <f t="shared" si="360"/>
        <v>6.5181160894108622E-4</v>
      </c>
      <c r="AJ282" s="5">
        <f t="shared" si="361"/>
        <v>2.0374096048590503E-4</v>
      </c>
      <c r="AK282" s="5">
        <f t="shared" si="362"/>
        <v>4.245641778525103E-5</v>
      </c>
      <c r="AL282" s="5">
        <f t="shared" si="363"/>
        <v>8.8111660737452956E-8</v>
      </c>
      <c r="AM282" s="5">
        <f t="shared" si="364"/>
        <v>2.503957637573372E-4</v>
      </c>
      <c r="AN282" s="5">
        <f t="shared" si="365"/>
        <v>1.3296719532892779E-4</v>
      </c>
      <c r="AO282" s="5">
        <f t="shared" si="366"/>
        <v>3.5304660846370166E-5</v>
      </c>
      <c r="AP282" s="5">
        <f t="shared" si="367"/>
        <v>6.2492560634668414E-6</v>
      </c>
      <c r="AQ282" s="5">
        <f t="shared" si="368"/>
        <v>8.2963269743729123E-7</v>
      </c>
      <c r="AR282" s="5">
        <f t="shared" si="369"/>
        <v>1.1073460585398605E-4</v>
      </c>
      <c r="AS282" s="5">
        <f t="shared" si="370"/>
        <v>6.9226060555661049E-5</v>
      </c>
      <c r="AT282" s="5">
        <f t="shared" si="371"/>
        <v>2.1638436435919033E-5</v>
      </c>
      <c r="AU282" s="5">
        <f t="shared" si="372"/>
        <v>4.509110467291296E-6</v>
      </c>
      <c r="AV282" s="5">
        <f t="shared" si="373"/>
        <v>7.0472087712234378E-7</v>
      </c>
      <c r="AW282" s="5">
        <f t="shared" si="374"/>
        <v>8.1252114362548218E-10</v>
      </c>
      <c r="AX282" s="5">
        <f t="shared" si="375"/>
        <v>2.6089273193727711E-5</v>
      </c>
      <c r="AY282" s="5">
        <f t="shared" si="376"/>
        <v>1.38541380760021E-5</v>
      </c>
      <c r="AZ282" s="5">
        <f t="shared" si="377"/>
        <v>3.6784685491943104E-6</v>
      </c>
      <c r="BA282" s="5">
        <f t="shared" si="378"/>
        <v>6.5112343056789596E-7</v>
      </c>
      <c r="BB282" s="5">
        <f t="shared" si="379"/>
        <v>8.6441215175136925E-8</v>
      </c>
      <c r="BC282" s="5">
        <f t="shared" si="380"/>
        <v>9.1805434486513057E-9</v>
      </c>
      <c r="BD282" s="5">
        <f t="shared" si="381"/>
        <v>9.8005318629166448E-6</v>
      </c>
      <c r="BE282" s="5">
        <f t="shared" si="382"/>
        <v>6.1268309665955364E-6</v>
      </c>
      <c r="BF282" s="5">
        <f t="shared" si="383"/>
        <v>1.9151030892145197E-6</v>
      </c>
      <c r="BG282" s="5">
        <f t="shared" si="384"/>
        <v>3.990774199925376E-7</v>
      </c>
      <c r="BH282" s="5">
        <f t="shared" si="385"/>
        <v>6.237110212689199E-8</v>
      </c>
      <c r="BI282" s="5">
        <f t="shared" si="386"/>
        <v>7.7982951390152503E-9</v>
      </c>
      <c r="BJ282" s="8">
        <f t="shared" si="387"/>
        <v>0.3161667372938019</v>
      </c>
      <c r="BK282" s="8">
        <f t="shared" si="388"/>
        <v>0.42816354143127261</v>
      </c>
      <c r="BL282" s="8">
        <f t="shared" si="389"/>
        <v>0.24782402016993424</v>
      </c>
      <c r="BM282" s="8">
        <f t="shared" si="390"/>
        <v>0.11114620986108034</v>
      </c>
      <c r="BN282" s="8">
        <f t="shared" si="391"/>
        <v>0.88884800785699558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1.4709480122324201</v>
      </c>
      <c r="F283">
        <f>VLOOKUP(B283,home!$B$2:$E$405,3,FALSE)</f>
        <v>0.59</v>
      </c>
      <c r="G283">
        <f>VLOOKUP(C283,away!$B$2:$E$405,4,FALSE)</f>
        <v>1</v>
      </c>
      <c r="H283">
        <f>VLOOKUP(A283,away!$A$2:$E$405,3,FALSE)</f>
        <v>1.15290519877676</v>
      </c>
      <c r="I283">
        <f>VLOOKUP(C283,away!$B$2:$E$405,3,FALSE)</f>
        <v>1.36</v>
      </c>
      <c r="J283">
        <f>VLOOKUP(B283,home!$B$2:$E$405,4,FALSE)</f>
        <v>1.25</v>
      </c>
      <c r="K283" s="3">
        <f t="shared" si="336"/>
        <v>0.86785932721712777</v>
      </c>
      <c r="L283" s="3">
        <f t="shared" si="337"/>
        <v>1.9599388379204921</v>
      </c>
      <c r="M283" s="5">
        <f t="shared" si="338"/>
        <v>5.9142933382456235E-2</v>
      </c>
      <c r="N283" s="5">
        <f t="shared" si="339"/>
        <v>5.132774637494588E-2</v>
      </c>
      <c r="O283" s="5">
        <f t="shared" si="340"/>
        <v>0.11591653212482034</v>
      </c>
      <c r="P283" s="5">
        <f t="shared" si="341"/>
        <v>0.10059924358318915</v>
      </c>
      <c r="Q283" s="5">
        <f t="shared" si="342"/>
        <v>2.2272631718265948E-2</v>
      </c>
      <c r="R283" s="5">
        <f t="shared" si="343"/>
        <v>0.11359465663424692</v>
      </c>
      <c r="S283" s="5">
        <f t="shared" si="344"/>
        <v>4.2778601054778841E-2</v>
      </c>
      <c r="T283" s="5">
        <f t="shared" si="345"/>
        <v>4.3652995927329248E-2</v>
      </c>
      <c r="U283" s="5">
        <f t="shared" si="346"/>
        <v>9.8584182282058161E-2</v>
      </c>
      <c r="V283" s="5">
        <f t="shared" si="347"/>
        <v>8.0849236502818327E-3</v>
      </c>
      <c r="W283" s="5">
        <f t="shared" si="348"/>
        <v>6.4431703927897155E-3</v>
      </c>
      <c r="X283" s="5">
        <f t="shared" si="349"/>
        <v>1.2628219892167994E-2</v>
      </c>
      <c r="Y283" s="5">
        <f t="shared" si="350"/>
        <v>1.2375269310230093E-2</v>
      </c>
      <c r="Z283" s="5">
        <f t="shared" si="351"/>
        <v>7.4212859772567738E-2</v>
      </c>
      <c r="AA283" s="5">
        <f t="shared" si="352"/>
        <v>6.4406322553079681E-2</v>
      </c>
      <c r="AB283" s="5">
        <f t="shared" si="353"/>
        <v>2.7947813879722526E-2</v>
      </c>
      <c r="AC283" s="5">
        <f t="shared" si="354"/>
        <v>8.5950378719236399E-4</v>
      </c>
      <c r="AD283" s="5">
        <f t="shared" si="355"/>
        <v>1.3979413805579495E-3</v>
      </c>
      <c r="AE283" s="5">
        <f t="shared" si="356"/>
        <v>2.7398796048917155E-3</v>
      </c>
      <c r="AF283" s="5">
        <f t="shared" si="357"/>
        <v>2.6849982244267637E-3</v>
      </c>
      <c r="AG283" s="5">
        <f t="shared" si="358"/>
        <v>1.7541440999338585E-3</v>
      </c>
      <c r="AH283" s="5">
        <f t="shared" si="359"/>
        <v>3.6363166535350724E-2</v>
      </c>
      <c r="AI283" s="5">
        <f t="shared" si="360"/>
        <v>3.1558113244853858E-2</v>
      </c>
      <c r="AJ283" s="5">
        <f t="shared" si="361"/>
        <v>1.3694001464460398E-2</v>
      </c>
      <c r="AK283" s="5">
        <f t="shared" si="362"/>
        <v>3.9614889659523216E-3</v>
      </c>
      <c r="AL283" s="5">
        <f t="shared" si="363"/>
        <v>5.847895997264599E-5</v>
      </c>
      <c r="AM283" s="5">
        <f t="shared" si="364"/>
        <v>2.4264329320400108E-4</v>
      </c>
      <c r="AN283" s="5">
        <f t="shared" si="365"/>
        <v>4.7556601411145101E-4</v>
      </c>
      <c r="AO283" s="5">
        <f t="shared" si="366"/>
        <v>4.6604015052603893E-4</v>
      </c>
      <c r="AP283" s="5">
        <f t="shared" si="367"/>
        <v>3.0447006368209865E-4</v>
      </c>
      <c r="AQ283" s="5">
        <f t="shared" si="368"/>
        <v>1.4918567569866773E-4</v>
      </c>
      <c r="AR283" s="5">
        <f t="shared" si="369"/>
        <v>1.4253916472480912E-2</v>
      </c>
      <c r="AS283" s="5">
        <f t="shared" si="370"/>
        <v>1.2370394360016421E-2</v>
      </c>
      <c r="AT283" s="5">
        <f t="shared" si="371"/>
        <v>5.3678810633472004E-3</v>
      </c>
      <c r="AU283" s="5">
        <f t="shared" si="372"/>
        <v>1.5528552160726874E-3</v>
      </c>
      <c r="AV283" s="5">
        <f t="shared" si="373"/>
        <v>3.3691497077161246E-4</v>
      </c>
      <c r="AW283" s="5">
        <f t="shared" si="374"/>
        <v>2.7630515892823528E-6</v>
      </c>
      <c r="AX283" s="5">
        <f t="shared" si="375"/>
        <v>3.5096707532295424E-5</v>
      </c>
      <c r="AY283" s="5">
        <f t="shared" si="376"/>
        <v>6.8787400175682458E-5</v>
      </c>
      <c r="AZ283" s="5">
        <f t="shared" si="377"/>
        <v>6.7409548581949484E-5</v>
      </c>
      <c r="BA283" s="5">
        <f t="shared" si="378"/>
        <v>4.403953077081701E-5</v>
      </c>
      <c r="BB283" s="5">
        <f t="shared" si="379"/>
        <v>2.1578696690379719E-5</v>
      </c>
      <c r="BC283" s="5">
        <f t="shared" si="380"/>
        <v>8.4585851430363121E-6</v>
      </c>
      <c r="BD283" s="5">
        <f t="shared" si="381"/>
        <v>4.6561340811483304E-3</v>
      </c>
      <c r="BE283" s="5">
        <f t="shared" si="382"/>
        <v>4.0408693910981295E-3</v>
      </c>
      <c r="BF283" s="5">
        <f t="shared" si="383"/>
        <v>1.7534530955653537E-3</v>
      </c>
      <c r="BG283" s="5">
        <f t="shared" si="384"/>
        <v>5.0725020794137928E-4</v>
      </c>
      <c r="BH283" s="5">
        <f t="shared" si="385"/>
        <v>1.1005545604868837E-4</v>
      </c>
      <c r="BI283" s="5">
        <f t="shared" si="386"/>
        <v>1.9102530808597781E-5</v>
      </c>
      <c r="BJ283" s="8">
        <f t="shared" si="387"/>
        <v>0.15916027259165555</v>
      </c>
      <c r="BK283" s="8">
        <f t="shared" si="388"/>
        <v>0.21159247181804675</v>
      </c>
      <c r="BL283" s="8">
        <f t="shared" si="389"/>
        <v>0.55099510452984413</v>
      </c>
      <c r="BM283" s="8">
        <f t="shared" si="390"/>
        <v>0.53304094054560358</v>
      </c>
      <c r="BN283" s="8">
        <f t="shared" si="391"/>
        <v>0.46285374381792443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</v>
      </c>
      <c r="F284">
        <f>VLOOKUP(B284,home!$B$2:$E$405,3,FALSE)</f>
        <v>0.62</v>
      </c>
      <c r="G284">
        <f>VLOOKUP(C284,away!$B$2:$E$405,4,FALSE)</f>
        <v>0.88</v>
      </c>
      <c r="H284">
        <f>VLOOKUP(A284,away!$A$2:$E$405,3,FALSE)</f>
        <v>1.4027777777777799</v>
      </c>
      <c r="I284">
        <f>VLOOKUP(C284,away!$B$2:$E$405,3,FALSE)</f>
        <v>1</v>
      </c>
      <c r="J284">
        <f>VLOOKUP(B284,home!$B$2:$E$405,4,FALSE)</f>
        <v>0.85</v>
      </c>
      <c r="K284" s="3">
        <f t="shared" si="336"/>
        <v>0.81839999999999991</v>
      </c>
      <c r="L284" s="3">
        <f t="shared" si="337"/>
        <v>1.192361111111113</v>
      </c>
      <c r="M284" s="5">
        <f t="shared" si="338"/>
        <v>0.13388673319906505</v>
      </c>
      <c r="N284" s="5">
        <f t="shared" si="339"/>
        <v>0.10957290245011482</v>
      </c>
      <c r="O284" s="5">
        <f t="shared" si="340"/>
        <v>0.15964133396027433</v>
      </c>
      <c r="P284" s="5">
        <f t="shared" si="341"/>
        <v>0.13065046771308847</v>
      </c>
      <c r="Q284" s="5">
        <f t="shared" si="342"/>
        <v>4.4837231682586985E-2</v>
      </c>
      <c r="R284" s="5">
        <f t="shared" si="343"/>
        <v>9.5175059170066509E-2</v>
      </c>
      <c r="S284" s="5">
        <f t="shared" si="344"/>
        <v>3.1873107039420964E-2</v>
      </c>
      <c r="T284" s="5">
        <f t="shared" si="345"/>
        <v>5.3462171388195805E-2</v>
      </c>
      <c r="U284" s="5">
        <f t="shared" si="346"/>
        <v>7.7891268424782403E-2</v>
      </c>
      <c r="V284" s="5">
        <f t="shared" si="347"/>
        <v>3.4558534356036825E-3</v>
      </c>
      <c r="W284" s="5">
        <f t="shared" si="348"/>
        <v>1.2231596803009727E-2</v>
      </c>
      <c r="X284" s="5">
        <f t="shared" si="349"/>
        <v>1.4584480354699815E-2</v>
      </c>
      <c r="Y284" s="5">
        <f t="shared" si="350"/>
        <v>8.6949836003540372E-3</v>
      </c>
      <c r="Z284" s="5">
        <f t="shared" si="351"/>
        <v>3.7827679767362149E-2</v>
      </c>
      <c r="AA284" s="5">
        <f t="shared" si="352"/>
        <v>3.0958173121609173E-2</v>
      </c>
      <c r="AB284" s="5">
        <f t="shared" si="353"/>
        <v>1.2668084441362474E-2</v>
      </c>
      <c r="AC284" s="5">
        <f t="shared" si="354"/>
        <v>2.1076998114433871E-4</v>
      </c>
      <c r="AD284" s="5">
        <f t="shared" si="355"/>
        <v>2.5025847058957897E-3</v>
      </c>
      <c r="AE284" s="5">
        <f t="shared" si="356"/>
        <v>2.9839846805715812E-3</v>
      </c>
      <c r="AF284" s="5">
        <f t="shared" si="357"/>
        <v>1.7789936446324355E-3</v>
      </c>
      <c r="AG284" s="5">
        <f t="shared" si="358"/>
        <v>7.0706761292451325E-4</v>
      </c>
      <c r="AH284" s="5">
        <f t="shared" si="359"/>
        <v>1.1276063569541821E-2</v>
      </c>
      <c r="AI284" s="5">
        <f t="shared" si="360"/>
        <v>9.2283304253130242E-3</v>
      </c>
      <c r="AJ284" s="5">
        <f t="shared" si="361"/>
        <v>3.7762328100380896E-3</v>
      </c>
      <c r="AK284" s="5">
        <f t="shared" si="362"/>
        <v>1.0301563105783907E-3</v>
      </c>
      <c r="AL284" s="5">
        <f t="shared" si="363"/>
        <v>8.2270127766711321E-6</v>
      </c>
      <c r="AM284" s="5">
        <f t="shared" si="364"/>
        <v>4.0962306466102292E-4</v>
      </c>
      <c r="AN284" s="5">
        <f t="shared" si="365"/>
        <v>4.8841861251595648E-4</v>
      </c>
      <c r="AO284" s="5">
        <f t="shared" si="366"/>
        <v>2.9118567975343709E-4</v>
      </c>
      <c r="AP284" s="5">
        <f t="shared" si="367"/>
        <v>1.1573282688348435E-4</v>
      </c>
      <c r="AQ284" s="5">
        <f t="shared" si="368"/>
        <v>3.4498830513705362E-5</v>
      </c>
      <c r="AR284" s="5">
        <f t="shared" si="369"/>
        <v>2.6890279373476831E-3</v>
      </c>
      <c r="AS284" s="5">
        <f t="shared" si="370"/>
        <v>2.2007004639253433E-3</v>
      </c>
      <c r="AT284" s="5">
        <f t="shared" si="371"/>
        <v>9.0052662983825058E-4</v>
      </c>
      <c r="AU284" s="5">
        <f t="shared" si="372"/>
        <v>2.4566366461987473E-4</v>
      </c>
      <c r="AV284" s="5">
        <f t="shared" si="373"/>
        <v>5.0262785781226356E-5</v>
      </c>
      <c r="AW284" s="5">
        <f t="shared" si="374"/>
        <v>2.2300422683808458E-7</v>
      </c>
      <c r="AX284" s="5">
        <f t="shared" si="375"/>
        <v>5.5872586019763501E-5</v>
      </c>
      <c r="AY284" s="5">
        <f t="shared" si="376"/>
        <v>6.6620298747176434E-5</v>
      </c>
      <c r="AZ284" s="5">
        <f t="shared" si="377"/>
        <v>3.9717726718368804E-5</v>
      </c>
      <c r="BA284" s="5">
        <f t="shared" si="378"/>
        <v>1.5785957586907259E-5</v>
      </c>
      <c r="BB284" s="5">
        <f t="shared" si="379"/>
        <v>4.7056404820694097E-6</v>
      </c>
      <c r="BC284" s="5">
        <f t="shared" si="380"/>
        <v>1.1221645427379418E-6</v>
      </c>
      <c r="BD284" s="5">
        <f t="shared" si="381"/>
        <v>5.3438205653078507E-4</v>
      </c>
      <c r="BE284" s="5">
        <f t="shared" si="382"/>
        <v>4.3733827506479441E-4</v>
      </c>
      <c r="BF284" s="5">
        <f t="shared" si="383"/>
        <v>1.7895882215651388E-4</v>
      </c>
      <c r="BG284" s="5">
        <f t="shared" si="384"/>
        <v>4.8819966684296977E-5</v>
      </c>
      <c r="BH284" s="5">
        <f t="shared" si="385"/>
        <v>9.98856518360716E-6</v>
      </c>
      <c r="BI284" s="5">
        <f t="shared" si="386"/>
        <v>1.6349283492528201E-6</v>
      </c>
      <c r="BJ284" s="8">
        <f t="shared" si="387"/>
        <v>0.25287928031141005</v>
      </c>
      <c r="BK284" s="8">
        <f t="shared" si="388"/>
        <v>0.30015177867984633</v>
      </c>
      <c r="BL284" s="8">
        <f t="shared" si="389"/>
        <v>0.40894200632904787</v>
      </c>
      <c r="BM284" s="8">
        <f t="shared" si="390"/>
        <v>0.32597061961794993</v>
      </c>
      <c r="BN284" s="8">
        <f t="shared" si="391"/>
        <v>0.67376372817519625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1.6049382716049401</v>
      </c>
      <c r="F285">
        <f>VLOOKUP(B285,home!$B$2:$E$405,3,FALSE)</f>
        <v>1.1000000000000001</v>
      </c>
      <c r="G285">
        <f>VLOOKUP(C285,away!$B$2:$E$405,4,FALSE)</f>
        <v>0.57999999999999996</v>
      </c>
      <c r="H285">
        <f>VLOOKUP(A285,away!$A$2:$E$405,3,FALSE)</f>
        <v>1.38271604938272</v>
      </c>
      <c r="I285">
        <f>VLOOKUP(C285,away!$B$2:$E$405,3,FALSE)</f>
        <v>0.86</v>
      </c>
      <c r="J285">
        <f>VLOOKUP(B285,home!$B$2:$E$405,4,FALSE)</f>
        <v>1.06</v>
      </c>
      <c r="K285" s="3">
        <f t="shared" si="336"/>
        <v>1.0239506172839516</v>
      </c>
      <c r="L285" s="3">
        <f t="shared" si="337"/>
        <v>1.2604839506172876</v>
      </c>
      <c r="M285" s="5">
        <f t="shared" si="338"/>
        <v>0.1018316247001554</v>
      </c>
      <c r="N285" s="5">
        <f t="shared" si="339"/>
        <v>0.10427055497075181</v>
      </c>
      <c r="O285" s="5">
        <f t="shared" si="340"/>
        <v>0.12835712859982884</v>
      </c>
      <c r="P285" s="5">
        <f t="shared" si="341"/>
        <v>0.13143136106259029</v>
      </c>
      <c r="Q285" s="5">
        <f t="shared" si="342"/>
        <v>5.3383949563420768E-2</v>
      </c>
      <c r="R285" s="5">
        <f t="shared" si="343"/>
        <v>8.0896050273701767E-2</v>
      </c>
      <c r="S285" s="5">
        <f t="shared" si="344"/>
        <v>4.240873776105681E-2</v>
      </c>
      <c r="T285" s="5">
        <f t="shared" si="345"/>
        <v>6.7289611645254627E-2</v>
      </c>
      <c r="U285" s="5">
        <f t="shared" si="346"/>
        <v>8.2833560613590498E-2</v>
      </c>
      <c r="V285" s="5">
        <f t="shared" si="347"/>
        <v>6.0817584815396238E-3</v>
      </c>
      <c r="W285" s="5">
        <f t="shared" si="348"/>
        <v>1.8220842702840016E-2</v>
      </c>
      <c r="X285" s="5">
        <f t="shared" si="349"/>
        <v>2.2967079793651958E-2</v>
      </c>
      <c r="Y285" s="5">
        <f t="shared" si="350"/>
        <v>1.4474817736222454E-2</v>
      </c>
      <c r="Z285" s="5">
        <f t="shared" si="351"/>
        <v>3.3989391012776787E-2</v>
      </c>
      <c r="AA285" s="5">
        <f t="shared" si="352"/>
        <v>3.4803457908638383E-2</v>
      </c>
      <c r="AB285" s="5">
        <f t="shared" si="353"/>
        <v>1.781851110458315E-2</v>
      </c>
      <c r="AC285" s="5">
        <f t="shared" si="354"/>
        <v>4.9059771291356797E-4</v>
      </c>
      <c r="AD285" s="5">
        <f t="shared" si="355"/>
        <v>4.6643107832517045E-3</v>
      </c>
      <c r="AE285" s="5">
        <f t="shared" si="356"/>
        <v>5.8792888829799226E-3</v>
      </c>
      <c r="AF285" s="5">
        <f t="shared" si="357"/>
        <v>3.7053746390194172E-3</v>
      </c>
      <c r="AG285" s="5">
        <f t="shared" si="358"/>
        <v>1.556855087836101E-3</v>
      </c>
      <c r="AH285" s="5">
        <f t="shared" si="359"/>
        <v>1.0710770465715147E-2</v>
      </c>
      <c r="AI285" s="5">
        <f t="shared" si="360"/>
        <v>1.0967300029955742E-2</v>
      </c>
      <c r="AJ285" s="5">
        <f t="shared" si="361"/>
        <v>5.6149868178057422E-3</v>
      </c>
      <c r="AK285" s="5">
        <f t="shared" si="362"/>
        <v>1.9164897393778141E-3</v>
      </c>
      <c r="AL285" s="5">
        <f t="shared" si="363"/>
        <v>2.5328055142903273E-5</v>
      </c>
      <c r="AM285" s="5">
        <f t="shared" si="364"/>
        <v>9.5520478114295509E-4</v>
      </c>
      <c r="AN285" s="5">
        <f t="shared" si="365"/>
        <v>1.2040202961835934E-3</v>
      </c>
      <c r="AO285" s="5">
        <f t="shared" si="366"/>
        <v>7.5882412977844652E-4</v>
      </c>
      <c r="AP285" s="5">
        <f t="shared" si="367"/>
        <v>3.1882854564228732E-4</v>
      </c>
      <c r="AQ285" s="5">
        <f t="shared" si="368"/>
        <v>1.0046956619518858E-4</v>
      </c>
      <c r="AR285" s="5">
        <f t="shared" si="369"/>
        <v>2.7001508541559184E-3</v>
      </c>
      <c r="AS285" s="5">
        <f t="shared" si="370"/>
        <v>2.7648211338727417E-3</v>
      </c>
      <c r="AT285" s="5">
        <f t="shared" si="371"/>
        <v>1.4155201533543544E-3</v>
      </c>
      <c r="AU285" s="5">
        <f t="shared" si="372"/>
        <v>4.8314091160168852E-4</v>
      </c>
      <c r="AV285" s="5">
        <f t="shared" si="373"/>
        <v>1.2367810866741998E-4</v>
      </c>
      <c r="AW285" s="5">
        <f t="shared" si="374"/>
        <v>9.0806236119403278E-7</v>
      </c>
      <c r="AX285" s="5">
        <f t="shared" si="375"/>
        <v>1.6301375421398512E-4</v>
      </c>
      <c r="AY285" s="5">
        <f t="shared" si="376"/>
        <v>2.0547622091659945E-4</v>
      </c>
      <c r="AZ285" s="5">
        <f t="shared" si="377"/>
        <v>1.2949973934943296E-4</v>
      </c>
      <c r="BA285" s="5">
        <f t="shared" si="378"/>
        <v>5.4410781019694111E-5</v>
      </c>
      <c r="BB285" s="5">
        <f t="shared" si="379"/>
        <v>1.714597905396903E-5</v>
      </c>
      <c r="BC285" s="5">
        <f t="shared" si="380"/>
        <v>4.3224462830296281E-6</v>
      </c>
      <c r="BD285" s="5">
        <f t="shared" si="381"/>
        <v>5.6724946931818265E-4</v>
      </c>
      <c r="BE285" s="5">
        <f t="shared" si="382"/>
        <v>5.8083544426234699E-4</v>
      </c>
      <c r="BF285" s="5">
        <f t="shared" si="383"/>
        <v>2.9737340584641428E-4</v>
      </c>
      <c r="BG285" s="5">
        <f t="shared" si="384"/>
        <v>1.0149856082675568E-4</v>
      </c>
      <c r="BH285" s="5">
        <f t="shared" si="385"/>
        <v>2.5982378502997292E-5</v>
      </c>
      <c r="BI285" s="5">
        <f t="shared" si="386"/>
        <v>5.3209345013298718E-6</v>
      </c>
      <c r="BJ285" s="8">
        <f t="shared" si="387"/>
        <v>0.30032390204500797</v>
      </c>
      <c r="BK285" s="8">
        <f t="shared" si="388"/>
        <v>0.28247488399431514</v>
      </c>
      <c r="BL285" s="8">
        <f t="shared" si="389"/>
        <v>0.38298382690810717</v>
      </c>
      <c r="BM285" s="8">
        <f t="shared" si="390"/>
        <v>0.39939676663120283</v>
      </c>
      <c r="BN285" s="8">
        <f t="shared" si="391"/>
        <v>0.60017066917044881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1.34</v>
      </c>
      <c r="F286">
        <f>VLOOKUP(B286,home!$B$2:$E$405,3,FALSE)</f>
        <v>0.45</v>
      </c>
      <c r="G286">
        <f>VLOOKUP(C286,away!$B$2:$E$405,4,FALSE)</f>
        <v>1.64</v>
      </c>
      <c r="H286">
        <f>VLOOKUP(A286,away!$A$2:$E$405,3,FALSE)</f>
        <v>1.31666666666667</v>
      </c>
      <c r="I286">
        <f>VLOOKUP(C286,away!$B$2:$E$405,3,FALSE)</f>
        <v>0.9</v>
      </c>
      <c r="J286">
        <f>VLOOKUP(B286,home!$B$2:$E$405,4,FALSE)</f>
        <v>1.67</v>
      </c>
      <c r="K286" s="3">
        <f t="shared" si="336"/>
        <v>0.98892000000000013</v>
      </c>
      <c r="L286" s="3">
        <f t="shared" si="337"/>
        <v>1.9789500000000049</v>
      </c>
      <c r="M286" s="5">
        <f t="shared" si="338"/>
        <v>5.1412702844593282E-2</v>
      </c>
      <c r="N286" s="5">
        <f t="shared" si="339"/>
        <v>5.0843050097075196E-2</v>
      </c>
      <c r="O286" s="5">
        <f t="shared" si="340"/>
        <v>0.10174316829430811</v>
      </c>
      <c r="P286" s="5">
        <f t="shared" si="341"/>
        <v>0.10061585398960719</v>
      </c>
      <c r="Q286" s="5">
        <f t="shared" si="342"/>
        <v>2.5139854550999801E-2</v>
      </c>
      <c r="R286" s="5">
        <f t="shared" si="343"/>
        <v>0.10067232144801079</v>
      </c>
      <c r="S286" s="5">
        <f t="shared" si="344"/>
        <v>4.922689099160335E-2</v>
      </c>
      <c r="T286" s="5">
        <f t="shared" si="345"/>
        <v>4.975051516370118E-2</v>
      </c>
      <c r="U286" s="5">
        <f t="shared" si="346"/>
        <v>9.9556872126366838E-2</v>
      </c>
      <c r="V286" s="5">
        <f t="shared" si="347"/>
        <v>1.0704241045350367E-2</v>
      </c>
      <c r="W286" s="5">
        <f t="shared" si="348"/>
        <v>8.2871016541915758E-3</v>
      </c>
      <c r="X286" s="5">
        <f t="shared" si="349"/>
        <v>1.6399759818562457E-2</v>
      </c>
      <c r="Y286" s="5">
        <f t="shared" si="350"/>
        <v>1.622715234647213E-2</v>
      </c>
      <c r="Z286" s="5">
        <f t="shared" si="351"/>
        <v>6.6408496843180467E-2</v>
      </c>
      <c r="AA286" s="5">
        <f t="shared" si="352"/>
        <v>6.5672690698158037E-2</v>
      </c>
      <c r="AB286" s="5">
        <f t="shared" si="353"/>
        <v>3.2472518642611227E-2</v>
      </c>
      <c r="AC286" s="5">
        <f t="shared" si="354"/>
        <v>1.3092780267554486E-3</v>
      </c>
      <c r="AD286" s="5">
        <f t="shared" si="355"/>
        <v>2.0488201419657831E-3</v>
      </c>
      <c r="AE286" s="5">
        <f t="shared" si="356"/>
        <v>4.0545126199431963E-3</v>
      </c>
      <c r="AF286" s="5">
        <f t="shared" si="357"/>
        <v>4.0118388746183051E-3</v>
      </c>
      <c r="AG286" s="5">
        <f t="shared" si="358"/>
        <v>2.6464095136419711E-3</v>
      </c>
      <c r="AH286" s="5">
        <f t="shared" si="359"/>
        <v>3.2854773706953104E-2</v>
      </c>
      <c r="AI286" s="5">
        <f t="shared" si="360"/>
        <v>3.2490742814280063E-2</v>
      </c>
      <c r="AJ286" s="5">
        <f t="shared" si="361"/>
        <v>1.6065372691948923E-2</v>
      </c>
      <c r="AK286" s="5">
        <f t="shared" si="362"/>
        <v>5.2957894541740434E-3</v>
      </c>
      <c r="AL286" s="5">
        <f t="shared" si="363"/>
        <v>1.024915007250437E-4</v>
      </c>
      <c r="AM286" s="5">
        <f t="shared" si="364"/>
        <v>4.0522384295856067E-4</v>
      </c>
      <c r="AN286" s="5">
        <f t="shared" si="365"/>
        <v>8.0191772402284556E-4</v>
      </c>
      <c r="AO286" s="5">
        <f t="shared" si="366"/>
        <v>7.9347753997750716E-4</v>
      </c>
      <c r="AP286" s="5">
        <f t="shared" si="367"/>
        <v>5.2341745924616386E-4</v>
      </c>
      <c r="AQ286" s="5">
        <f t="shared" si="368"/>
        <v>2.5895424524379981E-4</v>
      </c>
      <c r="AR286" s="5">
        <f t="shared" si="369"/>
        <v>1.3003590885474991E-2</v>
      </c>
      <c r="AS286" s="5">
        <f t="shared" si="370"/>
        <v>1.285951109846393E-2</v>
      </c>
      <c r="AT286" s="5">
        <f t="shared" si="371"/>
        <v>6.3585138577464751E-3</v>
      </c>
      <c r="AU286" s="5">
        <f t="shared" si="372"/>
        <v>2.0960205080675482E-3</v>
      </c>
      <c r="AV286" s="5">
        <f t="shared" si="373"/>
        <v>5.1819915020954001E-4</v>
      </c>
      <c r="AW286" s="5">
        <f t="shared" si="374"/>
        <v>5.5716180057344116E-6</v>
      </c>
      <c r="AX286" s="5">
        <f t="shared" si="375"/>
        <v>6.6788993796429953E-5</v>
      </c>
      <c r="AY286" s="5">
        <f t="shared" si="376"/>
        <v>1.3217207927344537E-4</v>
      </c>
      <c r="AZ286" s="5">
        <f t="shared" si="377"/>
        <v>1.307809681390927E-4</v>
      </c>
      <c r="BA286" s="5">
        <f t="shared" si="378"/>
        <v>8.6269665632952698E-5</v>
      </c>
      <c r="BB286" s="5">
        <f t="shared" si="379"/>
        <v>4.2680838701083076E-5</v>
      </c>
      <c r="BC286" s="5">
        <f t="shared" si="380"/>
        <v>1.68926491495017E-5</v>
      </c>
      <c r="BD286" s="5">
        <f t="shared" si="381"/>
        <v>4.2889093638017991E-3</v>
      </c>
      <c r="BE286" s="5">
        <f t="shared" si="382"/>
        <v>4.2413882480508763E-3</v>
      </c>
      <c r="BF286" s="5">
        <f t="shared" si="383"/>
        <v>2.0971968331312363E-3</v>
      </c>
      <c r="BG286" s="5">
        <f t="shared" si="384"/>
        <v>6.9131996407338083E-4</v>
      </c>
      <c r="BH286" s="5">
        <f t="shared" si="385"/>
        <v>1.7091503471786194E-4</v>
      </c>
      <c r="BI286" s="5">
        <f t="shared" si="386"/>
        <v>3.3804259226637623E-5</v>
      </c>
      <c r="BJ286" s="8">
        <f t="shared" si="387"/>
        <v>0.18266759078731298</v>
      </c>
      <c r="BK286" s="8">
        <f t="shared" si="388"/>
        <v>0.21350363047790813</v>
      </c>
      <c r="BL286" s="8">
        <f t="shared" si="389"/>
        <v>0.5331836190797753</v>
      </c>
      <c r="BM286" s="8">
        <f t="shared" si="390"/>
        <v>0.56520978550231493</v>
      </c>
      <c r="BN286" s="8">
        <f t="shared" si="391"/>
        <v>0.4304269512245944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1.34</v>
      </c>
      <c r="F287">
        <f>VLOOKUP(B287,home!$B$2:$E$405,3,FALSE)</f>
        <v>0.8</v>
      </c>
      <c r="G287">
        <f>VLOOKUP(C287,away!$B$2:$E$405,4,FALSE)</f>
        <v>0.8</v>
      </c>
      <c r="H287">
        <f>VLOOKUP(A287,away!$A$2:$E$405,3,FALSE)</f>
        <v>1.31666666666667</v>
      </c>
      <c r="I287">
        <f>VLOOKUP(C287,away!$B$2:$E$405,3,FALSE)</f>
        <v>1.1200000000000001</v>
      </c>
      <c r="J287">
        <f>VLOOKUP(B287,home!$B$2:$E$405,4,FALSE)</f>
        <v>0.96</v>
      </c>
      <c r="K287" s="3">
        <f t="shared" si="336"/>
        <v>0.85760000000000014</v>
      </c>
      <c r="L287" s="3">
        <f t="shared" si="337"/>
        <v>1.4156800000000036</v>
      </c>
      <c r="M287" s="5">
        <f t="shared" si="338"/>
        <v>0.10297387126219862</v>
      </c>
      <c r="N287" s="5">
        <f t="shared" si="339"/>
        <v>8.8310391994461529E-2</v>
      </c>
      <c r="O287" s="5">
        <f t="shared" si="340"/>
        <v>0.14577805006846969</v>
      </c>
      <c r="P287" s="5">
        <f t="shared" si="341"/>
        <v>0.12501925573871961</v>
      </c>
      <c r="Q287" s="5">
        <f t="shared" si="342"/>
        <v>3.7867496087225117E-2</v>
      </c>
      <c r="R287" s="5">
        <f t="shared" si="343"/>
        <v>0.10318753496046587</v>
      </c>
      <c r="S287" s="5">
        <f t="shared" si="344"/>
        <v>3.7946068536322576E-2</v>
      </c>
      <c r="T287" s="5">
        <f t="shared" si="345"/>
        <v>5.3608256860762982E-2</v>
      </c>
      <c r="U287" s="5">
        <f t="shared" si="346"/>
        <v>8.8493629982095534E-2</v>
      </c>
      <c r="V287" s="5">
        <f t="shared" si="347"/>
        <v>5.1188705428886552E-3</v>
      </c>
      <c r="W287" s="5">
        <f t="shared" si="348"/>
        <v>1.0825054881468088E-2</v>
      </c>
      <c r="X287" s="5">
        <f t="shared" si="349"/>
        <v>1.5324813694596781E-2</v>
      </c>
      <c r="Y287" s="5">
        <f t="shared" si="350"/>
        <v>1.0847516125583417E-2</v>
      </c>
      <c r="Z287" s="5">
        <f t="shared" si="351"/>
        <v>4.8693509830944219E-2</v>
      </c>
      <c r="AA287" s="5">
        <f t="shared" si="352"/>
        <v>4.1759554031017762E-2</v>
      </c>
      <c r="AB287" s="5">
        <f t="shared" si="353"/>
        <v>1.790649676850042E-2</v>
      </c>
      <c r="AC287" s="5">
        <f t="shared" si="354"/>
        <v>3.8842219004839534E-4</v>
      </c>
      <c r="AD287" s="5">
        <f t="shared" si="355"/>
        <v>2.3208917665867579E-3</v>
      </c>
      <c r="AE287" s="5">
        <f t="shared" si="356"/>
        <v>3.2856400561215495E-3</v>
      </c>
      <c r="AF287" s="5">
        <f t="shared" si="357"/>
        <v>2.3257074573250843E-3</v>
      </c>
      <c r="AG287" s="5">
        <f t="shared" si="358"/>
        <v>1.0974858443953274E-3</v>
      </c>
      <c r="AH287" s="5">
        <f t="shared" si="359"/>
        <v>1.7233606999367823E-2</v>
      </c>
      <c r="AI287" s="5">
        <f t="shared" si="360"/>
        <v>1.4779541362657847E-2</v>
      </c>
      <c r="AJ287" s="5">
        <f t="shared" si="361"/>
        <v>6.337467336307686E-3</v>
      </c>
      <c r="AK287" s="5">
        <f t="shared" si="362"/>
        <v>1.8116706625391577E-3</v>
      </c>
      <c r="AL287" s="5">
        <f t="shared" si="363"/>
        <v>1.8863135868168613E-5</v>
      </c>
      <c r="AM287" s="5">
        <f t="shared" si="364"/>
        <v>3.9807935580496093E-4</v>
      </c>
      <c r="AN287" s="5">
        <f t="shared" si="365"/>
        <v>5.6355298242596853E-4</v>
      </c>
      <c r="AO287" s="5">
        <f t="shared" si="366"/>
        <v>3.9890534308039863E-4</v>
      </c>
      <c r="AP287" s="5">
        <f t="shared" si="367"/>
        <v>1.8824077203068667E-4</v>
      </c>
      <c r="AQ287" s="5">
        <f t="shared" si="368"/>
        <v>6.6622174037100812E-5</v>
      </c>
      <c r="AR287" s="5">
        <f t="shared" si="369"/>
        <v>4.8794545513730185E-3</v>
      </c>
      <c r="AS287" s="5">
        <f t="shared" si="370"/>
        <v>4.1846202232575002E-3</v>
      </c>
      <c r="AT287" s="5">
        <f t="shared" si="371"/>
        <v>1.7943651517328167E-3</v>
      </c>
      <c r="AU287" s="5">
        <f t="shared" si="372"/>
        <v>5.1294918470868797E-4</v>
      </c>
      <c r="AV287" s="5">
        <f t="shared" si="373"/>
        <v>1.0997630520154269E-4</v>
      </c>
      <c r="AW287" s="5">
        <f t="shared" si="374"/>
        <v>6.3615253349400329E-7</v>
      </c>
      <c r="AX287" s="5">
        <f t="shared" si="375"/>
        <v>5.6898809256389063E-5</v>
      </c>
      <c r="AY287" s="5">
        <f t="shared" si="376"/>
        <v>8.0550506288085071E-5</v>
      </c>
      <c r="AZ287" s="5">
        <f t="shared" si="377"/>
        <v>5.7016870370958294E-5</v>
      </c>
      <c r="BA287" s="5">
        <f t="shared" si="378"/>
        <v>2.6905881015586139E-5</v>
      </c>
      <c r="BB287" s="5">
        <f t="shared" si="379"/>
        <v>9.5225294090362726E-6</v>
      </c>
      <c r="BC287" s="5">
        <f t="shared" si="380"/>
        <v>2.6961708867568995E-6</v>
      </c>
      <c r="BD287" s="5">
        <f t="shared" si="381"/>
        <v>1.1512910365479628E-3</v>
      </c>
      <c r="BE287" s="5">
        <f t="shared" si="382"/>
        <v>9.8734719294353286E-4</v>
      </c>
      <c r="BF287" s="5">
        <f t="shared" si="383"/>
        <v>4.2337447633418701E-4</v>
      </c>
      <c r="BG287" s="5">
        <f t="shared" si="384"/>
        <v>1.2102865030139962E-4</v>
      </c>
      <c r="BH287" s="5">
        <f t="shared" si="385"/>
        <v>2.5948542624620075E-5</v>
      </c>
      <c r="BI287" s="5">
        <f t="shared" si="386"/>
        <v>4.4506940309748377E-6</v>
      </c>
      <c r="BJ287" s="8">
        <f t="shared" si="387"/>
        <v>0.22766224616313258</v>
      </c>
      <c r="BK287" s="8">
        <f t="shared" si="388"/>
        <v>0.27154590191233419</v>
      </c>
      <c r="BL287" s="8">
        <f t="shared" si="389"/>
        <v>0.45148235818047805</v>
      </c>
      <c r="BM287" s="8">
        <f t="shared" si="390"/>
        <v>0.39616750162159386</v>
      </c>
      <c r="BN287" s="8">
        <f t="shared" si="391"/>
        <v>0.60313660011154047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1.3192182410423501</v>
      </c>
      <c r="F288">
        <f>VLOOKUP(B288,home!$B$2:$E$405,3,FALSE)</f>
        <v>0.76</v>
      </c>
      <c r="G288">
        <f>VLOOKUP(C288,away!$B$2:$E$405,4,FALSE)</f>
        <v>0.86</v>
      </c>
      <c r="H288">
        <f>VLOOKUP(A288,away!$A$2:$E$405,3,FALSE)</f>
        <v>1.0293159609120499</v>
      </c>
      <c r="I288">
        <f>VLOOKUP(C288,away!$B$2:$E$405,3,FALSE)</f>
        <v>1.06</v>
      </c>
      <c r="J288">
        <f>VLOOKUP(B288,home!$B$2:$E$405,4,FALSE)</f>
        <v>1.42</v>
      </c>
      <c r="K288" s="3">
        <f t="shared" si="336"/>
        <v>0.8622410423452801</v>
      </c>
      <c r="L288" s="3">
        <f t="shared" si="337"/>
        <v>1.5493263843648175</v>
      </c>
      <c r="M288" s="5">
        <f t="shared" si="338"/>
        <v>8.9674625953235026E-2</v>
      </c>
      <c r="N288" s="5">
        <f t="shared" si="339"/>
        <v>7.7321142953840488E-2</v>
      </c>
      <c r="O288" s="5">
        <f t="shared" si="340"/>
        <v>0.13893526399739306</v>
      </c>
      <c r="P288" s="5">
        <f t="shared" si="341"/>
        <v>0.11979568684762885</v>
      </c>
      <c r="Q288" s="5">
        <f t="shared" si="342"/>
        <v>3.3334731447923906E-2</v>
      </c>
      <c r="R288" s="5">
        <f t="shared" si="343"/>
        <v>0.10762803511492622</v>
      </c>
      <c r="S288" s="5">
        <f t="shared" si="344"/>
        <v>4.0008548780507747E-2</v>
      </c>
      <c r="T288" s="5">
        <f t="shared" si="345"/>
        <v>5.1646378947984128E-2</v>
      </c>
      <c r="U288" s="5">
        <f t="shared" si="346"/>
        <v>9.2801309183068392E-2</v>
      </c>
      <c r="V288" s="5">
        <f t="shared" si="347"/>
        <v>5.9385702353122781E-3</v>
      </c>
      <c r="W288" s="5">
        <f t="shared" si="348"/>
        <v>9.5808578633193014E-3</v>
      </c>
      <c r="X288" s="5">
        <f t="shared" si="349"/>
        <v>1.4843875872489724E-2</v>
      </c>
      <c r="Y288" s="5">
        <f t="shared" si="350"/>
        <v>1.1499004267742328E-2</v>
      </c>
      <c r="Z288" s="5">
        <f t="shared" si="351"/>
        <v>5.5583651500299432E-2</v>
      </c>
      <c r="AA288" s="5">
        <f t="shared" si="352"/>
        <v>4.7926505606974971E-2</v>
      </c>
      <c r="AB288" s="5">
        <f t="shared" si="353"/>
        <v>2.0662100075262504E-2</v>
      </c>
      <c r="AC288" s="5">
        <f t="shared" si="354"/>
        <v>4.9583082496151062E-4</v>
      </c>
      <c r="AD288" s="5">
        <f t="shared" si="355"/>
        <v>2.0652522176576012E-3</v>
      </c>
      <c r="AE288" s="5">
        <f t="shared" si="356"/>
        <v>3.1997497511848721E-3</v>
      </c>
      <c r="AF288" s="5">
        <f t="shared" si="357"/>
        <v>2.4787283564377417E-3</v>
      </c>
      <c r="AG288" s="5">
        <f t="shared" si="358"/>
        <v>1.2801197474340779E-3</v>
      </c>
      <c r="AH288" s="5">
        <f t="shared" si="359"/>
        <v>2.1529304452188237E-2</v>
      </c>
      <c r="AI288" s="5">
        <f t="shared" si="360"/>
        <v>1.8563449911823664E-2</v>
      </c>
      <c r="AJ288" s="5">
        <f t="shared" si="361"/>
        <v>8.0030842007476153E-3</v>
      </c>
      <c r="AK288" s="5">
        <f t="shared" si="362"/>
        <v>2.3001958877432228E-3</v>
      </c>
      <c r="AL288" s="5">
        <f t="shared" si="363"/>
        <v>2.6495073095690033E-5</v>
      </c>
      <c r="AM288" s="5">
        <f t="shared" si="364"/>
        <v>3.5614904497179847E-4</v>
      </c>
      <c r="AN288" s="5">
        <f t="shared" si="365"/>
        <v>5.517911121411393E-4</v>
      </c>
      <c r="AO288" s="5">
        <f t="shared" si="366"/>
        <v>4.2745226434913653E-4</v>
      </c>
      <c r="AP288" s="5">
        <f t="shared" si="367"/>
        <v>2.2075435707086735E-4</v>
      </c>
      <c r="AQ288" s="5">
        <f t="shared" si="368"/>
        <v>8.5505137468346658E-5</v>
      </c>
      <c r="AR288" s="5">
        <f t="shared" si="369"/>
        <v>6.6711838849596314E-3</v>
      </c>
      <c r="AS288" s="5">
        <f t="shared" si="370"/>
        <v>5.7521685466446273E-3</v>
      </c>
      <c r="AT288" s="5">
        <f t="shared" si="371"/>
        <v>2.4798779017022989E-3</v>
      </c>
      <c r="AU288" s="5">
        <f t="shared" si="372"/>
        <v>7.1275083561760555E-4</v>
      </c>
      <c r="AV288" s="5">
        <f t="shared" si="373"/>
        <v>1.5364075585884836E-4</v>
      </c>
      <c r="AW288" s="5">
        <f t="shared" si="374"/>
        <v>9.8318270259996096E-7</v>
      </c>
      <c r="AX288" s="5">
        <f t="shared" si="375"/>
        <v>5.1181053961126566E-5</v>
      </c>
      <c r="AY288" s="5">
        <f t="shared" si="376"/>
        <v>7.9296157281572838E-5</v>
      </c>
      <c r="AZ288" s="5">
        <f t="shared" si="377"/>
        <v>6.1427814327541589E-5</v>
      </c>
      <c r="BA288" s="5">
        <f t="shared" si="378"/>
        <v>3.1723911157174451E-5</v>
      </c>
      <c r="BB288" s="5">
        <f t="shared" si="379"/>
        <v>1.2287673142763943E-5</v>
      </c>
      <c r="BC288" s="5">
        <f t="shared" si="380"/>
        <v>3.8075232405070254E-6</v>
      </c>
      <c r="BD288" s="5">
        <f t="shared" si="381"/>
        <v>1.7226402013195579E-3</v>
      </c>
      <c r="BE288" s="5">
        <f t="shared" si="382"/>
        <v>1.4853310827716588E-3</v>
      </c>
      <c r="BF288" s="5">
        <f t="shared" si="383"/>
        <v>6.4035671051843924E-4</v>
      </c>
      <c r="BG288" s="5">
        <f t="shared" si="384"/>
        <v>1.8404727918340462E-4</v>
      </c>
      <c r="BH288" s="5">
        <f t="shared" si="385"/>
        <v>3.9673279460977882E-5</v>
      </c>
      <c r="BI288" s="5">
        <f t="shared" si="386"/>
        <v>6.8415859671378363E-6</v>
      </c>
      <c r="BJ288" s="8">
        <f t="shared" si="387"/>
        <v>0.20913121747512617</v>
      </c>
      <c r="BK288" s="8">
        <f t="shared" si="388"/>
        <v>0.25601905387202273</v>
      </c>
      <c r="BL288" s="8">
        <f t="shared" si="389"/>
        <v>0.4781977604941321</v>
      </c>
      <c r="BM288" s="8">
        <f t="shared" si="390"/>
        <v>0.43216388405205391</v>
      </c>
      <c r="BN288" s="8">
        <f t="shared" si="391"/>
        <v>0.56668948631494753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1.2091836734693899</v>
      </c>
      <c r="F289">
        <f>VLOOKUP(B289,home!$B$2:$E$405,3,FALSE)</f>
        <v>0.59</v>
      </c>
      <c r="G289">
        <f>VLOOKUP(C289,away!$B$2:$E$405,4,FALSE)</f>
        <v>1.18</v>
      </c>
      <c r="H289">
        <f>VLOOKUP(A289,away!$A$2:$E$405,3,FALSE)</f>
        <v>1.06632653061225</v>
      </c>
      <c r="I289">
        <f>VLOOKUP(C289,away!$B$2:$E$405,3,FALSE)</f>
        <v>0.47</v>
      </c>
      <c r="J289">
        <f>VLOOKUP(B289,home!$B$2:$E$405,4,FALSE)</f>
        <v>0.87</v>
      </c>
      <c r="K289" s="3">
        <f t="shared" si="336"/>
        <v>0.84183367346938909</v>
      </c>
      <c r="L289" s="3">
        <f t="shared" si="337"/>
        <v>0.43602091836734908</v>
      </c>
      <c r="M289" s="5">
        <f t="shared" si="338"/>
        <v>0.27863444427685141</v>
      </c>
      <c r="N289" s="5">
        <f t="shared" si="339"/>
        <v>0.23456385778068359</v>
      </c>
      <c r="O289" s="5">
        <f t="shared" si="340"/>
        <v>0.12149044628236869</v>
      </c>
      <c r="P289" s="5">
        <f t="shared" si="341"/>
        <v>0.10227474868532191</v>
      </c>
      <c r="Q289" s="5">
        <f t="shared" si="342"/>
        <v>9.8731877029332088E-2</v>
      </c>
      <c r="R289" s="5">
        <f t="shared" si="343"/>
        <v>2.6486187980448737E-2</v>
      </c>
      <c r="S289" s="5">
        <f t="shared" si="344"/>
        <v>9.3851679445027328E-3</v>
      </c>
      <c r="T289" s="5">
        <f t="shared" si="345"/>
        <v>4.3049163694461552E-2</v>
      </c>
      <c r="U289" s="5">
        <f t="shared" si="346"/>
        <v>2.2296964923781939E-2</v>
      </c>
      <c r="V289" s="5">
        <f t="shared" si="347"/>
        <v>3.8276582757611395E-4</v>
      </c>
      <c r="W289" s="5">
        <f t="shared" si="348"/>
        <v>2.7705272909376879E-2</v>
      </c>
      <c r="X289" s="5">
        <f t="shared" si="349"/>
        <v>1.2080078537564543E-2</v>
      </c>
      <c r="Y289" s="5">
        <f t="shared" si="350"/>
        <v>2.633583468949297E-3</v>
      </c>
      <c r="Z289" s="5">
        <f t="shared" si="351"/>
        <v>3.8495106690951682E-3</v>
      </c>
      <c r="AA289" s="5">
        <f t="shared" si="352"/>
        <v>3.2406477076239912E-3</v>
      </c>
      <c r="AB289" s="5">
        <f t="shared" si="353"/>
        <v>1.3640431820646295E-3</v>
      </c>
      <c r="AC289" s="5">
        <f t="shared" si="354"/>
        <v>8.7810569602845686E-6</v>
      </c>
      <c r="AD289" s="5">
        <f t="shared" si="355"/>
        <v>5.8308079169431719E-3</v>
      </c>
      <c r="AE289" s="5">
        <f t="shared" si="356"/>
        <v>2.5423542227691709E-3</v>
      </c>
      <c r="AF289" s="5">
        <f t="shared" si="357"/>
        <v>5.542598115134609E-4</v>
      </c>
      <c r="AG289" s="5">
        <f t="shared" si="358"/>
        <v>8.0556290676737691E-5</v>
      </c>
      <c r="AH289" s="5">
        <f t="shared" si="359"/>
        <v>4.196167943009457E-4</v>
      </c>
      <c r="AI289" s="5">
        <f t="shared" si="360"/>
        <v>3.5324754739581412E-4</v>
      </c>
      <c r="AJ289" s="5">
        <f t="shared" si="361"/>
        <v>1.4868784023413514E-4</v>
      </c>
      <c r="AK289" s="5">
        <f t="shared" si="362"/>
        <v>4.172347691484388E-5</v>
      </c>
      <c r="AL289" s="5">
        <f t="shared" si="363"/>
        <v>1.2892596909695313E-7</v>
      </c>
      <c r="AM289" s="5">
        <f t="shared" si="364"/>
        <v>9.8171408960293365E-4</v>
      </c>
      <c r="AN289" s="5">
        <f t="shared" si="365"/>
        <v>4.2804787892283705E-4</v>
      </c>
      <c r="AO289" s="5">
        <f t="shared" si="366"/>
        <v>9.3318914636565613E-5</v>
      </c>
      <c r="AP289" s="5">
        <f t="shared" si="367"/>
        <v>1.3562999620293202E-5</v>
      </c>
      <c r="AQ289" s="5">
        <f t="shared" si="368"/>
        <v>1.4784378875640615E-6</v>
      </c>
      <c r="AR289" s="5">
        <f t="shared" si="369"/>
        <v>3.6592340002692272E-5</v>
      </c>
      <c r="AS289" s="5">
        <f t="shared" si="370"/>
        <v>3.0804664005307307E-5</v>
      </c>
      <c r="AT289" s="5">
        <f t="shared" si="371"/>
        <v>1.2966201729789056E-5</v>
      </c>
      <c r="AU289" s="5">
        <f t="shared" si="372"/>
        <v>3.638461744377823E-6</v>
      </c>
      <c r="AV289" s="5">
        <f t="shared" si="373"/>
        <v>7.65744904011856E-7</v>
      </c>
      <c r="AW289" s="5">
        <f t="shared" si="374"/>
        <v>1.3145330895850698E-9</v>
      </c>
      <c r="AX289" s="5">
        <f t="shared" si="375"/>
        <v>1.3773999639118237E-4</v>
      </c>
      <c r="AY289" s="5">
        <f t="shared" si="376"/>
        <v>6.005751972239868E-5</v>
      </c>
      <c r="AZ289" s="5">
        <f t="shared" si="377"/>
        <v>1.3093167452112724E-5</v>
      </c>
      <c r="BA289" s="5">
        <f t="shared" si="378"/>
        <v>1.9029649656025586E-6</v>
      </c>
      <c r="BB289" s="5">
        <f t="shared" si="379"/>
        <v>2.0743313298072951E-7</v>
      </c>
      <c r="BC289" s="5">
        <f t="shared" si="380"/>
        <v>1.8089037028414825E-8</v>
      </c>
      <c r="BD289" s="5">
        <f t="shared" si="381"/>
        <v>2.6591709488640295E-6</v>
      </c>
      <c r="BE289" s="5">
        <f t="shared" si="382"/>
        <v>2.2385796482652868E-6</v>
      </c>
      <c r="BF289" s="5">
        <f t="shared" si="383"/>
        <v>9.4225586432648943E-7</v>
      </c>
      <c r="BG289" s="5">
        <f t="shared" si="384"/>
        <v>2.6440757187134766E-7</v>
      </c>
      <c r="BH289" s="5">
        <f t="shared" si="385"/>
        <v>5.564679938039453E-8</v>
      </c>
      <c r="BI289" s="5">
        <f t="shared" si="386"/>
        <v>9.3690699078423325E-9</v>
      </c>
      <c r="BJ289" s="8">
        <f t="shared" si="387"/>
        <v>0.42950295315364195</v>
      </c>
      <c r="BK289" s="8">
        <f t="shared" si="388"/>
        <v>0.39074609423690393</v>
      </c>
      <c r="BL289" s="8">
        <f t="shared" si="389"/>
        <v>0.17593250257742254</v>
      </c>
      <c r="BM289" s="8">
        <f t="shared" si="390"/>
        <v>0.13778944239686791</v>
      </c>
      <c r="BN289" s="8">
        <f t="shared" si="391"/>
        <v>0.86218156203500651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1.59861591695502</v>
      </c>
      <c r="F290">
        <f>VLOOKUP(B290,home!$B$2:$E$405,3,FALSE)</f>
        <v>0.63</v>
      </c>
      <c r="G290">
        <f>VLOOKUP(C290,away!$B$2:$E$405,4,FALSE)</f>
        <v>1.08</v>
      </c>
      <c r="H290">
        <f>VLOOKUP(A290,away!$A$2:$E$405,3,FALSE)</f>
        <v>1.4152249134948101</v>
      </c>
      <c r="I290">
        <f>VLOOKUP(C290,away!$B$2:$E$405,3,FALSE)</f>
        <v>1.04</v>
      </c>
      <c r="J290">
        <f>VLOOKUP(B290,home!$B$2:$E$405,4,FALSE)</f>
        <v>1.41</v>
      </c>
      <c r="K290" s="3">
        <f t="shared" si="336"/>
        <v>1.0876982698961957</v>
      </c>
      <c r="L290" s="3">
        <f t="shared" si="337"/>
        <v>2.0752858131487892</v>
      </c>
      <c r="M290" s="5">
        <f t="shared" si="338"/>
        <v>4.2299327853472367E-2</v>
      </c>
      <c r="N290" s="5">
        <f t="shared" si="339"/>
        <v>4.6008905723993854E-2</v>
      </c>
      <c r="O290" s="5">
        <f t="shared" si="340"/>
        <v>8.7783195000040615E-2</v>
      </c>
      <c r="P290" s="5">
        <f t="shared" si="341"/>
        <v>9.5481629327504536E-2</v>
      </c>
      <c r="Q290" s="5">
        <f t="shared" si="342"/>
        <v>2.5021903577902647E-2</v>
      </c>
      <c r="R290" s="5">
        <f t="shared" si="343"/>
        <v>9.108760960822905E-2</v>
      </c>
      <c r="S290" s="5">
        <f t="shared" si="344"/>
        <v>5.3882307365592019E-2</v>
      </c>
      <c r="T290" s="5">
        <f t="shared" si="345"/>
        <v>5.1927601513198279E-2</v>
      </c>
      <c r="U290" s="5">
        <f t="shared" si="346"/>
        <v>9.9075835379850818E-2</v>
      </c>
      <c r="V290" s="5">
        <f t="shared" si="347"/>
        <v>1.3514190309527026E-2</v>
      </c>
      <c r="W290" s="5">
        <f t="shared" si="348"/>
        <v>9.0720937437313801E-3</v>
      </c>
      <c r="X290" s="5">
        <f t="shared" si="349"/>
        <v>1.8827187441921616E-2</v>
      </c>
      <c r="Y290" s="5">
        <f t="shared" si="350"/>
        <v>1.9535897499856496E-2</v>
      </c>
      <c r="Z290" s="5">
        <f t="shared" si="351"/>
        <v>6.3010941324531014E-2</v>
      </c>
      <c r="AA290" s="5">
        <f t="shared" si="352"/>
        <v>6.8536891863223093E-2</v>
      </c>
      <c r="AB290" s="5">
        <f t="shared" si="353"/>
        <v>3.7273729351845204E-2</v>
      </c>
      <c r="AC290" s="5">
        <f t="shared" si="354"/>
        <v>1.9065860134135795E-3</v>
      </c>
      <c r="AD290" s="5">
        <f t="shared" si="355"/>
        <v>2.4669251673481805E-3</v>
      </c>
      <c r="AE290" s="5">
        <f t="shared" si="356"/>
        <v>5.1195748018973801E-3</v>
      </c>
      <c r="AF290" s="5">
        <f t="shared" si="357"/>
        <v>5.3122904778658301E-3</v>
      </c>
      <c r="AG290" s="5">
        <f t="shared" si="358"/>
        <v>3.6748403546801194E-3</v>
      </c>
      <c r="AH290" s="5">
        <f t="shared" si="359"/>
        <v>3.2691428150987509E-2</v>
      </c>
      <c r="AI290" s="5">
        <f t="shared" si="360"/>
        <v>3.5558409840264898E-2</v>
      </c>
      <c r="AJ290" s="5">
        <f t="shared" si="361"/>
        <v>1.9338410431757994E-2</v>
      </c>
      <c r="AK290" s="5">
        <f t="shared" si="362"/>
        <v>7.0114518563885722E-3</v>
      </c>
      <c r="AL290" s="5">
        <f t="shared" si="363"/>
        <v>1.7214830424197025E-4</v>
      </c>
      <c r="AM290" s="5">
        <f t="shared" si="364"/>
        <v>5.3665404729759988E-4</v>
      </c>
      <c r="AN290" s="5">
        <f t="shared" si="365"/>
        <v>1.113710530925588E-3</v>
      </c>
      <c r="AO290" s="5">
        <f t="shared" si="366"/>
        <v>1.1556338323921399E-3</v>
      </c>
      <c r="AP290" s="5">
        <f t="shared" si="367"/>
        <v>7.9942349918605778E-4</v>
      </c>
      <c r="AQ290" s="5">
        <f t="shared" si="368"/>
        <v>4.1475806163964715E-4</v>
      </c>
      <c r="AR290" s="5">
        <f t="shared" si="369"/>
        <v>1.3568811410663472E-2</v>
      </c>
      <c r="AS290" s="5">
        <f t="shared" si="370"/>
        <v>1.4758772695926415E-2</v>
      </c>
      <c r="AT290" s="5">
        <f t="shared" si="371"/>
        <v>8.026545763575187E-3</v>
      </c>
      <c r="AU290" s="5">
        <f t="shared" si="372"/>
        <v>2.9101533134277906E-3</v>
      </c>
      <c r="AV290" s="5">
        <f t="shared" si="373"/>
        <v>7.9134218103702207E-4</v>
      </c>
      <c r="AW290" s="5">
        <f t="shared" si="374"/>
        <v>1.0794104125883988E-5</v>
      </c>
      <c r="AX290" s="5">
        <f t="shared" si="375"/>
        <v>9.7286279796398388E-5</v>
      </c>
      <c r="AY290" s="5">
        <f t="shared" si="376"/>
        <v>2.018968362754892E-4</v>
      </c>
      <c r="AZ290" s="5">
        <f t="shared" si="377"/>
        <v>2.0949682002107338E-4</v>
      </c>
      <c r="BA290" s="5">
        <f t="shared" si="378"/>
        <v>1.449219261631729E-4</v>
      </c>
      <c r="BB290" s="5">
        <f t="shared" si="379"/>
        <v>7.5188604345157291E-5</v>
      </c>
      <c r="BC290" s="5">
        <f t="shared" si="380"/>
        <v>3.1207568781592478E-5</v>
      </c>
      <c r="BD290" s="5">
        <f t="shared" si="381"/>
        <v>4.6931936369735529E-3</v>
      </c>
      <c r="BE290" s="5">
        <f t="shared" si="382"/>
        <v>5.1047785992239672E-3</v>
      </c>
      <c r="BF290" s="5">
        <f t="shared" si="383"/>
        <v>2.7762294252895174E-3</v>
      </c>
      <c r="BG290" s="5">
        <f t="shared" si="384"/>
        <v>1.0065666475741061E-3</v>
      </c>
      <c r="BH290" s="5">
        <f t="shared" si="385"/>
        <v>2.7371020027539217E-4</v>
      </c>
      <c r="BI290" s="5">
        <f t="shared" si="386"/>
        <v>5.9542822258497076E-5</v>
      </c>
      <c r="BJ290" s="8">
        <f t="shared" si="387"/>
        <v>0.19174739830921972</v>
      </c>
      <c r="BK290" s="8">
        <f t="shared" si="388"/>
        <v>0.20745808601002702</v>
      </c>
      <c r="BL290" s="8">
        <f t="shared" si="389"/>
        <v>0.53232660817881283</v>
      </c>
      <c r="BM290" s="8">
        <f t="shared" si="390"/>
        <v>0.60666935999929783</v>
      </c>
      <c r="BN290" s="8">
        <f t="shared" si="391"/>
        <v>0.38768257109114307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1.2429022082018899</v>
      </c>
      <c r="F291">
        <f>VLOOKUP(B291,home!$B$2:$E$405,3,FALSE)</f>
        <v>1.1599999999999999</v>
      </c>
      <c r="G291">
        <f>VLOOKUP(C291,away!$B$2:$E$405,4,FALSE)</f>
        <v>1.56</v>
      </c>
      <c r="H291">
        <f>VLOOKUP(A291,away!$A$2:$E$405,3,FALSE)</f>
        <v>1.0788643533122999</v>
      </c>
      <c r="I291">
        <f>VLOOKUP(C291,away!$B$2:$E$405,3,FALSE)</f>
        <v>1.18</v>
      </c>
      <c r="J291">
        <f>VLOOKUP(B291,home!$B$2:$E$405,4,FALSE)</f>
        <v>0.75</v>
      </c>
      <c r="K291" s="3">
        <f t="shared" si="336"/>
        <v>2.24915583596214</v>
      </c>
      <c r="L291" s="3">
        <f t="shared" si="337"/>
        <v>0.95479495268138537</v>
      </c>
      <c r="M291" s="5">
        <f t="shared" si="338"/>
        <v>4.0601478830407642E-2</v>
      </c>
      <c r="N291" s="5">
        <f t="shared" si="339"/>
        <v>9.1319053060104613E-2</v>
      </c>
      <c r="O291" s="5">
        <f t="shared" si="340"/>
        <v>3.8766087058673335E-2</v>
      </c>
      <c r="P291" s="5">
        <f t="shared" si="341"/>
        <v>8.7190970945431504E-2</v>
      </c>
      <c r="Q291" s="5">
        <f t="shared" si="342"/>
        <v>0.10269539056233533</v>
      </c>
      <c r="R291" s="5">
        <f t="shared" si="343"/>
        <v>1.8506832129414234E-2</v>
      </c>
      <c r="S291" s="5">
        <f t="shared" si="344"/>
        <v>4.6810274116872323E-2</v>
      </c>
      <c r="T291" s="5">
        <f t="shared" si="345"/>
        <v>9.805304057256134E-2</v>
      </c>
      <c r="U291" s="5">
        <f t="shared" si="346"/>
        <v>4.1624749489043655E-2</v>
      </c>
      <c r="V291" s="5">
        <f t="shared" si="347"/>
        <v>1.1169361226471703E-2</v>
      </c>
      <c r="W291" s="5">
        <f t="shared" si="348"/>
        <v>7.6992645669895929E-2</v>
      </c>
      <c r="X291" s="5">
        <f t="shared" si="349"/>
        <v>7.3512189479202947E-2</v>
      </c>
      <c r="Y291" s="5">
        <f t="shared" si="350"/>
        <v>3.5094533737650299E-2</v>
      </c>
      <c r="Z291" s="5">
        <f t="shared" si="351"/>
        <v>5.8900766357621358E-3</v>
      </c>
      <c r="AA291" s="5">
        <f t="shared" si="352"/>
        <v>1.3247700239588654E-2</v>
      </c>
      <c r="AB291" s="5">
        <f t="shared" si="353"/>
        <v>1.4898071153473934E-2</v>
      </c>
      <c r="AC291" s="5">
        <f t="shared" si="354"/>
        <v>1.4991255833379975E-3</v>
      </c>
      <c r="AD291" s="5">
        <f t="shared" si="355"/>
        <v>4.3292114583652896E-2</v>
      </c>
      <c r="AE291" s="5">
        <f t="shared" si="356"/>
        <v>4.133509249537598E-2</v>
      </c>
      <c r="AF291" s="5">
        <f t="shared" si="357"/>
        <v>1.9733268841601596E-2</v>
      </c>
      <c r="AG291" s="5">
        <f t="shared" si="358"/>
        <v>6.2804084966220182E-3</v>
      </c>
      <c r="AH291" s="5">
        <f t="shared" si="359"/>
        <v>1.4059538606830603E-3</v>
      </c>
      <c r="AI291" s="5">
        <f t="shared" si="360"/>
        <v>3.1622093308488063E-3</v>
      </c>
      <c r="AJ291" s="5">
        <f t="shared" si="361"/>
        <v>3.5561507855062639E-3</v>
      </c>
      <c r="AK291" s="5">
        <f t="shared" si="362"/>
        <v>2.6661124309275874E-3</v>
      </c>
      <c r="AL291" s="5">
        <f t="shared" si="363"/>
        <v>1.2877384661416194E-4</v>
      </c>
      <c r="AM291" s="5">
        <f t="shared" si="364"/>
        <v>1.9474142433392912E-2</v>
      </c>
      <c r="AN291" s="5">
        <f t="shared" si="365"/>
        <v>1.8593812903201945E-2</v>
      </c>
      <c r="AO291" s="5">
        <f t="shared" si="366"/>
        <v>8.8766393555396155E-3</v>
      </c>
      <c r="AP291" s="5">
        <f t="shared" si="367"/>
        <v>2.8251234844807239E-3</v>
      </c>
      <c r="AQ291" s="5">
        <f t="shared" si="368"/>
        <v>6.7435341092096082E-4</v>
      </c>
      <c r="AR291" s="5">
        <f t="shared" si="369"/>
        <v>2.6847952997661881E-4</v>
      </c>
      <c r="AS291" s="5">
        <f t="shared" si="370"/>
        <v>6.0385230168328436E-4</v>
      </c>
      <c r="AT291" s="5">
        <f t="shared" si="371"/>
        <v>6.79078964195065E-4</v>
      </c>
      <c r="AU291" s="5">
        <f t="shared" si="372"/>
        <v>5.0911813846615187E-4</v>
      </c>
      <c r="AV291" s="5">
        <f t="shared" si="373"/>
        <v>2.8627150808133156E-4</v>
      </c>
      <c r="AW291" s="5">
        <f t="shared" si="374"/>
        <v>7.6816555579483645E-6</v>
      </c>
      <c r="AX291" s="5">
        <f t="shared" si="375"/>
        <v>7.3000635174039425E-3</v>
      </c>
      <c r="AY291" s="5">
        <f t="shared" si="376"/>
        <v>6.9700638006708051E-3</v>
      </c>
      <c r="AZ291" s="5">
        <f t="shared" si="377"/>
        <v>3.3274908683738587E-3</v>
      </c>
      <c r="BA291" s="5">
        <f t="shared" si="378"/>
        <v>1.0590238287389202E-3</v>
      </c>
      <c r="BB291" s="5">
        <f t="shared" si="379"/>
        <v>2.5278765161230923E-4</v>
      </c>
      <c r="BC291" s="5">
        <f t="shared" si="380"/>
        <v>4.827207477192267E-5</v>
      </c>
      <c r="BD291" s="5">
        <f t="shared" si="381"/>
        <v>4.2723816686657711E-5</v>
      </c>
      <c r="BE291" s="5">
        <f t="shared" si="382"/>
        <v>9.6092521635372837E-5</v>
      </c>
      <c r="BF291" s="5">
        <f t="shared" si="383"/>
        <v>1.0806352791425852E-4</v>
      </c>
      <c r="BG291" s="5">
        <f t="shared" si="384"/>
        <v>8.1017238154337397E-5</v>
      </c>
      <c r="BH291" s="5">
        <f t="shared" si="385"/>
        <v>4.5555098502090619E-5</v>
      </c>
      <c r="BI291" s="5">
        <f t="shared" si="386"/>
        <v>2.0492103130761448E-5</v>
      </c>
      <c r="BJ291" s="8">
        <f t="shared" si="387"/>
        <v>0.6577095108281108</v>
      </c>
      <c r="BK291" s="8">
        <f t="shared" si="388"/>
        <v>0.19437004834980615</v>
      </c>
      <c r="BL291" s="8">
        <f t="shared" si="389"/>
        <v>0.14057461122658546</v>
      </c>
      <c r="BM291" s="8">
        <f t="shared" si="390"/>
        <v>0.61250205230878507</v>
      </c>
      <c r="BN291" s="8">
        <f t="shared" si="391"/>
        <v>0.37907981258636664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1.33793103448276</v>
      </c>
      <c r="F292">
        <f>VLOOKUP(B292,home!$B$2:$E$405,3,FALSE)</f>
        <v>1.07</v>
      </c>
      <c r="G292">
        <f>VLOOKUP(C292,away!$B$2:$E$405,4,FALSE)</f>
        <v>0.64</v>
      </c>
      <c r="H292">
        <f>VLOOKUP(A292,away!$A$2:$E$405,3,FALSE)</f>
        <v>1.1275862068965501</v>
      </c>
      <c r="I292">
        <f>VLOOKUP(C292,away!$B$2:$E$405,3,FALSE)</f>
        <v>0.91</v>
      </c>
      <c r="J292">
        <f>VLOOKUP(B292,home!$B$2:$E$405,4,FALSE)</f>
        <v>1.39</v>
      </c>
      <c r="K292" s="3">
        <f t="shared" si="336"/>
        <v>0.91621517241379413</v>
      </c>
      <c r="L292" s="3">
        <f t="shared" si="337"/>
        <v>1.4262837931034462</v>
      </c>
      <c r="M292" s="5">
        <f t="shared" si="338"/>
        <v>9.6087219308610111E-2</v>
      </c>
      <c r="N292" s="5">
        <f t="shared" si="339"/>
        <v>8.8036568205600255E-2</v>
      </c>
      <c r="O292" s="5">
        <f t="shared" si="340"/>
        <v>0.13704764362424712</v>
      </c>
      <c r="P292" s="5">
        <f t="shared" si="341"/>
        <v>0.12556513043209377</v>
      </c>
      <c r="Q292" s="5">
        <f t="shared" si="342"/>
        <v>4.0330219758606393E-2</v>
      </c>
      <c r="R292" s="5">
        <f t="shared" si="343"/>
        <v>9.7734416492140277E-2</v>
      </c>
      <c r="S292" s="5">
        <f t="shared" si="344"/>
        <v>4.1021589795907247E-2</v>
      </c>
      <c r="T292" s="5">
        <f t="shared" si="345"/>
        <v>5.7522338814000672E-2</v>
      </c>
      <c r="U292" s="5">
        <f t="shared" si="346"/>
        <v>8.9545755257107867E-2</v>
      </c>
      <c r="V292" s="5">
        <f t="shared" si="347"/>
        <v>5.9562566758708108E-3</v>
      </c>
      <c r="W292" s="5">
        <f t="shared" si="348"/>
        <v>1.2317053083205923E-2</v>
      </c>
      <c r="X292" s="5">
        <f t="shared" si="349"/>
        <v>1.7567613191371439E-2</v>
      </c>
      <c r="Y292" s="5">
        <f t="shared" si="350"/>
        <v>1.25282009891817E-2</v>
      </c>
      <c r="Z292" s="5">
        <f t="shared" si="351"/>
        <v>4.6465671423720642E-2</v>
      </c>
      <c r="AA292" s="5">
        <f t="shared" si="352"/>
        <v>4.2572553154806916E-2</v>
      </c>
      <c r="AB292" s="5">
        <f t="shared" si="353"/>
        <v>1.9502809564413415E-2</v>
      </c>
      <c r="AC292" s="5">
        <f t="shared" si="354"/>
        <v>4.8647088016374866E-4</v>
      </c>
      <c r="AD292" s="5">
        <f t="shared" si="355"/>
        <v>2.8212677285648418E-3</v>
      </c>
      <c r="AE292" s="5">
        <f t="shared" si="356"/>
        <v>4.0239284372578059E-3</v>
      </c>
      <c r="AF292" s="5">
        <f t="shared" si="357"/>
        <v>2.869631957334444E-3</v>
      </c>
      <c r="AG292" s="5">
        <f t="shared" si="358"/>
        <v>1.3643031843059467E-3</v>
      </c>
      <c r="AH292" s="5">
        <f t="shared" si="359"/>
        <v>1.6568308521830666E-2</v>
      </c>
      <c r="AI292" s="5">
        <f t="shared" si="360"/>
        <v>1.5180135648934015E-2</v>
      </c>
      <c r="AJ292" s="5">
        <f t="shared" si="361"/>
        <v>6.9541353004264304E-3</v>
      </c>
      <c r="AK292" s="5">
        <f t="shared" si="362"/>
        <v>2.1238280910896852E-3</v>
      </c>
      <c r="AL292" s="5">
        <f t="shared" si="363"/>
        <v>2.542847215631852E-5</v>
      </c>
      <c r="AM292" s="5">
        <f t="shared" si="364"/>
        <v>5.169776596705021E-4</v>
      </c>
      <c r="AN292" s="5">
        <f t="shared" si="365"/>
        <v>7.3735685738458617E-4</v>
      </c>
      <c r="AO292" s="5">
        <f t="shared" si="366"/>
        <v>5.2584006771066235E-4</v>
      </c>
      <c r="AP292" s="5">
        <f t="shared" si="367"/>
        <v>2.4999905544671232E-4</v>
      </c>
      <c r="AQ292" s="5">
        <f t="shared" si="368"/>
        <v>8.9142400268703864E-5</v>
      </c>
      <c r="AR292" s="5">
        <f t="shared" si="369"/>
        <v>4.726221984764958E-3</v>
      </c>
      <c r="AS292" s="5">
        <f t="shared" si="370"/>
        <v>4.3302362906372906E-3</v>
      </c>
      <c r="AT292" s="5">
        <f t="shared" si="371"/>
        <v>1.9837140948093567E-3</v>
      </c>
      <c r="AU292" s="5">
        <f t="shared" si="372"/>
        <v>6.0583631713180953E-4</v>
      </c>
      <c r="AV292" s="5">
        <f t="shared" si="373"/>
        <v>1.3876910643886471E-4</v>
      </c>
      <c r="AW292" s="5">
        <f t="shared" si="374"/>
        <v>9.2304142642820154E-7</v>
      </c>
      <c r="AX292" s="5">
        <f t="shared" si="375"/>
        <v>7.8943795931514795E-5</v>
      </c>
      <c r="AY292" s="5">
        <f t="shared" si="376"/>
        <v>1.1259625670318531E-4</v>
      </c>
      <c r="AZ292" s="5">
        <f t="shared" si="377"/>
        <v>8.0297108049934255E-5</v>
      </c>
      <c r="BA292" s="5">
        <f t="shared" si="378"/>
        <v>3.8175487948232526E-5</v>
      </c>
      <c r="BB292" s="5">
        <f t="shared" si="379"/>
        <v>1.3612269938594988E-5</v>
      </c>
      <c r="BC292" s="5">
        <f t="shared" si="380"/>
        <v>3.882992000153455E-6</v>
      </c>
      <c r="BD292" s="5">
        <f t="shared" si="381"/>
        <v>1.1234889699132443E-3</v>
      </c>
      <c r="BE292" s="5">
        <f t="shared" si="382"/>
        <v>1.0293576402740589E-3</v>
      </c>
      <c r="BF292" s="5">
        <f t="shared" si="383"/>
        <v>4.715565439295766E-4</v>
      </c>
      <c r="BG292" s="5">
        <f t="shared" si="384"/>
        <v>1.4401575339976333E-4</v>
      </c>
      <c r="BH292" s="5">
        <f t="shared" si="385"/>
        <v>3.2987354582866644E-5</v>
      </c>
      <c r="BI292" s="5">
        <f t="shared" si="386"/>
        <v>6.0447029533232269E-6</v>
      </c>
      <c r="BJ292" s="8">
        <f t="shared" si="387"/>
        <v>0.24182794930048218</v>
      </c>
      <c r="BK292" s="8">
        <f t="shared" si="388"/>
        <v>0.26925469182150513</v>
      </c>
      <c r="BL292" s="8">
        <f t="shared" si="389"/>
        <v>0.4418218144138315</v>
      </c>
      <c r="BM292" s="8">
        <f t="shared" si="390"/>
        <v>0.41445725592296467</v>
      </c>
      <c r="BN292" s="8">
        <f t="shared" si="391"/>
        <v>0.58480119782129791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1.1828254847645401</v>
      </c>
      <c r="F293">
        <f>VLOOKUP(B293,home!$B$2:$E$405,3,FALSE)</f>
        <v>0.74</v>
      </c>
      <c r="G293">
        <f>VLOOKUP(C293,away!$B$2:$E$405,4,FALSE)</f>
        <v>1.27</v>
      </c>
      <c r="H293">
        <f>VLOOKUP(A293,away!$A$2:$E$405,3,FALSE)</f>
        <v>0.86980609418282495</v>
      </c>
      <c r="I293">
        <f>VLOOKUP(C293,away!$B$2:$E$405,3,FALSE)</f>
        <v>0.63</v>
      </c>
      <c r="J293">
        <f>VLOOKUP(B293,home!$B$2:$E$405,4,FALSE)</f>
        <v>1.22</v>
      </c>
      <c r="K293" s="3">
        <f t="shared" ref="K293:K296" si="392">E293*F293*G293</f>
        <v>1.1116193905817147</v>
      </c>
      <c r="L293" s="3">
        <f t="shared" ref="L293:L296" si="393">H293*I293*J293</f>
        <v>0.66853296398891926</v>
      </c>
      <c r="M293" s="5">
        <f t="shared" ref="M293:M296" si="394">_xlfn.POISSON.DIST(0,K293,FALSE) * _xlfn.POISSON.DIST(0,L293,FALSE)</f>
        <v>0.16861245643318371</v>
      </c>
      <c r="N293" s="5">
        <f t="shared" ref="N293:N296" si="395">_xlfn.POISSON.DIST(1,K293,FALSE) * _xlfn.POISSON.DIST(0,L293,FALSE)</f>
        <v>0.18743287606474157</v>
      </c>
      <c r="O293" s="5">
        <f t="shared" ref="O293:O296" si="396">_xlfn.POISSON.DIST(0,K293,FALSE) * _xlfn.POISSON.DIST(1,L293,FALSE)</f>
        <v>0.11272298526472881</v>
      </c>
      <c r="P293" s="5">
        <f t="shared" ref="P293:P296" si="397">_xlfn.POISSON.DIST(1,K293,FALSE) * _xlfn.POISSON.DIST(1,L293,FALSE)</f>
        <v>0.12530505618452945</v>
      </c>
      <c r="Q293" s="5">
        <f t="shared" ref="Q293:Q296" si="398">_xlfn.POISSON.DIST(2,K293,FALSE) * _xlfn.POISSON.DIST(0,L293,FALSE)</f>
        <v>0.10417700973303307</v>
      </c>
      <c r="R293" s="5">
        <f t="shared" ref="R293:R296" si="399">_xlfn.POISSON.DIST(0,K293,FALSE) * _xlfn.POISSON.DIST(2,L293,FALSE)</f>
        <v>3.7679515724354205E-2</v>
      </c>
      <c r="S293" s="5">
        <f t="shared" ref="S293:S296" si="400">_xlfn.POISSON.DIST(2,K293,FALSE) * _xlfn.POISSON.DIST(2,L293,FALSE)</f>
        <v>2.328024488456178E-2</v>
      </c>
      <c r="T293" s="5">
        <f t="shared" ref="T293:T296" si="401">_xlfn.POISSON.DIST(2,K293,FALSE) * _xlfn.POISSON.DIST(1,L293,FALSE)</f>
        <v>6.9645765096327084E-2</v>
      </c>
      <c r="U293" s="5">
        <f t="shared" ref="U293:U296" si="402">_xlfn.POISSON.DIST(1,K293,FALSE) * _xlfn.POISSON.DIST(2,L293,FALSE)</f>
        <v>4.1885280306920757E-2</v>
      </c>
      <c r="V293" s="5">
        <f t="shared" ref="V293:V296" si="403">_xlfn.POISSON.DIST(3,K293,FALSE) * _xlfn.POISSON.DIST(3,L293,FALSE)</f>
        <v>1.9223124336642447E-3</v>
      </c>
      <c r="W293" s="5">
        <f t="shared" ref="W293:W296" si="404">_xlfn.POISSON.DIST(3,K293,FALSE) * _xlfn.POISSON.DIST(0,L293,FALSE)</f>
        <v>3.8601728024019843E-2</v>
      </c>
      <c r="X293" s="5">
        <f t="shared" ref="X293:X296" si="405">_xlfn.POISSON.DIST(3,K293,FALSE) * _xlfn.POISSON.DIST(1,L293,FALSE)</f>
        <v>2.5806527650992114E-2</v>
      </c>
      <c r="Y293" s="5">
        <f t="shared" ref="Y293:Y296" si="406">_xlfn.POISSON.DIST(3,K293,FALSE) * _xlfn.POISSON.DIST(2,L293,FALSE)</f>
        <v>8.6262572103898792E-3</v>
      </c>
      <c r="Z293" s="5">
        <f t="shared" ref="Z293:Z296" si="407">_xlfn.POISSON.DIST(0,K293,FALSE) * _xlfn.POISSON.DIST(3,L293,FALSE)</f>
        <v>8.3966661096232052E-3</v>
      </c>
      <c r="AA293" s="5">
        <f t="shared" ref="AA293:AA296" si="408">_xlfn.POISSON.DIST(1,K293,FALSE) * _xlfn.POISSON.DIST(3,L293,FALSE)</f>
        <v>9.3338968636974846E-3</v>
      </c>
      <c r="AB293" s="5">
        <f t="shared" ref="AB293:AB296" si="409">_xlfn.POISSON.DIST(2,K293,FALSE) * _xlfn.POISSON.DIST(3,L293,FALSE)</f>
        <v>5.1878703716879892E-3</v>
      </c>
      <c r="AC293" s="5">
        <f t="shared" ref="AC293:AC296" si="410">_xlfn.POISSON.DIST(4,K293,FALSE) * _xlfn.POISSON.DIST(4,L293,FALSE)</f>
        <v>8.9285910646809841E-5</v>
      </c>
      <c r="AD293" s="5">
        <f t="shared" ref="AD293:AD296" si="411">_xlfn.POISSON.DIST(4,K293,FALSE) * _xlfn.POISSON.DIST(0,L293,FALSE)</f>
        <v>1.0727607345365514E-2</v>
      </c>
      <c r="AE293" s="5">
        <f t="shared" ref="AE293:AE296" si="412">_xlfn.POISSON.DIST(4,K293,FALSE) * _xlfn.POISSON.DIST(1,L293,FALSE)</f>
        <v>7.1717591351065082E-3</v>
      </c>
      <c r="AF293" s="5">
        <f t="shared" ref="AF293:AF296" si="413">_xlfn.POISSON.DIST(4,K293,FALSE) * _xlfn.POISSON.DIST(2,L293,FALSE)</f>
        <v>2.3972786958036808E-3</v>
      </c>
      <c r="AG293" s="5">
        <f t="shared" ref="AG293:AG296" si="414">_xlfn.POISSON.DIST(4,K293,FALSE) * _xlfn.POISSON.DIST(3,L293,FALSE)</f>
        <v>5.3421994400437538E-4</v>
      </c>
      <c r="AH293" s="5">
        <f t="shared" ref="AH293:AH296" si="415">_xlfn.POISSON.DIST(0,K293,FALSE) * _xlfn.POISSON.DIST(4,L293,FALSE)</f>
        <v>1.4033620204729268E-3</v>
      </c>
      <c r="AI293" s="5">
        <f t="shared" ref="AI293:AI296" si="416">_xlfn.POISSON.DIST(1,K293,FALSE) * _xlfn.POISSON.DIST(4,L293,FALSE)</f>
        <v>1.5600044339636385E-3</v>
      </c>
      <c r="AJ293" s="5">
        <f t="shared" ref="AJ293:AJ296" si="417">_xlfn.POISSON.DIST(2,K293,FALSE) * _xlfn.POISSON.DIST(4,L293,FALSE)</f>
        <v>8.670655890937165E-4</v>
      </c>
      <c r="AK293" s="5">
        <f t="shared" ref="AK293:AK296" si="418">_xlfn.POISSON.DIST(3,K293,FALSE) * _xlfn.POISSON.DIST(4,L293,FALSE)</f>
        <v>3.2128230724757741E-4</v>
      </c>
      <c r="AL293" s="5">
        <f t="shared" ref="AL293:AL296" si="419">_xlfn.POISSON.DIST(5,K293,FALSE) * _xlfn.POISSON.DIST(5,L293,FALSE)</f>
        <v>2.654128001395641E-6</v>
      </c>
      <c r="AM293" s="5">
        <f t="shared" ref="AM293:AM296" si="420">_xlfn.POISSON.DIST(5,K293,FALSE) * _xlfn.POISSON.DIST(0,L293,FALSE)</f>
        <v>2.3850032679310269E-3</v>
      </c>
      <c r="AN293" s="5">
        <f t="shared" ref="AN293:AN296" si="421">_xlfn.POISSON.DIST(5,K293,FALSE) * _xlfn.POISSON.DIST(1,L293,FALSE)</f>
        <v>1.594453303833188E-3</v>
      </c>
      <c r="AO293" s="5">
        <f t="shared" ref="AO293:AO296" si="422">_xlfn.POISSON.DIST(5,K293,FALSE) * _xlfn.POISSON.DIST(2,L293,FALSE)</f>
        <v>5.3297229657676298E-4</v>
      </c>
      <c r="AP293" s="5">
        <f t="shared" ref="AP293:AP296" si="423">_xlfn.POISSON.DIST(5,K293,FALSE) * _xlfn.POISSON.DIST(3,L293,FALSE)</f>
        <v>1.1876984971814826E-4</v>
      </c>
      <c r="AQ293" s="5">
        <f t="shared" ref="AQ293:AQ296" si="424">_xlfn.POISSON.DIST(5,K293,FALSE) * _xlfn.POISSON.DIST(4,L293,FALSE)</f>
        <v>1.9850389916148033E-5</v>
      </c>
      <c r="AR293" s="5">
        <f t="shared" ref="AR293:AR296" si="425">_xlfn.POISSON.DIST(0,K293,FALSE) * _xlfn.POISSON.DIST(5,L293,FALSE)</f>
        <v>1.8763875421924891E-4</v>
      </c>
      <c r="AS293" s="5">
        <f t="shared" ref="AS293:AS296" si="426">_xlfn.POISSON.DIST(1,K293,FALSE) * _xlfn.POISSON.DIST(5,L293,FALSE)</f>
        <v>2.0858287761471361E-4</v>
      </c>
      <c r="AT293" s="5">
        <f t="shared" ref="AT293:AT296" si="427">_xlfn.POISSON.DIST(2,K293,FALSE) * _xlfn.POISSON.DIST(5,L293,FALSE)</f>
        <v>1.1593238564992419E-4</v>
      </c>
      <c r="AU293" s="5">
        <f t="shared" ref="AU293:AU296" si="428">_xlfn.POISSON.DIST(3,K293,FALSE) * _xlfn.POISSON.DIST(5,L293,FALSE)</f>
        <v>4.2957562628284337E-5</v>
      </c>
      <c r="AV293" s="5">
        <f t="shared" ref="AV293:AV296" si="429">_xlfn.POISSON.DIST(4,K293,FALSE) * _xlfn.POISSON.DIST(5,L293,FALSE)</f>
        <v>1.1938114897432324E-5</v>
      </c>
      <c r="AW293" s="5">
        <f t="shared" ref="AW293:AW296" si="430">_xlfn.POISSON.DIST(6,K293,FALSE) * _xlfn.POISSON.DIST(6,L293,FALSE)</f>
        <v>5.4789621875956844E-8</v>
      </c>
      <c r="AX293" s="5">
        <f t="shared" ref="AX293:AX296" si="431">_xlfn.POISSON.DIST(6,K293,FALSE) * _xlfn.POISSON.DIST(0,L293,FALSE)</f>
        <v>4.4186931320548136E-4</v>
      </c>
      <c r="AY293" s="5">
        <f t="shared" ref="AY293:AY296" si="432">_xlfn.POISSON.DIST(6,K293,FALSE) * _xlfn.POISSON.DIST(1,L293,FALSE)</f>
        <v>2.9540420165300851E-4</v>
      </c>
      <c r="AZ293" s="5">
        <f t="shared" ref="AZ293:AZ296" si="433">_xlfn.POISSON.DIST(6,K293,FALSE) * _xlfn.POISSON.DIST(2,L293,FALSE)</f>
        <v>9.8743723252933089E-5</v>
      </c>
      <c r="BA293" s="5">
        <f t="shared" ref="BA293:BA296" si="434">_xlfn.POISSON.DIST(6,K293,FALSE) * _xlfn.POISSON.DIST(3,L293,FALSE)</f>
        <v>2.2004477993861649E-5</v>
      </c>
      <c r="BB293" s="5">
        <f t="shared" ref="BB293:BB296" si="435">_xlfn.POISSON.DIST(6,K293,FALSE) * _xlfn.POISSON.DIST(4,L293,FALSE)</f>
        <v>3.6776797235663175E-6</v>
      </c>
      <c r="BC293" s="5">
        <f t="shared" ref="BC293:BC296" si="436">_xlfn.POISSON.DIST(6,K293,FALSE) * _xlfn.POISSON.DIST(5,L293,FALSE)</f>
        <v>4.9173002523954818E-7</v>
      </c>
      <c r="BD293" s="5">
        <f t="shared" ref="BD293:BD296" si="437">_xlfn.POISSON.DIST(0,K293,FALSE) * _xlfn.POISSON.DIST(6,L293,FALSE)</f>
        <v>2.0907115419563794E-5</v>
      </c>
      <c r="BE293" s="5">
        <f t="shared" ref="BE293:BE296" si="438">_xlfn.POISSON.DIST(1,K293,FALSE) * _xlfn.POISSON.DIST(6,L293,FALSE)</f>
        <v>2.3240754901517075E-5</v>
      </c>
      <c r="BF293" s="5">
        <f t="shared" ref="BF293:BF296" si="439">_xlfn.POISSON.DIST(2,K293,FALSE) * _xlfn.POISSON.DIST(6,L293,FALSE)</f>
        <v>1.2917436900141706E-5</v>
      </c>
      <c r="BG293" s="5">
        <f t="shared" ref="BG293:BG296" si="440">_xlfn.POISSON.DIST(3,K293,FALSE) * _xlfn.POISSON.DIST(6,L293,FALSE)</f>
        <v>4.7864244449377576E-6</v>
      </c>
      <c r="BH293" s="5">
        <f t="shared" ref="BH293:BH296" si="441">_xlfn.POISSON.DIST(4,K293,FALSE) * _xlfn.POISSON.DIST(6,L293,FALSE)</f>
        <v>1.3301705561367837E-6</v>
      </c>
      <c r="BI293" s="5">
        <f t="shared" ref="BI293:BI296" si="442">_xlfn.POISSON.DIST(5,K293,FALSE) * _xlfn.POISSON.DIST(6,L293,FALSE)</f>
        <v>2.9572867659650228E-7</v>
      </c>
      <c r="BJ293" s="8">
        <f t="shared" ref="BJ293:BJ296" si="443">SUM(N293,Q293,T293,W293,X293,Y293,AD293,AE293,AF293,AG293,AM293,AN293,AO293,AP293,AQ293,AX293,AY293,AZ293,BA293,BB293,BC293)</f>
        <v>0.46063426913361305</v>
      </c>
      <c r="BK293" s="8">
        <f t="shared" ref="BK293:BK296" si="444">SUM(M293,P293,S293,V293,AC293,AL293,AY293)</f>
        <v>0.3195074141762404</v>
      </c>
      <c r="BL293" s="8">
        <f t="shared" ref="BL293:BL296" si="445">SUM(O293,R293,U293,AA293,AB293,AH293,AI293,AJ293,AK293,AR293,AS293,AT293,AU293,AV293,BD293,BE293,BF293,BG293,BH293,BI293)</f>
        <v>0.21159179020807561</v>
      </c>
      <c r="BM293" s="8">
        <f t="shared" ref="BM293:BM296" si="446">SUM(S293:BI293)</f>
        <v>0.26390489081095037</v>
      </c>
      <c r="BN293" s="8">
        <f t="shared" ref="BN293:BN296" si="447">SUM(M293:R293)</f>
        <v>0.73592989940457076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1.4709480122324201</v>
      </c>
      <c r="F294">
        <f>VLOOKUP(B294,home!$B$2:$E$405,3,FALSE)</f>
        <v>0.85</v>
      </c>
      <c r="G294">
        <f>VLOOKUP(C294,away!$B$2:$E$405,4,FALSE)</f>
        <v>1.18</v>
      </c>
      <c r="H294">
        <f>VLOOKUP(A294,away!$A$2:$E$405,3,FALSE)</f>
        <v>1.15290519877676</v>
      </c>
      <c r="I294">
        <f>VLOOKUP(C294,away!$B$2:$E$405,3,FALSE)</f>
        <v>0.82</v>
      </c>
      <c r="J294">
        <f>VLOOKUP(B294,home!$B$2:$E$405,4,FALSE)</f>
        <v>1.25</v>
      </c>
      <c r="K294" s="3">
        <f t="shared" si="392"/>
        <v>1.4753608562691172</v>
      </c>
      <c r="L294" s="3">
        <f t="shared" si="393"/>
        <v>1.181727828746179</v>
      </c>
      <c r="M294" s="5">
        <f t="shared" si="394"/>
        <v>7.0152159770645428E-2</v>
      </c>
      <c r="N294" s="5">
        <f t="shared" si="395"/>
        <v>0.10349975050834735</v>
      </c>
      <c r="O294" s="5">
        <f t="shared" si="396"/>
        <v>8.2900759447619876E-2</v>
      </c>
      <c r="P294" s="5">
        <f t="shared" si="397"/>
        <v>0.12230853544400055</v>
      </c>
      <c r="Q294" s="5">
        <f t="shared" si="398"/>
        <v>7.6349740266817692E-2</v>
      </c>
      <c r="R294" s="5">
        <f t="shared" si="399"/>
        <v>4.8983067231722563E-2</v>
      </c>
      <c r="S294" s="5">
        <f t="shared" si="400"/>
        <v>5.3310467886392751E-2</v>
      </c>
      <c r="T294" s="5">
        <f t="shared" si="401"/>
        <v>9.0224612790841194E-2</v>
      </c>
      <c r="U294" s="5">
        <f t="shared" si="402"/>
        <v>7.2267700013681935E-2</v>
      </c>
      <c r="V294" s="5">
        <f t="shared" si="403"/>
        <v>1.0327274111234441E-2</v>
      </c>
      <c r="W294" s="5">
        <f t="shared" si="404"/>
        <v>3.7547806058658935E-2</v>
      </c>
      <c r="X294" s="5">
        <f t="shared" si="405"/>
        <v>4.4371287327881648E-2</v>
      </c>
      <c r="Y294" s="5">
        <f t="shared" si="406"/>
        <v>2.6217392516325214E-2</v>
      </c>
      <c r="Z294" s="5">
        <f t="shared" si="407"/>
        <v>1.929488456169054E-2</v>
      </c>
      <c r="AA294" s="5">
        <f t="shared" si="408"/>
        <v>2.8466917408549525E-2</v>
      </c>
      <c r="AB294" s="5">
        <f t="shared" si="409"/>
        <v>2.0999487821609937E-2</v>
      </c>
      <c r="AC294" s="5">
        <f t="shared" si="410"/>
        <v>1.1253340023702012E-3</v>
      </c>
      <c r="AD294" s="5">
        <f t="shared" si="411"/>
        <v>1.3849140824432452E-2</v>
      </c>
      <c r="AE294" s="5">
        <f t="shared" si="412"/>
        <v>1.6365915116456631E-2</v>
      </c>
      <c r="AF294" s="5">
        <f t="shared" si="413"/>
        <v>9.6700286680072821E-3</v>
      </c>
      <c r="AG294" s="5">
        <f t="shared" si="414"/>
        <v>3.8091139939191842E-3</v>
      </c>
      <c r="AH294" s="5">
        <f t="shared" si="415"/>
        <v>5.7003255097486851E-3</v>
      </c>
      <c r="AI294" s="5">
        <f t="shared" si="416"/>
        <v>8.4100371250755111E-3</v>
      </c>
      <c r="AJ294" s="5">
        <f t="shared" si="417"/>
        <v>6.2039197870532373E-3</v>
      </c>
      <c r="AK294" s="5">
        <f t="shared" si="418"/>
        <v>3.0510068030839264E-3</v>
      </c>
      <c r="AL294" s="5">
        <f t="shared" si="419"/>
        <v>7.8479667149365813E-5</v>
      </c>
      <c r="AM294" s="5">
        <f t="shared" si="420"/>
        <v>4.0864960530652503E-3</v>
      </c>
      <c r="AN294" s="5">
        <f t="shared" si="421"/>
        <v>4.8291261079686284E-3</v>
      </c>
      <c r="AO294" s="5">
        <f t="shared" si="422"/>
        <v>2.8533563551556267E-3</v>
      </c>
      <c r="AP294" s="5">
        <f t="shared" si="423"/>
        <v>1.1239635367390568E-3</v>
      </c>
      <c r="AQ294" s="5">
        <f t="shared" si="424"/>
        <v>3.3205474746513056E-4</v>
      </c>
      <c r="AR294" s="5">
        <f t="shared" si="425"/>
        <v>1.3472466575563523E-3</v>
      </c>
      <c r="AS294" s="5">
        <f t="shared" si="426"/>
        <v>1.9876749822980459E-3</v>
      </c>
      <c r="AT294" s="5">
        <f t="shared" si="427"/>
        <v>1.4662689319339742E-3</v>
      </c>
      <c r="AU294" s="5">
        <f t="shared" si="428"/>
        <v>7.2109192897963702E-4</v>
      </c>
      <c r="AV294" s="5">
        <f t="shared" si="429"/>
        <v>2.6596770144703678E-4</v>
      </c>
      <c r="AW294" s="5">
        <f t="shared" si="430"/>
        <v>3.8007593393154873E-6</v>
      </c>
      <c r="AX294" s="5">
        <f t="shared" si="431"/>
        <v>1.0048427193317855E-3</v>
      </c>
      <c r="AY294" s="5">
        <f t="shared" si="432"/>
        <v>1.187450604947357E-3</v>
      </c>
      <c r="AZ294" s="5">
        <f t="shared" si="433"/>
        <v>7.0162171256388857E-4</v>
      </c>
      <c r="BA294" s="5">
        <f t="shared" si="434"/>
        <v>2.7637530099643327E-4</v>
      </c>
      <c r="BB294" s="5">
        <f t="shared" si="435"/>
        <v>8.1650096091396714E-5</v>
      </c>
      <c r="BC294" s="5">
        <f t="shared" si="436"/>
        <v>1.9297638154200603E-5</v>
      </c>
      <c r="BD294" s="5">
        <f t="shared" si="437"/>
        <v>2.6534647790326949E-4</v>
      </c>
      <c r="BE294" s="5">
        <f t="shared" si="438"/>
        <v>3.9148180684736204E-4</v>
      </c>
      <c r="BF294" s="5">
        <f t="shared" si="439"/>
        <v>2.8878846688205266E-4</v>
      </c>
      <c r="BG294" s="5">
        <f t="shared" si="440"/>
        <v>1.4202239992658355E-4</v>
      </c>
      <c r="BH294" s="5">
        <f t="shared" si="441"/>
        <v>5.2383572391269849E-5</v>
      </c>
      <c r="BI294" s="5">
        <f t="shared" si="442"/>
        <v>1.5456934443523833E-5</v>
      </c>
      <c r="BJ294" s="8">
        <f t="shared" si="443"/>
        <v>0.43840102294416633</v>
      </c>
      <c r="BK294" s="8">
        <f t="shared" si="444"/>
        <v>0.25848970148674011</v>
      </c>
      <c r="BL294" s="8">
        <f t="shared" si="445"/>
        <v>0.28392695100875442</v>
      </c>
      <c r="BM294" s="8">
        <f t="shared" si="446"/>
        <v>0.49473489748658978</v>
      </c>
      <c r="BN294" s="8">
        <f t="shared" si="447"/>
        <v>0.50419401266915342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1.4709480122324201</v>
      </c>
      <c r="F295">
        <f>VLOOKUP(B295,home!$B$2:$E$405,3,FALSE)</f>
        <v>1.44</v>
      </c>
      <c r="G295">
        <f>VLOOKUP(C295,away!$B$2:$E$405,4,FALSE)</f>
        <v>1.54</v>
      </c>
      <c r="H295">
        <f>VLOOKUP(A295,away!$A$2:$E$405,3,FALSE)</f>
        <v>1.15290519877676</v>
      </c>
      <c r="I295">
        <f>VLOOKUP(C295,away!$B$2:$E$405,3,FALSE)</f>
        <v>0.63</v>
      </c>
      <c r="J295">
        <f>VLOOKUP(B295,home!$B$2:$E$405,4,FALSE)</f>
        <v>0.76</v>
      </c>
      <c r="K295" s="3">
        <f t="shared" si="392"/>
        <v>3.2619743119266147</v>
      </c>
      <c r="L295" s="3">
        <f t="shared" si="393"/>
        <v>0.55201100917431267</v>
      </c>
      <c r="M295" s="5">
        <f t="shared" si="394"/>
        <v>2.2060087006043703E-2</v>
      </c>
      <c r="N295" s="5">
        <f t="shared" si="395"/>
        <v>7.1959437132580656E-2</v>
      </c>
      <c r="O295" s="5">
        <f t="shared" si="396"/>
        <v>1.2177410890679327E-2</v>
      </c>
      <c r="P295" s="5">
        <f t="shared" si="397"/>
        <v>3.9722401511171353E-2</v>
      </c>
      <c r="Q295" s="5">
        <f t="shared" si="398"/>
        <v>0.11736491771358815</v>
      </c>
      <c r="R295" s="5">
        <f t="shared" si="399"/>
        <v>3.3610324374470802E-3</v>
      </c>
      <c r="S295" s="5">
        <f t="shared" si="400"/>
        <v>1.7881493184755199E-2</v>
      </c>
      <c r="T295" s="5">
        <f t="shared" si="401"/>
        <v>6.4786726668737957E-2</v>
      </c>
      <c r="U295" s="5">
        <f t="shared" si="402"/>
        <v>1.0963601472504471E-2</v>
      </c>
      <c r="V295" s="5">
        <f t="shared" si="403"/>
        <v>3.5775815979809241E-3</v>
      </c>
      <c r="W295" s="5">
        <f t="shared" si="404"/>
        <v>0.12761378223436848</v>
      </c>
      <c r="X295" s="5">
        <f t="shared" si="405"/>
        <v>7.044421271574472E-2</v>
      </c>
      <c r="Y295" s="5">
        <f t="shared" si="406"/>
        <v>1.9442990475854096E-2</v>
      </c>
      <c r="Z295" s="5">
        <f t="shared" si="407"/>
        <v>6.1844230255425441E-4</v>
      </c>
      <c r="AA295" s="5">
        <f t="shared" si="408"/>
        <v>2.0173429043407248E-3</v>
      </c>
      <c r="AB295" s="5">
        <f t="shared" si="409"/>
        <v>3.290260366153438E-3</v>
      </c>
      <c r="AC295" s="5">
        <f t="shared" si="410"/>
        <v>4.0262231466676389E-4</v>
      </c>
      <c r="AD295" s="5">
        <f t="shared" si="411"/>
        <v>0.10406821987407676</v>
      </c>
      <c r="AE295" s="5">
        <f t="shared" si="412"/>
        <v>5.7446803075663376E-2</v>
      </c>
      <c r="AF295" s="5">
        <f t="shared" si="413"/>
        <v>1.5855633869817476E-2</v>
      </c>
      <c r="AG295" s="5">
        <f t="shared" si="414"/>
        <v>2.917494817858786E-3</v>
      </c>
      <c r="AH295" s="5">
        <f t="shared" si="415"/>
        <v>8.5346739887264865E-5</v>
      </c>
      <c r="AI295" s="5">
        <f t="shared" si="416"/>
        <v>2.7839887311894055E-4</v>
      </c>
      <c r="AJ295" s="5">
        <f t="shared" si="417"/>
        <v>4.5406498629165052E-4</v>
      </c>
      <c r="AK295" s="5">
        <f t="shared" si="418"/>
        <v>4.9371610707622489E-4</v>
      </c>
      <c r="AL295" s="5">
        <f t="shared" si="419"/>
        <v>2.8999206097725371E-5</v>
      </c>
      <c r="AM295" s="5">
        <f t="shared" si="420"/>
        <v>6.7893571983433806E-2</v>
      </c>
      <c r="AN295" s="5">
        <f t="shared" si="421"/>
        <v>3.747799918702413E-2</v>
      </c>
      <c r="AO295" s="5">
        <f t="shared" si="422"/>
        <v>1.0344134076531631E-2</v>
      </c>
      <c r="AP295" s="5">
        <f t="shared" si="423"/>
        <v>1.9033586302068745E-3</v>
      </c>
      <c r="AQ295" s="5">
        <f t="shared" si="424"/>
        <v>2.6266872957028345E-4</v>
      </c>
      <c r="AR295" s="5">
        <f t="shared" si="425"/>
        <v>9.4224680029813315E-6</v>
      </c>
      <c r="AS295" s="5">
        <f t="shared" si="426"/>
        <v>3.0735848580675572E-5</v>
      </c>
      <c r="AT295" s="5">
        <f t="shared" si="427"/>
        <v>5.012977426271491E-5</v>
      </c>
      <c r="AU295" s="5">
        <f t="shared" si="428"/>
        <v>5.4507345302551999E-5</v>
      </c>
      <c r="AV295" s="5">
        <f t="shared" si="429"/>
        <v>4.4450390047059616E-5</v>
      </c>
      <c r="AW295" s="5">
        <f t="shared" si="430"/>
        <v>1.4504804635069239E-6</v>
      </c>
      <c r="AX295" s="5">
        <f t="shared" si="431"/>
        <v>3.6911181292483601E-2</v>
      </c>
      <c r="AY295" s="5">
        <f t="shared" si="432"/>
        <v>2.0375378435079885E-2</v>
      </c>
      <c r="AZ295" s="5">
        <f t="shared" si="433"/>
        <v>5.6237166061284876E-3</v>
      </c>
      <c r="BA295" s="5">
        <f t="shared" si="434"/>
        <v>1.0347844930197758E-3</v>
      </c>
      <c r="BB295" s="5">
        <f t="shared" si="435"/>
        <v>1.4280310806744393E-4</v>
      </c>
      <c r="BC295" s="5">
        <f t="shared" si="436"/>
        <v>1.5765777559507638E-5</v>
      </c>
      <c r="BD295" s="5">
        <f t="shared" si="437"/>
        <v>8.6688434520639925E-7</v>
      </c>
      <c r="BE295" s="5">
        <f t="shared" si="438"/>
        <v>2.8277544654745978E-6</v>
      </c>
      <c r="BF295" s="5">
        <f t="shared" si="439"/>
        <v>4.6120312134069575E-6</v>
      </c>
      <c r="BG295" s="5">
        <f t="shared" si="440"/>
        <v>5.0147757813124103E-6</v>
      </c>
      <c r="BH295" s="5">
        <f t="shared" si="441"/>
        <v>4.0895174446782004E-6</v>
      </c>
      <c r="BI295" s="5">
        <f t="shared" si="442"/>
        <v>2.6679801705432107E-6</v>
      </c>
      <c r="BJ295" s="8">
        <f t="shared" si="443"/>
        <v>0.83388558089739573</v>
      </c>
      <c r="BK295" s="8">
        <f t="shared" si="444"/>
        <v>0.10404856325579556</v>
      </c>
      <c r="BL295" s="8">
        <f t="shared" si="445"/>
        <v>3.3330499547115706E-2</v>
      </c>
      <c r="BM295" s="8">
        <f t="shared" si="446"/>
        <v>0.68486387135673465</v>
      </c>
      <c r="BN295" s="8">
        <f t="shared" si="447"/>
        <v>0.26664528669151027</v>
      </c>
    </row>
    <row r="296" spans="1:66" x14ac:dyDescent="0.25">
      <c r="A296" t="s">
        <v>40</v>
      </c>
      <c r="B296" t="s">
        <v>332</v>
      </c>
      <c r="C296" t="s">
        <v>236</v>
      </c>
      <c r="D296" s="11">
        <v>44534</v>
      </c>
      <c r="E296">
        <f>VLOOKUP(A296,home!$A$2:$E$405,3,FALSE)</f>
        <v>1.4709480122324201</v>
      </c>
      <c r="F296">
        <f>VLOOKUP(B296,home!$B$2:$E$405,3,FALSE)</f>
        <v>1.02</v>
      </c>
      <c r="G296">
        <f>VLOOKUP(C296,away!$B$2:$E$405,4,FALSE)</f>
        <v>0.95</v>
      </c>
      <c r="H296">
        <f>VLOOKUP(A296,away!$A$2:$E$405,3,FALSE)</f>
        <v>1.15290519877676</v>
      </c>
      <c r="I296">
        <f>VLOOKUP(C296,away!$B$2:$E$405,3,FALSE)</f>
        <v>0.77</v>
      </c>
      <c r="J296">
        <f>VLOOKUP(B296,home!$B$2:$E$405,4,FALSE)</f>
        <v>1.03</v>
      </c>
      <c r="K296" s="3">
        <f t="shared" si="392"/>
        <v>1.4253486238532149</v>
      </c>
      <c r="L296" s="3">
        <f t="shared" si="393"/>
        <v>0.91436911314984837</v>
      </c>
      <c r="M296" s="5">
        <f t="shared" si="394"/>
        <v>9.6354831796035906E-2</v>
      </c>
      <c r="N296" s="5">
        <f t="shared" si="395"/>
        <v>0.13733922690208777</v>
      </c>
      <c r="O296" s="5">
        <f t="shared" si="396"/>
        <v>8.8103882097044145E-2</v>
      </c>
      <c r="P296" s="5">
        <f t="shared" si="397"/>
        <v>0.12557874710314776</v>
      </c>
      <c r="Q296" s="5">
        <f t="shared" si="398"/>
        <v>9.7878139032977637E-2</v>
      </c>
      <c r="R296" s="5">
        <f t="shared" si="399"/>
        <v>4.0279734269066531E-2</v>
      </c>
      <c r="S296" s="5">
        <f t="shared" si="400"/>
        <v>4.0916530676371174E-2</v>
      </c>
      <c r="T296" s="5">
        <f t="shared" si="401"/>
        <v>8.9496747184341308E-2</v>
      </c>
      <c r="U296" s="5">
        <f t="shared" si="402"/>
        <v>5.7412663809587157E-2</v>
      </c>
      <c r="V296" s="5">
        <f t="shared" si="403"/>
        <v>5.9251444344596551E-3</v>
      </c>
      <c r="W296" s="5">
        <f t="shared" si="404"/>
        <v>4.6503490258656105E-2</v>
      </c>
      <c r="X296" s="5">
        <f t="shared" si="405"/>
        <v>4.2521355146179989E-2</v>
      </c>
      <c r="Y296" s="5">
        <f t="shared" si="406"/>
        <v>1.9440106897471169E-2</v>
      </c>
      <c r="Z296" s="5">
        <f t="shared" si="407"/>
        <v>1.2276848300505974E-2</v>
      </c>
      <c r="AA296" s="5">
        <f t="shared" si="408"/>
        <v>1.7498788830380869E-2</v>
      </c>
      <c r="AB296" s="5">
        <f t="shared" si="409"/>
        <v>1.2470937289240694E-2</v>
      </c>
      <c r="AC296" s="5">
        <f t="shared" si="410"/>
        <v>4.8263810478887438E-4</v>
      </c>
      <c r="AD296" s="5">
        <f t="shared" si="411"/>
        <v>1.6570921461136718E-2</v>
      </c>
      <c r="AE296" s="5">
        <f t="shared" si="412"/>
        <v>1.5151938760495367E-2</v>
      </c>
      <c r="AF296" s="5">
        <f t="shared" si="413"/>
        <v>6.927232403467481E-3</v>
      </c>
      <c r="AG296" s="5">
        <f t="shared" si="414"/>
        <v>2.1113491164471512E-3</v>
      </c>
      <c r="AH296" s="5">
        <f t="shared" si="415"/>
        <v>2.8063927232022173E-3</v>
      </c>
      <c r="AI296" s="5">
        <f t="shared" si="416"/>
        <v>4.0000880060079569E-3</v>
      </c>
      <c r="AJ296" s="5">
        <f t="shared" si="417"/>
        <v>2.8507599673275965E-3</v>
      </c>
      <c r="AK296" s="5">
        <f t="shared" si="418"/>
        <v>1.3544422654554085E-3</v>
      </c>
      <c r="AL296" s="5">
        <f t="shared" si="419"/>
        <v>2.5160788462345943E-5</v>
      </c>
      <c r="AM296" s="5">
        <f t="shared" si="420"/>
        <v>4.7238680201221852E-3</v>
      </c>
      <c r="AN296" s="5">
        <f t="shared" si="421"/>
        <v>4.3193590121960515E-3</v>
      </c>
      <c r="AO296" s="5">
        <f t="shared" si="422"/>
        <v>1.9747442346787544E-3</v>
      </c>
      <c r="AP296" s="5">
        <f t="shared" si="423"/>
        <v>6.018817115203296E-4</v>
      </c>
      <c r="AQ296" s="5">
        <f t="shared" si="424"/>
        <v>1.3758551169598917E-4</v>
      </c>
      <c r="AR296" s="5">
        <f t="shared" si="425"/>
        <v>5.1321576509292003E-4</v>
      </c>
      <c r="AS296" s="5">
        <f t="shared" si="426"/>
        <v>7.3151138451496827E-4</v>
      </c>
      <c r="AT296" s="5">
        <f t="shared" si="427"/>
        <v>5.2132937262568504E-4</v>
      </c>
      <c r="AU296" s="5">
        <f t="shared" si="428"/>
        <v>2.4769203461542672E-4</v>
      </c>
      <c r="AV296" s="5">
        <f t="shared" si="429"/>
        <v>8.8261875169625342E-5</v>
      </c>
      <c r="AW296" s="5">
        <f t="shared" si="430"/>
        <v>9.1088676911199163E-7</v>
      </c>
      <c r="AX296" s="5">
        <f t="shared" si="431"/>
        <v>1.1221931302908947E-3</v>
      </c>
      <c r="AY296" s="5">
        <f t="shared" si="432"/>
        <v>1.0260987373269374E-3</v>
      </c>
      <c r="AZ296" s="5">
        <f t="shared" si="433"/>
        <v>4.6911649622690549E-4</v>
      </c>
      <c r="BA296" s="5">
        <f t="shared" si="434"/>
        <v>1.4298187820631993E-4</v>
      </c>
      <c r="BB296" s="5">
        <f t="shared" si="435"/>
        <v>3.2684553293003096E-5</v>
      </c>
      <c r="BC296" s="5">
        <f t="shared" si="436"/>
        <v>5.9771492016444404E-6</v>
      </c>
      <c r="BD296" s="5">
        <f t="shared" si="437"/>
        <v>7.8211440663755676E-5</v>
      </c>
      <c r="BE296" s="5">
        <f t="shared" si="438"/>
        <v>1.1147856931966153E-4</v>
      </c>
      <c r="BF296" s="5">
        <f t="shared" si="439"/>
        <v>7.9447912684452401E-5</v>
      </c>
      <c r="BG296" s="5">
        <f t="shared" si="440"/>
        <v>3.774699100426487E-5</v>
      </c>
      <c r="BH296" s="5">
        <f t="shared" si="441"/>
        <v>1.3450655420632155E-5</v>
      </c>
      <c r="BI296" s="5">
        <f t="shared" si="442"/>
        <v>3.8343746387443656E-6</v>
      </c>
      <c r="BJ296" s="8">
        <f t="shared" si="443"/>
        <v>0.48849699759801979</v>
      </c>
      <c r="BK296" s="8">
        <f t="shared" si="444"/>
        <v>0.2703091516405926</v>
      </c>
      <c r="BL296" s="8">
        <f t="shared" si="445"/>
        <v>0.22920386963306272</v>
      </c>
      <c r="BM296" s="8">
        <f t="shared" si="446"/>
        <v>0.4137271181212635</v>
      </c>
      <c r="BN296" s="8">
        <f t="shared" si="447"/>
        <v>0.58553456120035974</v>
      </c>
    </row>
    <row r="297" spans="1:66" x14ac:dyDescent="0.25">
      <c r="D297" s="11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1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1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1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1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1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1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1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4:66" x14ac:dyDescent="0.25">
      <c r="D305" s="11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4:66" x14ac:dyDescent="0.25">
      <c r="D306" s="11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4:66" x14ac:dyDescent="0.25">
      <c r="D307" s="11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4:66" x14ac:dyDescent="0.25">
      <c r="D308" s="11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4:66" x14ac:dyDescent="0.25">
      <c r="D309" s="11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4:66" x14ac:dyDescent="0.25">
      <c r="D310" s="11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4:66" x14ac:dyDescent="0.25">
      <c r="D311" s="11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4:66" x14ac:dyDescent="0.25">
      <c r="D312" s="11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4:66" s="10" customFormat="1" x14ac:dyDescent="0.25">
      <c r="D313" s="20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4:66" x14ac:dyDescent="0.25">
      <c r="D314" s="11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4:66" x14ac:dyDescent="0.25">
      <c r="D315" s="11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4:66" x14ac:dyDescent="0.25">
      <c r="D316" s="11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4:66" x14ac:dyDescent="0.25">
      <c r="D317" s="11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4:66" x14ac:dyDescent="0.25">
      <c r="D318" s="11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4:66" x14ac:dyDescent="0.25">
      <c r="D319" s="11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4:66" x14ac:dyDescent="0.25">
      <c r="D320" s="11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1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1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x14ac:dyDescent="0.25">
      <c r="D323" s="11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4:66" x14ac:dyDescent="0.25">
      <c r="D324" s="11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1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1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1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1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1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1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4:66" x14ac:dyDescent="0.25">
      <c r="D337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4:66" x14ac:dyDescent="0.25">
      <c r="D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4:66" x14ac:dyDescent="0.25">
      <c r="D339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4:66" x14ac:dyDescent="0.25">
      <c r="D340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4:66" x14ac:dyDescent="0.25">
      <c r="D341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4:66" x14ac:dyDescent="0.25">
      <c r="D342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4:66" x14ac:dyDescent="0.25">
      <c r="D34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4:66" x14ac:dyDescent="0.25">
      <c r="D344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4:66" x14ac:dyDescent="0.25">
      <c r="D345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4:66" x14ac:dyDescent="0.25">
      <c r="D34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4:66" x14ac:dyDescent="0.25">
      <c r="D347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4:66" x14ac:dyDescent="0.25">
      <c r="D348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4:66" x14ac:dyDescent="0.25">
      <c r="D349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4:66" x14ac:dyDescent="0.25">
      <c r="D350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4:66" x14ac:dyDescent="0.25">
      <c r="D351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4:66" x14ac:dyDescent="0.25">
      <c r="D352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4:66" x14ac:dyDescent="0.25">
      <c r="D35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4:66" x14ac:dyDescent="0.25">
      <c r="D354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4:66" x14ac:dyDescent="0.25">
      <c r="D355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4:66" x14ac:dyDescent="0.25">
      <c r="D35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4:66" x14ac:dyDescent="0.25">
      <c r="D357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4:66" x14ac:dyDescent="0.25">
      <c r="D358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4:66" x14ac:dyDescent="0.25">
      <c r="D359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4:66" x14ac:dyDescent="0.25">
      <c r="D360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4:66" x14ac:dyDescent="0.25">
      <c r="D361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4:66" x14ac:dyDescent="0.25">
      <c r="D362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4:66" x14ac:dyDescent="0.25">
      <c r="D36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4:66" x14ac:dyDescent="0.25">
      <c r="D364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4:66" x14ac:dyDescent="0.25">
      <c r="D365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4:66" x14ac:dyDescent="0.25">
      <c r="D36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4:66" x14ac:dyDescent="0.25">
      <c r="D367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4:66" x14ac:dyDescent="0.25">
      <c r="D368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s="10" customFormat="1" x14ac:dyDescent="0.25"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4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4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4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4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4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4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4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x14ac:dyDescent="0.25">
      <c r="D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4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4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4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4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4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4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4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4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4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4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4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4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4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4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4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x14ac:dyDescent="0.25">
      <c r="D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2021-04-09T17:54:23Z</dcterms:modified>
</cp:coreProperties>
</file>